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slicers/slicer3.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cuments\Tasss\Depi\Data Analysis\Excel\"/>
    </mc:Choice>
  </mc:AlternateContent>
  <xr:revisionPtr revIDLastSave="0" documentId="13_ncr:1_{121C3B0D-DFD5-4186-A8E9-FF77EF960468}" xr6:coauthVersionLast="47" xr6:coauthVersionMax="47" xr10:uidLastSave="{00000000-0000-0000-0000-000000000000}"/>
  <bookViews>
    <workbookView xWindow="-108" yWindow="-108" windowWidth="23256" windowHeight="12456" firstSheet="5" activeTab="8" xr2:uid="{E7A24B00-8369-4AD2-9B07-6EF0A0DC054F}"/>
  </bookViews>
  <sheets>
    <sheet name="RawData" sheetId="19" r:id="rId1"/>
    <sheet name="Clean data" sheetId="20" r:id="rId2"/>
    <sheet name="FactDepartment" sheetId="6" r:id="rId3"/>
    <sheet name="DimDate" sheetId="5" r:id="rId4"/>
    <sheet name="DimPatient" sheetId="4" r:id="rId5"/>
    <sheet name="DimCity" sheetId="3" r:id="rId6"/>
    <sheet name="DimDoctor" sheetId="2" r:id="rId7"/>
    <sheet name="pivot table" sheetId="8" r:id="rId8"/>
    <sheet name="Department Dashboard" sheetId="16" r:id="rId9"/>
    <sheet name="City Dashboard" sheetId="9" r:id="rId10"/>
  </sheets>
  <definedNames>
    <definedName name="_xlcn.WorksheetConnection_Book1City1" hidden="1">Dim_City[]</definedName>
    <definedName name="_xlcn.WorksheetConnection_Book1Date1" hidden="1">Dim_Date[]</definedName>
    <definedName name="_xlcn.WorksheetConnection_Book1Doctor1" hidden="1">Dim_Doctor[]</definedName>
    <definedName name="_xlcn.WorksheetConnection_Book1Fact_Department1" hidden="1">Fact_Department[]</definedName>
    <definedName name="_xlcn.WorksheetConnection_Book1Patient1" hidden="1">Dim_Patient[]</definedName>
    <definedName name="ExternalData_1" localSheetId="6" hidden="1">DimDoctor!$A$1:$B$6</definedName>
    <definedName name="ExternalData_2" localSheetId="5" hidden="1">DimCity!$A$1:$B$6</definedName>
    <definedName name="ExternalData_3" localSheetId="4" hidden="1">DimPatient!$A$1:$G$501</definedName>
    <definedName name="ExternalData_4" localSheetId="3" hidden="1">DimDate!$A$1:$H$394</definedName>
    <definedName name="ExternalData_5" localSheetId="2" hidden="1">FactDepartment!$A$1:$K$501</definedName>
    <definedName name="Slicer_City">#N/A</definedName>
    <definedName name="Slicer_Department">#N/A</definedName>
    <definedName name="Slicer_Doctor_Assigned">#N/A</definedName>
    <definedName name="Timeline_Admission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s>
  <extLst>
    <ext xmlns:x14="http://schemas.microsoft.com/office/spreadsheetml/2009/9/main" uri="{876F7934-8845-4945-9796-88D515C7AA90}">
      <x14:pivotCaches>
        <pivotCache cacheId="17"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32"/>
      </x15:timelineCachePivotCaches>
    </ext>
    <ext xmlns:x15="http://schemas.microsoft.com/office/spreadsheetml/2010/11/main" uri="{D0CA8CA8-9F24-4464-BF8E-62219DCF47F9}">
      <x15:timelineCacheRefs>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 name="Patient" connection="WorksheetConnection_Book1!Patient"/>
          <x15:modelTable id="Fact_Department" name="Fact_Department" connection="WorksheetConnection_Book1!Fact_Department"/>
          <x15:modelTable id="Doctor" name="Doctor" connection="WorksheetConnection_Book1!Doctor"/>
          <x15:modelTable id="Date" name="Date" connection="WorksheetConnection_Book1!Date"/>
          <x15:modelTable id="City" name="City" connection="WorksheetConnection_Book1!City"/>
        </x15:modelTables>
        <x15:modelRelationships>
          <x15:modelRelationship fromTable="Fact_Department" fromColumn="Date Key" toTable="Date" toColumn="Date Key"/>
          <x15:modelRelationship fromTable="Fact_Department" fromColumn="City Key" toTable="City" toColumn="City Key"/>
          <x15:modelRelationship fromTable="Fact_Department" fromColumn="Patient Key" toTable="Patient" toColumn="Patient Key"/>
          <x15:modelRelationship fromTable="Fact_Department" fromColumn="Doctor Key" toTable="Doctor" toColumn="Doctor Key"/>
        </x15:modelRelationships>
        <x15:extLst>
          <ext xmlns:x16="http://schemas.microsoft.com/office/spreadsheetml/2014/11/main" uri="{9835A34E-60A6-4A7C-AAB8-D5F71C897F49}">
            <x16:modelTimeGroupings>
              <x16:modelTimeGrouping tableName="Fact_Department" columnName="Admission_Date" columnId="Admission_Date">
                <x16:calculatedTimeColumn columnName="Admission_Date (Year)" columnId="Admission_Date (Year)" contentType="years" isSelected="1"/>
                <x16:calculatedTimeColumn columnName="Admission_Date (Quarter)" columnId="Admission_Date (Quarter)" contentType="quarters" isSelected="1"/>
                <x16:calculatedTimeColumn columnName="Admission_Date (Month Index)" columnId="Admission_Date (Month Index)" contentType="monthsindex" isSelected="1"/>
                <x16:calculatedTimeColumn columnName="Admission_Date (Month)" columnId="Admiss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K501" i="20" l="1"/>
  <c r="M501" i="20" s="1"/>
  <c r="K500" i="20"/>
  <c r="M500" i="20" s="1"/>
  <c r="K499" i="20"/>
  <c r="M499" i="20" s="1"/>
  <c r="K498" i="20"/>
  <c r="M498" i="20" s="1"/>
  <c r="K497" i="20"/>
  <c r="M497" i="20" s="1"/>
  <c r="K496" i="20"/>
  <c r="M496" i="20" s="1"/>
  <c r="K495" i="20"/>
  <c r="M495" i="20" s="1"/>
  <c r="K494" i="20"/>
  <c r="M494" i="20" s="1"/>
  <c r="K493" i="20"/>
  <c r="M493" i="20" s="1"/>
  <c r="K492" i="20"/>
  <c r="M492" i="20" s="1"/>
  <c r="K491" i="20"/>
  <c r="M491" i="20" s="1"/>
  <c r="K490" i="20"/>
  <c r="M490" i="20" s="1"/>
  <c r="K489" i="20"/>
  <c r="M489" i="20" s="1"/>
  <c r="K488" i="20"/>
  <c r="M488" i="20" s="1"/>
  <c r="K487" i="20"/>
  <c r="M487" i="20" s="1"/>
  <c r="K486" i="20"/>
  <c r="M486" i="20" s="1"/>
  <c r="K485" i="20"/>
  <c r="M485" i="20" s="1"/>
  <c r="K484" i="20"/>
  <c r="M484" i="20" s="1"/>
  <c r="K483" i="20"/>
  <c r="M483" i="20" s="1"/>
  <c r="K482" i="20"/>
  <c r="M482" i="20" s="1"/>
  <c r="K481" i="20"/>
  <c r="M481" i="20" s="1"/>
  <c r="K480" i="20"/>
  <c r="M480" i="20" s="1"/>
  <c r="K479" i="20"/>
  <c r="M479" i="20" s="1"/>
  <c r="K478" i="20"/>
  <c r="M478" i="20" s="1"/>
  <c r="K477" i="20"/>
  <c r="M477" i="20" s="1"/>
  <c r="K476" i="20"/>
  <c r="M476" i="20" s="1"/>
  <c r="K475" i="20"/>
  <c r="M475" i="20" s="1"/>
  <c r="K474" i="20"/>
  <c r="M474" i="20" s="1"/>
  <c r="K473" i="20"/>
  <c r="M473" i="20" s="1"/>
  <c r="K472" i="20"/>
  <c r="M472" i="20" s="1"/>
  <c r="K471" i="20"/>
  <c r="M471" i="20" s="1"/>
  <c r="K470" i="20"/>
  <c r="M470" i="20" s="1"/>
  <c r="K469" i="20"/>
  <c r="M469" i="20" s="1"/>
  <c r="K468" i="20"/>
  <c r="M468" i="20" s="1"/>
  <c r="K467" i="20"/>
  <c r="M467" i="20" s="1"/>
  <c r="K466" i="20"/>
  <c r="M466" i="20" s="1"/>
  <c r="K465" i="20"/>
  <c r="M465" i="20" s="1"/>
  <c r="K464" i="20"/>
  <c r="M464" i="20" s="1"/>
  <c r="K463" i="20"/>
  <c r="M463" i="20" s="1"/>
  <c r="K462" i="20"/>
  <c r="M462" i="20" s="1"/>
  <c r="K461" i="20"/>
  <c r="M461" i="20" s="1"/>
  <c r="K460" i="20"/>
  <c r="M460" i="20" s="1"/>
  <c r="K459" i="20"/>
  <c r="M459" i="20" s="1"/>
  <c r="K458" i="20"/>
  <c r="M458" i="20" s="1"/>
  <c r="K457" i="20"/>
  <c r="M457" i="20" s="1"/>
  <c r="K456" i="20"/>
  <c r="M456" i="20" s="1"/>
  <c r="K455" i="20"/>
  <c r="M455" i="20" s="1"/>
  <c r="K454" i="20"/>
  <c r="M454" i="20" s="1"/>
  <c r="K453" i="20"/>
  <c r="M453" i="20" s="1"/>
  <c r="K452" i="20"/>
  <c r="M452" i="20" s="1"/>
  <c r="K451" i="20"/>
  <c r="M451" i="20" s="1"/>
  <c r="K450" i="20"/>
  <c r="M450" i="20" s="1"/>
  <c r="K449" i="20"/>
  <c r="M449" i="20" s="1"/>
  <c r="K448" i="20"/>
  <c r="M448" i="20" s="1"/>
  <c r="K447" i="20"/>
  <c r="M447" i="20" s="1"/>
  <c r="K446" i="20"/>
  <c r="M446" i="20" s="1"/>
  <c r="K445" i="20"/>
  <c r="M445" i="20" s="1"/>
  <c r="K444" i="20"/>
  <c r="M444" i="20" s="1"/>
  <c r="K443" i="20"/>
  <c r="M443" i="20" s="1"/>
  <c r="K442" i="20"/>
  <c r="M442" i="20" s="1"/>
  <c r="K441" i="20"/>
  <c r="M441" i="20" s="1"/>
  <c r="K440" i="20"/>
  <c r="M440" i="20" s="1"/>
  <c r="K439" i="20"/>
  <c r="M439" i="20" s="1"/>
  <c r="K438" i="20"/>
  <c r="M438" i="20" s="1"/>
  <c r="K437" i="20"/>
  <c r="M437" i="20" s="1"/>
  <c r="K436" i="20"/>
  <c r="M436" i="20" s="1"/>
  <c r="K435" i="20"/>
  <c r="M435" i="20" s="1"/>
  <c r="K434" i="20"/>
  <c r="M434" i="20" s="1"/>
  <c r="K433" i="20"/>
  <c r="M433" i="20" s="1"/>
  <c r="K432" i="20"/>
  <c r="M432" i="20" s="1"/>
  <c r="K431" i="20"/>
  <c r="M431" i="20" s="1"/>
  <c r="K430" i="20"/>
  <c r="M430" i="20" s="1"/>
  <c r="K429" i="20"/>
  <c r="M429" i="20" s="1"/>
  <c r="K428" i="20"/>
  <c r="M428" i="20" s="1"/>
  <c r="K427" i="20"/>
  <c r="M427" i="20" s="1"/>
  <c r="K426" i="20"/>
  <c r="M426" i="20" s="1"/>
  <c r="K425" i="20"/>
  <c r="M425" i="20" s="1"/>
  <c r="K424" i="20"/>
  <c r="M424" i="20" s="1"/>
  <c r="K423" i="20"/>
  <c r="M423" i="20" s="1"/>
  <c r="K422" i="20"/>
  <c r="M422" i="20" s="1"/>
  <c r="K421" i="20"/>
  <c r="M421" i="20" s="1"/>
  <c r="K420" i="20"/>
  <c r="M420" i="20" s="1"/>
  <c r="K419" i="20"/>
  <c r="M419" i="20" s="1"/>
  <c r="K418" i="20"/>
  <c r="M418" i="20" s="1"/>
  <c r="K417" i="20"/>
  <c r="M417" i="20" s="1"/>
  <c r="K416" i="20"/>
  <c r="M416" i="20" s="1"/>
  <c r="K415" i="20"/>
  <c r="M415" i="20" s="1"/>
  <c r="K414" i="20"/>
  <c r="M414" i="20" s="1"/>
  <c r="K413" i="20"/>
  <c r="M413" i="20" s="1"/>
  <c r="K412" i="20"/>
  <c r="M412" i="20" s="1"/>
  <c r="K411" i="20"/>
  <c r="M411" i="20" s="1"/>
  <c r="K410" i="20"/>
  <c r="M410" i="20" s="1"/>
  <c r="K409" i="20"/>
  <c r="M409" i="20" s="1"/>
  <c r="K408" i="20"/>
  <c r="M408" i="20" s="1"/>
  <c r="K407" i="20"/>
  <c r="M407" i="20" s="1"/>
  <c r="K406" i="20"/>
  <c r="M406" i="20" s="1"/>
  <c r="K405" i="20"/>
  <c r="M405" i="20" s="1"/>
  <c r="K404" i="20"/>
  <c r="M404" i="20" s="1"/>
  <c r="K403" i="20"/>
  <c r="M403" i="20" s="1"/>
  <c r="K402" i="20"/>
  <c r="M402" i="20" s="1"/>
  <c r="K401" i="20"/>
  <c r="M401" i="20" s="1"/>
  <c r="K400" i="20"/>
  <c r="M400" i="20" s="1"/>
  <c r="K399" i="20"/>
  <c r="M399" i="20" s="1"/>
  <c r="K398" i="20"/>
  <c r="M398" i="20" s="1"/>
  <c r="K397" i="20"/>
  <c r="M397" i="20" s="1"/>
  <c r="K396" i="20"/>
  <c r="M396" i="20" s="1"/>
  <c r="K395" i="20"/>
  <c r="M395" i="20" s="1"/>
  <c r="K394" i="20"/>
  <c r="M394" i="20" s="1"/>
  <c r="K393" i="20"/>
  <c r="M393" i="20" s="1"/>
  <c r="K392" i="20"/>
  <c r="M392" i="20" s="1"/>
  <c r="K391" i="20"/>
  <c r="M391" i="20" s="1"/>
  <c r="K390" i="20"/>
  <c r="M390" i="20" s="1"/>
  <c r="K389" i="20"/>
  <c r="M389" i="20" s="1"/>
  <c r="K388" i="20"/>
  <c r="M388" i="20" s="1"/>
  <c r="K387" i="20"/>
  <c r="M387" i="20" s="1"/>
  <c r="K386" i="20"/>
  <c r="M386" i="20" s="1"/>
  <c r="K385" i="20"/>
  <c r="M385" i="20" s="1"/>
  <c r="K384" i="20"/>
  <c r="M384" i="20" s="1"/>
  <c r="K383" i="20"/>
  <c r="M383" i="20" s="1"/>
  <c r="K382" i="20"/>
  <c r="M382" i="20" s="1"/>
  <c r="K381" i="20"/>
  <c r="M381" i="20" s="1"/>
  <c r="K380" i="20"/>
  <c r="M380" i="20" s="1"/>
  <c r="K379" i="20"/>
  <c r="M379" i="20" s="1"/>
  <c r="K378" i="20"/>
  <c r="M378" i="20" s="1"/>
  <c r="K377" i="20"/>
  <c r="M377" i="20" s="1"/>
  <c r="K376" i="20"/>
  <c r="M376" i="20" s="1"/>
  <c r="K375" i="20"/>
  <c r="M375" i="20" s="1"/>
  <c r="K374" i="20"/>
  <c r="M374" i="20" s="1"/>
  <c r="K373" i="20"/>
  <c r="M373" i="20" s="1"/>
  <c r="K372" i="20"/>
  <c r="M372" i="20" s="1"/>
  <c r="K371" i="20"/>
  <c r="M371" i="20" s="1"/>
  <c r="K370" i="20"/>
  <c r="M370" i="20" s="1"/>
  <c r="K369" i="20"/>
  <c r="M369" i="20" s="1"/>
  <c r="K368" i="20"/>
  <c r="M368" i="20" s="1"/>
  <c r="K367" i="20"/>
  <c r="M367" i="20" s="1"/>
  <c r="K366" i="20"/>
  <c r="M366" i="20" s="1"/>
  <c r="K365" i="20"/>
  <c r="M365" i="20" s="1"/>
  <c r="K364" i="20"/>
  <c r="M364" i="20" s="1"/>
  <c r="K363" i="20"/>
  <c r="M363" i="20" s="1"/>
  <c r="K362" i="20"/>
  <c r="M362" i="20" s="1"/>
  <c r="K361" i="20"/>
  <c r="M361" i="20" s="1"/>
  <c r="K360" i="20"/>
  <c r="M360" i="20" s="1"/>
  <c r="K359" i="20"/>
  <c r="M359" i="20" s="1"/>
  <c r="K358" i="20"/>
  <c r="M358" i="20" s="1"/>
  <c r="K357" i="20"/>
  <c r="M357" i="20" s="1"/>
  <c r="K356" i="20"/>
  <c r="M356" i="20" s="1"/>
  <c r="K355" i="20"/>
  <c r="M355" i="20" s="1"/>
  <c r="K354" i="20"/>
  <c r="M354" i="20" s="1"/>
  <c r="K353" i="20"/>
  <c r="M353" i="20" s="1"/>
  <c r="K352" i="20"/>
  <c r="M352" i="20" s="1"/>
  <c r="K351" i="20"/>
  <c r="M351" i="20" s="1"/>
  <c r="K350" i="20"/>
  <c r="M350" i="20" s="1"/>
  <c r="K349" i="20"/>
  <c r="M349" i="20" s="1"/>
  <c r="K348" i="20"/>
  <c r="M348" i="20" s="1"/>
  <c r="K347" i="20"/>
  <c r="M347" i="20" s="1"/>
  <c r="K346" i="20"/>
  <c r="M346" i="20" s="1"/>
  <c r="K345" i="20"/>
  <c r="M345" i="20" s="1"/>
  <c r="K344" i="20"/>
  <c r="M344" i="20" s="1"/>
  <c r="K343" i="20"/>
  <c r="M343" i="20" s="1"/>
  <c r="K342" i="20"/>
  <c r="M342" i="20" s="1"/>
  <c r="K341" i="20"/>
  <c r="M341" i="20" s="1"/>
  <c r="K340" i="20"/>
  <c r="M340" i="20" s="1"/>
  <c r="K339" i="20"/>
  <c r="M339" i="20" s="1"/>
  <c r="K338" i="20"/>
  <c r="M338" i="20" s="1"/>
  <c r="K337" i="20"/>
  <c r="M337" i="20" s="1"/>
  <c r="K336" i="20"/>
  <c r="M336" i="20" s="1"/>
  <c r="K335" i="20"/>
  <c r="M335" i="20" s="1"/>
  <c r="K334" i="20"/>
  <c r="M334" i="20" s="1"/>
  <c r="K333" i="20"/>
  <c r="M333" i="20" s="1"/>
  <c r="K332" i="20"/>
  <c r="M332" i="20" s="1"/>
  <c r="K331" i="20"/>
  <c r="M331" i="20" s="1"/>
  <c r="K330" i="20"/>
  <c r="M330" i="20" s="1"/>
  <c r="K329" i="20"/>
  <c r="M329" i="20" s="1"/>
  <c r="K328" i="20"/>
  <c r="M328" i="20" s="1"/>
  <c r="K327" i="20"/>
  <c r="M327" i="20" s="1"/>
  <c r="K326" i="20"/>
  <c r="M326" i="20" s="1"/>
  <c r="K325" i="20"/>
  <c r="M325" i="20" s="1"/>
  <c r="K324" i="20"/>
  <c r="M324" i="20" s="1"/>
  <c r="K323" i="20"/>
  <c r="M323" i="20" s="1"/>
  <c r="K322" i="20"/>
  <c r="M322" i="20" s="1"/>
  <c r="K321" i="20"/>
  <c r="M321" i="20" s="1"/>
  <c r="K320" i="20"/>
  <c r="M320" i="20" s="1"/>
  <c r="K319" i="20"/>
  <c r="M319" i="20" s="1"/>
  <c r="K318" i="20"/>
  <c r="M318" i="20" s="1"/>
  <c r="K317" i="20"/>
  <c r="M317" i="20" s="1"/>
  <c r="K316" i="20"/>
  <c r="M316" i="20" s="1"/>
  <c r="K315" i="20"/>
  <c r="M315" i="20" s="1"/>
  <c r="K314" i="20"/>
  <c r="M314" i="20" s="1"/>
  <c r="K313" i="20"/>
  <c r="M313" i="20" s="1"/>
  <c r="K312" i="20"/>
  <c r="M312" i="20" s="1"/>
  <c r="K311" i="20"/>
  <c r="M311" i="20" s="1"/>
  <c r="K310" i="20"/>
  <c r="M310" i="20" s="1"/>
  <c r="K309" i="20"/>
  <c r="M309" i="20" s="1"/>
  <c r="K308" i="20"/>
  <c r="M308" i="20" s="1"/>
  <c r="K307" i="20"/>
  <c r="M307" i="20" s="1"/>
  <c r="K306" i="20"/>
  <c r="M306" i="20" s="1"/>
  <c r="K305" i="20"/>
  <c r="M305" i="20" s="1"/>
  <c r="K304" i="20"/>
  <c r="M304" i="20" s="1"/>
  <c r="K303" i="20"/>
  <c r="M303" i="20" s="1"/>
  <c r="K302" i="20"/>
  <c r="M302" i="20" s="1"/>
  <c r="K301" i="20"/>
  <c r="M301" i="20" s="1"/>
  <c r="K300" i="20"/>
  <c r="M300" i="20" s="1"/>
  <c r="K299" i="20"/>
  <c r="M299" i="20" s="1"/>
  <c r="K298" i="20"/>
  <c r="M298" i="20" s="1"/>
  <c r="K297" i="20"/>
  <c r="M297" i="20" s="1"/>
  <c r="K296" i="20"/>
  <c r="M296" i="20" s="1"/>
  <c r="K295" i="20"/>
  <c r="M295" i="20" s="1"/>
  <c r="K294" i="20"/>
  <c r="M294" i="20" s="1"/>
  <c r="K293" i="20"/>
  <c r="M293" i="20" s="1"/>
  <c r="K292" i="20"/>
  <c r="M292" i="20" s="1"/>
  <c r="K291" i="20"/>
  <c r="M291" i="20" s="1"/>
  <c r="K290" i="20"/>
  <c r="M290" i="20" s="1"/>
  <c r="K289" i="20"/>
  <c r="M289" i="20" s="1"/>
  <c r="K288" i="20"/>
  <c r="M288" i="20" s="1"/>
  <c r="K287" i="20"/>
  <c r="M287" i="20" s="1"/>
  <c r="K286" i="20"/>
  <c r="M286" i="20" s="1"/>
  <c r="K285" i="20"/>
  <c r="M285" i="20" s="1"/>
  <c r="K284" i="20"/>
  <c r="M284" i="20" s="1"/>
  <c r="K283" i="20"/>
  <c r="M283" i="20" s="1"/>
  <c r="K282" i="20"/>
  <c r="M282" i="20" s="1"/>
  <c r="K281" i="20"/>
  <c r="M281" i="20" s="1"/>
  <c r="K280" i="20"/>
  <c r="M280" i="20" s="1"/>
  <c r="K279" i="20"/>
  <c r="M279" i="20" s="1"/>
  <c r="K278" i="20"/>
  <c r="M278" i="20" s="1"/>
  <c r="K277" i="20"/>
  <c r="M277" i="20" s="1"/>
  <c r="K276" i="20"/>
  <c r="M276" i="20" s="1"/>
  <c r="K275" i="20"/>
  <c r="M275" i="20" s="1"/>
  <c r="K274" i="20"/>
  <c r="M274" i="20" s="1"/>
  <c r="K273" i="20"/>
  <c r="M273" i="20" s="1"/>
  <c r="K272" i="20"/>
  <c r="M272" i="20" s="1"/>
  <c r="K271" i="20"/>
  <c r="M271" i="20" s="1"/>
  <c r="K270" i="20"/>
  <c r="M270" i="20" s="1"/>
  <c r="K269" i="20"/>
  <c r="M269" i="20" s="1"/>
  <c r="K268" i="20"/>
  <c r="M268" i="20" s="1"/>
  <c r="K267" i="20"/>
  <c r="M267" i="20" s="1"/>
  <c r="K266" i="20"/>
  <c r="M266" i="20" s="1"/>
  <c r="K265" i="20"/>
  <c r="M265" i="20" s="1"/>
  <c r="K264" i="20"/>
  <c r="M264" i="20" s="1"/>
  <c r="K263" i="20"/>
  <c r="M263" i="20" s="1"/>
  <c r="K262" i="20"/>
  <c r="M262" i="20" s="1"/>
  <c r="K261" i="20"/>
  <c r="M261" i="20" s="1"/>
  <c r="K260" i="20"/>
  <c r="M260" i="20" s="1"/>
  <c r="K259" i="20"/>
  <c r="M259" i="20" s="1"/>
  <c r="K258" i="20"/>
  <c r="M258" i="20" s="1"/>
  <c r="K257" i="20"/>
  <c r="M257" i="20" s="1"/>
  <c r="K256" i="20"/>
  <c r="M256" i="20" s="1"/>
  <c r="K255" i="20"/>
  <c r="M255" i="20" s="1"/>
  <c r="K254" i="20"/>
  <c r="M254" i="20" s="1"/>
  <c r="K253" i="20"/>
  <c r="M253" i="20" s="1"/>
  <c r="K252" i="20"/>
  <c r="M252" i="20" s="1"/>
  <c r="K251" i="20"/>
  <c r="M251" i="20" s="1"/>
  <c r="K250" i="20"/>
  <c r="M250" i="20" s="1"/>
  <c r="K249" i="20"/>
  <c r="M249" i="20" s="1"/>
  <c r="K248" i="20"/>
  <c r="M248" i="20" s="1"/>
  <c r="K247" i="20"/>
  <c r="M247" i="20" s="1"/>
  <c r="K246" i="20"/>
  <c r="M246" i="20" s="1"/>
  <c r="K245" i="20"/>
  <c r="M245" i="20" s="1"/>
  <c r="K244" i="20"/>
  <c r="M244" i="20" s="1"/>
  <c r="K243" i="20"/>
  <c r="M243" i="20" s="1"/>
  <c r="K242" i="20"/>
  <c r="M242" i="20" s="1"/>
  <c r="K241" i="20"/>
  <c r="M241" i="20" s="1"/>
  <c r="K240" i="20"/>
  <c r="M240" i="20" s="1"/>
  <c r="K239" i="20"/>
  <c r="M239" i="20" s="1"/>
  <c r="K238" i="20"/>
  <c r="M238" i="20" s="1"/>
  <c r="K237" i="20"/>
  <c r="M237" i="20" s="1"/>
  <c r="K236" i="20"/>
  <c r="M236" i="20" s="1"/>
  <c r="K235" i="20"/>
  <c r="M235" i="20" s="1"/>
  <c r="K234" i="20"/>
  <c r="M234" i="20" s="1"/>
  <c r="K233" i="20"/>
  <c r="M233" i="20" s="1"/>
  <c r="K232" i="20"/>
  <c r="M232" i="20" s="1"/>
  <c r="K231" i="20"/>
  <c r="M231" i="20" s="1"/>
  <c r="K230" i="20"/>
  <c r="M230" i="20" s="1"/>
  <c r="K229" i="20"/>
  <c r="M229" i="20" s="1"/>
  <c r="K228" i="20"/>
  <c r="M228" i="20" s="1"/>
  <c r="K227" i="20"/>
  <c r="M227" i="20" s="1"/>
  <c r="K226" i="20"/>
  <c r="M226" i="20" s="1"/>
  <c r="K225" i="20"/>
  <c r="M225" i="20" s="1"/>
  <c r="K224" i="20"/>
  <c r="M224" i="20" s="1"/>
  <c r="K223" i="20"/>
  <c r="M223" i="20" s="1"/>
  <c r="K222" i="20"/>
  <c r="M222" i="20" s="1"/>
  <c r="K221" i="20"/>
  <c r="M221" i="20" s="1"/>
  <c r="K220" i="20"/>
  <c r="M220" i="20" s="1"/>
  <c r="K219" i="20"/>
  <c r="M219" i="20" s="1"/>
  <c r="K218" i="20"/>
  <c r="M218" i="20" s="1"/>
  <c r="K217" i="20"/>
  <c r="M217" i="20" s="1"/>
  <c r="K216" i="20"/>
  <c r="M216" i="20" s="1"/>
  <c r="K215" i="20"/>
  <c r="M215" i="20" s="1"/>
  <c r="K214" i="20"/>
  <c r="M214" i="20" s="1"/>
  <c r="K213" i="20"/>
  <c r="M213" i="20" s="1"/>
  <c r="K212" i="20"/>
  <c r="M212" i="20" s="1"/>
  <c r="K211" i="20"/>
  <c r="M211" i="20" s="1"/>
  <c r="K210" i="20"/>
  <c r="M210" i="20" s="1"/>
  <c r="K209" i="20"/>
  <c r="M209" i="20" s="1"/>
  <c r="K208" i="20"/>
  <c r="M208" i="20" s="1"/>
  <c r="K207" i="20"/>
  <c r="M207" i="20" s="1"/>
  <c r="K206" i="20"/>
  <c r="M206" i="20" s="1"/>
  <c r="K205" i="20"/>
  <c r="M205" i="20" s="1"/>
  <c r="K204" i="20"/>
  <c r="M204" i="20" s="1"/>
  <c r="K203" i="20"/>
  <c r="M203" i="20" s="1"/>
  <c r="K202" i="20"/>
  <c r="M202" i="20" s="1"/>
  <c r="K201" i="20"/>
  <c r="M201" i="20" s="1"/>
  <c r="K200" i="20"/>
  <c r="M200" i="20" s="1"/>
  <c r="K199" i="20"/>
  <c r="M199" i="20" s="1"/>
  <c r="K198" i="20"/>
  <c r="M198" i="20" s="1"/>
  <c r="K197" i="20"/>
  <c r="M197" i="20" s="1"/>
  <c r="K196" i="20"/>
  <c r="M196" i="20" s="1"/>
  <c r="K195" i="20"/>
  <c r="M195" i="20" s="1"/>
  <c r="K194" i="20"/>
  <c r="M194" i="20" s="1"/>
  <c r="K193" i="20"/>
  <c r="M193" i="20" s="1"/>
  <c r="K192" i="20"/>
  <c r="M192" i="20" s="1"/>
  <c r="K191" i="20"/>
  <c r="M191" i="20" s="1"/>
  <c r="K190" i="20"/>
  <c r="M190" i="20" s="1"/>
  <c r="K189" i="20"/>
  <c r="M189" i="20" s="1"/>
  <c r="K188" i="20"/>
  <c r="M188" i="20" s="1"/>
  <c r="K187" i="20"/>
  <c r="M187" i="20" s="1"/>
  <c r="K186" i="20"/>
  <c r="M186" i="20" s="1"/>
  <c r="K185" i="20"/>
  <c r="M185" i="20" s="1"/>
  <c r="K184" i="20"/>
  <c r="M184" i="20" s="1"/>
  <c r="K183" i="20"/>
  <c r="M183" i="20" s="1"/>
  <c r="K182" i="20"/>
  <c r="M182" i="20" s="1"/>
  <c r="K181" i="20"/>
  <c r="M181" i="20" s="1"/>
  <c r="K180" i="20"/>
  <c r="M180" i="20" s="1"/>
  <c r="K179" i="20"/>
  <c r="M179" i="20" s="1"/>
  <c r="K178" i="20"/>
  <c r="M178" i="20" s="1"/>
  <c r="K177" i="20"/>
  <c r="M177" i="20" s="1"/>
  <c r="K176" i="20"/>
  <c r="M176" i="20" s="1"/>
  <c r="K175" i="20"/>
  <c r="M175" i="20" s="1"/>
  <c r="K174" i="20"/>
  <c r="M174" i="20" s="1"/>
  <c r="K173" i="20"/>
  <c r="M173" i="20" s="1"/>
  <c r="K172" i="20"/>
  <c r="M172" i="20" s="1"/>
  <c r="K171" i="20"/>
  <c r="M171" i="20" s="1"/>
  <c r="K170" i="20"/>
  <c r="M170" i="20" s="1"/>
  <c r="K169" i="20"/>
  <c r="M169" i="20" s="1"/>
  <c r="K168" i="20"/>
  <c r="M168" i="20" s="1"/>
  <c r="K167" i="20"/>
  <c r="M167" i="20" s="1"/>
  <c r="K166" i="20"/>
  <c r="M166" i="20" s="1"/>
  <c r="K165" i="20"/>
  <c r="M165" i="20" s="1"/>
  <c r="K164" i="20"/>
  <c r="M164" i="20" s="1"/>
  <c r="K163" i="20"/>
  <c r="M163" i="20" s="1"/>
  <c r="K162" i="20"/>
  <c r="M162" i="20" s="1"/>
  <c r="K161" i="20"/>
  <c r="M161" i="20" s="1"/>
  <c r="K160" i="20"/>
  <c r="M160" i="20" s="1"/>
  <c r="K159" i="20"/>
  <c r="M159" i="20" s="1"/>
  <c r="K158" i="20"/>
  <c r="M158" i="20" s="1"/>
  <c r="K157" i="20"/>
  <c r="M157" i="20" s="1"/>
  <c r="K156" i="20"/>
  <c r="M156" i="20" s="1"/>
  <c r="K155" i="20"/>
  <c r="M155" i="20" s="1"/>
  <c r="K154" i="20"/>
  <c r="M154" i="20" s="1"/>
  <c r="K153" i="20"/>
  <c r="M153" i="20" s="1"/>
  <c r="K152" i="20"/>
  <c r="M152" i="20" s="1"/>
  <c r="K151" i="20"/>
  <c r="M151" i="20" s="1"/>
  <c r="K150" i="20"/>
  <c r="M150" i="20" s="1"/>
  <c r="K149" i="20"/>
  <c r="M149" i="20" s="1"/>
  <c r="K148" i="20"/>
  <c r="M148" i="20" s="1"/>
  <c r="K147" i="20"/>
  <c r="M147" i="20" s="1"/>
  <c r="K146" i="20"/>
  <c r="M146" i="20" s="1"/>
  <c r="K145" i="20"/>
  <c r="M145" i="20" s="1"/>
  <c r="K144" i="20"/>
  <c r="M144" i="20" s="1"/>
  <c r="K143" i="20"/>
  <c r="M143" i="20" s="1"/>
  <c r="K142" i="20"/>
  <c r="M142" i="20" s="1"/>
  <c r="K141" i="20"/>
  <c r="M141" i="20" s="1"/>
  <c r="K140" i="20"/>
  <c r="M140" i="20" s="1"/>
  <c r="K139" i="20"/>
  <c r="M139" i="20" s="1"/>
  <c r="K138" i="20"/>
  <c r="M138" i="20" s="1"/>
  <c r="K137" i="20"/>
  <c r="M137" i="20" s="1"/>
  <c r="K136" i="20"/>
  <c r="M136" i="20" s="1"/>
  <c r="K135" i="20"/>
  <c r="M135" i="20" s="1"/>
  <c r="K134" i="20"/>
  <c r="M134" i="20" s="1"/>
  <c r="K133" i="20"/>
  <c r="M133" i="20" s="1"/>
  <c r="K132" i="20"/>
  <c r="M132" i="20" s="1"/>
  <c r="K131" i="20"/>
  <c r="M131" i="20" s="1"/>
  <c r="K130" i="20"/>
  <c r="M130" i="20" s="1"/>
  <c r="K129" i="20"/>
  <c r="M129" i="20" s="1"/>
  <c r="K128" i="20"/>
  <c r="M128" i="20" s="1"/>
  <c r="K127" i="20"/>
  <c r="M127" i="20" s="1"/>
  <c r="K126" i="20"/>
  <c r="M126" i="20" s="1"/>
  <c r="K125" i="20"/>
  <c r="M125" i="20" s="1"/>
  <c r="K124" i="20"/>
  <c r="M124" i="20" s="1"/>
  <c r="K123" i="20"/>
  <c r="M123" i="20" s="1"/>
  <c r="K122" i="20"/>
  <c r="M122" i="20" s="1"/>
  <c r="K121" i="20"/>
  <c r="M121" i="20" s="1"/>
  <c r="K120" i="20"/>
  <c r="M120" i="20" s="1"/>
  <c r="K119" i="20"/>
  <c r="M119" i="20" s="1"/>
  <c r="K118" i="20"/>
  <c r="M118" i="20" s="1"/>
  <c r="K117" i="20"/>
  <c r="M117" i="20" s="1"/>
  <c r="K116" i="20"/>
  <c r="M116" i="20" s="1"/>
  <c r="K115" i="20"/>
  <c r="M115" i="20" s="1"/>
  <c r="K114" i="20"/>
  <c r="M114" i="20" s="1"/>
  <c r="K113" i="20"/>
  <c r="M113" i="20" s="1"/>
  <c r="K112" i="20"/>
  <c r="M112" i="20" s="1"/>
  <c r="K111" i="20"/>
  <c r="M111" i="20" s="1"/>
  <c r="K110" i="20"/>
  <c r="M110" i="20" s="1"/>
  <c r="K109" i="20"/>
  <c r="M109" i="20" s="1"/>
  <c r="K108" i="20"/>
  <c r="M108" i="20" s="1"/>
  <c r="K107" i="20"/>
  <c r="M107" i="20" s="1"/>
  <c r="K106" i="20"/>
  <c r="M106" i="20" s="1"/>
  <c r="K105" i="20"/>
  <c r="M105" i="20" s="1"/>
  <c r="K104" i="20"/>
  <c r="M104" i="20" s="1"/>
  <c r="K103" i="20"/>
  <c r="M103" i="20" s="1"/>
  <c r="K102" i="20"/>
  <c r="M102" i="20" s="1"/>
  <c r="K101" i="20"/>
  <c r="M101" i="20" s="1"/>
  <c r="K100" i="20"/>
  <c r="M100" i="20" s="1"/>
  <c r="K99" i="20"/>
  <c r="M99" i="20" s="1"/>
  <c r="K98" i="20"/>
  <c r="M98" i="20" s="1"/>
  <c r="K97" i="20"/>
  <c r="M97" i="20" s="1"/>
  <c r="K96" i="20"/>
  <c r="M96" i="20" s="1"/>
  <c r="K95" i="20"/>
  <c r="M95" i="20" s="1"/>
  <c r="K94" i="20"/>
  <c r="M94" i="20" s="1"/>
  <c r="K93" i="20"/>
  <c r="M93" i="20" s="1"/>
  <c r="K92" i="20"/>
  <c r="M92" i="20" s="1"/>
  <c r="K91" i="20"/>
  <c r="M91" i="20" s="1"/>
  <c r="K90" i="20"/>
  <c r="M90" i="20" s="1"/>
  <c r="K89" i="20"/>
  <c r="M89" i="20" s="1"/>
  <c r="K88" i="20"/>
  <c r="M88" i="20" s="1"/>
  <c r="K87" i="20"/>
  <c r="M87" i="20" s="1"/>
  <c r="K86" i="20"/>
  <c r="M86" i="20" s="1"/>
  <c r="K85" i="20"/>
  <c r="M85" i="20" s="1"/>
  <c r="K84" i="20"/>
  <c r="M84" i="20" s="1"/>
  <c r="K83" i="20"/>
  <c r="M83" i="20" s="1"/>
  <c r="K82" i="20"/>
  <c r="M82" i="20" s="1"/>
  <c r="K81" i="20"/>
  <c r="M81" i="20" s="1"/>
  <c r="K80" i="20"/>
  <c r="M80" i="20" s="1"/>
  <c r="K79" i="20"/>
  <c r="M79" i="20" s="1"/>
  <c r="K78" i="20"/>
  <c r="M78" i="20" s="1"/>
  <c r="K77" i="20"/>
  <c r="M77" i="20" s="1"/>
  <c r="K76" i="20"/>
  <c r="M76" i="20" s="1"/>
  <c r="K75" i="20"/>
  <c r="M75" i="20" s="1"/>
  <c r="K74" i="20"/>
  <c r="M74" i="20" s="1"/>
  <c r="K73" i="20"/>
  <c r="M73" i="20" s="1"/>
  <c r="K72" i="20"/>
  <c r="M72" i="20" s="1"/>
  <c r="K71" i="20"/>
  <c r="M71" i="20" s="1"/>
  <c r="K70" i="20"/>
  <c r="M70" i="20" s="1"/>
  <c r="K69" i="20"/>
  <c r="M69" i="20" s="1"/>
  <c r="K68" i="20"/>
  <c r="M68" i="20" s="1"/>
  <c r="K67" i="20"/>
  <c r="M67" i="20" s="1"/>
  <c r="K66" i="20"/>
  <c r="M66" i="20" s="1"/>
  <c r="K65" i="20"/>
  <c r="M65" i="20" s="1"/>
  <c r="K64" i="20"/>
  <c r="M64" i="20" s="1"/>
  <c r="K63" i="20"/>
  <c r="M63" i="20" s="1"/>
  <c r="K62" i="20"/>
  <c r="M62" i="20" s="1"/>
  <c r="K61" i="20"/>
  <c r="M61" i="20" s="1"/>
  <c r="K60" i="20"/>
  <c r="M60" i="20" s="1"/>
  <c r="K59" i="20"/>
  <c r="M59" i="20" s="1"/>
  <c r="K58" i="20"/>
  <c r="M58" i="20" s="1"/>
  <c r="K57" i="20"/>
  <c r="M57" i="20" s="1"/>
  <c r="K56" i="20"/>
  <c r="M56" i="20" s="1"/>
  <c r="K55" i="20"/>
  <c r="M55" i="20" s="1"/>
  <c r="K54" i="20"/>
  <c r="M54" i="20" s="1"/>
  <c r="K53" i="20"/>
  <c r="M53" i="20" s="1"/>
  <c r="K52" i="20"/>
  <c r="M52" i="20" s="1"/>
  <c r="K51" i="20"/>
  <c r="M51" i="20" s="1"/>
  <c r="K50" i="20"/>
  <c r="M50" i="20" s="1"/>
  <c r="K49" i="20"/>
  <c r="M49" i="20" s="1"/>
  <c r="K48" i="20"/>
  <c r="M48" i="20" s="1"/>
  <c r="K47" i="20"/>
  <c r="M47" i="20" s="1"/>
  <c r="K46" i="20"/>
  <c r="M46" i="20" s="1"/>
  <c r="K45" i="20"/>
  <c r="M45" i="20" s="1"/>
  <c r="K44" i="20"/>
  <c r="M44" i="20" s="1"/>
  <c r="K43" i="20"/>
  <c r="M43" i="20" s="1"/>
  <c r="K42" i="20"/>
  <c r="M42" i="20" s="1"/>
  <c r="K41" i="20"/>
  <c r="M41" i="20" s="1"/>
  <c r="K40" i="20"/>
  <c r="M40" i="20" s="1"/>
  <c r="K39" i="20"/>
  <c r="M39" i="20" s="1"/>
  <c r="K38" i="20"/>
  <c r="M38" i="20" s="1"/>
  <c r="K37" i="20"/>
  <c r="M37" i="20" s="1"/>
  <c r="K36" i="20"/>
  <c r="M36" i="20" s="1"/>
  <c r="K35" i="20"/>
  <c r="M35" i="20" s="1"/>
  <c r="K34" i="20"/>
  <c r="M34" i="20" s="1"/>
  <c r="K33" i="20"/>
  <c r="M33" i="20" s="1"/>
  <c r="K32" i="20"/>
  <c r="M32" i="20" s="1"/>
  <c r="K31" i="20"/>
  <c r="M31" i="20" s="1"/>
  <c r="K30" i="20"/>
  <c r="M30" i="20" s="1"/>
  <c r="K29" i="20"/>
  <c r="M29" i="20" s="1"/>
  <c r="K28" i="20"/>
  <c r="M28" i="20" s="1"/>
  <c r="K27" i="20"/>
  <c r="M27" i="20" s="1"/>
  <c r="K26" i="20"/>
  <c r="M26" i="20" s="1"/>
  <c r="K25" i="20"/>
  <c r="M25" i="20" s="1"/>
  <c r="K24" i="20"/>
  <c r="M24" i="20" s="1"/>
  <c r="K23" i="20"/>
  <c r="M23" i="20" s="1"/>
  <c r="K22" i="20"/>
  <c r="M22" i="20" s="1"/>
  <c r="K21" i="20"/>
  <c r="M21" i="20" s="1"/>
  <c r="K20" i="20"/>
  <c r="M20" i="20" s="1"/>
  <c r="K19" i="20"/>
  <c r="M19" i="20" s="1"/>
  <c r="K18" i="20"/>
  <c r="M18" i="20" s="1"/>
  <c r="K17" i="20"/>
  <c r="M17" i="20" s="1"/>
  <c r="K16" i="20"/>
  <c r="M16" i="20" s="1"/>
  <c r="K15" i="20"/>
  <c r="M15" i="20" s="1"/>
  <c r="K14" i="20"/>
  <c r="M14" i="20" s="1"/>
  <c r="K13" i="20"/>
  <c r="M13" i="20" s="1"/>
  <c r="K12" i="20"/>
  <c r="M12" i="20" s="1"/>
  <c r="K11" i="20"/>
  <c r="M11" i="20" s="1"/>
  <c r="K10" i="20"/>
  <c r="M10" i="20" s="1"/>
  <c r="K9" i="20"/>
  <c r="M9" i="20" s="1"/>
  <c r="K8" i="20"/>
  <c r="M8" i="20" s="1"/>
  <c r="K7" i="20"/>
  <c r="M7" i="20" s="1"/>
  <c r="K6" i="20"/>
  <c r="M6" i="20" s="1"/>
  <c r="K5" i="20"/>
  <c r="M5" i="20" s="1"/>
  <c r="K4" i="20"/>
  <c r="M4" i="20" s="1"/>
  <c r="K3" i="20"/>
  <c r="M3" i="20" s="1"/>
  <c r="K2" i="20"/>
  <c r="M2" i="20" s="1"/>
  <c r="N2" i="20" s="1"/>
  <c r="N3" i="20" l="1"/>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O3" i="8"/>
  <c r="C2" i="3" a="1"/>
  <c r="C2" i="3" s="1"/>
  <c r="C6" i="3" a="1"/>
  <c r="C6" i="3" s="1"/>
  <c r="M2" i="6"/>
  <c r="H2" i="3"/>
  <c r="I2" i="2"/>
  <c r="K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77A565-0672-41DC-B3E3-A04E5B5A8E79}" keepAlive="1" name="Query - Dim City" description="Connection to the 'Dim City' query in the workbook." type="5" refreshedVersion="8" background="1" saveData="1">
    <dbPr connection="Provider=Microsoft.Mashup.OleDb.1;Data Source=$Workbook$;Location=&quot;Dim City&quot;;Extended Properties=&quot;&quot;" command="SELECT * FROM [Dim City]"/>
  </connection>
  <connection id="2" xr16:uid="{4F94997C-B514-42C7-A7CA-F9BDA2192FBB}" keepAlive="1" name="Query - Dim Date" description="Connection to the 'Dim Date' query in the workbook." type="5" refreshedVersion="8" background="1" saveData="1">
    <dbPr connection="Provider=Microsoft.Mashup.OleDb.1;Data Source=$Workbook$;Location=&quot;Dim Date&quot;;Extended Properties=&quot;&quot;" command="SELECT * FROM [Dim Date]"/>
  </connection>
  <connection id="3" xr16:uid="{F268A89F-5577-462B-AE37-DE975557303F}" keepAlive="1" name="Query - Dim Doctor" description="Connection to the 'Dim Doctor' query in the workbook." type="5" refreshedVersion="8" background="1" saveData="1">
    <dbPr connection="Provider=Microsoft.Mashup.OleDb.1;Data Source=$Workbook$;Location=&quot;Dim Doctor&quot;;Extended Properties=&quot;&quot;" command="SELECT * FROM [Dim Doctor]"/>
  </connection>
  <connection id="4" xr16:uid="{5F8BCCE1-4494-45A2-9F72-2EFE8519188E}" keepAlive="1" name="Query - Dim Patient" description="Connection to the 'Dim Patient' query in the workbook." type="5" refreshedVersion="8" background="1" saveData="1">
    <dbPr connection="Provider=Microsoft.Mashup.OleDb.1;Data Source=$Workbook$;Location=&quot;Dim Patient&quot;;Extended Properties=&quot;&quot;" command="SELECT * FROM [Dim Patient]"/>
  </connection>
  <connection id="5" xr16:uid="{6608D4B5-DD31-4A84-AEEA-16424D4D155E}" keepAlive="1" name="Query - Fact Department" description="Connection to the 'Fact Department' query in the workbook." type="5" refreshedVersion="8" background="1" saveData="1">
    <dbPr connection="Provider=Microsoft.Mashup.OleDb.1;Data Source=$Workbook$;Location=&quot;Fact Department&quot;;Extended Properties=&quot;&quot;" command="SELECT * FROM [Fact Department]"/>
  </connection>
  <connection id="6" xr16:uid="{149DC1CD-93AF-482E-828B-A5025034DC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CEB2FCC-45C6-4602-BA4E-C549B6035309}" name="WorksheetConnection_Book1!City" type="102" refreshedVersion="8" minRefreshableVersion="5">
    <extLst>
      <ext xmlns:x15="http://schemas.microsoft.com/office/spreadsheetml/2010/11/main" uri="{DE250136-89BD-433C-8126-D09CA5730AF9}">
        <x15:connection id="City">
          <x15:rangePr sourceName="_xlcn.WorksheetConnection_Book1City1"/>
        </x15:connection>
      </ext>
    </extLst>
  </connection>
  <connection id="8" xr16:uid="{8D0A200E-8D78-4829-9C9C-66D2D0E4B81C}" name="WorksheetConnection_Book1!Date" type="102" refreshedVersion="8" minRefreshableVersion="5">
    <extLst>
      <ext xmlns:x15="http://schemas.microsoft.com/office/spreadsheetml/2010/11/main" uri="{DE250136-89BD-433C-8126-D09CA5730AF9}">
        <x15:connection id="Date">
          <x15:rangePr sourceName="_xlcn.WorksheetConnection_Book1Date1"/>
        </x15:connection>
      </ext>
    </extLst>
  </connection>
  <connection id="9" xr16:uid="{221661B2-CA8F-41AB-8CCC-25FF14B00EF2}" name="WorksheetConnection_Book1!Doctor" type="102" refreshedVersion="8" minRefreshableVersion="5">
    <extLst>
      <ext xmlns:x15="http://schemas.microsoft.com/office/spreadsheetml/2010/11/main" uri="{DE250136-89BD-433C-8126-D09CA5730AF9}">
        <x15:connection id="Doctor">
          <x15:rangePr sourceName="_xlcn.WorksheetConnection_Book1Doctor1"/>
        </x15:connection>
      </ext>
    </extLst>
  </connection>
  <connection id="10" xr16:uid="{C99E4B28-6BF4-42C3-B896-D8D396E2CBBD}" name="WorksheetConnection_Book1!Fact_Department" type="102" refreshedVersion="8" minRefreshableVersion="5">
    <extLst>
      <ext xmlns:x15="http://schemas.microsoft.com/office/spreadsheetml/2010/11/main" uri="{DE250136-89BD-433C-8126-D09CA5730AF9}">
        <x15:connection id="Fact_Department">
          <x15:rangePr sourceName="_xlcn.WorksheetConnection_Book1Fact_Department1"/>
        </x15:connection>
      </ext>
    </extLst>
  </connection>
  <connection id="11" xr16:uid="{F61840F0-3771-4C8B-915F-A6B4B93B6333}" name="WorksheetConnection_Book1!Patient" type="102" refreshedVersion="8" minRefreshableVersion="5">
    <extLst>
      <ext xmlns:x15="http://schemas.microsoft.com/office/spreadsheetml/2010/11/main" uri="{DE250136-89BD-433C-8126-D09CA5730AF9}">
        <x15:connection id="Patient">
          <x15:rangePr sourceName="_xlcn.WorksheetConnection_Book1Patien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<sst xmlns="http://schemas.openxmlformats.org/spreadsheetml/2006/main" count="13736" uniqueCount="1500">
  <si>
    <t>Doctor Key</t>
  </si>
  <si>
    <t>Doctor_Assigned</t>
  </si>
  <si>
    <t>Dr. Patil</t>
  </si>
  <si>
    <t>Dr. Sharma</t>
  </si>
  <si>
    <t>Dr. Khan</t>
  </si>
  <si>
    <t>Dr. Mehta</t>
  </si>
  <si>
    <t>Dr. Desai</t>
  </si>
  <si>
    <t>City Key</t>
  </si>
  <si>
    <t>City</t>
  </si>
  <si>
    <t>Pune</t>
  </si>
  <si>
    <t>Hyderabad</t>
  </si>
  <si>
    <t>Bangalore</t>
  </si>
  <si>
    <t>Delhi</t>
  </si>
  <si>
    <t>Mumbai</t>
  </si>
  <si>
    <t>Patient Key</t>
  </si>
  <si>
    <t>Patient_ID</t>
  </si>
  <si>
    <t>Age_Group</t>
  </si>
  <si>
    <t>Gender</t>
  </si>
  <si>
    <t>Payment_Mode</t>
  </si>
  <si>
    <t>Insurance_Claimed</t>
  </si>
  <si>
    <t>Patient_Satisfaction</t>
  </si>
  <si>
    <t>P0292</t>
  </si>
  <si>
    <t>Elderly</t>
  </si>
  <si>
    <t>Female</t>
  </si>
  <si>
    <t>Insurance</t>
  </si>
  <si>
    <t>Yes</t>
  </si>
  <si>
    <t>P0486</t>
  </si>
  <si>
    <t>Young Adult</t>
  </si>
  <si>
    <t>Card</t>
  </si>
  <si>
    <t>P0344</t>
  </si>
  <si>
    <t>Male</t>
  </si>
  <si>
    <t>No</t>
  </si>
  <si>
    <t>P0190</t>
  </si>
  <si>
    <t>Senior</t>
  </si>
  <si>
    <t>P0484</t>
  </si>
  <si>
    <t>UPI</t>
  </si>
  <si>
    <t>P0018</t>
  </si>
  <si>
    <t>P0066</t>
  </si>
  <si>
    <t>Child</t>
  </si>
  <si>
    <t>Cash</t>
  </si>
  <si>
    <t>P0448</t>
  </si>
  <si>
    <t>P0255</t>
  </si>
  <si>
    <t>P0103</t>
  </si>
  <si>
    <t>P0055</t>
  </si>
  <si>
    <t>P0087</t>
  </si>
  <si>
    <t>Middle Age</t>
  </si>
  <si>
    <t>P0171</t>
  </si>
  <si>
    <t>P0143</t>
  </si>
  <si>
    <t>P0440</t>
  </si>
  <si>
    <t>P0002</t>
  </si>
  <si>
    <t>P0203</t>
  </si>
  <si>
    <t>P0236</t>
  </si>
  <si>
    <t>P0181</t>
  </si>
  <si>
    <t>P0483</t>
  </si>
  <si>
    <t>P0108</t>
  </si>
  <si>
    <t>P0045</t>
  </si>
  <si>
    <t>P0163</t>
  </si>
  <si>
    <t>P0096</t>
  </si>
  <si>
    <t>P0207</t>
  </si>
  <si>
    <t>P0223</t>
  </si>
  <si>
    <t>P0241</t>
  </si>
  <si>
    <t>P0395</t>
  </si>
  <si>
    <t>P0076</t>
  </si>
  <si>
    <t>P0039</t>
  </si>
  <si>
    <t>P0471</t>
  </si>
  <si>
    <t>P0416</t>
  </si>
  <si>
    <t>P0180</t>
  </si>
  <si>
    <t>P0365</t>
  </si>
  <si>
    <t>P0351</t>
  </si>
  <si>
    <t>P0316</t>
  </si>
  <si>
    <t>P0051</t>
  </si>
  <si>
    <t>P0122</t>
  </si>
  <si>
    <t>P0470</t>
  </si>
  <si>
    <t>P0423</t>
  </si>
  <si>
    <t>P0117</t>
  </si>
  <si>
    <t>P0356</t>
  </si>
  <si>
    <t>P0324</t>
  </si>
  <si>
    <t>P0249</t>
  </si>
  <si>
    <t>P0060</t>
  </si>
  <si>
    <t>P0227</t>
  </si>
  <si>
    <t>P0258</t>
  </si>
  <si>
    <t>P0346</t>
  </si>
  <si>
    <t>P0056</t>
  </si>
  <si>
    <t>P0029</t>
  </si>
  <si>
    <t>P0359</t>
  </si>
  <si>
    <t>P0369</t>
  </si>
  <si>
    <t>P0140</t>
  </si>
  <si>
    <t>P0475</t>
  </si>
  <si>
    <t>P0374</t>
  </si>
  <si>
    <t>P0057</t>
  </si>
  <si>
    <t>P0276</t>
  </si>
  <si>
    <t>P0314</t>
  </si>
  <si>
    <t>P0340</t>
  </si>
  <si>
    <t>P0044</t>
  </si>
  <si>
    <t>P0069</t>
  </si>
  <si>
    <t>P0451</t>
  </si>
  <si>
    <t>P0209</t>
  </si>
  <si>
    <t>P0279</t>
  </si>
  <si>
    <t>P0473</t>
  </si>
  <si>
    <t>P0469</t>
  </si>
  <si>
    <t>P0177</t>
  </si>
  <si>
    <t>P0420</t>
  </si>
  <si>
    <t>P0275</t>
  </si>
  <si>
    <t>P0385</t>
  </si>
  <si>
    <t>P0464</t>
  </si>
  <si>
    <t>P0282</t>
  </si>
  <si>
    <t>P0278</t>
  </si>
  <si>
    <t>P0277</t>
  </si>
  <si>
    <t>P0262</t>
  </si>
  <si>
    <t>P0467</t>
  </si>
  <si>
    <t>P0078</t>
  </si>
  <si>
    <t>P0387</t>
  </si>
  <si>
    <t>P0377</t>
  </si>
  <si>
    <t>P0077</t>
  </si>
  <si>
    <t>P0157</t>
  </si>
  <si>
    <t>P0139</t>
  </si>
  <si>
    <t>P0206</t>
  </si>
  <si>
    <t>P0463</t>
  </si>
  <si>
    <t>P0213</t>
  </si>
  <si>
    <t>P0094</t>
  </si>
  <si>
    <t>P0295</t>
  </si>
  <si>
    <t>P0012</t>
  </si>
  <si>
    <t>P0300</t>
  </si>
  <si>
    <t>P0263</t>
  </si>
  <si>
    <t>P0146</t>
  </si>
  <si>
    <t>P0443</t>
  </si>
  <si>
    <t>P0272</t>
  </si>
  <si>
    <t>P0084</t>
  </si>
  <si>
    <t>P0024</t>
  </si>
  <si>
    <t>P0343</t>
  </si>
  <si>
    <t>P0155</t>
  </si>
  <si>
    <t>P0454</t>
  </si>
  <si>
    <t>P0127</t>
  </si>
  <si>
    <t>P0176</t>
  </si>
  <si>
    <t>P0458</t>
  </si>
  <si>
    <t>P0008</t>
  </si>
  <si>
    <t>P0217</t>
  </si>
  <si>
    <t>P0085</t>
  </si>
  <si>
    <t>P0499</t>
  </si>
  <si>
    <t>P0466</t>
  </si>
  <si>
    <t>P0212</t>
  </si>
  <si>
    <t>P0188</t>
  </si>
  <si>
    <t>P0148</t>
  </si>
  <si>
    <t>P0106</t>
  </si>
  <si>
    <t>P0071</t>
  </si>
  <si>
    <t>P0347</t>
  </si>
  <si>
    <t>P0304</t>
  </si>
  <si>
    <t>P0442</t>
  </si>
  <si>
    <t>P0232</t>
  </si>
  <si>
    <t>P0059</t>
  </si>
  <si>
    <t>P0141</t>
  </si>
  <si>
    <t>P0334</t>
  </si>
  <si>
    <t>P0389</t>
  </si>
  <si>
    <t>P0460</t>
  </si>
  <si>
    <t>P0142</t>
  </si>
  <si>
    <t>P0221</t>
  </si>
  <si>
    <t>P0270</t>
  </si>
  <si>
    <t>P0022</t>
  </si>
  <si>
    <t>P0383</t>
  </si>
  <si>
    <t>P0027</t>
  </si>
  <si>
    <t>P0043</t>
  </si>
  <si>
    <t>P0449</t>
  </si>
  <si>
    <t>P0083</t>
  </si>
  <si>
    <t>P0273</t>
  </si>
  <si>
    <t>P0358</t>
  </si>
  <si>
    <t>P0269</t>
  </si>
  <si>
    <t>P0170</t>
  </si>
  <si>
    <t>P0317</t>
  </si>
  <si>
    <t>P0293</t>
  </si>
  <si>
    <t>P0488</t>
  </si>
  <si>
    <t>P0230</t>
  </si>
  <si>
    <t>P0162</t>
  </si>
  <si>
    <t>P0303</t>
  </si>
  <si>
    <t>P0132</t>
  </si>
  <si>
    <t>P0436</t>
  </si>
  <si>
    <t>P0421</t>
  </si>
  <si>
    <t>P0092</t>
  </si>
  <si>
    <t>P0025</t>
  </si>
  <si>
    <t>P0412</t>
  </si>
  <si>
    <t>P0477</t>
  </si>
  <si>
    <t>P0357</t>
  </si>
  <si>
    <t>P0204</t>
  </si>
  <si>
    <t>P0174</t>
  </si>
  <si>
    <t>P0405</t>
  </si>
  <si>
    <t>P0193</t>
  </si>
  <si>
    <t>P0456</t>
  </si>
  <si>
    <t>P0306</t>
  </si>
  <si>
    <t>P0021</t>
  </si>
  <si>
    <t>P0009</t>
  </si>
  <si>
    <t>P0049</t>
  </si>
  <si>
    <t>P0070</t>
  </si>
  <si>
    <t>P0267</t>
  </si>
  <si>
    <t>P0493</t>
  </si>
  <si>
    <t>P0050</t>
  </si>
  <si>
    <t>P0408</t>
  </si>
  <si>
    <t>P0381</t>
  </si>
  <si>
    <t>P0302</t>
  </si>
  <si>
    <t>P0417</t>
  </si>
  <si>
    <t>P0495</t>
  </si>
  <si>
    <t>P0198</t>
  </si>
  <si>
    <t>P0283</t>
  </si>
  <si>
    <t>P0403</t>
  </si>
  <si>
    <t>P0260</t>
  </si>
  <si>
    <t>P0145</t>
  </si>
  <si>
    <t>P0397</t>
  </si>
  <si>
    <t>P0031</t>
  </si>
  <si>
    <t>P0271</t>
  </si>
  <si>
    <t>P0361</t>
  </si>
  <si>
    <t>P0033</t>
  </si>
  <si>
    <t>P0391</t>
  </si>
  <si>
    <t>P0098</t>
  </si>
  <si>
    <t>P0478</t>
  </si>
  <si>
    <t>P0061</t>
  </si>
  <si>
    <t>P0309</t>
  </si>
  <si>
    <t>P0019</t>
  </si>
  <si>
    <t>P0233</t>
  </si>
  <si>
    <t>P0305</t>
  </si>
  <si>
    <t>P0265</t>
  </si>
  <si>
    <t>P0434</t>
  </si>
  <si>
    <t>P0297</t>
  </si>
  <si>
    <t>P0465</t>
  </si>
  <si>
    <t>P0252</t>
  </si>
  <si>
    <t>P0199</t>
  </si>
  <si>
    <t>P0284</t>
  </si>
  <si>
    <t>P0016</t>
  </si>
  <si>
    <t>P0310</t>
  </si>
  <si>
    <t>P0130</t>
  </si>
  <si>
    <t>P0447</t>
  </si>
  <si>
    <t>P0118</t>
  </si>
  <si>
    <t>P0453</t>
  </si>
  <si>
    <t>P0197</t>
  </si>
  <si>
    <t>P0004</t>
  </si>
  <si>
    <t>P0185</t>
  </si>
  <si>
    <t>P0035</t>
  </si>
  <si>
    <t>P0179</t>
  </si>
  <si>
    <t>P0215</t>
  </si>
  <si>
    <t>P0494</t>
  </si>
  <si>
    <t>P0259</t>
  </si>
  <si>
    <t>P0183</t>
  </si>
  <si>
    <t>P0489</t>
  </si>
  <si>
    <t>P0054</t>
  </si>
  <si>
    <t>P0134</t>
  </si>
  <si>
    <t>P0438</t>
  </si>
  <si>
    <t>P0172</t>
  </si>
  <si>
    <t>P0268</t>
  </si>
  <si>
    <t>P0194</t>
  </si>
  <si>
    <t>P0402</t>
  </si>
  <si>
    <t>P0281</t>
  </si>
  <si>
    <t>P0011</t>
  </si>
  <si>
    <t>P0205</t>
  </si>
  <si>
    <t>P0124</t>
  </si>
  <si>
    <t>P0218</t>
  </si>
  <si>
    <t>P0100</t>
  </si>
  <si>
    <t>P0336</t>
  </si>
  <si>
    <t>P0367</t>
  </si>
  <si>
    <t>P0104</t>
  </si>
  <si>
    <t>P0285</t>
  </si>
  <si>
    <t>P0041</t>
  </si>
  <si>
    <t>P0167</t>
  </si>
  <si>
    <t>P0337</t>
  </si>
  <si>
    <t>P0063</t>
  </si>
  <si>
    <t>P0331</t>
  </si>
  <si>
    <t>P0242</t>
  </si>
  <si>
    <t>P0017</t>
  </si>
  <si>
    <t>P0135</t>
  </si>
  <si>
    <t>P0496</t>
  </si>
  <si>
    <t>P0191</t>
  </si>
  <si>
    <t>P0099</t>
  </si>
  <si>
    <t>P0226</t>
  </si>
  <si>
    <t>P0053</t>
  </si>
  <si>
    <t>P0086</t>
  </si>
  <si>
    <t>P0444</t>
  </si>
  <si>
    <t>P0429</t>
  </si>
  <si>
    <t>P0097</t>
  </si>
  <si>
    <t>P0414</t>
  </si>
  <si>
    <t>P0462</t>
  </si>
  <si>
    <t>P0437</t>
  </si>
  <si>
    <t>P0371</t>
  </si>
  <si>
    <t>P0446</t>
  </si>
  <si>
    <t>P0256</t>
  </si>
  <si>
    <t>P0485</t>
  </si>
  <si>
    <t>P0030</t>
  </si>
  <si>
    <t>P0105</t>
  </si>
  <si>
    <t>P0189</t>
  </si>
  <si>
    <t>P0013</t>
  </si>
  <si>
    <t>P0109</t>
  </si>
  <si>
    <t>P0280</t>
  </si>
  <si>
    <t>P0065</t>
  </si>
  <si>
    <t>P0187</t>
  </si>
  <si>
    <t>P0196</t>
  </si>
  <si>
    <t>P0222</t>
  </si>
  <si>
    <t>P0254</t>
  </si>
  <si>
    <t>P0500</t>
  </si>
  <si>
    <t>P0110</t>
  </si>
  <si>
    <t>P0411</t>
  </si>
  <si>
    <t>P0064</t>
  </si>
  <si>
    <t>P0425</t>
  </si>
  <si>
    <t>P0379</t>
  </si>
  <si>
    <t>P0333</t>
  </si>
  <si>
    <t>P0240</t>
  </si>
  <si>
    <t>P0153</t>
  </si>
  <si>
    <t>P0400</t>
  </si>
  <si>
    <t>P0160</t>
  </si>
  <si>
    <t>P0479</t>
  </si>
  <si>
    <t>P0401</t>
  </si>
  <si>
    <t>P0080</t>
  </si>
  <si>
    <t>P0023</t>
  </si>
  <si>
    <t>P0335</t>
  </si>
  <si>
    <t>P0152</t>
  </si>
  <si>
    <t>P0129</t>
  </si>
  <si>
    <t>P0186</t>
  </si>
  <si>
    <t>P0266</t>
  </si>
  <si>
    <t>P0058</t>
  </si>
  <si>
    <t>P0015</t>
  </si>
  <si>
    <t>P0073</t>
  </si>
  <si>
    <t>P0048</t>
  </si>
  <si>
    <t>P0184</t>
  </si>
  <si>
    <t>P0459</t>
  </si>
  <si>
    <t>P0311</t>
  </si>
  <si>
    <t>P0131</t>
  </si>
  <si>
    <t>P0112</t>
  </si>
  <si>
    <t>P0370</t>
  </si>
  <si>
    <t>P0366</t>
  </si>
  <si>
    <t>P0113</t>
  </si>
  <si>
    <t>P0225</t>
  </si>
  <si>
    <t>P0235</t>
  </si>
  <si>
    <t>P0136</t>
  </si>
  <si>
    <t>P0376</t>
  </si>
  <si>
    <t>P0173</t>
  </si>
  <si>
    <t>P0450</t>
  </si>
  <si>
    <t>P0386</t>
  </si>
  <si>
    <t>P0313</t>
  </si>
  <si>
    <t>P0291</t>
  </si>
  <si>
    <t>P0133</t>
  </si>
  <si>
    <t>P0487</t>
  </si>
  <si>
    <t>P0418</t>
  </si>
  <si>
    <t>P0342</t>
  </si>
  <si>
    <t>P0123</t>
  </si>
  <si>
    <t>P0345</t>
  </si>
  <si>
    <t>P0248</t>
  </si>
  <si>
    <t>P0201</t>
  </si>
  <si>
    <t>P0068</t>
  </si>
  <si>
    <t>P0384</t>
  </si>
  <si>
    <t>P0264</t>
  </si>
  <si>
    <t>P0476</t>
  </si>
  <si>
    <t>P0166</t>
  </si>
  <si>
    <t>P0211</t>
  </si>
  <si>
    <t>P0161</t>
  </si>
  <si>
    <t>P0079</t>
  </si>
  <si>
    <t>P0353</t>
  </si>
  <si>
    <t>P0363</t>
  </si>
  <si>
    <t>P0243</t>
  </si>
  <si>
    <t>P0426</t>
  </si>
  <si>
    <t>P0210</t>
  </si>
  <si>
    <t>P0257</t>
  </si>
  <si>
    <t>P0299</t>
  </si>
  <si>
    <t>P0014</t>
  </si>
  <si>
    <t>P0373</t>
  </si>
  <si>
    <t>P0081</t>
  </si>
  <si>
    <t>P0165</t>
  </si>
  <si>
    <t>P0119</t>
  </si>
  <si>
    <t>P0247</t>
  </si>
  <si>
    <t>P0168</t>
  </si>
  <si>
    <t>P0349</t>
  </si>
  <si>
    <t>P0348</t>
  </si>
  <si>
    <t>P0422</t>
  </si>
  <si>
    <t>P0251</t>
  </si>
  <si>
    <t>P0074</t>
  </si>
  <si>
    <t>P0404</t>
  </si>
  <si>
    <t>P0159</t>
  </si>
  <si>
    <t>P0158</t>
  </si>
  <si>
    <t>P0224</t>
  </si>
  <si>
    <t>P0026</t>
  </si>
  <si>
    <t>P0090</t>
  </si>
  <si>
    <t>P0427</t>
  </si>
  <si>
    <t>P0042</t>
  </si>
  <si>
    <t>P0375</t>
  </si>
  <si>
    <t>P0126</t>
  </si>
  <si>
    <t>P0007</t>
  </si>
  <si>
    <t>P0350</t>
  </si>
  <si>
    <t>P0111</t>
  </si>
  <si>
    <t>P0368</t>
  </si>
  <si>
    <t>P0246</t>
  </si>
  <si>
    <t>P0407</t>
  </si>
  <si>
    <t>P0046</t>
  </si>
  <si>
    <t>P0409</t>
  </si>
  <si>
    <t>P0325</t>
  </si>
  <si>
    <t>P0219</t>
  </si>
  <si>
    <t>P0151</t>
  </si>
  <si>
    <t>P0164</t>
  </si>
  <si>
    <t>P0003</t>
  </si>
  <si>
    <t>P0472</t>
  </si>
  <si>
    <t>P0394</t>
  </si>
  <si>
    <t>P0382</t>
  </si>
  <si>
    <t>P0390</t>
  </si>
  <si>
    <t>P0298</t>
  </si>
  <si>
    <t>P0431</t>
  </si>
  <si>
    <t>P0321</t>
  </si>
  <si>
    <t>P0052</t>
  </si>
  <si>
    <t>P0378</t>
  </si>
  <si>
    <t>P0352</t>
  </si>
  <si>
    <t>P0150</t>
  </si>
  <si>
    <t>P0005</t>
  </si>
  <si>
    <t>P0410</t>
  </si>
  <si>
    <t>P0287</t>
  </si>
  <si>
    <t>P0244</t>
  </si>
  <si>
    <t>P0067</t>
  </si>
  <si>
    <t>P0261</t>
  </si>
  <si>
    <t>P0010</t>
  </si>
  <si>
    <t>P0341</t>
  </si>
  <si>
    <t>P0107</t>
  </si>
  <si>
    <t>P0237</t>
  </si>
  <si>
    <t>P0430</t>
  </si>
  <si>
    <t>P0121</t>
  </si>
  <si>
    <t>P0388</t>
  </si>
  <si>
    <t>P0332</t>
  </si>
  <si>
    <t>P0419</t>
  </si>
  <si>
    <t>P0290</t>
  </si>
  <si>
    <t>P0362</t>
  </si>
  <si>
    <t>P0393</t>
  </si>
  <si>
    <t>P0128</t>
  </si>
  <si>
    <t>P0364</t>
  </si>
  <si>
    <t>P0228</t>
  </si>
  <si>
    <t>P0093</t>
  </si>
  <si>
    <t>P0354</t>
  </si>
  <si>
    <t>P0468</t>
  </si>
  <si>
    <t>P0392</t>
  </si>
  <si>
    <t>P0441</t>
  </si>
  <si>
    <t>P0481</t>
  </si>
  <si>
    <t>P0036</t>
  </si>
  <si>
    <t>P0234</t>
  </si>
  <si>
    <t>P0474</t>
  </si>
  <si>
    <t>P0433</t>
  </si>
  <si>
    <t>P0062</t>
  </si>
  <si>
    <t>P0144</t>
  </si>
  <si>
    <t>P0491</t>
  </si>
  <si>
    <t>P0323</t>
  </si>
  <si>
    <t>P0028</t>
  </si>
  <si>
    <t>P0229</t>
  </si>
  <si>
    <t>P0006</t>
  </si>
  <si>
    <t>P0372</t>
  </si>
  <si>
    <t>P0318</t>
  </si>
  <si>
    <t>P0101</t>
  </si>
  <si>
    <t>P0396</t>
  </si>
  <si>
    <t>P0399</t>
  </si>
  <si>
    <t>P0091</t>
  </si>
  <si>
    <t>P0192</t>
  </si>
  <si>
    <t>P0301</t>
  </si>
  <si>
    <t>P0380</t>
  </si>
  <si>
    <t>P0315</t>
  </si>
  <si>
    <t>P0102</t>
  </si>
  <si>
    <t>P0214</t>
  </si>
  <si>
    <t>P0149</t>
  </si>
  <si>
    <t>P0457</t>
  </si>
  <si>
    <t>P0330</t>
  </si>
  <si>
    <t>P0452</t>
  </si>
  <si>
    <t>P0338</t>
  </si>
  <si>
    <t>P0208</t>
  </si>
  <si>
    <t>P0216</t>
  </si>
  <si>
    <t>P0169</t>
  </si>
  <si>
    <t>P0428</t>
  </si>
  <si>
    <t>P0435</t>
  </si>
  <si>
    <t>P0307</t>
  </si>
  <si>
    <t>P0137</t>
  </si>
  <si>
    <t>P0355</t>
  </si>
  <si>
    <t>P0253</t>
  </si>
  <si>
    <t>P0415</t>
  </si>
  <si>
    <t>P0195</t>
  </si>
  <si>
    <t>P0398</t>
  </si>
  <si>
    <t>P0231</t>
  </si>
  <si>
    <t>P0138</t>
  </si>
  <si>
    <t>P0200</t>
  </si>
  <si>
    <t>P0445</t>
  </si>
  <si>
    <t>P0156</t>
  </si>
  <si>
    <t>P0034</t>
  </si>
  <si>
    <t>P0308</t>
  </si>
  <si>
    <t>P0455</t>
  </si>
  <si>
    <t>P0032</t>
  </si>
  <si>
    <t>P0480</t>
  </si>
  <si>
    <t>P0072</t>
  </si>
  <si>
    <t>P0114</t>
  </si>
  <si>
    <t>P0202</t>
  </si>
  <si>
    <t>P0360</t>
  </si>
  <si>
    <t>P0482</t>
  </si>
  <si>
    <t>P0288</t>
  </si>
  <si>
    <t>P0250</t>
  </si>
  <si>
    <t>P0439</t>
  </si>
  <si>
    <t>P0020</t>
  </si>
  <si>
    <t>P0320</t>
  </si>
  <si>
    <t>P0182</t>
  </si>
  <si>
    <t>P0406</t>
  </si>
  <si>
    <t>P0116</t>
  </si>
  <si>
    <t>P0326</t>
  </si>
  <si>
    <t>P0245</t>
  </si>
  <si>
    <t>P0037</t>
  </si>
  <si>
    <t>P0329</t>
  </si>
  <si>
    <t>P0286</t>
  </si>
  <si>
    <t>P0082</t>
  </si>
  <si>
    <t>P0154</t>
  </si>
  <si>
    <t>P0038</t>
  </si>
  <si>
    <t>P0047</t>
  </si>
  <si>
    <t>P0312</t>
  </si>
  <si>
    <t>P0220</t>
  </si>
  <si>
    <t>P0490</t>
  </si>
  <si>
    <t>P0088</t>
  </si>
  <si>
    <t>P0095</t>
  </si>
  <si>
    <t>P0322</t>
  </si>
  <si>
    <t>P0328</t>
  </si>
  <si>
    <t>P0238</t>
  </si>
  <si>
    <t>P0075</t>
  </si>
  <si>
    <t>P0120</t>
  </si>
  <si>
    <t>P0432</t>
  </si>
  <si>
    <t>P0175</t>
  </si>
  <si>
    <t>P0289</t>
  </si>
  <si>
    <t>P0319</t>
  </si>
  <si>
    <t>P0001</t>
  </si>
  <si>
    <t>P0339</t>
  </si>
  <si>
    <t>P0461</t>
  </si>
  <si>
    <t>P0327</t>
  </si>
  <si>
    <t>P0115</t>
  </si>
  <si>
    <t>P0147</t>
  </si>
  <si>
    <t>P0040</t>
  </si>
  <si>
    <t>P0294</t>
  </si>
  <si>
    <t>P0492</t>
  </si>
  <si>
    <t>P0274</t>
  </si>
  <si>
    <t>P0498</t>
  </si>
  <si>
    <t>P0125</t>
  </si>
  <si>
    <t>P0497</t>
  </si>
  <si>
    <t>P0089</t>
  </si>
  <si>
    <t>P0178</t>
  </si>
  <si>
    <t>P0424</t>
  </si>
  <si>
    <t>P0413</t>
  </si>
  <si>
    <t>P0239</t>
  </si>
  <si>
    <t>P0296</t>
  </si>
  <si>
    <t>Date Key</t>
  </si>
  <si>
    <t>Admission_Date</t>
  </si>
  <si>
    <t>Discharge_Date</t>
  </si>
  <si>
    <t>Length_of_Stay</t>
  </si>
  <si>
    <t>Year</t>
  </si>
  <si>
    <t>Month</t>
  </si>
  <si>
    <t>Month Name</t>
  </si>
  <si>
    <t>Quarter</t>
  </si>
  <si>
    <t>October</t>
  </si>
  <si>
    <t>November</t>
  </si>
  <si>
    <t>May</t>
  </si>
  <si>
    <t>March</t>
  </si>
  <si>
    <t>January</t>
  </si>
  <si>
    <t>September</t>
  </si>
  <si>
    <t>April</t>
  </si>
  <si>
    <t>December</t>
  </si>
  <si>
    <t>February</t>
  </si>
  <si>
    <t>August</t>
  </si>
  <si>
    <t>June</t>
  </si>
  <si>
    <t>July</t>
  </si>
  <si>
    <t>Department</t>
  </si>
  <si>
    <t>Treatment_Cost</t>
  </si>
  <si>
    <t>Cost per day</t>
  </si>
  <si>
    <t>Cost_Category</t>
  </si>
  <si>
    <t>Neurology</t>
  </si>
  <si>
    <t>Low</t>
  </si>
  <si>
    <t>General Medicine</t>
  </si>
  <si>
    <t>Cardiology</t>
  </si>
  <si>
    <t>Pediatrics</t>
  </si>
  <si>
    <t>Orthopedics</t>
  </si>
  <si>
    <t>Normal</t>
  </si>
  <si>
    <t>High</t>
  </si>
  <si>
    <t>Grand Total</t>
  </si>
  <si>
    <t>Sum of Treatment_Cost</t>
  </si>
  <si>
    <t>Average of Cost per day</t>
  </si>
  <si>
    <t>department</t>
  </si>
  <si>
    <t>doctor</t>
  </si>
  <si>
    <t>Age Grp</t>
  </si>
  <si>
    <t>2022</t>
  </si>
  <si>
    <t>2023</t>
  </si>
  <si>
    <t>2024</t>
  </si>
  <si>
    <t>Country/region</t>
  </si>
  <si>
    <t>Column1</t>
  </si>
  <si>
    <t>Patient_Name</t>
  </si>
  <si>
    <t>Age</t>
  </si>
  <si>
    <t>Doctor_First_Name</t>
  </si>
  <si>
    <t>Doctor_Last_Name</t>
  </si>
  <si>
    <t>Patient_1</t>
  </si>
  <si>
    <t>F</t>
  </si>
  <si>
    <t>pune</t>
  </si>
  <si>
    <t>Dr.</t>
  </si>
  <si>
    <t>Khan</t>
  </si>
  <si>
    <t>Patient_2</t>
  </si>
  <si>
    <t>PEDIATRICS</t>
  </si>
  <si>
    <t>21-02-2024</t>
  </si>
  <si>
    <t>Desai</t>
  </si>
  <si>
    <t>Patient_3</t>
  </si>
  <si>
    <t>pediatrics</t>
  </si>
  <si>
    <t>13-08-2022</t>
  </si>
  <si>
    <t>17-08-2022</t>
  </si>
  <si>
    <t>Mehta</t>
  </si>
  <si>
    <t>Patient_4</t>
  </si>
  <si>
    <t>male</t>
  </si>
  <si>
    <t>neurology</t>
  </si>
  <si>
    <t>16-02-2024</t>
  </si>
  <si>
    <t>Sharma</t>
  </si>
  <si>
    <t>Patient_5</t>
  </si>
  <si>
    <t>DELHI</t>
  </si>
  <si>
    <t>30-09-2023</t>
  </si>
  <si>
    <t>Patient_6</t>
  </si>
  <si>
    <t>M</t>
  </si>
  <si>
    <t>GENERAL MEDICINE</t>
  </si>
  <si>
    <t>delhi</t>
  </si>
  <si>
    <t>Patient_7</t>
  </si>
  <si>
    <t>Patil</t>
  </si>
  <si>
    <t>Patient_8</t>
  </si>
  <si>
    <t>m</t>
  </si>
  <si>
    <t>mumbai</t>
  </si>
  <si>
    <t>22-02-2024</t>
  </si>
  <si>
    <t>Patient_9</t>
  </si>
  <si>
    <t>general medicine</t>
  </si>
  <si>
    <t>hyderabad</t>
  </si>
  <si>
    <t>Patient_10</t>
  </si>
  <si>
    <t>27-02-2022</t>
  </si>
  <si>
    <t>28-02-2022</t>
  </si>
  <si>
    <t>Patient_11</t>
  </si>
  <si>
    <t>20-07-2022</t>
  </si>
  <si>
    <t>Patient_12</t>
  </si>
  <si>
    <t>cardiology</t>
  </si>
  <si>
    <t>MUMBAI</t>
  </si>
  <si>
    <t>25-05-2022</t>
  </si>
  <si>
    <t>Patient_13</t>
  </si>
  <si>
    <t>f</t>
  </si>
  <si>
    <t>BANGALORE</t>
  </si>
  <si>
    <t>24-09-2022</t>
  </si>
  <si>
    <t>Patient_14</t>
  </si>
  <si>
    <t>orthopedics</t>
  </si>
  <si>
    <t>29-01-2023</t>
  </si>
  <si>
    <t>Patient_15</t>
  </si>
  <si>
    <t>15-12-2022</t>
  </si>
  <si>
    <t>Patient_16</t>
  </si>
  <si>
    <t>29-04-2024</t>
  </si>
  <si>
    <t>Patient_17</t>
  </si>
  <si>
    <t>15-08-2023</t>
  </si>
  <si>
    <t>23-08-2023</t>
  </si>
  <si>
    <t>Patient_18</t>
  </si>
  <si>
    <t>female</t>
  </si>
  <si>
    <t>31-10-2023</t>
  </si>
  <si>
    <t>Patient_19</t>
  </si>
  <si>
    <t>18-01-2024</t>
  </si>
  <si>
    <t>27-01-2024</t>
  </si>
  <si>
    <t>Patient_20</t>
  </si>
  <si>
    <t>Patient_21</t>
  </si>
  <si>
    <t>16-08-2022</t>
  </si>
  <si>
    <t>Patient_22</t>
  </si>
  <si>
    <t>Patient_23</t>
  </si>
  <si>
    <t>17-02-2024</t>
  </si>
  <si>
    <t>Patient_24</t>
  </si>
  <si>
    <t>16-09-2022</t>
  </si>
  <si>
    <t>Patient_25</t>
  </si>
  <si>
    <t>General medicine</t>
  </si>
  <si>
    <t>Patient_26</t>
  </si>
  <si>
    <t>PUNE</t>
  </si>
  <si>
    <t>Patient_27</t>
  </si>
  <si>
    <t>14-01-2022</t>
  </si>
  <si>
    <t>Patient_28</t>
  </si>
  <si>
    <t>31-01-2023</t>
  </si>
  <si>
    <t>Patient_29</t>
  </si>
  <si>
    <t>Patient_30</t>
  </si>
  <si>
    <t>21-02-2022</t>
  </si>
  <si>
    <t>24-02-2022</t>
  </si>
  <si>
    <t>Patient_31</t>
  </si>
  <si>
    <t>17-02-2022</t>
  </si>
  <si>
    <t>22-02-2022</t>
  </si>
  <si>
    <t>Patient_32</t>
  </si>
  <si>
    <t>17-03-2023</t>
  </si>
  <si>
    <t>18-03-2023</t>
  </si>
  <si>
    <t>Patient_33</t>
  </si>
  <si>
    <t>25-03-2023</t>
  </si>
  <si>
    <t>30-03-2023</t>
  </si>
  <si>
    <t>Patient_34</t>
  </si>
  <si>
    <t>13-11-2023</t>
  </si>
  <si>
    <t>15-11-2023</t>
  </si>
  <si>
    <t>Patient_35</t>
  </si>
  <si>
    <t>HYDERABAD</t>
  </si>
  <si>
    <t>28-02-2023</t>
  </si>
  <si>
    <t>Patient_36</t>
  </si>
  <si>
    <t>NEUROLOGY</t>
  </si>
  <si>
    <t>18-11-2023</t>
  </si>
  <si>
    <t>22-11-2023</t>
  </si>
  <si>
    <t>Patient_37</t>
  </si>
  <si>
    <t>22-11-2022</t>
  </si>
  <si>
    <t>24-11-2022</t>
  </si>
  <si>
    <t>Patient_38</t>
  </si>
  <si>
    <t>14-01-2023</t>
  </si>
  <si>
    <t>16-01-2023</t>
  </si>
  <si>
    <t>Patient_39</t>
  </si>
  <si>
    <t>bangalore</t>
  </si>
  <si>
    <t>21-09-2023</t>
  </si>
  <si>
    <t>29-09-2023</t>
  </si>
  <si>
    <t>Patient_40</t>
  </si>
  <si>
    <t>21-05-2022</t>
  </si>
  <si>
    <t>22-05-2022</t>
  </si>
  <si>
    <t>Patient_41</t>
  </si>
  <si>
    <t>Patient_42</t>
  </si>
  <si>
    <t>13-09-2022</t>
  </si>
  <si>
    <t>19-09-2022</t>
  </si>
  <si>
    <t>Patient_43</t>
  </si>
  <si>
    <t>ORTHOPEDICS</t>
  </si>
  <si>
    <t>22-03-2024</t>
  </si>
  <si>
    <t>29-03-2024</t>
  </si>
  <si>
    <t>Patient_44</t>
  </si>
  <si>
    <t>Patient_45</t>
  </si>
  <si>
    <t>Patient_46</t>
  </si>
  <si>
    <t>13-03-2022</t>
  </si>
  <si>
    <t>19-03-2022</t>
  </si>
  <si>
    <t>Patient_47</t>
  </si>
  <si>
    <t>21-07-2023</t>
  </si>
  <si>
    <t>23-07-2023</t>
  </si>
  <si>
    <t>Patient_48</t>
  </si>
  <si>
    <t>17-02-2023</t>
  </si>
  <si>
    <t>21-02-2023</t>
  </si>
  <si>
    <t>Patient_49</t>
  </si>
  <si>
    <t>14-01-2024</t>
  </si>
  <si>
    <t>17-01-2024</t>
  </si>
  <si>
    <t>Patient_50</t>
  </si>
  <si>
    <t>26-07-2022</t>
  </si>
  <si>
    <t>30-07-2022</t>
  </si>
  <si>
    <t>Patient_51</t>
  </si>
  <si>
    <t>Patient_52</t>
  </si>
  <si>
    <t>23-04-2024</t>
  </si>
  <si>
    <t>25-04-2024</t>
  </si>
  <si>
    <t>Patient_53</t>
  </si>
  <si>
    <t>Patient_54</t>
  </si>
  <si>
    <t>22-06-2022</t>
  </si>
  <si>
    <t>28-06-2022</t>
  </si>
  <si>
    <t>Patient_55</t>
  </si>
  <si>
    <t>20-04-2023</t>
  </si>
  <si>
    <t>Patient_56</t>
  </si>
  <si>
    <t>Patient_57</t>
  </si>
  <si>
    <t>14-04-2023</t>
  </si>
  <si>
    <t>19-04-2023</t>
  </si>
  <si>
    <t>Patient_58</t>
  </si>
  <si>
    <t>CARDIOLOGY</t>
  </si>
  <si>
    <t>29-05-2022</t>
  </si>
  <si>
    <t>Patient_59</t>
  </si>
  <si>
    <t>21-05-2024</t>
  </si>
  <si>
    <t>30-05-2024</t>
  </si>
  <si>
    <t>Patient_60</t>
  </si>
  <si>
    <t>16-06-2022</t>
  </si>
  <si>
    <t>23-06-2022</t>
  </si>
  <si>
    <t>Patient_61</t>
  </si>
  <si>
    <t>20-04-2022</t>
  </si>
  <si>
    <t>30-04-2022</t>
  </si>
  <si>
    <t>Patient_62</t>
  </si>
  <si>
    <t>26-11-2023</t>
  </si>
  <si>
    <t>Patient_63</t>
  </si>
  <si>
    <t>17-04-2022</t>
  </si>
  <si>
    <t>Patient_64</t>
  </si>
  <si>
    <t>Patient_65</t>
  </si>
  <si>
    <t>Patient_66</t>
  </si>
  <si>
    <t>Patient_67</t>
  </si>
  <si>
    <t>27-09-2022</t>
  </si>
  <si>
    <t>30-09-2022</t>
  </si>
  <si>
    <t>Patient_68</t>
  </si>
  <si>
    <t>17-11-2023</t>
  </si>
  <si>
    <t>Patient_69</t>
  </si>
  <si>
    <t>17-01-2022</t>
  </si>
  <si>
    <t>Patient_70</t>
  </si>
  <si>
    <t>18-05-2023</t>
  </si>
  <si>
    <t>23-05-2023</t>
  </si>
  <si>
    <t>Patient_71</t>
  </si>
  <si>
    <t>20-02-2024</t>
  </si>
  <si>
    <t>26-02-2024</t>
  </si>
  <si>
    <t>Patient_72</t>
  </si>
  <si>
    <t>Patient_73</t>
  </si>
  <si>
    <t>27-03-2022</t>
  </si>
  <si>
    <t>Patient_74</t>
  </si>
  <si>
    <t>Patient_75</t>
  </si>
  <si>
    <t>Patient_76</t>
  </si>
  <si>
    <t>Patient_77</t>
  </si>
  <si>
    <t>Patient_78</t>
  </si>
  <si>
    <t>Patient_79</t>
  </si>
  <si>
    <t>29-05-2023</t>
  </si>
  <si>
    <t>Patient_80</t>
  </si>
  <si>
    <t>Patient_81</t>
  </si>
  <si>
    <t>Patient_82</t>
  </si>
  <si>
    <t>22-04-2024</t>
  </si>
  <si>
    <t>24-04-2024</t>
  </si>
  <si>
    <t>Patient_83</t>
  </si>
  <si>
    <t>17-05-2023</t>
  </si>
  <si>
    <t>Patient_84</t>
  </si>
  <si>
    <t>13-03-2024</t>
  </si>
  <si>
    <t>Patient_85</t>
  </si>
  <si>
    <t>20-06-2023</t>
  </si>
  <si>
    <t>28-06-2023</t>
  </si>
  <si>
    <t>Patient_86</t>
  </si>
  <si>
    <t>Patient_87</t>
  </si>
  <si>
    <t>25-10-2023</t>
  </si>
  <si>
    <t>Patient_88</t>
  </si>
  <si>
    <t>Patient_89</t>
  </si>
  <si>
    <t>22-05-2023</t>
  </si>
  <si>
    <t>Patient_90</t>
  </si>
  <si>
    <t>28-11-2022</t>
  </si>
  <si>
    <t>Patient_91</t>
  </si>
  <si>
    <t>27-03-2023</t>
  </si>
  <si>
    <t>31-03-2023</t>
  </si>
  <si>
    <t>Patient_92</t>
  </si>
  <si>
    <t>25-01-2022</t>
  </si>
  <si>
    <t>Patient_93</t>
  </si>
  <si>
    <t>21-01-2023</t>
  </si>
  <si>
    <t>25-01-2023</t>
  </si>
  <si>
    <t>Patient_94</t>
  </si>
  <si>
    <t>19-04-2024</t>
  </si>
  <si>
    <t>Patient_95</t>
  </si>
  <si>
    <t>13-12-2022</t>
  </si>
  <si>
    <t>14-12-2022</t>
  </si>
  <si>
    <t>Patient_96</t>
  </si>
  <si>
    <t>15-02-2022</t>
  </si>
  <si>
    <t>Patient_97</t>
  </si>
  <si>
    <t>Patient_98</t>
  </si>
  <si>
    <t>20-08-2022</t>
  </si>
  <si>
    <t>23-08-2022</t>
  </si>
  <si>
    <t>Patient_99</t>
  </si>
  <si>
    <t>Patient_100</t>
  </si>
  <si>
    <t>15-04-2024</t>
  </si>
  <si>
    <t>Patient_101</t>
  </si>
  <si>
    <t>Patient_102</t>
  </si>
  <si>
    <t>Patient_103</t>
  </si>
  <si>
    <t>Patient_104</t>
  </si>
  <si>
    <t>16-06-2024</t>
  </si>
  <si>
    <t>Patient_105</t>
  </si>
  <si>
    <t>Patient_106</t>
  </si>
  <si>
    <t>19-12-2023</t>
  </si>
  <si>
    <t>24-12-2023</t>
  </si>
  <si>
    <t>Patient_107</t>
  </si>
  <si>
    <t>Patient_108</t>
  </si>
  <si>
    <t>18-04-2024</t>
  </si>
  <si>
    <t>Patient_109</t>
  </si>
  <si>
    <t>23-12-2022</t>
  </si>
  <si>
    <t>Patient_110</t>
  </si>
  <si>
    <t>25-02-2022</t>
  </si>
  <si>
    <t>Patient_111</t>
  </si>
  <si>
    <t>27-06-2022</t>
  </si>
  <si>
    <t>Patient_112</t>
  </si>
  <si>
    <t>27-10-2023</t>
  </si>
  <si>
    <t>Patient_113</t>
  </si>
  <si>
    <t>Patient_114</t>
  </si>
  <si>
    <t>22-02-2023</t>
  </si>
  <si>
    <t>23-02-2023</t>
  </si>
  <si>
    <t>Patient_115</t>
  </si>
  <si>
    <t>14-08-2023</t>
  </si>
  <si>
    <t>Patient_116</t>
  </si>
  <si>
    <t>16-01-2024</t>
  </si>
  <si>
    <t>Patient_117</t>
  </si>
  <si>
    <t>13-06-2024</t>
  </si>
  <si>
    <t>Patient_118</t>
  </si>
  <si>
    <t>21-12-2022</t>
  </si>
  <si>
    <t>Patient_119</t>
  </si>
  <si>
    <t>15-08-2022</t>
  </si>
  <si>
    <t>22-08-2022</t>
  </si>
  <si>
    <t>Patient_120</t>
  </si>
  <si>
    <t>Patient_121</t>
  </si>
  <si>
    <t>Patient_122</t>
  </si>
  <si>
    <t>15-03-2024</t>
  </si>
  <si>
    <t>Patient_123</t>
  </si>
  <si>
    <t>Patient_124</t>
  </si>
  <si>
    <t>Patient_125</t>
  </si>
  <si>
    <t>Patient_126</t>
  </si>
  <si>
    <t>22-07-2023</t>
  </si>
  <si>
    <t>25-07-2023</t>
  </si>
  <si>
    <t>Patient_127</t>
  </si>
  <si>
    <t>19-06-2023</t>
  </si>
  <si>
    <t>Patient_128</t>
  </si>
  <si>
    <t>21-01-2022</t>
  </si>
  <si>
    <t>Patient_129</t>
  </si>
  <si>
    <t>Patient_130</t>
  </si>
  <si>
    <t>Patient_131</t>
  </si>
  <si>
    <t>20-03-2022</t>
  </si>
  <si>
    <t>28-03-2022</t>
  </si>
  <si>
    <t>Patient_132</t>
  </si>
  <si>
    <t>Patient_133</t>
  </si>
  <si>
    <t>14-06-2023</t>
  </si>
  <si>
    <t>21-06-2023</t>
  </si>
  <si>
    <t>Patient_134</t>
  </si>
  <si>
    <t>26-09-2023</t>
  </si>
  <si>
    <t>Patient_135</t>
  </si>
  <si>
    <t>14-07-2022</t>
  </si>
  <si>
    <t>Patient_136</t>
  </si>
  <si>
    <t>13-02-2024</t>
  </si>
  <si>
    <t>14-02-2024</t>
  </si>
  <si>
    <t>Patient_137</t>
  </si>
  <si>
    <t>Patient_138</t>
  </si>
  <si>
    <t>28-08-2023</t>
  </si>
  <si>
    <t>31-08-2023</t>
  </si>
  <si>
    <t>Patient_139</t>
  </si>
  <si>
    <t>17-12-2022</t>
  </si>
  <si>
    <t>18-12-2022</t>
  </si>
  <si>
    <t>Patient_140</t>
  </si>
  <si>
    <t>14-06-2022</t>
  </si>
  <si>
    <t>Patient_141</t>
  </si>
  <si>
    <t>14-05-2023</t>
  </si>
  <si>
    <t>19-05-2023</t>
  </si>
  <si>
    <t>Patient_142</t>
  </si>
  <si>
    <t>13-02-2022</t>
  </si>
  <si>
    <t>Patient_143</t>
  </si>
  <si>
    <t>25-02-2023</t>
  </si>
  <si>
    <t>Patient_144</t>
  </si>
  <si>
    <t>27-04-2023</t>
  </si>
  <si>
    <t>Patient_145</t>
  </si>
  <si>
    <t>14-08-2022</t>
  </si>
  <si>
    <t>18-08-2022</t>
  </si>
  <si>
    <t>Patient_146</t>
  </si>
  <si>
    <t>20-07-2023</t>
  </si>
  <si>
    <t>28-07-2023</t>
  </si>
  <si>
    <t>Patient_147</t>
  </si>
  <si>
    <t>Patient_148</t>
  </si>
  <si>
    <t>17-12-2023</t>
  </si>
  <si>
    <t>25-12-2023</t>
  </si>
  <si>
    <t>Patient_149</t>
  </si>
  <si>
    <t>16-12-2022</t>
  </si>
  <si>
    <t>Patient_150</t>
  </si>
  <si>
    <t>30-12-2023</t>
  </si>
  <si>
    <t>Patient_151</t>
  </si>
  <si>
    <t>21-10-2022</t>
  </si>
  <si>
    <t>24-10-2022</t>
  </si>
  <si>
    <t>Patient_152</t>
  </si>
  <si>
    <t>19-02-2022</t>
  </si>
  <si>
    <t>Patient_153</t>
  </si>
  <si>
    <t>14-07-2023</t>
  </si>
  <si>
    <t>Patient_154</t>
  </si>
  <si>
    <t>19-03-2023</t>
  </si>
  <si>
    <t>20-03-2023</t>
  </si>
  <si>
    <t>Patient_155</t>
  </si>
  <si>
    <t>28-05-2023</t>
  </si>
  <si>
    <t>Patient_156</t>
  </si>
  <si>
    <t>13-01-2022</t>
  </si>
  <si>
    <t>Patient_157</t>
  </si>
  <si>
    <t>21-11-2022</t>
  </si>
  <si>
    <t>29-11-2022</t>
  </si>
  <si>
    <t>Patient_158</t>
  </si>
  <si>
    <t>14-11-2022</t>
  </si>
  <si>
    <t>Patient_159</t>
  </si>
  <si>
    <t>27-12-2022</t>
  </si>
  <si>
    <t>28-12-2022</t>
  </si>
  <si>
    <t>Patient_160</t>
  </si>
  <si>
    <t>18-10-2023</t>
  </si>
  <si>
    <t>Patient_161</t>
  </si>
  <si>
    <t>30-10-2022</t>
  </si>
  <si>
    <t>Patient_162</t>
  </si>
  <si>
    <t>Patient_163</t>
  </si>
  <si>
    <t>17-06-2024</t>
  </si>
  <si>
    <t>Patient_164</t>
  </si>
  <si>
    <t>26-01-2023</t>
  </si>
  <si>
    <t>Patient_165</t>
  </si>
  <si>
    <t>Patient_166</t>
  </si>
  <si>
    <t>21-03-2023</t>
  </si>
  <si>
    <t>Patient_167</t>
  </si>
  <si>
    <t>Patient_168</t>
  </si>
  <si>
    <t>Patient_169</t>
  </si>
  <si>
    <t>Patient_170</t>
  </si>
  <si>
    <t>13-01-2024</t>
  </si>
  <si>
    <t>21-01-2024</t>
  </si>
  <si>
    <t>Patient_171</t>
  </si>
  <si>
    <t>27-12-2023</t>
  </si>
  <si>
    <t>31-12-2023</t>
  </si>
  <si>
    <t>Patient_172</t>
  </si>
  <si>
    <t>13-11-2022</t>
  </si>
  <si>
    <t>Patient_173</t>
  </si>
  <si>
    <t>30-08-2022</t>
  </si>
  <si>
    <t>Patient_174</t>
  </si>
  <si>
    <t>16-03-2024</t>
  </si>
  <si>
    <t>Patient_175</t>
  </si>
  <si>
    <t>18-05-2022</t>
  </si>
  <si>
    <t>19-05-2022</t>
  </si>
  <si>
    <t>Patient_176</t>
  </si>
  <si>
    <t>15-01-2024</t>
  </si>
  <si>
    <t>Patient_177</t>
  </si>
  <si>
    <t>18-08-2023</t>
  </si>
  <si>
    <t>Patient_178</t>
  </si>
  <si>
    <t>Patient_179</t>
  </si>
  <si>
    <t>14-05-2022</t>
  </si>
  <si>
    <t>Patient_180</t>
  </si>
  <si>
    <t>20-05-2024</t>
  </si>
  <si>
    <t>23-05-2024</t>
  </si>
  <si>
    <t>Patient_181</t>
  </si>
  <si>
    <t>27-02-2024</t>
  </si>
  <si>
    <t>Patient_182</t>
  </si>
  <si>
    <t>Patient_183</t>
  </si>
  <si>
    <t>Patient_184</t>
  </si>
  <si>
    <t>Patient_185</t>
  </si>
  <si>
    <t>Patient_186</t>
  </si>
  <si>
    <t>15-05-2024</t>
  </si>
  <si>
    <t>Patient_187</t>
  </si>
  <si>
    <t>19-06-2022</t>
  </si>
  <si>
    <t>Patient_188</t>
  </si>
  <si>
    <t>15-04-2023</t>
  </si>
  <si>
    <t>Patient_189</t>
  </si>
  <si>
    <t>21-04-2024</t>
  </si>
  <si>
    <t>Patient_190</t>
  </si>
  <si>
    <t>24-03-2022</t>
  </si>
  <si>
    <t>31-03-2022</t>
  </si>
  <si>
    <t>Patient_191</t>
  </si>
  <si>
    <t>Patient_192</t>
  </si>
  <si>
    <t>29-06-2023</t>
  </si>
  <si>
    <t>Patient_193</t>
  </si>
  <si>
    <t>14-03-2024</t>
  </si>
  <si>
    <t>21-03-2024</t>
  </si>
  <si>
    <t>Patient_194</t>
  </si>
  <si>
    <t>25-02-2024</t>
  </si>
  <si>
    <t>Patient_195</t>
  </si>
  <si>
    <t>27-09-2023</t>
  </si>
  <si>
    <t>28-09-2023</t>
  </si>
  <si>
    <t>Patient_196</t>
  </si>
  <si>
    <t>Patient_197</t>
  </si>
  <si>
    <t>20-09-2023</t>
  </si>
  <si>
    <t>Patient_198</t>
  </si>
  <si>
    <t>Patient_199</t>
  </si>
  <si>
    <t>Patient_200</t>
  </si>
  <si>
    <t>Patient_201</t>
  </si>
  <si>
    <t>19-12-2022</t>
  </si>
  <si>
    <t>Patient_202</t>
  </si>
  <si>
    <t>24-08-2022</t>
  </si>
  <si>
    <t>25-08-2022</t>
  </si>
  <si>
    <t>Patient_203</t>
  </si>
  <si>
    <t>30-03-2024</t>
  </si>
  <si>
    <t>Patient_204</t>
  </si>
  <si>
    <t>23-01-2024</t>
  </si>
  <si>
    <t>Patient_205</t>
  </si>
  <si>
    <t>16-01-2022</t>
  </si>
  <si>
    <t>Patient_206</t>
  </si>
  <si>
    <t>25-04-2023</t>
  </si>
  <si>
    <t>Patient_207</t>
  </si>
  <si>
    <t>22-07-2022</t>
  </si>
  <si>
    <t>Patient_208</t>
  </si>
  <si>
    <t>30-01-2024</t>
  </si>
  <si>
    <t>Patient_209</t>
  </si>
  <si>
    <t>31-10-2022</t>
  </si>
  <si>
    <t>Patient_210</t>
  </si>
  <si>
    <t>Patient_211</t>
  </si>
  <si>
    <t>Patient_212</t>
  </si>
  <si>
    <t>15-10-2022</t>
  </si>
  <si>
    <t>Patient_213</t>
  </si>
  <si>
    <t>15-01-2022</t>
  </si>
  <si>
    <t>Patient_214</t>
  </si>
  <si>
    <t>15-10-2023</t>
  </si>
  <si>
    <t>Patient_215</t>
  </si>
  <si>
    <t>19-10-2023</t>
  </si>
  <si>
    <t>Patient_216</t>
  </si>
  <si>
    <t>30-12-2022</t>
  </si>
  <si>
    <t>Patient_217</t>
  </si>
  <si>
    <t>Patient_218</t>
  </si>
  <si>
    <t>15-05-2022</t>
  </si>
  <si>
    <t>17-05-2022</t>
  </si>
  <si>
    <t>Patient_219</t>
  </si>
  <si>
    <t>21-10-2023</t>
  </si>
  <si>
    <t>Patient_220</t>
  </si>
  <si>
    <t>29-10-2023</t>
  </si>
  <si>
    <t>Patient_221</t>
  </si>
  <si>
    <t>24-02-2024</t>
  </si>
  <si>
    <t>Patient_222</t>
  </si>
  <si>
    <t>Patient_223</t>
  </si>
  <si>
    <t>17-04-2023</t>
  </si>
  <si>
    <t>24-04-2023</t>
  </si>
  <si>
    <t>Patient_224</t>
  </si>
  <si>
    <t>24-01-2023</t>
  </si>
  <si>
    <t>Patient_225</t>
  </si>
  <si>
    <t>29-03-2022</t>
  </si>
  <si>
    <t>Patient_226</t>
  </si>
  <si>
    <t>26-04-2022</t>
  </si>
  <si>
    <t>Patient_227</t>
  </si>
  <si>
    <t>27-07-2022</t>
  </si>
  <si>
    <t>Patient_228</t>
  </si>
  <si>
    <t>Patient_229</t>
  </si>
  <si>
    <t>24-05-2022</t>
  </si>
  <si>
    <t>26-05-2022</t>
  </si>
  <si>
    <t>Patient_230</t>
  </si>
  <si>
    <t>Patient_231</t>
  </si>
  <si>
    <t>Patient_232</t>
  </si>
  <si>
    <t>23-09-2023</t>
  </si>
  <si>
    <t>25-09-2023</t>
  </si>
  <si>
    <t>Patient_233</t>
  </si>
  <si>
    <t>Patient_234</t>
  </si>
  <si>
    <t>18-05-2024</t>
  </si>
  <si>
    <t>22-05-2024</t>
  </si>
  <si>
    <t>Patient_235</t>
  </si>
  <si>
    <t>23-10-2023</t>
  </si>
  <si>
    <t>Patient_236</t>
  </si>
  <si>
    <t>28-10-2022</t>
  </si>
  <si>
    <t>Patient_237</t>
  </si>
  <si>
    <t>28-04-2023</t>
  </si>
  <si>
    <t>29-04-2023</t>
  </si>
  <si>
    <t>Patient_238</t>
  </si>
  <si>
    <t>Patient_239</t>
  </si>
  <si>
    <t>Patient_240</t>
  </si>
  <si>
    <t>Patient_241</t>
  </si>
  <si>
    <t>26-07-2023</t>
  </si>
  <si>
    <t>30-07-2023</t>
  </si>
  <si>
    <t>Patient_242</t>
  </si>
  <si>
    <t>30-06-2022</t>
  </si>
  <si>
    <t>Patient_243</t>
  </si>
  <si>
    <t>Patient_244</t>
  </si>
  <si>
    <t>24-05-2024</t>
  </si>
  <si>
    <t>27-05-2024</t>
  </si>
  <si>
    <t>Patient_245</t>
  </si>
  <si>
    <t>25-06-2022</t>
  </si>
  <si>
    <t>Patient_246</t>
  </si>
  <si>
    <t>Patient_247</t>
  </si>
  <si>
    <t>24-03-2023</t>
  </si>
  <si>
    <t>Patient_248</t>
  </si>
  <si>
    <t>Patient_249</t>
  </si>
  <si>
    <t>Patient_250</t>
  </si>
  <si>
    <t>20-01-2022</t>
  </si>
  <si>
    <t>22-01-2022</t>
  </si>
  <si>
    <t>Patient_251</t>
  </si>
  <si>
    <t>Patient_252</t>
  </si>
  <si>
    <t>27-08-2023</t>
  </si>
  <si>
    <t>Patient_253</t>
  </si>
  <si>
    <t>Patient_254</t>
  </si>
  <si>
    <t>19-03-2024</t>
  </si>
  <si>
    <t>Patient_255</t>
  </si>
  <si>
    <t>Patient_256</t>
  </si>
  <si>
    <t>Patient_257</t>
  </si>
  <si>
    <t>20-05-2023</t>
  </si>
  <si>
    <t>Patient_258</t>
  </si>
  <si>
    <t>23-02-2024</t>
  </si>
  <si>
    <t>Patient_259</t>
  </si>
  <si>
    <t>14-10-2023</t>
  </si>
  <si>
    <t>Patient_260</t>
  </si>
  <si>
    <t>Patient_261</t>
  </si>
  <si>
    <t>30-03-2022</t>
  </si>
  <si>
    <t>Patient_262</t>
  </si>
  <si>
    <t>17-11-2022</t>
  </si>
  <si>
    <t>18-11-2022</t>
  </si>
  <si>
    <t>Patient_263</t>
  </si>
  <si>
    <t>Patient_264</t>
  </si>
  <si>
    <t>27-01-2023</t>
  </si>
  <si>
    <t>Patient_265</t>
  </si>
  <si>
    <t>16-06-2023</t>
  </si>
  <si>
    <t>23-06-2023</t>
  </si>
  <si>
    <t>Patient_266</t>
  </si>
  <si>
    <t>23-01-2023</t>
  </si>
  <si>
    <t>Patient_267</t>
  </si>
  <si>
    <t>Patient_268</t>
  </si>
  <si>
    <t>16-07-2023</t>
  </si>
  <si>
    <t>Patient_269</t>
  </si>
  <si>
    <t>25-03-2022</t>
  </si>
  <si>
    <t>Patient_270</t>
  </si>
  <si>
    <t>Patient_271</t>
  </si>
  <si>
    <t>Patient_272</t>
  </si>
  <si>
    <t>25-01-2024</t>
  </si>
  <si>
    <t>Patient_273</t>
  </si>
  <si>
    <t>15-09-2023</t>
  </si>
  <si>
    <t>Patient_274</t>
  </si>
  <si>
    <t>Patient_275</t>
  </si>
  <si>
    <t>30-05-2022</t>
  </si>
  <si>
    <t>Patient_276</t>
  </si>
  <si>
    <t>Patient_277</t>
  </si>
  <si>
    <t>17-01-2023</t>
  </si>
  <si>
    <t>20-01-2023</t>
  </si>
  <si>
    <t>Patient_278</t>
  </si>
  <si>
    <t>Patient_279</t>
  </si>
  <si>
    <t>13-05-2022</t>
  </si>
  <si>
    <t>20-05-2022</t>
  </si>
  <si>
    <t>Patient_280</t>
  </si>
  <si>
    <t>Patient_281</t>
  </si>
  <si>
    <t>Patient_282</t>
  </si>
  <si>
    <t>Patient_283</t>
  </si>
  <si>
    <t>31-07-2023</t>
  </si>
  <si>
    <t>Patient_284</t>
  </si>
  <si>
    <t>Patient_285</t>
  </si>
  <si>
    <t>Patient_286</t>
  </si>
  <si>
    <t>Patient_287</t>
  </si>
  <si>
    <t>27-11-2022</t>
  </si>
  <si>
    <t>Patient_288</t>
  </si>
  <si>
    <t>Patient_289</t>
  </si>
  <si>
    <t>Patient_290</t>
  </si>
  <si>
    <t>Patient_291</t>
  </si>
  <si>
    <t>29-07-2023</t>
  </si>
  <si>
    <t>Patient_292</t>
  </si>
  <si>
    <t>28-10-2023</t>
  </si>
  <si>
    <t>Patient_293</t>
  </si>
  <si>
    <t>18-04-2023</t>
  </si>
  <si>
    <t>Patient_294</t>
  </si>
  <si>
    <t>Patient_295</t>
  </si>
  <si>
    <t>Patient_296</t>
  </si>
  <si>
    <t>Patient_297</t>
  </si>
  <si>
    <t>Patient_298</t>
  </si>
  <si>
    <t>30-01-2023</t>
  </si>
  <si>
    <t>Patient_299</t>
  </si>
  <si>
    <t>Patient_300</t>
  </si>
  <si>
    <t>Patient_301</t>
  </si>
  <si>
    <t>17-09-2022</t>
  </si>
  <si>
    <t>20-09-2022</t>
  </si>
  <si>
    <t>Patient_302</t>
  </si>
  <si>
    <t>Patient_303</t>
  </si>
  <si>
    <t>17-04-2024</t>
  </si>
  <si>
    <t>Patient_304</t>
  </si>
  <si>
    <t>Patient_305</t>
  </si>
  <si>
    <t>28-01-2024</t>
  </si>
  <si>
    <t>Patient_306</t>
  </si>
  <si>
    <t>20-11-2022</t>
  </si>
  <si>
    <t>Patient_307</t>
  </si>
  <si>
    <t>Patient_308</t>
  </si>
  <si>
    <t>Patient_309</t>
  </si>
  <si>
    <t>Patient_310</t>
  </si>
  <si>
    <t>18-02-2024</t>
  </si>
  <si>
    <t>Patient_311</t>
  </si>
  <si>
    <t>Patient_312</t>
  </si>
  <si>
    <t>27-04-2024</t>
  </si>
  <si>
    <t>Patient_313</t>
  </si>
  <si>
    <t>26-03-2022</t>
  </si>
  <si>
    <t>Patient_314</t>
  </si>
  <si>
    <t>23-03-2022</t>
  </si>
  <si>
    <t>Patient_315</t>
  </si>
  <si>
    <t>20-08-2023</t>
  </si>
  <si>
    <t>Patient_316</t>
  </si>
  <si>
    <t>27-05-2023</t>
  </si>
  <si>
    <t>30-05-2023</t>
  </si>
  <si>
    <t>Patient_317</t>
  </si>
  <si>
    <t>Patient_318</t>
  </si>
  <si>
    <t>Patient_319</t>
  </si>
  <si>
    <t>Patient_320</t>
  </si>
  <si>
    <t>19-01-2023</t>
  </si>
  <si>
    <t>Patient_321</t>
  </si>
  <si>
    <t>Patient_322</t>
  </si>
  <si>
    <t>Patient_323</t>
  </si>
  <si>
    <t>28-05-2022</t>
  </si>
  <si>
    <t>Patient_324</t>
  </si>
  <si>
    <t>Patient_325</t>
  </si>
  <si>
    <t>Patient_326</t>
  </si>
  <si>
    <t>Patient_327</t>
  </si>
  <si>
    <t>18-02-2023</t>
  </si>
  <si>
    <t>Patient_328</t>
  </si>
  <si>
    <t>13-06-2022</t>
  </si>
  <si>
    <t>Patient_329</t>
  </si>
  <si>
    <t>Patient_330</t>
  </si>
  <si>
    <t>28-03-2024</t>
  </si>
  <si>
    <t>31-03-2024</t>
  </si>
  <si>
    <t>Patient_331</t>
  </si>
  <si>
    <t>15-02-2024</t>
  </si>
  <si>
    <t>Patient_332</t>
  </si>
  <si>
    <t>Patient_333</t>
  </si>
  <si>
    <t>26-09-2022</t>
  </si>
  <si>
    <t>Patient_334</t>
  </si>
  <si>
    <t>21-08-2022</t>
  </si>
  <si>
    <t>Patient_335</t>
  </si>
  <si>
    <t>18-06-2022</t>
  </si>
  <si>
    <t>Patient_336</t>
  </si>
  <si>
    <t>26-05-2023</t>
  </si>
  <si>
    <t>Patient_337</t>
  </si>
  <si>
    <t>Patient_338</t>
  </si>
  <si>
    <t>Patient_339</t>
  </si>
  <si>
    <t>Patient_340</t>
  </si>
  <si>
    <t>Patient_341</t>
  </si>
  <si>
    <t>Patient_342</t>
  </si>
  <si>
    <t>19-09-2023</t>
  </si>
  <si>
    <t>Patient_343</t>
  </si>
  <si>
    <t>Patient_344</t>
  </si>
  <si>
    <t>Patient_345</t>
  </si>
  <si>
    <t>Patient_346</t>
  </si>
  <si>
    <t>13-03-2023</t>
  </si>
  <si>
    <t>Patient_347</t>
  </si>
  <si>
    <t>16-11-2023</t>
  </si>
  <si>
    <t>20-11-2023</t>
  </si>
  <si>
    <t>Patient_348</t>
  </si>
  <si>
    <t>23-11-2023</t>
  </si>
  <si>
    <t>30-11-2023</t>
  </si>
  <si>
    <t>Patient_349</t>
  </si>
  <si>
    <t>Patient_350</t>
  </si>
  <si>
    <t>Patient_351</t>
  </si>
  <si>
    <t>18-07-2023</t>
  </si>
  <si>
    <t>Patient_352</t>
  </si>
  <si>
    <t>Patient_353</t>
  </si>
  <si>
    <t>Patient_354</t>
  </si>
  <si>
    <t>21-05-2023</t>
  </si>
  <si>
    <t>Patient_355</t>
  </si>
  <si>
    <t>Patient_356</t>
  </si>
  <si>
    <t>Patient_357</t>
  </si>
  <si>
    <t>Patient_358</t>
  </si>
  <si>
    <t>22-06-2023</t>
  </si>
  <si>
    <t>Patient_359</t>
  </si>
  <si>
    <t>14-10-2022</t>
  </si>
  <si>
    <t>Patient_360</t>
  </si>
  <si>
    <t>Patient_361</t>
  </si>
  <si>
    <t>Patient_362</t>
  </si>
  <si>
    <t>18-10-2022</t>
  </si>
  <si>
    <t>Patient_363</t>
  </si>
  <si>
    <t>17-06-2023</t>
  </si>
  <si>
    <t>24-06-2023</t>
  </si>
  <si>
    <t>Patient_364</t>
  </si>
  <si>
    <t>Patient_365</t>
  </si>
  <si>
    <t>Patient_366</t>
  </si>
  <si>
    <t>Patient_367</t>
  </si>
  <si>
    <t>30-08-2023</t>
  </si>
  <si>
    <t>Patient_368</t>
  </si>
  <si>
    <t>23-10-2022</t>
  </si>
  <si>
    <t>26-10-2022</t>
  </si>
  <si>
    <t>Patient_369</t>
  </si>
  <si>
    <t>27-04-2022</t>
  </si>
  <si>
    <t>Patient_370</t>
  </si>
  <si>
    <t>Patient_371</t>
  </si>
  <si>
    <t>Patient_372</t>
  </si>
  <si>
    <t>Patient_373</t>
  </si>
  <si>
    <t>19-01-2022</t>
  </si>
  <si>
    <t>Patient_374</t>
  </si>
  <si>
    <t>21-07-2022</t>
  </si>
  <si>
    <t>Patient_375</t>
  </si>
  <si>
    <t>20-01-2024</t>
  </si>
  <si>
    <t>Patient_376</t>
  </si>
  <si>
    <t>Patient_377</t>
  </si>
  <si>
    <t>Patient_378</t>
  </si>
  <si>
    <t>Patient_379</t>
  </si>
  <si>
    <t>Patient_380</t>
  </si>
  <si>
    <t>19-10-2022</t>
  </si>
  <si>
    <t>Patient_381</t>
  </si>
  <si>
    <t>Patient_382</t>
  </si>
  <si>
    <t>Patient_383</t>
  </si>
  <si>
    <t>18-03-2024</t>
  </si>
  <si>
    <t>27-03-2024</t>
  </si>
  <si>
    <t>Patient_384</t>
  </si>
  <si>
    <t>26-10-2023</t>
  </si>
  <si>
    <t>Patient_385</t>
  </si>
  <si>
    <t>28-04-2022</t>
  </si>
  <si>
    <t>Patient_386</t>
  </si>
  <si>
    <t>20-06-2022</t>
  </si>
  <si>
    <t>24-06-2022</t>
  </si>
  <si>
    <t>Patient_387</t>
  </si>
  <si>
    <t>Patient_388</t>
  </si>
  <si>
    <t>Patient_389</t>
  </si>
  <si>
    <t>31-05-2023</t>
  </si>
  <si>
    <t>Patient_390</t>
  </si>
  <si>
    <t>Patient_391</t>
  </si>
  <si>
    <t>Patient_392</t>
  </si>
  <si>
    <t>Patient_393</t>
  </si>
  <si>
    <t>22-01-2023</t>
  </si>
  <si>
    <t>Patient_394</t>
  </si>
  <si>
    <t>Patient_395</t>
  </si>
  <si>
    <t>Patient_396</t>
  </si>
  <si>
    <t>Patient_397</t>
  </si>
  <si>
    <t>30-06-2023</t>
  </si>
  <si>
    <t>Patient_398</t>
  </si>
  <si>
    <t>Patient_399</t>
  </si>
  <si>
    <t>14-09-2023</t>
  </si>
  <si>
    <t>17-09-2023</t>
  </si>
  <si>
    <t>Patient_400</t>
  </si>
  <si>
    <t>13-04-2023</t>
  </si>
  <si>
    <t>Patient_401</t>
  </si>
  <si>
    <t>Patient_402</t>
  </si>
  <si>
    <t>13-06-2023</t>
  </si>
  <si>
    <t>Patient_403</t>
  </si>
  <si>
    <t>Patient_404</t>
  </si>
  <si>
    <t>Patient_405</t>
  </si>
  <si>
    <t>20-02-2022</t>
  </si>
  <si>
    <t>26-02-2022</t>
  </si>
  <si>
    <t>Patient_406</t>
  </si>
  <si>
    <t>Patient_407</t>
  </si>
  <si>
    <t>14-11-2023</t>
  </si>
  <si>
    <t>Patient_408</t>
  </si>
  <si>
    <t>Patient_409</t>
  </si>
  <si>
    <t>Patient_410</t>
  </si>
  <si>
    <t>15-06-2023</t>
  </si>
  <si>
    <t>Patient_411</t>
  </si>
  <si>
    <t>Patient_412</t>
  </si>
  <si>
    <t>Patient_413</t>
  </si>
  <si>
    <t>16-04-2023</t>
  </si>
  <si>
    <t>Patient_414</t>
  </si>
  <si>
    <t>Patient_415</t>
  </si>
  <si>
    <t>18-06-2023</t>
  </si>
  <si>
    <t>Patient_416</t>
  </si>
  <si>
    <t>Patient_417</t>
  </si>
  <si>
    <t>26-03-2024</t>
  </si>
  <si>
    <t>Patient_418</t>
  </si>
  <si>
    <t>21-03-2022</t>
  </si>
  <si>
    <t>Patient_419</t>
  </si>
  <si>
    <t>15-02-2023</t>
  </si>
  <si>
    <t>19-02-2023</t>
  </si>
  <si>
    <t>Patient_420</t>
  </si>
  <si>
    <t>Patient_421</t>
  </si>
  <si>
    <t>Patient_422</t>
  </si>
  <si>
    <t>25-03-2024</t>
  </si>
  <si>
    <t>Patient_423</t>
  </si>
  <si>
    <t>19-11-2022</t>
  </si>
  <si>
    <t>Patient_424</t>
  </si>
  <si>
    <t>15-11-2022</t>
  </si>
  <si>
    <t>16-11-2022</t>
  </si>
  <si>
    <t>Patient_425</t>
  </si>
  <si>
    <t>Patient_426</t>
  </si>
  <si>
    <t>Patient_427</t>
  </si>
  <si>
    <t>26-08-2022</t>
  </si>
  <si>
    <t>Patient_428</t>
  </si>
  <si>
    <t>Patient_429</t>
  </si>
  <si>
    <t>Patient_430</t>
  </si>
  <si>
    <t>Patient_431</t>
  </si>
  <si>
    <t>Patient_432</t>
  </si>
  <si>
    <t>Patient_433</t>
  </si>
  <si>
    <t>15-03-2023</t>
  </si>
  <si>
    <t>Patient_434</t>
  </si>
  <si>
    <t>17-10-2022</t>
  </si>
  <si>
    <t>Patient_435</t>
  </si>
  <si>
    <t>Patient_436</t>
  </si>
  <si>
    <t>20-03-2024</t>
  </si>
  <si>
    <t>Patient_437</t>
  </si>
  <si>
    <t>Patient_438</t>
  </si>
  <si>
    <t>27-05-2022</t>
  </si>
  <si>
    <t>Patient_439</t>
  </si>
  <si>
    <t>Patient_440</t>
  </si>
  <si>
    <t>Patient_441</t>
  </si>
  <si>
    <t>Patient_442</t>
  </si>
  <si>
    <t>13-02-2023</t>
  </si>
  <si>
    <t>Patient_443</t>
  </si>
  <si>
    <t>Patient_444</t>
  </si>
  <si>
    <t>Patient_445</t>
  </si>
  <si>
    <t>30-04-2023</t>
  </si>
  <si>
    <t>Patient_446</t>
  </si>
  <si>
    <t>Patient_447</t>
  </si>
  <si>
    <t>24-07-2022</t>
  </si>
  <si>
    <t>Patient_448</t>
  </si>
  <si>
    <t>Patient_449</t>
  </si>
  <si>
    <t>29-06-2022</t>
  </si>
  <si>
    <t>Patient_450</t>
  </si>
  <si>
    <t>Patient_451</t>
  </si>
  <si>
    <t>Patient_452</t>
  </si>
  <si>
    <t>28-01-2022</t>
  </si>
  <si>
    <t>31-01-2022</t>
  </si>
  <si>
    <t>Patient_453</t>
  </si>
  <si>
    <t>Patient_454</t>
  </si>
  <si>
    <t>Patient_455</t>
  </si>
  <si>
    <t>Patient_456</t>
  </si>
  <si>
    <t>26-03-2023</t>
  </si>
  <si>
    <t>Patient_457</t>
  </si>
  <si>
    <t>Patient_458</t>
  </si>
  <si>
    <t>Patient_459</t>
  </si>
  <si>
    <t>13-10-2023</t>
  </si>
  <si>
    <t>Patient_460</t>
  </si>
  <si>
    <t>Patient_461</t>
  </si>
  <si>
    <t>Patient_462</t>
  </si>
  <si>
    <t>24-09-2023</t>
  </si>
  <si>
    <t>Patient_463</t>
  </si>
  <si>
    <t>Patient_464</t>
  </si>
  <si>
    <t>23-05-2022</t>
  </si>
  <si>
    <t>Patient_465</t>
  </si>
  <si>
    <t>23-01-2022</t>
  </si>
  <si>
    <t>29-01-2022</t>
  </si>
  <si>
    <t>Patient_466</t>
  </si>
  <si>
    <t>Patient_467</t>
  </si>
  <si>
    <t>18-12-2023</t>
  </si>
  <si>
    <t>Patient_468</t>
  </si>
  <si>
    <t>Patient_469</t>
  </si>
  <si>
    <t>Patient_470</t>
  </si>
  <si>
    <t>27-08-2022</t>
  </si>
  <si>
    <t>Patient_471</t>
  </si>
  <si>
    <t>16-04-2022</t>
  </si>
  <si>
    <t>23-04-2022</t>
  </si>
  <si>
    <t>Patient_472</t>
  </si>
  <si>
    <t>Patient_473</t>
  </si>
  <si>
    <t>Patient_474</t>
  </si>
  <si>
    <t>19-06-2024</t>
  </si>
  <si>
    <t>Patient_475</t>
  </si>
  <si>
    <t>Patient_476</t>
  </si>
  <si>
    <t>14-03-2023</t>
  </si>
  <si>
    <t>Patient_477</t>
  </si>
  <si>
    <t>Patient_478</t>
  </si>
  <si>
    <t>Patient_479</t>
  </si>
  <si>
    <t>21-06-2024</t>
  </si>
  <si>
    <t>Patient_480</t>
  </si>
  <si>
    <t>Patient_481</t>
  </si>
  <si>
    <t>Patient_482</t>
  </si>
  <si>
    <t>Patient_483</t>
  </si>
  <si>
    <t>15-09-2022</t>
  </si>
  <si>
    <t>Patient_484</t>
  </si>
  <si>
    <t>19-11-2023</t>
  </si>
  <si>
    <t>25-11-2023</t>
  </si>
  <si>
    <t>Patient_485</t>
  </si>
  <si>
    <t>16-02-2022</t>
  </si>
  <si>
    <t>Patient_486</t>
  </si>
  <si>
    <t>Patient_487</t>
  </si>
  <si>
    <t>29-08-2022</t>
  </si>
  <si>
    <t>Patient_488</t>
  </si>
  <si>
    <t>Patient_489</t>
  </si>
  <si>
    <t>16-12-2023</t>
  </si>
  <si>
    <t>21-12-2023</t>
  </si>
  <si>
    <t>Patient_490</t>
  </si>
  <si>
    <t>Patient_491</t>
  </si>
  <si>
    <t>Patient_492</t>
  </si>
  <si>
    <t>Patient_493</t>
  </si>
  <si>
    <t>Patient_494</t>
  </si>
  <si>
    <t>Patient_495</t>
  </si>
  <si>
    <t>Patient_496</t>
  </si>
  <si>
    <t>Patient_497</t>
  </si>
  <si>
    <t>Patient_498</t>
  </si>
  <si>
    <t>Patient_499</t>
  </si>
  <si>
    <t>Patient_500</t>
  </si>
  <si>
    <t>24-02-2023</t>
  </si>
  <si>
    <t>Count of Patient Key</t>
  </si>
  <si>
    <t>Doctor</t>
  </si>
  <si>
    <t>Average of Length_of_Stay</t>
  </si>
  <si>
    <t>Dep</t>
  </si>
  <si>
    <t>Date.Date Key</t>
  </si>
  <si>
    <t>City.1.City Key</t>
  </si>
  <si>
    <t>Patient.Patient Key</t>
  </si>
  <si>
    <t>Doctor.Doctor Key</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</si>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</sst>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quot;M&quot;;[&gt;=1000]0,&quot;K&quot;;0"/>
    <numFmt numFmtId="165" formatCode="_ [$₹-4009]\ * #,##0_ ;_ [$₹-4009]\ * \-#,##0_ ;_ [$₹-4009]\ * &quot;-&quot;??_ ;_ @_ "/>
    <numFmt numFmtId="166"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Noto San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8" fillId="0" borderId="0" xfId="0" applyFont="1"/>
    <xf numFmtId="166" fontId="0" fillId="0" borderId="0" xfId="0" applyNumberFormat="1"/>
    <xf numFmtId="1" fontId="0" fillId="0" borderId="0" xfId="0" applyNumberFormat="1"/>
    <xf numFmtId="0" fontId="0" fillId="33" borderId="0" xfId="0" applyFill="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6" formatCode="&quot;₹&quot;\ #,##0.00"/>
    </dxf>
    <dxf>
      <numFmt numFmtId="166" formatCode="&quot;₹&quot;\ #,##0.00"/>
    </dxf>
    <dxf>
      <numFmt numFmtId="1" formatCode="0"/>
    </dxf>
    <dxf>
      <numFmt numFmtId="19" formatCode="m/d/yyyy"/>
    </dxf>
    <dxf>
      <numFmt numFmtId="19" formatCode="m/d/yyyy"/>
    </dxf>
    <dxf>
      <font>
        <b/>
        <i val="0"/>
        <sz val="10"/>
        <color theme="0"/>
        <name val="Calibri Light"/>
        <family val="2"/>
        <scheme val="major"/>
      </font>
      <fill>
        <patternFill patternType="solid">
          <bgColor rgb="FF80B1B1"/>
        </patternFill>
      </fill>
    </dxf>
    <dxf>
      <font>
        <strike val="0"/>
      </font>
      <fill>
        <patternFill>
          <bgColor rgb="FF80B1B1"/>
        </patternFill>
      </fill>
      <border diagonalUp="0" diagonalDown="0">
        <left/>
        <right/>
        <top/>
        <bottom/>
        <vertical/>
        <horizontal/>
      </border>
    </dxf>
  </dxfs>
  <tableStyles count="1" defaultTableStyle="TableStyleMedium2" defaultPivotStyle="PivotStyleLight16">
    <tableStyle name="Slicer Style 1" pivot="0" table="0" count="5" xr9:uid="{73546996-A459-484B-8433-64458BBCCC89}">
      <tableStyleElement type="wholeTable" dxfId="39"/>
      <tableStyleElement type="headerRow" dxfId="38"/>
    </tableStyle>
  </tableStyles>
  <colors>
    <mruColors>
      <color rgb="FF80B1B1"/>
      <color rgb="FF09637E"/>
      <color rgb="FF096381"/>
      <color rgb="FF088395"/>
      <color rgb="FFEBF5F6"/>
      <color rgb="FF7AB2B2"/>
    </mruColors>
  </colors>
  <extLst>
    <ext xmlns:x14="http://schemas.microsoft.com/office/spreadsheetml/2009/9/main" uri="{46F421CA-312F-682f-3DD2-61675219B42D}">
      <x14:dxfs count="3">
        <dxf>
          <fill>
            <patternFill>
              <bgColor theme="8" tint="0.79998168889431442"/>
            </patternFill>
          </fill>
        </dxf>
        <dxf>
          <fill>
            <patternFill>
              <bgColor theme="8" tint="0.39994506668294322"/>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17/06/relationships/richStyles" Target="richData/richStyle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07/relationships/slicerCache" Target="slicerCaches/slicerCache1.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19.xml"/><Relationship Id="rId37" Type="http://schemas.openxmlformats.org/officeDocument/2006/relationships/sharedStrings" Target="sharedStrings.xml"/><Relationship Id="rId40" Type="http://schemas.microsoft.com/office/2017/06/relationships/rdRichValueStructure" Target="richData/rdrichvaluestructure.xml"/><Relationship Id="rId45" Type="http://schemas.microsoft.com/office/2017/06/relationships/rdRichValueTypes" Target="richData/rdRichValueTypes.xml"/><Relationship Id="rId53" Type="http://schemas.openxmlformats.org/officeDocument/2006/relationships/customXml" Target="../customXml/item6.xml"/><Relationship Id="rId58" Type="http://schemas.openxmlformats.org/officeDocument/2006/relationships/customXml" Target="../customXml/item11.xml"/><Relationship Id="rId66"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14.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microsoft.com/office/2007/relationships/slicerCache" Target="slicerCaches/slicerCache2.xml"/><Relationship Id="rId35" Type="http://schemas.openxmlformats.org/officeDocument/2006/relationships/connections" Target="connections.xml"/><Relationship Id="rId43" Type="http://schemas.microsoft.com/office/2017/06/relationships/rdSupportingPropertyBagStructure" Target="richData/rdsupportingpropertybagstructure.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4.xml"/><Relationship Id="rId72" Type="http://schemas.microsoft.com/office/2020/07/relationships/rdRichValueWebImage" Target="richData/rdRichValueWebImage.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11/relationships/timelineCache" Target="timelineCaches/timelineCache1.xml"/><Relationship Id="rId38" Type="http://schemas.openxmlformats.org/officeDocument/2006/relationships/sheetMetadata" Target="metadata.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10.xml"/><Relationship Id="rId41" Type="http://schemas.microsoft.com/office/2017/06/relationships/rdArray" Target="richData/rdarray.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styles" Target="styles.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microsoft.com/office/2007/relationships/slicerCache" Target="slicerCaches/slicerCache3.xml"/><Relationship Id="rId44" Type="http://schemas.microsoft.com/office/2017/06/relationships/rdSupportingPropertyBag" Target="richData/rdsupportingpropertybag.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17/06/relationships/rdRichValue" Target="richData/rdrichvalue.xml"/><Relationship Id="rId34" Type="http://schemas.openxmlformats.org/officeDocument/2006/relationships/theme" Target="theme/theme1.xml"/><Relationship Id="rId50" Type="http://schemas.openxmlformats.org/officeDocument/2006/relationships/customXml" Target="../customXml/item3.xml"/><Relationship Id="rId55"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table!city/treatment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ysClr val="windowText" lastClr="000000">
                    <a:lumMod val="65000"/>
                    <a:lumOff val="35000"/>
                  </a:sysClr>
                </a:solidFill>
              </a:rPr>
              <a:t>Which city has the highest revenue?</a:t>
            </a:r>
          </a:p>
          <a:p>
            <a:pPr>
              <a:defRPr/>
            </a:pPr>
            <a:endParaRPr lang="en-US" sz="1400" b="0" i="0" u="none" strike="noStrike" kern="1200" spc="0" baseline="0">
              <a:solidFill>
                <a:sysClr val="windowText" lastClr="000000">
                  <a:lumMod val="65000"/>
                  <a:lumOff val="35000"/>
                </a:sysClr>
              </a:solidFill>
            </a:endParaRPr>
          </a:p>
        </c:rich>
      </c:tx>
      <c:layout>
        <c:manualLayout>
          <c:xMode val="edge"/>
          <c:yMode val="edge"/>
          <c:x val="0.13239748614580396"/>
          <c:y val="9.9508096188724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657236743430901"/>
              <c:y val="-0.15740722100960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3"/>
        <c:spPr>
          <a:solidFill>
            <a:schemeClr val="accent1"/>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0480008180795567"/>
              <c:y val="0.10296882918453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65B-4DEE-8807-ED0B0E3A46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65B-4DEE-8807-ED0B0E3A46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065B-4DEE-8807-ED0B0E3A46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065B-4DEE-8807-ED0B0E3A46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065B-4DEE-8807-ED0B0E3A4607}"/>
              </c:ext>
            </c:extLst>
          </c:dPt>
          <c:dLbls>
            <c:dLbl>
              <c:idx val="0"/>
              <c:layout>
                <c:manualLayout>
                  <c:x val="0.11388888888888879"/>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5B-4DEE-8807-ED0B0E3A4607}"/>
                </c:ext>
              </c:extLst>
            </c:dLbl>
            <c:dLbl>
              <c:idx val="1"/>
              <c:layout>
                <c:manualLayout>
                  <c:x val="0.14999999999999991"/>
                  <c:y val="3.70370370370369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65B-4DEE-8807-ED0B0E3A4607}"/>
                </c:ext>
              </c:extLst>
            </c:dLbl>
            <c:dLbl>
              <c:idx val="2"/>
              <c:layout>
                <c:manualLayout>
                  <c:x val="0.20480008180795567"/>
                  <c:y val="0.102968829184536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65B-4DEE-8807-ED0B0E3A4607}"/>
                </c:ext>
              </c:extLst>
            </c:dLbl>
            <c:dLbl>
              <c:idx val="3"/>
              <c:layout>
                <c:manualLayout>
                  <c:x val="-0.19131978529209048"/>
                  <c:y val="0.106169615331749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5B-4DEE-8807-ED0B0E3A4607}"/>
                </c:ext>
              </c:extLst>
            </c:dLbl>
            <c:dLbl>
              <c:idx val="4"/>
              <c:layout>
                <c:manualLayout>
                  <c:x val="-0.13657236743430901"/>
                  <c:y val="-0.15740722100960094"/>
                </c:manualLayout>
              </c:layout>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 xmlns:c16="http://schemas.microsoft.com/office/drawing/2014/chart" uri="{C3380CC4-5D6E-409C-BE32-E72D297353CC}">
                  <c16:uniqueId val="{00000003-065B-4DEE-8807-ED0B0E3A46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table'!$A$2:$A$7</c:f>
              <c:strCache>
                <c:ptCount val="5"/>
                <c:pt idx="0">
                  <c:v>Delhi</c:v>
                </c:pt>
                <c:pt idx="1">
                  <c:v>Pune</c:v>
                </c:pt>
                <c:pt idx="2">
                  <c:v>Mumbai</c:v>
                </c:pt>
                <c:pt idx="3">
                  <c:v>Bangalore</c:v>
                </c:pt>
                <c:pt idx="4">
                  <c:v>Hyderabad</c:v>
                </c:pt>
              </c:strCache>
            </c:strRef>
          </c:cat>
          <c:val>
            <c:numRef>
              <c:f>'pivot table'!$B$2:$B$7</c:f>
              <c:numCache>
                <c:formatCode>[&gt;=1000000]0,,"M";[&gt;=1000]0,"K";0</c:formatCode>
                <c:ptCount val="5"/>
                <c:pt idx="0">
                  <c:v>6277519</c:v>
                </c:pt>
                <c:pt idx="1">
                  <c:v>7093413</c:v>
                </c:pt>
                <c:pt idx="2">
                  <c:v>7397370</c:v>
                </c:pt>
                <c:pt idx="3">
                  <c:v>8193371</c:v>
                </c:pt>
                <c:pt idx="4">
                  <c:v>9191455</c:v>
                </c:pt>
              </c:numCache>
            </c:numRef>
          </c:val>
          <c:extLst>
            <c:ext xmlns:c16="http://schemas.microsoft.com/office/drawing/2014/chart" uri="{C3380CC4-5D6E-409C-BE32-E72D297353CC}">
              <c16:uniqueId val="{00000000-065B-4DEE-8807-ED0B0E3A4607}"/>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table!city/avg cost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ysClr val="windowText" lastClr="000000">
                    <a:lumMod val="65000"/>
                    <a:lumOff val="35000"/>
                  </a:sysClr>
                </a:solidFill>
              </a:rPr>
              <a:t>Which city has the highest daily</a:t>
            </a:r>
            <a:r>
              <a:rPr lang="ar-EG" sz="1200" b="0" i="0" u="none" strike="noStrike" kern="1200" spc="0" baseline="0">
                <a:solidFill>
                  <a:sysClr val="windowText" lastClr="000000">
                    <a:lumMod val="65000"/>
                    <a:lumOff val="35000"/>
                  </a:sysClr>
                </a:solidFill>
              </a:rPr>
              <a:t> </a:t>
            </a:r>
            <a:r>
              <a:rPr lang="en-US" sz="1200" b="0" i="0" u="none" strike="noStrike" kern="1200" spc="0" baseline="0">
                <a:solidFill>
                  <a:sysClr val="windowText" lastClr="000000">
                    <a:lumMod val="65000"/>
                    <a:lumOff val="35000"/>
                  </a:sysClr>
                </a:solidFill>
              </a:rPr>
              <a:t>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table'!$A$17:$A$21</c:f>
              <c:strCache>
                <c:ptCount val="5"/>
                <c:pt idx="0">
                  <c:v>Pune</c:v>
                </c:pt>
                <c:pt idx="1">
                  <c:v>Bangalore</c:v>
                </c:pt>
                <c:pt idx="2">
                  <c:v>Delhi</c:v>
                </c:pt>
                <c:pt idx="3">
                  <c:v>Mumbai</c:v>
                </c:pt>
                <c:pt idx="4">
                  <c:v>Hyderabad</c:v>
                </c:pt>
              </c:strCache>
            </c:strRef>
          </c:cat>
          <c:val>
            <c:numRef>
              <c:f>'pivot table'!$B$17:$B$21</c:f>
              <c:numCache>
                <c:formatCode>[&gt;=1000000]0,,"M";[&gt;=1000]0,"K";0</c:formatCode>
                <c:ptCount val="5"/>
                <c:pt idx="0">
                  <c:v>14897.561127103138</c:v>
                </c:pt>
                <c:pt idx="1">
                  <c:v>15334.910717926312</c:v>
                </c:pt>
                <c:pt idx="2">
                  <c:v>16754.176889430015</c:v>
                </c:pt>
                <c:pt idx="3">
                  <c:v>17416.461896833327</c:v>
                </c:pt>
                <c:pt idx="4">
                  <c:v>17706.52348924788</c:v>
                </c:pt>
              </c:numCache>
            </c:numRef>
          </c:val>
          <c:extLst>
            <c:ext xmlns:c16="http://schemas.microsoft.com/office/drawing/2014/chart" uri="{C3380CC4-5D6E-409C-BE32-E72D297353CC}">
              <c16:uniqueId val="{00000000-691D-4345-9D28-2D2D7288EAD5}"/>
            </c:ext>
          </c:extLst>
        </c:ser>
        <c:dLbls>
          <c:dLblPos val="outEnd"/>
          <c:showLegendKey val="0"/>
          <c:showVal val="1"/>
          <c:showCatName val="0"/>
          <c:showSerName val="0"/>
          <c:showPercent val="0"/>
          <c:showBubbleSize val="0"/>
        </c:dLbls>
        <c:gapWidth val="219"/>
        <c:overlap val="-27"/>
        <c:axId val="1725729791"/>
        <c:axId val="212550144"/>
      </c:barChart>
      <c:catAx>
        <c:axId val="1725729791"/>
        <c:scaling>
          <c:orientation val="minMax"/>
        </c:scaling>
        <c:delete val="1"/>
        <c:axPos val="b"/>
        <c:numFmt formatCode="General" sourceLinked="1"/>
        <c:majorTickMark val="none"/>
        <c:minorTickMark val="none"/>
        <c:tickLblPos val="nextTo"/>
        <c:crossAx val="212550144"/>
        <c:crosses val="autoZero"/>
        <c:auto val="1"/>
        <c:lblAlgn val="ctr"/>
        <c:lblOffset val="100"/>
        <c:noMultiLvlLbl val="0"/>
      </c:catAx>
      <c:valAx>
        <c:axId val="212550144"/>
        <c:scaling>
          <c:orientation val="minMax"/>
        </c:scaling>
        <c:delete val="1"/>
        <c:axPos val="l"/>
        <c:numFmt formatCode="[&gt;=1000000]0,,&quot;M&quot;;[&gt;=1000]0,&quot;K&quot;;0" sourceLinked="1"/>
        <c:majorTickMark val="none"/>
        <c:minorTickMark val="none"/>
        <c:tickLblPos val="nextTo"/>
        <c:crossAx val="172572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table!city/dep</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table'!$J$1:$J$2</c:f>
              <c:strCache>
                <c:ptCount val="1"/>
                <c:pt idx="0">
                  <c:v>Bangalore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table'!$J$3:$J$7</c:f>
              <c:numCache>
                <c:formatCode>[&gt;=1000000]0,,"M";[&gt;=1000]0,"K";0</c:formatCode>
                <c:ptCount val="5"/>
                <c:pt idx="0">
                  <c:v>1624004</c:v>
                </c:pt>
                <c:pt idx="1">
                  <c:v>1708728</c:v>
                </c:pt>
                <c:pt idx="2">
                  <c:v>2309275</c:v>
                </c:pt>
                <c:pt idx="3">
                  <c:v>930729</c:v>
                </c:pt>
                <c:pt idx="4">
                  <c:v>1620635</c:v>
                </c:pt>
              </c:numCache>
            </c:numRef>
          </c:val>
          <c:extLst>
            <c:ext xmlns:c16="http://schemas.microsoft.com/office/drawing/2014/chart" uri="{C3380CC4-5D6E-409C-BE32-E72D297353CC}">
              <c16:uniqueId val="{00000000-F52A-4032-8FE6-8B582AC39D57}"/>
            </c:ext>
          </c:extLst>
        </c:ser>
        <c:ser>
          <c:idx val="1"/>
          <c:order val="1"/>
          <c:tx>
            <c:strRef>
              <c:f>'pivot table'!$K$1:$K$2</c:f>
              <c:strCache>
                <c:ptCount val="1"/>
                <c:pt idx="0">
                  <c:v>Delhi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table'!$K$3:$K$7</c:f>
              <c:numCache>
                <c:formatCode>[&gt;=1000000]0,,"M";[&gt;=1000]0,"K";0</c:formatCode>
                <c:ptCount val="5"/>
                <c:pt idx="0">
                  <c:v>799313</c:v>
                </c:pt>
                <c:pt idx="1">
                  <c:v>1250219</c:v>
                </c:pt>
                <c:pt idx="2">
                  <c:v>1220044</c:v>
                </c:pt>
                <c:pt idx="3">
                  <c:v>1385973</c:v>
                </c:pt>
                <c:pt idx="4">
                  <c:v>1621970</c:v>
                </c:pt>
              </c:numCache>
            </c:numRef>
          </c:val>
          <c:extLst>
            <c:ext xmlns:c16="http://schemas.microsoft.com/office/drawing/2014/chart" uri="{C3380CC4-5D6E-409C-BE32-E72D297353CC}">
              <c16:uniqueId val="{00000005-1D99-4B72-9B88-E30E55C45BFB}"/>
            </c:ext>
          </c:extLst>
        </c:ser>
        <c:ser>
          <c:idx val="2"/>
          <c:order val="2"/>
          <c:tx>
            <c:strRef>
              <c:f>'pivot table'!$L$1:$L$2</c:f>
              <c:strCache>
                <c:ptCount val="1"/>
                <c:pt idx="0">
                  <c:v>Hyderabad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table'!$L$3:$L$7</c:f>
              <c:numCache>
                <c:formatCode>[&gt;=1000000]0,,"M";[&gt;=1000]0,"K";0</c:formatCode>
                <c:ptCount val="5"/>
                <c:pt idx="0">
                  <c:v>1647935</c:v>
                </c:pt>
                <c:pt idx="1">
                  <c:v>1668785</c:v>
                </c:pt>
                <c:pt idx="2">
                  <c:v>3022486</c:v>
                </c:pt>
                <c:pt idx="3">
                  <c:v>1834597</c:v>
                </c:pt>
                <c:pt idx="4">
                  <c:v>1017652</c:v>
                </c:pt>
              </c:numCache>
            </c:numRef>
          </c:val>
          <c:extLst>
            <c:ext xmlns:c16="http://schemas.microsoft.com/office/drawing/2014/chart" uri="{C3380CC4-5D6E-409C-BE32-E72D297353CC}">
              <c16:uniqueId val="{00000006-1D99-4B72-9B88-E30E55C45BFB}"/>
            </c:ext>
          </c:extLst>
        </c:ser>
        <c:ser>
          <c:idx val="3"/>
          <c:order val="3"/>
          <c:tx>
            <c:strRef>
              <c:f>'pivot table'!$M$1:$M$2</c:f>
              <c:strCache>
                <c:ptCount val="1"/>
                <c:pt idx="0">
                  <c:v>Mumbai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table'!$M$3:$M$7</c:f>
              <c:numCache>
                <c:formatCode>[&gt;=1000000]0,,"M";[&gt;=1000]0,"K";0</c:formatCode>
                <c:ptCount val="5"/>
                <c:pt idx="0">
                  <c:v>819859</c:v>
                </c:pt>
                <c:pt idx="1">
                  <c:v>1494318</c:v>
                </c:pt>
                <c:pt idx="2">
                  <c:v>1617394</c:v>
                </c:pt>
                <c:pt idx="3">
                  <c:v>1790015</c:v>
                </c:pt>
                <c:pt idx="4">
                  <c:v>1675784</c:v>
                </c:pt>
              </c:numCache>
            </c:numRef>
          </c:val>
          <c:extLst>
            <c:ext xmlns:c16="http://schemas.microsoft.com/office/drawing/2014/chart" uri="{C3380CC4-5D6E-409C-BE32-E72D297353CC}">
              <c16:uniqueId val="{00000007-1D99-4B72-9B88-E30E55C45BFB}"/>
            </c:ext>
          </c:extLst>
        </c:ser>
        <c:ser>
          <c:idx val="4"/>
          <c:order val="4"/>
          <c:tx>
            <c:strRef>
              <c:f>'pivot table'!$N$1:$N$2</c:f>
              <c:strCache>
                <c:ptCount val="1"/>
                <c:pt idx="0">
                  <c:v>Pune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table'!$N$3:$N$7</c:f>
              <c:numCache>
                <c:formatCode>[&gt;=1000000]0,,"M";[&gt;=1000]0,"K";0</c:formatCode>
                <c:ptCount val="5"/>
                <c:pt idx="0">
                  <c:v>1442421</c:v>
                </c:pt>
                <c:pt idx="1">
                  <c:v>1532266</c:v>
                </c:pt>
                <c:pt idx="2">
                  <c:v>1438765</c:v>
                </c:pt>
                <c:pt idx="3">
                  <c:v>755763</c:v>
                </c:pt>
                <c:pt idx="4">
                  <c:v>1924198</c:v>
                </c:pt>
              </c:numCache>
            </c:numRef>
          </c:val>
          <c:extLst>
            <c:ext xmlns:c16="http://schemas.microsoft.com/office/drawing/2014/chart" uri="{C3380CC4-5D6E-409C-BE32-E72D297353CC}">
              <c16:uniqueId val="{00000008-1D99-4B72-9B88-E30E55C45BFB}"/>
            </c:ext>
          </c:extLst>
        </c:ser>
        <c:dLbls>
          <c:dLblPos val="outEnd"/>
          <c:showLegendKey val="0"/>
          <c:showVal val="1"/>
          <c:showCatName val="0"/>
          <c:showSerName val="0"/>
          <c:showPercent val="0"/>
          <c:showBubbleSize val="0"/>
        </c:dLbls>
        <c:gapWidth val="219"/>
        <c:overlap val="-27"/>
        <c:axId val="309592672"/>
        <c:axId val="309592192"/>
      </c:barChart>
      <c:catAx>
        <c:axId val="3095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92192"/>
        <c:crosses val="autoZero"/>
        <c:auto val="1"/>
        <c:lblAlgn val="ctr"/>
        <c:lblOffset val="100"/>
        <c:noMultiLvlLbl val="0"/>
      </c:catAx>
      <c:valAx>
        <c:axId val="309592192"/>
        <c:scaling>
          <c:orientation val="minMax"/>
        </c:scaling>
        <c:delete val="1"/>
        <c:axPos val="l"/>
        <c:numFmt formatCode="[&gt;=1000000]0,,&quot;M&quot;;[&gt;=1000]0,&quot;K&quot;;0" sourceLinked="1"/>
        <c:majorTickMark val="none"/>
        <c:minorTickMark val="none"/>
        <c:tickLblPos val="nextTo"/>
        <c:crossAx val="3095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table!city/cost/doc</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table'!$J$20:$J$21</c:f>
              <c:strCache>
                <c:ptCount val="1"/>
                <c:pt idx="0">
                  <c:v>Dr. Desai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table'!$J$22:$J$26</c:f>
              <c:numCache>
                <c:formatCode>[&gt;=1000000]0,,"M";[&gt;=1000]0,"K";0</c:formatCode>
                <c:ptCount val="5"/>
                <c:pt idx="0">
                  <c:v>1124861</c:v>
                </c:pt>
                <c:pt idx="1">
                  <c:v>1227090</c:v>
                </c:pt>
                <c:pt idx="2">
                  <c:v>1557632</c:v>
                </c:pt>
                <c:pt idx="3">
                  <c:v>1760936</c:v>
                </c:pt>
                <c:pt idx="4">
                  <c:v>2086039</c:v>
                </c:pt>
              </c:numCache>
            </c:numRef>
          </c:val>
          <c:extLst>
            <c:ext xmlns:c16="http://schemas.microsoft.com/office/drawing/2014/chart" uri="{C3380CC4-5D6E-409C-BE32-E72D297353CC}">
              <c16:uniqueId val="{00000000-FCEF-4024-8230-0BAFD90E2310}"/>
            </c:ext>
          </c:extLst>
        </c:ser>
        <c:ser>
          <c:idx val="1"/>
          <c:order val="1"/>
          <c:tx>
            <c:strRef>
              <c:f>'pivot table'!$K$20:$K$21</c:f>
              <c:strCache>
                <c:ptCount val="1"/>
                <c:pt idx="0">
                  <c:v>Dr. Khan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table'!$K$22:$K$26</c:f>
              <c:numCache>
                <c:formatCode>[&gt;=1000000]0,,"M";[&gt;=1000]0,"K";0</c:formatCode>
                <c:ptCount val="5"/>
                <c:pt idx="0">
                  <c:v>1826358</c:v>
                </c:pt>
                <c:pt idx="1">
                  <c:v>595165</c:v>
                </c:pt>
                <c:pt idx="2">
                  <c:v>1737255</c:v>
                </c:pt>
                <c:pt idx="3">
                  <c:v>1750044</c:v>
                </c:pt>
                <c:pt idx="4">
                  <c:v>1448563</c:v>
                </c:pt>
              </c:numCache>
            </c:numRef>
          </c:val>
          <c:extLst>
            <c:ext xmlns:c16="http://schemas.microsoft.com/office/drawing/2014/chart" uri="{C3380CC4-5D6E-409C-BE32-E72D297353CC}">
              <c16:uniqueId val="{00000000-B602-45C5-A960-6D6C87923A53}"/>
            </c:ext>
          </c:extLst>
        </c:ser>
        <c:ser>
          <c:idx val="2"/>
          <c:order val="2"/>
          <c:tx>
            <c:strRef>
              <c:f>'pivot table'!$L$20:$L$21</c:f>
              <c:strCache>
                <c:ptCount val="1"/>
                <c:pt idx="0">
                  <c:v>Dr. Mehta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table'!$L$22:$L$26</c:f>
              <c:numCache>
                <c:formatCode>[&gt;=1000000]0,,"M";[&gt;=1000]0,"K";0</c:formatCode>
                <c:ptCount val="5"/>
                <c:pt idx="0">
                  <c:v>2545374</c:v>
                </c:pt>
                <c:pt idx="1">
                  <c:v>1918159</c:v>
                </c:pt>
                <c:pt idx="2">
                  <c:v>2460054</c:v>
                </c:pt>
                <c:pt idx="3">
                  <c:v>1435297</c:v>
                </c:pt>
                <c:pt idx="4">
                  <c:v>1260487</c:v>
                </c:pt>
              </c:numCache>
            </c:numRef>
          </c:val>
          <c:extLst>
            <c:ext xmlns:c16="http://schemas.microsoft.com/office/drawing/2014/chart" uri="{C3380CC4-5D6E-409C-BE32-E72D297353CC}">
              <c16:uniqueId val="{00000001-B602-45C5-A960-6D6C87923A53}"/>
            </c:ext>
          </c:extLst>
        </c:ser>
        <c:ser>
          <c:idx val="3"/>
          <c:order val="3"/>
          <c:tx>
            <c:strRef>
              <c:f>'pivot table'!$M$20:$M$21</c:f>
              <c:strCache>
                <c:ptCount val="1"/>
                <c:pt idx="0">
                  <c:v>Dr. Patil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table'!$M$22:$M$26</c:f>
              <c:numCache>
                <c:formatCode>[&gt;=1000000]0,,"M";[&gt;=1000]0,"K";0</c:formatCode>
                <c:ptCount val="5"/>
                <c:pt idx="0">
                  <c:v>1548607</c:v>
                </c:pt>
                <c:pt idx="1">
                  <c:v>1181524</c:v>
                </c:pt>
                <c:pt idx="2">
                  <c:v>1063919</c:v>
                </c:pt>
                <c:pt idx="3">
                  <c:v>814284</c:v>
                </c:pt>
                <c:pt idx="4">
                  <c:v>899216</c:v>
                </c:pt>
              </c:numCache>
            </c:numRef>
          </c:val>
          <c:extLst>
            <c:ext xmlns:c16="http://schemas.microsoft.com/office/drawing/2014/chart" uri="{C3380CC4-5D6E-409C-BE32-E72D297353CC}">
              <c16:uniqueId val="{00000002-B602-45C5-A960-6D6C87923A53}"/>
            </c:ext>
          </c:extLst>
        </c:ser>
        <c:ser>
          <c:idx val="4"/>
          <c:order val="4"/>
          <c:tx>
            <c:strRef>
              <c:f>'pivot table'!$N$20:$N$21</c:f>
              <c:strCache>
                <c:ptCount val="1"/>
                <c:pt idx="0">
                  <c:v>Dr. Sharma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table'!$N$22:$N$26</c:f>
              <c:numCache>
                <c:formatCode>[&gt;=1000000]0,,"M";[&gt;=1000]0,"K";0</c:formatCode>
                <c:ptCount val="5"/>
                <c:pt idx="0">
                  <c:v>1148171</c:v>
                </c:pt>
                <c:pt idx="1">
                  <c:v>1355581</c:v>
                </c:pt>
                <c:pt idx="2">
                  <c:v>2372595</c:v>
                </c:pt>
                <c:pt idx="3">
                  <c:v>1636809</c:v>
                </c:pt>
                <c:pt idx="4">
                  <c:v>1399108</c:v>
                </c:pt>
              </c:numCache>
            </c:numRef>
          </c:val>
          <c:extLst>
            <c:ext xmlns:c16="http://schemas.microsoft.com/office/drawing/2014/chart" uri="{C3380CC4-5D6E-409C-BE32-E72D297353CC}">
              <c16:uniqueId val="{00000003-B602-45C5-A960-6D6C87923A53}"/>
            </c:ext>
          </c:extLst>
        </c:ser>
        <c:dLbls>
          <c:dLblPos val="outEnd"/>
          <c:showLegendKey val="0"/>
          <c:showVal val="1"/>
          <c:showCatName val="0"/>
          <c:showSerName val="0"/>
          <c:showPercent val="0"/>
          <c:showBubbleSize val="0"/>
        </c:dLbls>
        <c:gapWidth val="219"/>
        <c:overlap val="-27"/>
        <c:axId val="965783888"/>
        <c:axId val="965780528"/>
      </c:barChart>
      <c:catAx>
        <c:axId val="9657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80528"/>
        <c:crosses val="autoZero"/>
        <c:auto val="1"/>
        <c:lblAlgn val="ctr"/>
        <c:lblOffset val="100"/>
        <c:noMultiLvlLbl val="0"/>
      </c:catAx>
      <c:valAx>
        <c:axId val="965780528"/>
        <c:scaling>
          <c:orientation val="minMax"/>
        </c:scaling>
        <c:delete val="1"/>
        <c:axPos val="l"/>
        <c:numFmt formatCode="[&gt;=1000000]0,,&quot;M&quot;;[&gt;=1000]0,&quot;K&quot;;0" sourceLinked="1"/>
        <c:majorTickMark val="none"/>
        <c:minorTickMark val="none"/>
        <c:tickLblPos val="nextTo"/>
        <c:crossAx val="9657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table!dep/avg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Which department has the highest daily</a:t>
            </a:r>
            <a:r>
              <a:rPr lang="ar-EG" sz="1400" b="0" i="0" u="none" strike="noStrike" kern="1200" spc="0" baseline="0">
                <a:solidFill>
                  <a:sysClr val="windowText" lastClr="000000">
                    <a:lumMod val="65000"/>
                    <a:lumOff val="35000"/>
                  </a:sysClr>
                </a:solidFill>
              </a:rPr>
              <a:t> </a:t>
            </a:r>
            <a:r>
              <a:rPr lang="en-US" sz="1400" b="0" i="0" u="none" strike="noStrike" kern="1200" spc="0" baseline="0">
                <a:solidFill>
                  <a:sysClr val="windowText" lastClr="000000">
                    <a:lumMod val="65000"/>
                    <a:lumOff val="35000"/>
                  </a:sysClr>
                </a:solidFill>
              </a:rPr>
              <a:t>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table'!$S$2:$S$6</c:f>
              <c:strCache>
                <c:ptCount val="5"/>
                <c:pt idx="0">
                  <c:v>Cardiology</c:v>
                </c:pt>
                <c:pt idx="1">
                  <c:v>General Medicine</c:v>
                </c:pt>
                <c:pt idx="2">
                  <c:v>Pediatrics</c:v>
                </c:pt>
                <c:pt idx="3">
                  <c:v>Orthopedics</c:v>
                </c:pt>
                <c:pt idx="4">
                  <c:v>Neurology</c:v>
                </c:pt>
              </c:strCache>
            </c:strRef>
          </c:cat>
          <c:val>
            <c:numRef>
              <c:f>'pivot table'!$T$2:$T$6</c:f>
              <c:numCache>
                <c:formatCode>[&gt;=1000000]0,,"M";[&gt;=1000]0,"K";0</c:formatCode>
                <c:ptCount val="5"/>
                <c:pt idx="0">
                  <c:v>14448.511025878883</c:v>
                </c:pt>
                <c:pt idx="1">
                  <c:v>15491.323002691757</c:v>
                </c:pt>
                <c:pt idx="2">
                  <c:v>16026.136865964225</c:v>
                </c:pt>
                <c:pt idx="3">
                  <c:v>16995.851458758356</c:v>
                </c:pt>
                <c:pt idx="4">
                  <c:v>18896.264198103479</c:v>
                </c:pt>
              </c:numCache>
            </c:numRef>
          </c:val>
          <c:extLst>
            <c:ext xmlns:c16="http://schemas.microsoft.com/office/drawing/2014/chart" uri="{C3380CC4-5D6E-409C-BE32-E72D297353CC}">
              <c16:uniqueId val="{00000000-542F-4A33-921F-B94A2E7372A4}"/>
            </c:ext>
          </c:extLst>
        </c:ser>
        <c:dLbls>
          <c:dLblPos val="outEnd"/>
          <c:showLegendKey val="0"/>
          <c:showVal val="1"/>
          <c:showCatName val="0"/>
          <c:showSerName val="0"/>
          <c:showPercent val="0"/>
          <c:showBubbleSize val="0"/>
        </c:dLbls>
        <c:gapWidth val="219"/>
        <c:overlap val="-27"/>
        <c:axId val="1514502464"/>
        <c:axId val="1514502944"/>
      </c:barChart>
      <c:catAx>
        <c:axId val="15145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02944"/>
        <c:crosses val="autoZero"/>
        <c:auto val="1"/>
        <c:lblAlgn val="ctr"/>
        <c:lblOffset val="100"/>
        <c:noMultiLvlLbl val="0"/>
      </c:catAx>
      <c:valAx>
        <c:axId val="1514502944"/>
        <c:scaling>
          <c:orientation val="minMax"/>
        </c:scaling>
        <c:delete val="1"/>
        <c:axPos val="l"/>
        <c:numFmt formatCode="[&gt;=1000000]0,,&quot;M&quot;;[&gt;=1000]0,&quot;K&quot;;0" sourceLinked="1"/>
        <c:majorTickMark val="none"/>
        <c:minorTickMark val="none"/>
        <c:tickLblPos val="nextTo"/>
        <c:crossAx val="151450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table!dep/sum</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Which department has the highest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380223780363023E-2"/>
              <c:y val="-1.8174916397173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67758293086093"/>
              <c:y val="4.61819370446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0789058451264"/>
              <c:y val="-4.54372909929336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table'!$X$1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83D-4F04-8E06-2FCBB40AB9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3D-4F04-8E06-2FCBB40AB9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83D-4F04-8E06-2FCBB40AB9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83D-4F04-8E06-2FCBB40AB9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83D-4F04-8E06-2FCBB40AB9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table'!$W$2:$W$6</c:f>
              <c:strCache>
                <c:ptCount val="5"/>
                <c:pt idx="0">
                  <c:v>Cardiology</c:v>
                </c:pt>
                <c:pt idx="1">
                  <c:v>Orthopedics</c:v>
                </c:pt>
                <c:pt idx="2">
                  <c:v>General Medicine</c:v>
                </c:pt>
                <c:pt idx="3">
                  <c:v>Pediatrics</c:v>
                </c:pt>
                <c:pt idx="4">
                  <c:v>Neurology</c:v>
                </c:pt>
              </c:strCache>
            </c:strRef>
          </c:cat>
          <c:val>
            <c:numRef>
              <c:f>'pivot table'!$X$2:$X$6</c:f>
              <c:numCache>
                <c:formatCode>[&gt;=1000000]0,,"M";[&gt;=1000]0,"K";0</c:formatCode>
                <c:ptCount val="5"/>
                <c:pt idx="0">
                  <c:v>6333532</c:v>
                </c:pt>
                <c:pt idx="1">
                  <c:v>6697077</c:v>
                </c:pt>
                <c:pt idx="2">
                  <c:v>7654316</c:v>
                </c:pt>
                <c:pt idx="3">
                  <c:v>7860239</c:v>
                </c:pt>
                <c:pt idx="4">
                  <c:v>9607964</c:v>
                </c:pt>
              </c:numCache>
            </c:numRef>
          </c:val>
          <c:extLst>
            <c:ext xmlns:c16="http://schemas.microsoft.com/office/drawing/2014/chart" uri="{C3380CC4-5D6E-409C-BE32-E72D297353CC}">
              <c16:uniqueId val="{00000000-683D-4F04-8E06-2FCBB40AB96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table!dep/doc</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table'!$V$22:$V$23</c:f>
              <c:strCache>
                <c:ptCount val="1"/>
                <c:pt idx="0">
                  <c:v>Cardiology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table'!$V$24:$V$28</c:f>
              <c:numCache>
                <c:formatCode>[&gt;=1000000]0,,"M";[&gt;=1000]0,"K";0</c:formatCode>
                <c:ptCount val="5"/>
                <c:pt idx="0">
                  <c:v>18393.921266233767</c:v>
                </c:pt>
                <c:pt idx="1">
                  <c:v>13698.580357142855</c:v>
                </c:pt>
                <c:pt idx="2">
                  <c:v>12146.997271524771</c:v>
                </c:pt>
                <c:pt idx="3">
                  <c:v>11598.74708994709</c:v>
                </c:pt>
                <c:pt idx="4">
                  <c:v>17786.970880886787</c:v>
                </c:pt>
              </c:numCache>
            </c:numRef>
          </c:val>
          <c:extLst>
            <c:ext xmlns:c16="http://schemas.microsoft.com/office/drawing/2014/chart" uri="{C3380CC4-5D6E-409C-BE32-E72D297353CC}">
              <c16:uniqueId val="{00000000-2B9F-484E-A20E-AFACBCA97659}"/>
            </c:ext>
          </c:extLst>
        </c:ser>
        <c:ser>
          <c:idx val="1"/>
          <c:order val="1"/>
          <c:tx>
            <c:strRef>
              <c:f>'pivot table'!$W$22:$W$23</c:f>
              <c:strCache>
                <c:ptCount val="1"/>
                <c:pt idx="0">
                  <c:v>General Medicine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table'!$W$24:$W$28</c:f>
              <c:numCache>
                <c:formatCode>[&gt;=1000000]0,,"M";[&gt;=1000]0,"K";0</c:formatCode>
                <c:ptCount val="5"/>
                <c:pt idx="0">
                  <c:v>16658.592341269839</c:v>
                </c:pt>
                <c:pt idx="1">
                  <c:v>16436.386473304472</c:v>
                </c:pt>
                <c:pt idx="2">
                  <c:v>13765.602569985569</c:v>
                </c:pt>
                <c:pt idx="3">
                  <c:v>13990.59014514897</c:v>
                </c:pt>
                <c:pt idx="4">
                  <c:v>16766.822759103641</c:v>
                </c:pt>
              </c:numCache>
            </c:numRef>
          </c:val>
          <c:extLst>
            <c:ext xmlns:c16="http://schemas.microsoft.com/office/drawing/2014/chart" uri="{C3380CC4-5D6E-409C-BE32-E72D297353CC}">
              <c16:uniqueId val="{00000017-7217-4F27-B6BD-1C06E4C44FD9}"/>
            </c:ext>
          </c:extLst>
        </c:ser>
        <c:ser>
          <c:idx val="2"/>
          <c:order val="2"/>
          <c:tx>
            <c:strRef>
              <c:f>'pivot table'!$X$22:$X$23</c:f>
              <c:strCache>
                <c:ptCount val="1"/>
                <c:pt idx="0">
                  <c:v>Neurology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table'!$X$24:$X$28</c:f>
              <c:numCache>
                <c:formatCode>[&gt;=1000000]0,,"M";[&gt;=1000]0,"K";0</c:formatCode>
                <c:ptCount val="5"/>
                <c:pt idx="0">
                  <c:v>22576.76204278813</c:v>
                </c:pt>
                <c:pt idx="1">
                  <c:v>24010.607228535351</c:v>
                </c:pt>
                <c:pt idx="2">
                  <c:v>16942.547050865804</c:v>
                </c:pt>
                <c:pt idx="3">
                  <c:v>16038.3036911321</c:v>
                </c:pt>
                <c:pt idx="4">
                  <c:v>16733.797932330828</c:v>
                </c:pt>
              </c:numCache>
            </c:numRef>
          </c:val>
          <c:extLst>
            <c:ext xmlns:c16="http://schemas.microsoft.com/office/drawing/2014/chart" uri="{C3380CC4-5D6E-409C-BE32-E72D297353CC}">
              <c16:uniqueId val="{00000018-7217-4F27-B6BD-1C06E4C44FD9}"/>
            </c:ext>
          </c:extLst>
        </c:ser>
        <c:ser>
          <c:idx val="3"/>
          <c:order val="3"/>
          <c:tx>
            <c:strRef>
              <c:f>'pivot table'!$Y$22:$Y$23</c:f>
              <c:strCache>
                <c:ptCount val="1"/>
                <c:pt idx="0">
                  <c:v>Orthopedics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table'!$Y$24:$Y$28</c:f>
              <c:numCache>
                <c:formatCode>[&gt;=1000000]0,,"M";[&gt;=1000]0,"K";0</c:formatCode>
                <c:ptCount val="5"/>
                <c:pt idx="0">
                  <c:v>20969.31031926407</c:v>
                </c:pt>
                <c:pt idx="1">
                  <c:v>17629.355042016803</c:v>
                </c:pt>
                <c:pt idx="2">
                  <c:v>14272.436412829593</c:v>
                </c:pt>
                <c:pt idx="3">
                  <c:v>11757.031623931623</c:v>
                </c:pt>
                <c:pt idx="4">
                  <c:v>19514.588174603174</c:v>
                </c:pt>
              </c:numCache>
            </c:numRef>
          </c:val>
          <c:extLst>
            <c:ext xmlns:c16="http://schemas.microsoft.com/office/drawing/2014/chart" uri="{C3380CC4-5D6E-409C-BE32-E72D297353CC}">
              <c16:uniqueId val="{00000019-7217-4F27-B6BD-1C06E4C44FD9}"/>
            </c:ext>
          </c:extLst>
        </c:ser>
        <c:ser>
          <c:idx val="4"/>
          <c:order val="4"/>
          <c:tx>
            <c:strRef>
              <c:f>'pivot table'!$Z$22:$Z$23</c:f>
              <c:strCache>
                <c:ptCount val="1"/>
                <c:pt idx="0">
                  <c:v>Pediatrics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table'!$Z$24:$Z$28</c:f>
              <c:numCache>
                <c:formatCode>[&gt;=1000000]0,,"M";[&gt;=1000]0,"K";0</c:formatCode>
                <c:ptCount val="5"/>
                <c:pt idx="0">
                  <c:v>13819.515287157288</c:v>
                </c:pt>
                <c:pt idx="1">
                  <c:v>20804.780432299183</c:v>
                </c:pt>
                <c:pt idx="2">
                  <c:v>12956.621177944864</c:v>
                </c:pt>
                <c:pt idx="3">
                  <c:v>14666.062715062715</c:v>
                </c:pt>
                <c:pt idx="4">
                  <c:v>16685.331102453103</c:v>
                </c:pt>
              </c:numCache>
            </c:numRef>
          </c:val>
          <c:extLst>
            <c:ext xmlns:c16="http://schemas.microsoft.com/office/drawing/2014/chart" uri="{C3380CC4-5D6E-409C-BE32-E72D297353CC}">
              <c16:uniqueId val="{0000001A-7217-4F27-B6BD-1C06E4C44FD9}"/>
            </c:ext>
          </c:extLst>
        </c:ser>
        <c:dLbls>
          <c:dLblPos val="outEnd"/>
          <c:showLegendKey val="0"/>
          <c:showVal val="1"/>
          <c:showCatName val="0"/>
          <c:showSerName val="0"/>
          <c:showPercent val="0"/>
          <c:showBubbleSize val="0"/>
        </c:dLbls>
        <c:gapWidth val="219"/>
        <c:overlap val="-27"/>
        <c:axId val="1510714272"/>
        <c:axId val="1510715232"/>
      </c:barChart>
      <c:catAx>
        <c:axId val="151071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15232"/>
        <c:crosses val="autoZero"/>
        <c:auto val="1"/>
        <c:lblAlgn val="ctr"/>
        <c:lblOffset val="100"/>
        <c:noMultiLvlLbl val="0"/>
      </c:catAx>
      <c:valAx>
        <c:axId val="1510715232"/>
        <c:scaling>
          <c:orientation val="minMax"/>
        </c:scaling>
        <c:delete val="1"/>
        <c:axPos val="l"/>
        <c:numFmt formatCode="[&gt;=1000000]0,,&quot;M&quot;;[&gt;=1000]0,&quot;K&quot;;0" sourceLinked="1"/>
        <c:majorTickMark val="out"/>
        <c:minorTickMark val="none"/>
        <c:tickLblPos val="nextTo"/>
        <c:crossAx val="151071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table!doc/sum</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Which doctor has the highest total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5026731965523147E-2"/>
              <c:y val="-0.10547532866704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931783218473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363035517247941E-2"/>
              <c:y val="7.7960025536512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115071402299725"/>
              <c:y val="3.6687070840711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8920571218397859E-2"/>
              <c:y val="-8.7131793246690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table'!$V$44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0FD-45A2-B6CA-3ECB04073E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FD-45A2-B6CA-3ECB04073E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0FD-45A2-B6CA-3ECB04073E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0FD-45A2-B6CA-3ECB04073E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0FD-45A2-B6CA-3ECB04073E72}"/>
              </c:ext>
            </c:extLst>
          </c:dPt>
          <c:dLbls>
            <c:dLbl>
              <c:idx val="0"/>
              <c:layout>
                <c:manualLayout>
                  <c:x val="7.5026731965523147E-2"/>
                  <c:y val="-0.105475328667046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0FD-45A2-B6CA-3ECB04073E72}"/>
                </c:ext>
              </c:extLst>
            </c:dLbl>
            <c:dLbl>
              <c:idx val="1"/>
              <c:layout>
                <c:manualLayout>
                  <c:x val="0.10559317832184739"/>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FD-45A2-B6CA-3ECB04073E72}"/>
                </c:ext>
              </c:extLst>
            </c:dLbl>
            <c:dLbl>
              <c:idx val="2"/>
              <c:layout>
                <c:manualLayout>
                  <c:x val="8.3363035517247941E-2"/>
                  <c:y val="7.79600255365121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0FD-45A2-B6CA-3ECB04073E72}"/>
                </c:ext>
              </c:extLst>
            </c:dLbl>
            <c:dLbl>
              <c:idx val="3"/>
              <c:layout>
                <c:manualLayout>
                  <c:x val="-0.11115071402299725"/>
                  <c:y val="3.66870708407115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FD-45A2-B6CA-3ECB04073E72}"/>
                </c:ext>
              </c:extLst>
            </c:dLbl>
            <c:dLbl>
              <c:idx val="4"/>
              <c:layout>
                <c:manualLayout>
                  <c:x val="-8.8920571218397859E-2"/>
                  <c:y val="-8.71317932466902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0FD-45A2-B6CA-3ECB04073E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table'!$U$45:$U$49</c:f>
              <c:strCache>
                <c:ptCount val="5"/>
                <c:pt idx="0">
                  <c:v>Dr. Patil</c:v>
                </c:pt>
                <c:pt idx="1">
                  <c:v>Dr. Khan</c:v>
                </c:pt>
                <c:pt idx="2">
                  <c:v>Dr. Desai</c:v>
                </c:pt>
                <c:pt idx="3">
                  <c:v>Dr. Sharma</c:v>
                </c:pt>
                <c:pt idx="4">
                  <c:v>Dr. Mehta</c:v>
                </c:pt>
              </c:strCache>
            </c:strRef>
          </c:cat>
          <c:val>
            <c:numRef>
              <c:f>'pivot table'!$V$45:$V$49</c:f>
              <c:numCache>
                <c:formatCode>[&gt;=1000000]0,,"M";[&gt;=1000]0,"K";0</c:formatCode>
                <c:ptCount val="5"/>
                <c:pt idx="0">
                  <c:v>5507550</c:v>
                </c:pt>
                <c:pt idx="1">
                  <c:v>7357385</c:v>
                </c:pt>
                <c:pt idx="2">
                  <c:v>7756558</c:v>
                </c:pt>
                <c:pt idx="3">
                  <c:v>7912264</c:v>
                </c:pt>
                <c:pt idx="4">
                  <c:v>9619371</c:v>
                </c:pt>
              </c:numCache>
            </c:numRef>
          </c:val>
          <c:extLst>
            <c:ext xmlns:c16="http://schemas.microsoft.com/office/drawing/2014/chart" uri="{C3380CC4-5D6E-409C-BE32-E72D297353CC}">
              <c16:uniqueId val="{00000000-E0FD-45A2-B6CA-3ECB04073E7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table!doc/avg</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Which  has the highest daily</a:t>
            </a:r>
            <a:r>
              <a:rPr lang="ar-EG" sz="1400" b="0" i="0" u="none" strike="noStrike" kern="1200" spc="0" baseline="0">
                <a:solidFill>
                  <a:sysClr val="windowText" lastClr="000000">
                    <a:lumMod val="65000"/>
                    <a:lumOff val="35000"/>
                  </a:sysClr>
                </a:solidFill>
              </a:rPr>
              <a:t> </a:t>
            </a:r>
            <a:r>
              <a:rPr lang="en-US" sz="1400" b="0" i="0" u="none" strike="noStrike" kern="1200" spc="0" baseline="0">
                <a:solidFill>
                  <a:sysClr val="windowText" lastClr="000000">
                    <a:lumMod val="65000"/>
                    <a:lumOff val="35000"/>
                  </a:sysClr>
                </a:solidFill>
              </a:rPr>
              <a:t>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table'!$Y$45:$Y$49</c:f>
              <c:strCache>
                <c:ptCount val="5"/>
                <c:pt idx="0">
                  <c:v>Cardiology</c:v>
                </c:pt>
                <c:pt idx="1">
                  <c:v>General Medicine</c:v>
                </c:pt>
                <c:pt idx="2">
                  <c:v>Pediatrics</c:v>
                </c:pt>
                <c:pt idx="3">
                  <c:v>Orthopedics</c:v>
                </c:pt>
                <c:pt idx="4">
                  <c:v>Neurology</c:v>
                </c:pt>
              </c:strCache>
            </c:strRef>
          </c:cat>
          <c:val>
            <c:numRef>
              <c:f>'pivot table'!$Z$45:$Z$49</c:f>
              <c:numCache>
                <c:formatCode>[&gt;=1000000]0,,"M";[&gt;=1000]0,"K";0</c:formatCode>
                <c:ptCount val="5"/>
                <c:pt idx="0">
                  <c:v>14448.511025878883</c:v>
                </c:pt>
                <c:pt idx="1">
                  <c:v>15491.323002691757</c:v>
                </c:pt>
                <c:pt idx="2">
                  <c:v>16026.136865964225</c:v>
                </c:pt>
                <c:pt idx="3">
                  <c:v>16995.851458758356</c:v>
                </c:pt>
                <c:pt idx="4">
                  <c:v>18896.264198103479</c:v>
                </c:pt>
              </c:numCache>
            </c:numRef>
          </c:val>
          <c:extLst>
            <c:ext xmlns:c16="http://schemas.microsoft.com/office/drawing/2014/chart" uri="{C3380CC4-5D6E-409C-BE32-E72D297353CC}">
              <c16:uniqueId val="{00000000-66F2-4943-A5FB-E807823F1C59}"/>
            </c:ext>
          </c:extLst>
        </c:ser>
        <c:dLbls>
          <c:dLblPos val="outEnd"/>
          <c:showLegendKey val="0"/>
          <c:showVal val="1"/>
          <c:showCatName val="0"/>
          <c:showSerName val="0"/>
          <c:showPercent val="0"/>
          <c:showBubbleSize val="0"/>
        </c:dLbls>
        <c:gapWidth val="219"/>
        <c:overlap val="-27"/>
        <c:axId val="970945344"/>
        <c:axId val="970943424"/>
      </c:barChart>
      <c:catAx>
        <c:axId val="97094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43424"/>
        <c:crosses val="autoZero"/>
        <c:auto val="1"/>
        <c:lblAlgn val="ctr"/>
        <c:lblOffset val="100"/>
        <c:noMultiLvlLbl val="0"/>
      </c:catAx>
      <c:valAx>
        <c:axId val="970943424"/>
        <c:scaling>
          <c:orientation val="minMax"/>
        </c:scaling>
        <c:delete val="1"/>
        <c:axPos val="l"/>
        <c:numFmt formatCode="[&gt;=1000000]0,,&quot;M&quot;;[&gt;=1000]0,&quot;K&quot;;0" sourceLinked="1"/>
        <c:majorTickMark val="none"/>
        <c:minorTickMark val="none"/>
        <c:tickLblPos val="nextTo"/>
        <c:crossAx val="97094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table!COST/age grp</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table'!$A$81:$A$85</c:f>
              <c:strCache>
                <c:ptCount val="5"/>
                <c:pt idx="0">
                  <c:v>Elderly</c:v>
                </c:pt>
                <c:pt idx="1">
                  <c:v>Senior</c:v>
                </c:pt>
                <c:pt idx="2">
                  <c:v>Child</c:v>
                </c:pt>
                <c:pt idx="3">
                  <c:v>Middle Age</c:v>
                </c:pt>
                <c:pt idx="4">
                  <c:v>Young Adult</c:v>
                </c:pt>
              </c:strCache>
            </c:strRef>
          </c:cat>
          <c:val>
            <c:numRef>
              <c:f>'pivot table'!$B$81:$B$85</c:f>
              <c:numCache>
                <c:formatCode>[&gt;=1000000]0,,"M";[&gt;=1000]0,"K";0</c:formatCode>
                <c:ptCount val="5"/>
                <c:pt idx="0">
                  <c:v>6138983</c:v>
                </c:pt>
                <c:pt idx="1">
                  <c:v>7033776</c:v>
                </c:pt>
                <c:pt idx="2">
                  <c:v>7641623</c:v>
                </c:pt>
                <c:pt idx="3">
                  <c:v>8441402</c:v>
                </c:pt>
                <c:pt idx="4">
                  <c:v>8897344</c:v>
                </c:pt>
              </c:numCache>
            </c:numRef>
          </c:val>
          <c:extLst>
            <c:ext xmlns:c16="http://schemas.microsoft.com/office/drawing/2014/chart" uri="{C3380CC4-5D6E-409C-BE32-E72D297353CC}">
              <c16:uniqueId val="{00000000-6F55-440D-86F4-5BEDA9410DF3}"/>
            </c:ext>
          </c:extLst>
        </c:ser>
        <c:dLbls>
          <c:dLblPos val="outEnd"/>
          <c:showLegendKey val="0"/>
          <c:showVal val="1"/>
          <c:showCatName val="0"/>
          <c:showSerName val="0"/>
          <c:showPercent val="0"/>
          <c:showBubbleSize val="0"/>
        </c:dLbls>
        <c:gapWidth val="219"/>
        <c:overlap val="-27"/>
        <c:axId val="1488313232"/>
        <c:axId val="1488313712"/>
      </c:barChart>
      <c:catAx>
        <c:axId val="148831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13712"/>
        <c:crosses val="autoZero"/>
        <c:auto val="1"/>
        <c:lblAlgn val="ctr"/>
        <c:lblOffset val="100"/>
        <c:noMultiLvlLbl val="0"/>
      </c:catAx>
      <c:valAx>
        <c:axId val="1488313712"/>
        <c:scaling>
          <c:orientation val="minMax"/>
        </c:scaling>
        <c:delete val="1"/>
        <c:axPos val="l"/>
        <c:numFmt formatCode="[&gt;=1000000]0,,&quot;M&quot;;[&gt;=1000]0,&quot;K&quot;;0" sourceLinked="1"/>
        <c:majorTickMark val="none"/>
        <c:minorTickMark val="none"/>
        <c:tickLblPos val="nextTo"/>
        <c:crossAx val="148831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table!COST/Year</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table'!$K$80</c:f>
              <c:strCache>
                <c:ptCount val="1"/>
                <c:pt idx="0">
                  <c:v>Total</c:v>
                </c:pt>
              </c:strCache>
            </c:strRef>
          </c:tx>
          <c:spPr>
            <a:ln w="28575" cap="rnd">
              <a:solidFill>
                <a:schemeClr val="accent1"/>
              </a:solidFill>
              <a:round/>
            </a:ln>
            <a:effectLst/>
          </c:spPr>
          <c:marker>
            <c:symbol val="none"/>
          </c:marker>
          <c:cat>
            <c:multiLvlStrRef>
              <c:f>'pivot table'!$J$81:$J$93</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2022</c:v>
                  </c:pt>
                  <c:pt idx="4">
                    <c:v>2023</c:v>
                  </c:pt>
                  <c:pt idx="8">
                    <c:v>2024</c:v>
                  </c:pt>
                </c:lvl>
              </c:multiLvlStrCache>
            </c:multiLvlStrRef>
          </c:cat>
          <c:val>
            <c:numRef>
              <c:f>'pivot table'!$K$81:$K$93</c:f>
              <c:numCache>
                <c:formatCode>[&gt;=1000000]0,,"M";[&gt;=1000]0,"K";0</c:formatCode>
                <c:ptCount val="10"/>
                <c:pt idx="0">
                  <c:v>4122912</c:v>
                </c:pt>
                <c:pt idx="1">
                  <c:v>4053213</c:v>
                </c:pt>
                <c:pt idx="2">
                  <c:v>4172890</c:v>
                </c:pt>
                <c:pt idx="3">
                  <c:v>4098193</c:v>
                </c:pt>
                <c:pt idx="4">
                  <c:v>4634732</c:v>
                </c:pt>
                <c:pt idx="5">
                  <c:v>3762335</c:v>
                </c:pt>
                <c:pt idx="6">
                  <c:v>3293419</c:v>
                </c:pt>
                <c:pt idx="7">
                  <c:v>3814553</c:v>
                </c:pt>
                <c:pt idx="8">
                  <c:v>3045476</c:v>
                </c:pt>
                <c:pt idx="9">
                  <c:v>3155405</c:v>
                </c:pt>
              </c:numCache>
            </c:numRef>
          </c:val>
          <c:smooth val="0"/>
          <c:extLst>
            <c:ext xmlns:c16="http://schemas.microsoft.com/office/drawing/2014/chart" uri="{C3380CC4-5D6E-409C-BE32-E72D297353CC}">
              <c16:uniqueId val="{00000000-5F6F-4688-BC6F-E9FA98BC5316}"/>
            </c:ext>
          </c:extLst>
        </c:ser>
        <c:dLbls>
          <c:showLegendKey val="0"/>
          <c:showVal val="0"/>
          <c:showCatName val="0"/>
          <c:showSerName val="0"/>
          <c:showPercent val="0"/>
          <c:showBubbleSize val="0"/>
        </c:dLbls>
        <c:smooth val="0"/>
        <c:axId val="2012476736"/>
        <c:axId val="2012473856"/>
      </c:lineChart>
      <c:catAx>
        <c:axId val="20124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73856"/>
        <c:crosses val="autoZero"/>
        <c:auto val="1"/>
        <c:lblAlgn val="ctr"/>
        <c:lblOffset val="100"/>
        <c:noMultiLvlLbl val="0"/>
      </c:catAx>
      <c:valAx>
        <c:axId val="2012473856"/>
        <c:scaling>
          <c:orientation val="minMax"/>
        </c:scaling>
        <c:delete val="1"/>
        <c:axPos val="l"/>
        <c:numFmt formatCode="[&gt;=1000000]0,,&quot;M&quot;;[&gt;=1000]0,&quot;K&quot;;0" sourceLinked="1"/>
        <c:majorTickMark val="none"/>
        <c:minorTickMark val="none"/>
        <c:tickLblPos val="nextTo"/>
        <c:crossAx val="201247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table!Gender</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814345991561181"/>
              <c:y val="0.139751535707984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D27-437C-AD5F-9E2F20805D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BC-4BC4-BA2C-91FCEC82B026}"/>
              </c:ext>
            </c:extLst>
          </c:dPt>
          <c:dLbls>
            <c:dLbl>
              <c:idx val="0"/>
              <c:layout>
                <c:manualLayout>
                  <c:x val="0.11814345991561181"/>
                  <c:y val="0.139751535707984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D27-437C-AD5F-9E2F20805D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table'!$S$82:$S$83</c:f>
              <c:strCache>
                <c:ptCount val="2"/>
                <c:pt idx="0">
                  <c:v>Female</c:v>
                </c:pt>
                <c:pt idx="1">
                  <c:v>Male</c:v>
                </c:pt>
              </c:strCache>
            </c:strRef>
          </c:cat>
          <c:val>
            <c:numRef>
              <c:f>'pivot table'!$T$82:$T$83</c:f>
              <c:numCache>
                <c:formatCode>[&gt;=1000000]0,,"M";[&gt;=1000]0,"K";0</c:formatCode>
                <c:ptCount val="2"/>
                <c:pt idx="0">
                  <c:v>258</c:v>
                </c:pt>
                <c:pt idx="1">
                  <c:v>242</c:v>
                </c:pt>
              </c:numCache>
            </c:numRef>
          </c:val>
          <c:extLst>
            <c:ext xmlns:c16="http://schemas.microsoft.com/office/drawing/2014/chart" uri="{C3380CC4-5D6E-409C-BE32-E72D297353CC}">
              <c16:uniqueId val="{00000000-1D27-437C-AD5F-9E2F20805DB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table!No.patients/city</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Which city has the most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table'!$A$30:$A$34</c:f>
              <c:strCache>
                <c:ptCount val="5"/>
                <c:pt idx="0">
                  <c:v>Delhi</c:v>
                </c:pt>
                <c:pt idx="1">
                  <c:v>Mumbai</c:v>
                </c:pt>
                <c:pt idx="2">
                  <c:v>Pune</c:v>
                </c:pt>
                <c:pt idx="3">
                  <c:v>Bangalore</c:v>
                </c:pt>
                <c:pt idx="4">
                  <c:v>Hyderabad</c:v>
                </c:pt>
              </c:strCache>
            </c:strRef>
          </c:cat>
          <c:val>
            <c:numRef>
              <c:f>'pivot table'!$B$30:$B$34</c:f>
              <c:numCache>
                <c:formatCode>[&gt;=1000000]0,,"M";[&gt;=1000]0,"K";0</c:formatCode>
                <c:ptCount val="5"/>
                <c:pt idx="0">
                  <c:v>80</c:v>
                </c:pt>
                <c:pt idx="1">
                  <c:v>91</c:v>
                </c:pt>
                <c:pt idx="2">
                  <c:v>97</c:v>
                </c:pt>
                <c:pt idx="3">
                  <c:v>109</c:v>
                </c:pt>
                <c:pt idx="4">
                  <c:v>123</c:v>
                </c:pt>
              </c:numCache>
            </c:numRef>
          </c:val>
          <c:extLst>
            <c:ext xmlns:c16="http://schemas.microsoft.com/office/drawing/2014/chart" uri="{C3380CC4-5D6E-409C-BE32-E72D297353CC}">
              <c16:uniqueId val="{00000000-662A-4F4E-884A-EDEF130BEFF1}"/>
            </c:ext>
          </c:extLst>
        </c:ser>
        <c:dLbls>
          <c:dLblPos val="outEnd"/>
          <c:showLegendKey val="0"/>
          <c:showVal val="1"/>
          <c:showCatName val="0"/>
          <c:showSerName val="0"/>
          <c:showPercent val="0"/>
          <c:showBubbleSize val="0"/>
        </c:dLbls>
        <c:gapWidth val="219"/>
        <c:overlap val="-27"/>
        <c:axId val="63014896"/>
        <c:axId val="63034096"/>
      </c:barChart>
      <c:catAx>
        <c:axId val="630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4096"/>
        <c:crosses val="autoZero"/>
        <c:auto val="1"/>
        <c:lblAlgn val="ctr"/>
        <c:lblOffset val="100"/>
        <c:noMultiLvlLbl val="0"/>
      </c:catAx>
      <c:valAx>
        <c:axId val="63034096"/>
        <c:scaling>
          <c:orientation val="minMax"/>
        </c:scaling>
        <c:delete val="1"/>
        <c:axPos val="l"/>
        <c:numFmt formatCode="[&gt;=1000000]0,,&quot;M&quot;;[&gt;=1000]0,&quot;K&quot;;0" sourceLinked="1"/>
        <c:majorTickMark val="none"/>
        <c:minorTickMark val="none"/>
        <c:tickLblPos val="nextTo"/>
        <c:crossAx val="630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table!Year/city</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Profit by year in each city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table'!$B$43:$B$44</c:f>
              <c:strCache>
                <c:ptCount val="1"/>
                <c:pt idx="0">
                  <c:v>2022</c:v>
                </c:pt>
              </c:strCache>
            </c:strRef>
          </c:tx>
          <c:spPr>
            <a:solidFill>
              <a:schemeClr val="accent1"/>
            </a:solidFill>
            <a:ln>
              <a:noFill/>
            </a:ln>
            <a:effectLst/>
          </c:spPr>
          <c:invertIfNegative val="0"/>
          <c:cat>
            <c:strRef>
              <c:f>'pivot table'!$A$45:$A$49</c:f>
              <c:strCache>
                <c:ptCount val="5"/>
                <c:pt idx="0">
                  <c:v>Bangalore</c:v>
                </c:pt>
                <c:pt idx="1">
                  <c:v>Delhi</c:v>
                </c:pt>
                <c:pt idx="2">
                  <c:v>Hyderabad</c:v>
                </c:pt>
                <c:pt idx="3">
                  <c:v>Mumbai</c:v>
                </c:pt>
                <c:pt idx="4">
                  <c:v>Pune</c:v>
                </c:pt>
              </c:strCache>
            </c:strRef>
          </c:cat>
          <c:val>
            <c:numRef>
              <c:f>'pivot table'!$B$45:$B$49</c:f>
              <c:numCache>
                <c:formatCode>[&gt;=1000000]0,,"M";[&gt;=1000]0,"K";0</c:formatCode>
                <c:ptCount val="5"/>
                <c:pt idx="0">
                  <c:v>4628857</c:v>
                </c:pt>
                <c:pt idx="1">
                  <c:v>1835062</c:v>
                </c:pt>
                <c:pt idx="2">
                  <c:v>3589295</c:v>
                </c:pt>
                <c:pt idx="3">
                  <c:v>3490267</c:v>
                </c:pt>
                <c:pt idx="4">
                  <c:v>2903727</c:v>
                </c:pt>
              </c:numCache>
            </c:numRef>
          </c:val>
          <c:extLst>
            <c:ext xmlns:c16="http://schemas.microsoft.com/office/drawing/2014/chart" uri="{C3380CC4-5D6E-409C-BE32-E72D297353CC}">
              <c16:uniqueId val="{00000000-1C9E-476A-8538-8A10D0BE40E6}"/>
            </c:ext>
          </c:extLst>
        </c:ser>
        <c:ser>
          <c:idx val="1"/>
          <c:order val="1"/>
          <c:tx>
            <c:strRef>
              <c:f>'pivot table'!$C$43:$C$44</c:f>
              <c:strCache>
                <c:ptCount val="1"/>
                <c:pt idx="0">
                  <c:v>2023</c:v>
                </c:pt>
              </c:strCache>
            </c:strRef>
          </c:tx>
          <c:spPr>
            <a:solidFill>
              <a:schemeClr val="accent2"/>
            </a:solidFill>
            <a:ln>
              <a:noFill/>
            </a:ln>
            <a:effectLst/>
          </c:spPr>
          <c:invertIfNegative val="0"/>
          <c:cat>
            <c:strRef>
              <c:f>'pivot table'!$A$45:$A$49</c:f>
              <c:strCache>
                <c:ptCount val="5"/>
                <c:pt idx="0">
                  <c:v>Bangalore</c:v>
                </c:pt>
                <c:pt idx="1">
                  <c:v>Delhi</c:v>
                </c:pt>
                <c:pt idx="2">
                  <c:v>Hyderabad</c:v>
                </c:pt>
                <c:pt idx="3">
                  <c:v>Mumbai</c:v>
                </c:pt>
                <c:pt idx="4">
                  <c:v>Pune</c:v>
                </c:pt>
              </c:strCache>
            </c:strRef>
          </c:cat>
          <c:val>
            <c:numRef>
              <c:f>'pivot table'!$C$45:$C$49</c:f>
              <c:numCache>
                <c:formatCode>[&gt;=1000000]0,,"M";[&gt;=1000]0,"K";0</c:formatCode>
                <c:ptCount val="5"/>
                <c:pt idx="0">
                  <c:v>2528338</c:v>
                </c:pt>
                <c:pt idx="1">
                  <c:v>3260716</c:v>
                </c:pt>
                <c:pt idx="2">
                  <c:v>4184249</c:v>
                </c:pt>
                <c:pt idx="3">
                  <c:v>2618227</c:v>
                </c:pt>
                <c:pt idx="4">
                  <c:v>2913509</c:v>
                </c:pt>
              </c:numCache>
            </c:numRef>
          </c:val>
          <c:extLst>
            <c:ext xmlns:c16="http://schemas.microsoft.com/office/drawing/2014/chart" uri="{C3380CC4-5D6E-409C-BE32-E72D297353CC}">
              <c16:uniqueId val="{00000001-1C9E-476A-8538-8A10D0BE40E6}"/>
            </c:ext>
          </c:extLst>
        </c:ser>
        <c:ser>
          <c:idx val="2"/>
          <c:order val="2"/>
          <c:tx>
            <c:strRef>
              <c:f>'pivot table'!$D$43:$D$44</c:f>
              <c:strCache>
                <c:ptCount val="1"/>
                <c:pt idx="0">
                  <c:v>2024</c:v>
                </c:pt>
              </c:strCache>
            </c:strRef>
          </c:tx>
          <c:spPr>
            <a:solidFill>
              <a:schemeClr val="accent3"/>
            </a:solidFill>
            <a:ln>
              <a:noFill/>
            </a:ln>
            <a:effectLst/>
          </c:spPr>
          <c:invertIfNegative val="0"/>
          <c:cat>
            <c:strRef>
              <c:f>'pivot table'!$A$45:$A$49</c:f>
              <c:strCache>
                <c:ptCount val="5"/>
                <c:pt idx="0">
                  <c:v>Bangalore</c:v>
                </c:pt>
                <c:pt idx="1">
                  <c:v>Delhi</c:v>
                </c:pt>
                <c:pt idx="2">
                  <c:v>Hyderabad</c:v>
                </c:pt>
                <c:pt idx="3">
                  <c:v>Mumbai</c:v>
                </c:pt>
                <c:pt idx="4">
                  <c:v>Pune</c:v>
                </c:pt>
              </c:strCache>
            </c:strRef>
          </c:cat>
          <c:val>
            <c:numRef>
              <c:f>'pivot table'!$D$45:$D$49</c:f>
              <c:numCache>
                <c:formatCode>[&gt;=1000000]0,,"M";[&gt;=1000]0,"K";0</c:formatCode>
                <c:ptCount val="5"/>
                <c:pt idx="0">
                  <c:v>1036176</c:v>
                </c:pt>
                <c:pt idx="1">
                  <c:v>1181741</c:v>
                </c:pt>
                <c:pt idx="2">
                  <c:v>1417911</c:v>
                </c:pt>
                <c:pt idx="3">
                  <c:v>1288876</c:v>
                </c:pt>
                <c:pt idx="4">
                  <c:v>1276177</c:v>
                </c:pt>
              </c:numCache>
            </c:numRef>
          </c:val>
          <c:extLst>
            <c:ext xmlns:c16="http://schemas.microsoft.com/office/drawing/2014/chart" uri="{C3380CC4-5D6E-409C-BE32-E72D297353CC}">
              <c16:uniqueId val="{00000002-1C9E-476A-8538-8A10D0BE40E6}"/>
            </c:ext>
          </c:extLst>
        </c:ser>
        <c:dLbls>
          <c:showLegendKey val="0"/>
          <c:showVal val="0"/>
          <c:showCatName val="0"/>
          <c:showSerName val="0"/>
          <c:showPercent val="0"/>
          <c:showBubbleSize val="0"/>
        </c:dLbls>
        <c:gapWidth val="219"/>
        <c:overlap val="-27"/>
        <c:axId val="2003228255"/>
        <c:axId val="2003229695"/>
      </c:barChart>
      <c:catAx>
        <c:axId val="20032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29695"/>
        <c:crosses val="autoZero"/>
        <c:auto val="1"/>
        <c:lblAlgn val="ctr"/>
        <c:lblOffset val="100"/>
        <c:noMultiLvlLbl val="0"/>
      </c:catAx>
      <c:valAx>
        <c:axId val="2003229695"/>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2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table!Dep/year</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table'!$AC$1:$AC$2</c:f>
              <c:strCache>
                <c:ptCount val="1"/>
                <c:pt idx="0">
                  <c:v>2022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table'!$AB$3:$AB$7</c:f>
              <c:strCache>
                <c:ptCount val="5"/>
                <c:pt idx="0">
                  <c:v>Cardiology</c:v>
                </c:pt>
                <c:pt idx="1">
                  <c:v>Orthopedics</c:v>
                </c:pt>
                <c:pt idx="2">
                  <c:v>General Medicine</c:v>
                </c:pt>
                <c:pt idx="3">
                  <c:v>Pediatrics</c:v>
                </c:pt>
                <c:pt idx="4">
                  <c:v>Neurology</c:v>
                </c:pt>
              </c:strCache>
            </c:strRef>
          </c:cat>
          <c:val>
            <c:numRef>
              <c:f>'pivot table'!$AC$3:$AC$7</c:f>
              <c:numCache>
                <c:formatCode>[&gt;=1000000]0,,"M";[&gt;=1000]0,"K";0</c:formatCode>
                <c:ptCount val="5"/>
                <c:pt idx="0">
                  <c:v>3153286</c:v>
                </c:pt>
                <c:pt idx="1">
                  <c:v>2535286</c:v>
                </c:pt>
                <c:pt idx="2">
                  <c:v>3104610</c:v>
                </c:pt>
                <c:pt idx="3">
                  <c:v>3606874</c:v>
                </c:pt>
                <c:pt idx="4">
                  <c:v>4047152</c:v>
                </c:pt>
              </c:numCache>
            </c:numRef>
          </c:val>
          <c:extLst>
            <c:ext xmlns:c16="http://schemas.microsoft.com/office/drawing/2014/chart" uri="{C3380CC4-5D6E-409C-BE32-E72D297353CC}">
              <c16:uniqueId val="{00000000-82C8-4C26-B798-B6CC39F4D048}"/>
            </c:ext>
          </c:extLst>
        </c:ser>
        <c:ser>
          <c:idx val="1"/>
          <c:order val="1"/>
          <c:tx>
            <c:strRef>
              <c:f>'pivot table'!$AD$1:$AD$2</c:f>
              <c:strCache>
                <c:ptCount val="1"/>
                <c:pt idx="0">
                  <c:v>2023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table'!$AB$3:$AB$7</c:f>
              <c:strCache>
                <c:ptCount val="5"/>
                <c:pt idx="0">
                  <c:v>Cardiology</c:v>
                </c:pt>
                <c:pt idx="1">
                  <c:v>Orthopedics</c:v>
                </c:pt>
                <c:pt idx="2">
                  <c:v>General Medicine</c:v>
                </c:pt>
                <c:pt idx="3">
                  <c:v>Pediatrics</c:v>
                </c:pt>
                <c:pt idx="4">
                  <c:v>Neurology</c:v>
                </c:pt>
              </c:strCache>
            </c:strRef>
          </c:cat>
          <c:val>
            <c:numRef>
              <c:f>'pivot table'!$AD$3:$AD$7</c:f>
              <c:numCache>
                <c:formatCode>[&gt;=1000000]0,,"M";[&gt;=1000]0,"K";0</c:formatCode>
                <c:ptCount val="5"/>
                <c:pt idx="0">
                  <c:v>2747134</c:v>
                </c:pt>
                <c:pt idx="1">
                  <c:v>2862287</c:v>
                </c:pt>
                <c:pt idx="2">
                  <c:v>2925922</c:v>
                </c:pt>
                <c:pt idx="3">
                  <c:v>2988929</c:v>
                </c:pt>
                <c:pt idx="4">
                  <c:v>3980767</c:v>
                </c:pt>
              </c:numCache>
            </c:numRef>
          </c:val>
          <c:extLst>
            <c:ext xmlns:c16="http://schemas.microsoft.com/office/drawing/2014/chart" uri="{C3380CC4-5D6E-409C-BE32-E72D297353CC}">
              <c16:uniqueId val="{00000001-82C8-4C26-B798-B6CC39F4D048}"/>
            </c:ext>
          </c:extLst>
        </c:ser>
        <c:ser>
          <c:idx val="2"/>
          <c:order val="2"/>
          <c:tx>
            <c:strRef>
              <c:f>'pivot table'!$AE$1:$AE$2</c:f>
              <c:strCache>
                <c:ptCount val="1"/>
                <c:pt idx="0">
                  <c:v>2024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table'!$AB$3:$AB$7</c:f>
              <c:strCache>
                <c:ptCount val="5"/>
                <c:pt idx="0">
                  <c:v>Cardiology</c:v>
                </c:pt>
                <c:pt idx="1">
                  <c:v>Orthopedics</c:v>
                </c:pt>
                <c:pt idx="2">
                  <c:v>General Medicine</c:v>
                </c:pt>
                <c:pt idx="3">
                  <c:v>Pediatrics</c:v>
                </c:pt>
                <c:pt idx="4">
                  <c:v>Neurology</c:v>
                </c:pt>
              </c:strCache>
            </c:strRef>
          </c:cat>
          <c:val>
            <c:numRef>
              <c:f>'pivot table'!$AE$3:$AE$7</c:f>
              <c:numCache>
                <c:formatCode>[&gt;=1000000]0,,"M";[&gt;=1000]0,"K";0</c:formatCode>
                <c:ptCount val="5"/>
                <c:pt idx="0">
                  <c:v>433112</c:v>
                </c:pt>
                <c:pt idx="1">
                  <c:v>1299504</c:v>
                </c:pt>
                <c:pt idx="2">
                  <c:v>1623784</c:v>
                </c:pt>
                <c:pt idx="3">
                  <c:v>1264436</c:v>
                </c:pt>
                <c:pt idx="4">
                  <c:v>1580045</c:v>
                </c:pt>
              </c:numCache>
            </c:numRef>
          </c:val>
          <c:extLst>
            <c:ext xmlns:c16="http://schemas.microsoft.com/office/drawing/2014/chart" uri="{C3380CC4-5D6E-409C-BE32-E72D297353CC}">
              <c16:uniqueId val="{00000002-82C8-4C26-B798-B6CC39F4D048}"/>
            </c:ext>
          </c:extLst>
        </c:ser>
        <c:dLbls>
          <c:dLblPos val="outEnd"/>
          <c:showLegendKey val="0"/>
          <c:showVal val="1"/>
          <c:showCatName val="0"/>
          <c:showSerName val="0"/>
          <c:showPercent val="0"/>
          <c:showBubbleSize val="0"/>
        </c:dLbls>
        <c:gapWidth val="219"/>
        <c:overlap val="-27"/>
        <c:axId val="6696015"/>
        <c:axId val="6697455"/>
      </c:barChart>
      <c:catAx>
        <c:axId val="669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455"/>
        <c:crosses val="autoZero"/>
        <c:auto val="1"/>
        <c:lblAlgn val="ctr"/>
        <c:lblOffset val="100"/>
        <c:noMultiLvlLbl val="0"/>
      </c:catAx>
      <c:valAx>
        <c:axId val="6697455"/>
        <c:scaling>
          <c:orientation val="minMax"/>
        </c:scaling>
        <c:delete val="1"/>
        <c:axPos val="l"/>
        <c:numFmt formatCode="[&gt;=1000000]0,,&quot;M&quot;;[&gt;=1000]0,&quot;K&quot;;0" sourceLinked="1"/>
        <c:majorTickMark val="none"/>
        <c:minorTickMark val="none"/>
        <c:tickLblPos val="nextTo"/>
        <c:crossAx val="66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table!Patient/dep</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NO.Patients /dep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table'!$AG$2:$AG$6</c:f>
              <c:strCache>
                <c:ptCount val="5"/>
                <c:pt idx="0">
                  <c:v>Orthopedics</c:v>
                </c:pt>
                <c:pt idx="1">
                  <c:v>Cardiology</c:v>
                </c:pt>
                <c:pt idx="2">
                  <c:v>General Medicine</c:v>
                </c:pt>
                <c:pt idx="3">
                  <c:v>Pediatrics</c:v>
                </c:pt>
                <c:pt idx="4">
                  <c:v>Neurology</c:v>
                </c:pt>
              </c:strCache>
            </c:strRef>
          </c:cat>
          <c:val>
            <c:numRef>
              <c:f>'pivot table'!$AH$2:$AH$6</c:f>
              <c:numCache>
                <c:formatCode>[&gt;=1000000]0,,"M";[&gt;=1000]0,"K";0</c:formatCode>
                <c:ptCount val="5"/>
                <c:pt idx="0">
                  <c:v>87</c:v>
                </c:pt>
                <c:pt idx="1">
                  <c:v>91</c:v>
                </c:pt>
                <c:pt idx="2">
                  <c:v>104</c:v>
                </c:pt>
                <c:pt idx="3">
                  <c:v>106</c:v>
                </c:pt>
                <c:pt idx="4">
                  <c:v>112</c:v>
                </c:pt>
              </c:numCache>
            </c:numRef>
          </c:val>
          <c:extLst>
            <c:ext xmlns:c16="http://schemas.microsoft.com/office/drawing/2014/chart" uri="{C3380CC4-5D6E-409C-BE32-E72D297353CC}">
              <c16:uniqueId val="{00000000-2C06-4CC9-85C2-60F0EC235A00}"/>
            </c:ext>
          </c:extLst>
        </c:ser>
        <c:dLbls>
          <c:dLblPos val="outEnd"/>
          <c:showLegendKey val="0"/>
          <c:showVal val="1"/>
          <c:showCatName val="0"/>
          <c:showSerName val="0"/>
          <c:showPercent val="0"/>
          <c:showBubbleSize val="0"/>
        </c:dLbls>
        <c:gapWidth val="219"/>
        <c:overlap val="-27"/>
        <c:axId val="1949981936"/>
        <c:axId val="1949982416"/>
      </c:barChart>
      <c:catAx>
        <c:axId val="19499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82416"/>
        <c:crosses val="autoZero"/>
        <c:auto val="1"/>
        <c:lblAlgn val="ctr"/>
        <c:lblOffset val="100"/>
        <c:noMultiLvlLbl val="0"/>
      </c:catAx>
      <c:valAx>
        <c:axId val="1949982416"/>
        <c:scaling>
          <c:orientation val="minMax"/>
        </c:scaling>
        <c:delete val="1"/>
        <c:axPos val="l"/>
        <c:numFmt formatCode="[&gt;=1000000]0,,&quot;M&quot;;[&gt;=1000]0,&quot;K&quot;;0" sourceLinked="1"/>
        <c:majorTickMark val="none"/>
        <c:minorTickMark val="none"/>
        <c:tickLblPos val="nextTo"/>
        <c:crossAx val="194998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table!dep/sum</c:name>
    <c:fmtId val="2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rPr>
              <a:t>Which department has the highest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9.4380223780363023E-2"/>
              <c:y val="-1.8174916397173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2767758293086093"/>
              <c:y val="4.61819370446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0270789058451264"/>
              <c:y val="-4.54372909929336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9.4380223780363023E-2"/>
              <c:y val="-1.8174916397173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12767758293086093"/>
              <c:y val="4.61819370446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0270789058451264"/>
              <c:y val="-4.54372909929336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dLbl>
          <c:idx val="0"/>
          <c:layout>
            <c:manualLayout>
              <c:x val="0.14256576809596569"/>
              <c:y val="-2.3370218607735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dLbl>
          <c:idx val="0"/>
          <c:layout>
            <c:manualLayout>
              <c:x val="0.17586317450053485"/>
              <c:y val="5.1377174326998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dLbl>
          <c:idx val="0"/>
          <c:layout>
            <c:manualLayout>
              <c:x val="-0.13712632087020316"/>
              <c:y val="3.7016992915425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dLbl>
          <c:idx val="0"/>
          <c:layout>
            <c:manualLayout>
              <c:x val="0.14256576809596569"/>
              <c:y val="-2.3370218607735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5"/>
          </a:solidFill>
          <a:ln w="19050">
            <a:solidFill>
              <a:schemeClr val="lt1"/>
            </a:solidFill>
          </a:ln>
          <a:effectLst/>
        </c:spPr>
        <c:dLbl>
          <c:idx val="0"/>
          <c:layout>
            <c:manualLayout>
              <c:x val="0.17586317450053485"/>
              <c:y val="5.1377174326998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5"/>
          </a:solidFill>
          <a:ln w="19050">
            <a:solidFill>
              <a:schemeClr val="lt1"/>
            </a:solidFill>
          </a:ln>
          <a:effectLst/>
        </c:spPr>
        <c:dLbl>
          <c:idx val="0"/>
          <c:layout>
            <c:manualLayout>
              <c:x val="-0.13712632087020316"/>
              <c:y val="3.7016992915425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5"/>
          </a:solidFill>
          <a:ln w="19050">
            <a:solidFill>
              <a:schemeClr val="lt1"/>
            </a:solidFill>
          </a:ln>
          <a:effectLst/>
        </c:spPr>
        <c:dLbl>
          <c:idx val="0"/>
          <c:layout>
            <c:manualLayout>
              <c:x val="0.14256576809596569"/>
              <c:y val="-2.3370218607735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5"/>
          </a:solidFill>
          <a:ln w="19050">
            <a:solidFill>
              <a:schemeClr val="lt1"/>
            </a:solidFill>
          </a:ln>
          <a:effectLst/>
        </c:spPr>
        <c:dLbl>
          <c:idx val="0"/>
          <c:layout>
            <c:manualLayout>
              <c:x val="0.17586317450053485"/>
              <c:y val="5.1377174326998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5"/>
          </a:solidFill>
          <a:ln w="19050">
            <a:solidFill>
              <a:schemeClr val="lt1"/>
            </a:solidFill>
          </a:ln>
          <a:effectLst/>
        </c:spPr>
        <c:dLbl>
          <c:idx val="0"/>
          <c:layout>
            <c:manualLayout>
              <c:x val="-0.13712632087020316"/>
              <c:y val="3.7016992915425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5"/>
          </a:solidFill>
          <a:ln w="19050">
            <a:solidFill>
              <a:schemeClr val="lt1"/>
            </a:solidFill>
          </a:ln>
          <a:effectLst/>
        </c:spPr>
        <c:dLbl>
          <c:idx val="0"/>
          <c:layout>
            <c:manualLayout>
              <c:x val="0.14256576809596569"/>
              <c:y val="-2.3370218607735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5"/>
          </a:solidFill>
          <a:ln w="19050">
            <a:solidFill>
              <a:schemeClr val="lt1"/>
            </a:solidFill>
          </a:ln>
          <a:effectLst/>
        </c:spPr>
        <c:dLbl>
          <c:idx val="0"/>
          <c:layout>
            <c:manualLayout>
              <c:x val="0.17586317450053485"/>
              <c:y val="5.1377174326998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5"/>
          </a:solidFill>
          <a:ln w="19050">
            <a:solidFill>
              <a:schemeClr val="lt1"/>
            </a:solidFill>
          </a:ln>
          <a:effectLst/>
        </c:spPr>
        <c:dLbl>
          <c:idx val="0"/>
          <c:layout>
            <c:manualLayout>
              <c:x val="-0.13712632087020316"/>
              <c:y val="3.7016992915425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5"/>
          </a:solidFill>
          <a:ln w="19050">
            <a:solidFill>
              <a:schemeClr val="lt1"/>
            </a:solidFill>
          </a:ln>
          <a:effectLst/>
        </c:spPr>
        <c:dLbl>
          <c:idx val="0"/>
          <c:layout>
            <c:manualLayout>
              <c:x val="0.1082596684539457"/>
              <c:y val="-9.087458198586725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5"/>
          </a:solidFill>
          <a:ln w="19050">
            <a:solidFill>
              <a:schemeClr val="lt1"/>
            </a:solidFill>
          </a:ln>
          <a:effectLst/>
        </c:spPr>
        <c:dLbl>
          <c:idx val="0"/>
          <c:layout>
            <c:manualLayout>
              <c:x val="0.14256576809596569"/>
              <c:y val="-2.33702186077353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5"/>
          </a:solidFill>
          <a:ln w="19050">
            <a:solidFill>
              <a:schemeClr val="lt1"/>
            </a:solidFill>
          </a:ln>
          <a:effectLst/>
        </c:spPr>
        <c:dLbl>
          <c:idx val="0"/>
          <c:layout>
            <c:manualLayout>
              <c:x val="0.14461327099737523"/>
              <c:y val="6.492728805240807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5"/>
          </a:solidFill>
          <a:ln w="19050">
            <a:solidFill>
              <a:schemeClr val="lt1"/>
            </a:solidFill>
          </a:ln>
          <a:effectLst/>
        </c:spPr>
        <c:dLbl>
          <c:idx val="0"/>
          <c:layout>
            <c:manualLayout>
              <c:x val="-0.13712632087020316"/>
              <c:y val="3.701699291542567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5"/>
          </a:solidFill>
          <a:ln w="19050">
            <a:solidFill>
              <a:schemeClr val="lt1"/>
            </a:solidFill>
          </a:ln>
          <a:effectLst/>
        </c:spPr>
        <c:dLbl>
          <c:idx val="0"/>
          <c:layout>
            <c:manualLayout>
              <c:x val="-5.8293667629047689E-2"/>
              <c:y val="-0.1681179766738543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table'!$X$1</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E37B-4E61-AB95-E6471580E412}"/>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E37B-4E61-AB95-E6471580E41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37B-4E61-AB95-E6471580E412}"/>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E37B-4E61-AB95-E6471580E412}"/>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E37B-4E61-AB95-E6471580E412}"/>
              </c:ext>
            </c:extLst>
          </c:dPt>
          <c:dLbls>
            <c:dLbl>
              <c:idx val="0"/>
              <c:layout>
                <c:manualLayout>
                  <c:x val="0.1082596684539457"/>
                  <c:y val="-9.08745819858672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7B-4E61-AB95-E6471580E412}"/>
                </c:ext>
              </c:extLst>
            </c:dLbl>
            <c:dLbl>
              <c:idx val="1"/>
              <c:layout>
                <c:manualLayout>
                  <c:x val="0.14256576809596569"/>
                  <c:y val="-2.33702186077353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7B-4E61-AB95-E6471580E412}"/>
                </c:ext>
              </c:extLst>
            </c:dLbl>
            <c:dLbl>
              <c:idx val="2"/>
              <c:layout>
                <c:manualLayout>
                  <c:x val="0.14461327099737523"/>
                  <c:y val="6.49272880524080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7B-4E61-AB95-E6471580E412}"/>
                </c:ext>
              </c:extLst>
            </c:dLbl>
            <c:dLbl>
              <c:idx val="3"/>
              <c:layout>
                <c:manualLayout>
                  <c:x val="-0.13712632087020316"/>
                  <c:y val="3.70169929154256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37B-4E61-AB95-E6471580E412}"/>
                </c:ext>
              </c:extLst>
            </c:dLbl>
            <c:dLbl>
              <c:idx val="4"/>
              <c:layout>
                <c:manualLayout>
                  <c:x val="-5.8293667629047689E-2"/>
                  <c:y val="-0.168117976673854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37B-4E61-AB95-E6471580E41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table'!$W$2:$W$6</c:f>
              <c:strCache>
                <c:ptCount val="5"/>
                <c:pt idx="0">
                  <c:v>Cardiology</c:v>
                </c:pt>
                <c:pt idx="1">
                  <c:v>Orthopedics</c:v>
                </c:pt>
                <c:pt idx="2">
                  <c:v>General Medicine</c:v>
                </c:pt>
                <c:pt idx="3">
                  <c:v>Pediatrics</c:v>
                </c:pt>
                <c:pt idx="4">
                  <c:v>Neurology</c:v>
                </c:pt>
              </c:strCache>
            </c:strRef>
          </c:cat>
          <c:val>
            <c:numRef>
              <c:f>'pivot table'!$X$2:$X$6</c:f>
              <c:numCache>
                <c:formatCode>[&gt;=1000000]0,,"M";[&gt;=1000]0,"K";0</c:formatCode>
                <c:ptCount val="5"/>
                <c:pt idx="0">
                  <c:v>6333532</c:v>
                </c:pt>
                <c:pt idx="1">
                  <c:v>6697077</c:v>
                </c:pt>
                <c:pt idx="2">
                  <c:v>7654316</c:v>
                </c:pt>
                <c:pt idx="3">
                  <c:v>7860239</c:v>
                </c:pt>
                <c:pt idx="4">
                  <c:v>9607964</c:v>
                </c:pt>
              </c:numCache>
            </c:numRef>
          </c:val>
          <c:extLst>
            <c:ext xmlns:c16="http://schemas.microsoft.com/office/drawing/2014/chart" uri="{C3380CC4-5D6E-409C-BE32-E72D297353CC}">
              <c16:uniqueId val="{0000000A-E37B-4E61-AB95-E6471580E41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table!dep/avg</c:name>
    <c:fmtId val="21"/>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rPr>
              <a:t>Which department has the highest daily</a:t>
            </a:r>
            <a:r>
              <a:rPr lang="ar-EG" sz="1600" b="1" i="0" u="none" strike="noStrike" kern="1200" spc="0" baseline="0">
                <a:solidFill>
                  <a:sysClr val="windowText" lastClr="000000"/>
                </a:solidFill>
              </a:rPr>
              <a:t> </a:t>
            </a:r>
            <a:r>
              <a:rPr lang="en-US" sz="1600" b="1" i="0" u="none" strike="noStrike" kern="1200" spc="0" baseline="0">
                <a:solidFill>
                  <a:sysClr val="windowText" lastClr="000000"/>
                </a:solidFill>
              </a:rPr>
              <a:t>cost?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table'!$S$2:$S$6</c:f>
              <c:strCache>
                <c:ptCount val="5"/>
                <c:pt idx="0">
                  <c:v>Cardiology</c:v>
                </c:pt>
                <c:pt idx="1">
                  <c:v>General Medicine</c:v>
                </c:pt>
                <c:pt idx="2">
                  <c:v>Pediatrics</c:v>
                </c:pt>
                <c:pt idx="3">
                  <c:v>Orthopedics</c:v>
                </c:pt>
                <c:pt idx="4">
                  <c:v>Neurology</c:v>
                </c:pt>
              </c:strCache>
            </c:strRef>
          </c:cat>
          <c:val>
            <c:numRef>
              <c:f>'pivot table'!$T$2:$T$6</c:f>
              <c:numCache>
                <c:formatCode>[&gt;=1000000]0,,"M";[&gt;=1000]0,"K";0</c:formatCode>
                <c:ptCount val="5"/>
                <c:pt idx="0">
                  <c:v>14448.511025878883</c:v>
                </c:pt>
                <c:pt idx="1">
                  <c:v>15491.323002691757</c:v>
                </c:pt>
                <c:pt idx="2">
                  <c:v>16026.136865964225</c:v>
                </c:pt>
                <c:pt idx="3">
                  <c:v>16995.851458758356</c:v>
                </c:pt>
                <c:pt idx="4">
                  <c:v>18896.264198103479</c:v>
                </c:pt>
              </c:numCache>
            </c:numRef>
          </c:val>
          <c:extLst>
            <c:ext xmlns:c16="http://schemas.microsoft.com/office/drawing/2014/chart" uri="{C3380CC4-5D6E-409C-BE32-E72D297353CC}">
              <c16:uniqueId val="{00000000-0BA0-4934-8CE0-968F389FB581}"/>
            </c:ext>
          </c:extLst>
        </c:ser>
        <c:dLbls>
          <c:dLblPos val="outEnd"/>
          <c:showLegendKey val="0"/>
          <c:showVal val="1"/>
          <c:showCatName val="0"/>
          <c:showSerName val="0"/>
          <c:showPercent val="0"/>
          <c:showBubbleSize val="0"/>
        </c:dLbls>
        <c:gapWidth val="219"/>
        <c:overlap val="-27"/>
        <c:axId val="1514502464"/>
        <c:axId val="1514502944"/>
      </c:barChart>
      <c:catAx>
        <c:axId val="15145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14502944"/>
        <c:crosses val="autoZero"/>
        <c:auto val="1"/>
        <c:lblAlgn val="ctr"/>
        <c:lblOffset val="100"/>
        <c:noMultiLvlLbl val="0"/>
      </c:catAx>
      <c:valAx>
        <c:axId val="1514502944"/>
        <c:scaling>
          <c:orientation val="minMax"/>
        </c:scaling>
        <c:delete val="1"/>
        <c:axPos val="l"/>
        <c:numFmt formatCode="[&gt;=1000000]0,,&quot;M&quot;;[&gt;=1000]0,&quot;K&quot;;0" sourceLinked="1"/>
        <c:majorTickMark val="none"/>
        <c:minorTickMark val="none"/>
        <c:tickLblPos val="nextTo"/>
        <c:crossAx val="1514502464"/>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table!Dep/year</c:name>
    <c:fmtId val="4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Treatment cost per year of each dep</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1.9618838410287068E-2"/>
              <c:y val="2.068267322602526E-17"/>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table'!$AC$1:$AC$2</c:f>
              <c:strCache>
                <c:ptCount val="1"/>
                <c:pt idx="0">
                  <c:v>2022</c:v>
                </c:pt>
              </c:strCache>
            </c:strRef>
          </c:tx>
          <c:spPr>
            <a:solidFill>
              <a:schemeClr val="accent5">
                <a:shade val="65000"/>
              </a:schemeClr>
            </a:solidFill>
            <a:ln>
              <a:noFill/>
            </a:ln>
            <a:effectLst/>
          </c:spPr>
          <c:invertIfNegative val="0"/>
          <c:dPt>
            <c:idx val="4"/>
            <c:invertIfNegative val="0"/>
            <c:bubble3D val="0"/>
            <c:extLst>
              <c:ext xmlns:c16="http://schemas.microsoft.com/office/drawing/2014/chart" uri="{C3380CC4-5D6E-409C-BE32-E72D297353CC}">
                <c16:uniqueId val="{00000000-474E-43F5-A509-34BD17FF768C}"/>
              </c:ext>
            </c:extLst>
          </c:dPt>
          <c:dLbls>
            <c:dLbl>
              <c:idx val="4"/>
              <c:layout>
                <c:manualLayout>
                  <c:x val="-1.9618838410287068E-2"/>
                  <c:y val="2.06826732260252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4E-43F5-A509-34BD17FF768C}"/>
                </c:ext>
              </c:extLst>
            </c:d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table'!$AB$3:$AB$7</c:f>
              <c:strCache>
                <c:ptCount val="5"/>
                <c:pt idx="0">
                  <c:v>Cardiology</c:v>
                </c:pt>
                <c:pt idx="1">
                  <c:v>Orthopedics</c:v>
                </c:pt>
                <c:pt idx="2">
                  <c:v>General Medicine</c:v>
                </c:pt>
                <c:pt idx="3">
                  <c:v>Pediatrics</c:v>
                </c:pt>
                <c:pt idx="4">
                  <c:v>Neurology</c:v>
                </c:pt>
              </c:strCache>
            </c:strRef>
          </c:cat>
          <c:val>
            <c:numRef>
              <c:f>'pivot table'!$AC$3:$AC$7</c:f>
              <c:numCache>
                <c:formatCode>[&gt;=1000000]0,,"M";[&gt;=1000]0,"K";0</c:formatCode>
                <c:ptCount val="5"/>
                <c:pt idx="0">
                  <c:v>3153286</c:v>
                </c:pt>
                <c:pt idx="1">
                  <c:v>2535286</c:v>
                </c:pt>
                <c:pt idx="2">
                  <c:v>3104610</c:v>
                </c:pt>
                <c:pt idx="3">
                  <c:v>3606874</c:v>
                </c:pt>
                <c:pt idx="4">
                  <c:v>4047152</c:v>
                </c:pt>
              </c:numCache>
            </c:numRef>
          </c:val>
          <c:extLst>
            <c:ext xmlns:c16="http://schemas.microsoft.com/office/drawing/2014/chart" uri="{C3380CC4-5D6E-409C-BE32-E72D297353CC}">
              <c16:uniqueId val="{00000000-1512-4B4F-8C81-E28D52BA85E7}"/>
            </c:ext>
          </c:extLst>
        </c:ser>
        <c:ser>
          <c:idx val="1"/>
          <c:order val="1"/>
          <c:tx>
            <c:strRef>
              <c:f>'pivot table'!$AD$1:$AD$2</c:f>
              <c:strCache>
                <c:ptCount val="1"/>
                <c:pt idx="0">
                  <c:v>2023</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table'!$AB$3:$AB$7</c:f>
              <c:strCache>
                <c:ptCount val="5"/>
                <c:pt idx="0">
                  <c:v>Cardiology</c:v>
                </c:pt>
                <c:pt idx="1">
                  <c:v>Orthopedics</c:v>
                </c:pt>
                <c:pt idx="2">
                  <c:v>General Medicine</c:v>
                </c:pt>
                <c:pt idx="3">
                  <c:v>Pediatrics</c:v>
                </c:pt>
                <c:pt idx="4">
                  <c:v>Neurology</c:v>
                </c:pt>
              </c:strCache>
            </c:strRef>
          </c:cat>
          <c:val>
            <c:numRef>
              <c:f>'pivot table'!$AD$3:$AD$7</c:f>
              <c:numCache>
                <c:formatCode>[&gt;=1000000]0,,"M";[&gt;=1000]0,"K";0</c:formatCode>
                <c:ptCount val="5"/>
                <c:pt idx="0">
                  <c:v>2747134</c:v>
                </c:pt>
                <c:pt idx="1">
                  <c:v>2862287</c:v>
                </c:pt>
                <c:pt idx="2">
                  <c:v>2925922</c:v>
                </c:pt>
                <c:pt idx="3">
                  <c:v>2988929</c:v>
                </c:pt>
                <c:pt idx="4">
                  <c:v>3980767</c:v>
                </c:pt>
              </c:numCache>
            </c:numRef>
          </c:val>
          <c:extLst>
            <c:ext xmlns:c16="http://schemas.microsoft.com/office/drawing/2014/chart" uri="{C3380CC4-5D6E-409C-BE32-E72D297353CC}">
              <c16:uniqueId val="{00000001-1512-4B4F-8C81-E28D52BA85E7}"/>
            </c:ext>
          </c:extLst>
        </c:ser>
        <c:ser>
          <c:idx val="2"/>
          <c:order val="2"/>
          <c:tx>
            <c:strRef>
              <c:f>'pivot table'!$AE$1:$AE$2</c:f>
              <c:strCache>
                <c:ptCount val="1"/>
                <c:pt idx="0">
                  <c:v>2024</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table'!$AB$3:$AB$7</c:f>
              <c:strCache>
                <c:ptCount val="5"/>
                <c:pt idx="0">
                  <c:v>Cardiology</c:v>
                </c:pt>
                <c:pt idx="1">
                  <c:v>Orthopedics</c:v>
                </c:pt>
                <c:pt idx="2">
                  <c:v>General Medicine</c:v>
                </c:pt>
                <c:pt idx="3">
                  <c:v>Pediatrics</c:v>
                </c:pt>
                <c:pt idx="4">
                  <c:v>Neurology</c:v>
                </c:pt>
              </c:strCache>
            </c:strRef>
          </c:cat>
          <c:val>
            <c:numRef>
              <c:f>'pivot table'!$AE$3:$AE$7</c:f>
              <c:numCache>
                <c:formatCode>[&gt;=1000000]0,,"M";[&gt;=1000]0,"K";0</c:formatCode>
                <c:ptCount val="5"/>
                <c:pt idx="0">
                  <c:v>433112</c:v>
                </c:pt>
                <c:pt idx="1">
                  <c:v>1299504</c:v>
                </c:pt>
                <c:pt idx="2">
                  <c:v>1623784</c:v>
                </c:pt>
                <c:pt idx="3">
                  <c:v>1264436</c:v>
                </c:pt>
                <c:pt idx="4">
                  <c:v>1580045</c:v>
                </c:pt>
              </c:numCache>
            </c:numRef>
          </c:val>
          <c:extLst>
            <c:ext xmlns:c16="http://schemas.microsoft.com/office/drawing/2014/chart" uri="{C3380CC4-5D6E-409C-BE32-E72D297353CC}">
              <c16:uniqueId val="{00000002-1512-4B4F-8C81-E28D52BA85E7}"/>
            </c:ext>
          </c:extLst>
        </c:ser>
        <c:dLbls>
          <c:dLblPos val="outEnd"/>
          <c:showLegendKey val="0"/>
          <c:showVal val="1"/>
          <c:showCatName val="0"/>
          <c:showSerName val="0"/>
          <c:showPercent val="0"/>
          <c:showBubbleSize val="0"/>
        </c:dLbls>
        <c:gapWidth val="219"/>
        <c:overlap val="-27"/>
        <c:axId val="6696015"/>
        <c:axId val="6697455"/>
      </c:barChart>
      <c:catAx>
        <c:axId val="669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6697455"/>
        <c:crosses val="autoZero"/>
        <c:auto val="1"/>
        <c:lblAlgn val="ctr"/>
        <c:lblOffset val="100"/>
        <c:noMultiLvlLbl val="0"/>
      </c:catAx>
      <c:valAx>
        <c:axId val="6697455"/>
        <c:scaling>
          <c:orientation val="minMax"/>
        </c:scaling>
        <c:delete val="1"/>
        <c:axPos val="l"/>
        <c:numFmt formatCode="[&gt;=1000000]0,,&quot;M&quot;;[&gt;=1000]0,&quot;K&quot;;0" sourceLinked="1"/>
        <c:majorTickMark val="none"/>
        <c:minorTickMark val="none"/>
        <c:tickLblPos val="nextTo"/>
        <c:crossAx val="66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table!doc/sum</c:name>
    <c:fmtId val="3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Which doctor has the highest total earnings?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7.5026731965523147E-2"/>
              <c:y val="-0.10547532866704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055931783218473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8.3363035517247941E-2"/>
              <c:y val="7.7960025536512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1115071402299725"/>
              <c:y val="3.6687070840711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8.8920571218397859E-2"/>
              <c:y val="-8.7131793246690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7.5026731965523147E-2"/>
              <c:y val="-0.10547532866704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055931783218473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8.3363035517247941E-2"/>
              <c:y val="7.7960025536512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1115071402299725"/>
              <c:y val="3.6687070840711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8.8920571218397859E-2"/>
              <c:y val="-8.7131793246690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layout>
            <c:manualLayout>
              <c:x val="7.5026731965523147E-2"/>
              <c:y val="-0.10547532866704601"/>
            </c:manualLayout>
          </c:layout>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dLbl>
          <c:idx val="0"/>
          <c:layout>
            <c:manualLayout>
              <c:x val="0.10559317832184739"/>
              <c:y val="0"/>
            </c:manualLayout>
          </c:layout>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dLbl>
          <c:idx val="0"/>
          <c:layout>
            <c:manualLayout>
              <c:x val="8.3363035517247941E-2"/>
              <c:y val="7.7960025536512129E-2"/>
            </c:manualLayout>
          </c:layout>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dLbl>
          <c:idx val="0"/>
          <c:layout>
            <c:manualLayout>
              <c:x val="-0.11115071402299725"/>
              <c:y val="3.6687070840711586E-2"/>
            </c:manualLayout>
          </c:layout>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8.8920571218397859E-2"/>
              <c:y val="-8.7131793246690223E-2"/>
            </c:manualLayout>
          </c:layout>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864688243911371"/>
          <c:y val="0.2265156103738781"/>
          <c:w val="0.55724130958920837"/>
          <c:h val="0.67024828845694984"/>
        </c:manualLayout>
      </c:layout>
      <c:doughnutChart>
        <c:varyColors val="1"/>
        <c:ser>
          <c:idx val="0"/>
          <c:order val="0"/>
          <c:tx>
            <c:strRef>
              <c:f>'pivot table'!$V$44</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AD3F-468C-AB40-64FECFA194A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AD3F-468C-AB40-64FECFA194A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D3F-468C-AB40-64FECFA194A4}"/>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AD3F-468C-AB40-64FECFA194A4}"/>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AD3F-468C-AB40-64FECFA194A4}"/>
              </c:ext>
            </c:extLst>
          </c:dPt>
          <c:dLbls>
            <c:dLbl>
              <c:idx val="0"/>
              <c:layout>
                <c:manualLayout>
                  <c:x val="7.5026731965523147E-2"/>
                  <c:y val="-0.105475328667046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3F-468C-AB40-64FECFA194A4}"/>
                </c:ext>
              </c:extLst>
            </c:dLbl>
            <c:dLbl>
              <c:idx val="1"/>
              <c:layout>
                <c:manualLayout>
                  <c:x val="0.10559317832184739"/>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3F-468C-AB40-64FECFA194A4}"/>
                </c:ext>
              </c:extLst>
            </c:dLbl>
            <c:dLbl>
              <c:idx val="2"/>
              <c:layout>
                <c:manualLayout>
                  <c:x val="8.3363035517247941E-2"/>
                  <c:y val="7.79600255365121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3F-468C-AB40-64FECFA194A4}"/>
                </c:ext>
              </c:extLst>
            </c:dLbl>
            <c:dLbl>
              <c:idx val="3"/>
              <c:layout>
                <c:manualLayout>
                  <c:x val="-0.11115071402299725"/>
                  <c:y val="3.66870708407115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D3F-468C-AB40-64FECFA194A4}"/>
                </c:ext>
              </c:extLst>
            </c:dLbl>
            <c:dLbl>
              <c:idx val="4"/>
              <c:layout>
                <c:manualLayout>
                  <c:x val="-8.8920571218397859E-2"/>
                  <c:y val="-8.71317932466902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D3F-468C-AB40-64FECFA194A4}"/>
                </c:ext>
              </c:extLst>
            </c:dLbl>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table'!$U$45:$U$49</c:f>
              <c:strCache>
                <c:ptCount val="5"/>
                <c:pt idx="0">
                  <c:v>Dr. Patil</c:v>
                </c:pt>
                <c:pt idx="1">
                  <c:v>Dr. Khan</c:v>
                </c:pt>
                <c:pt idx="2">
                  <c:v>Dr. Desai</c:v>
                </c:pt>
                <c:pt idx="3">
                  <c:v>Dr. Sharma</c:v>
                </c:pt>
                <c:pt idx="4">
                  <c:v>Dr. Mehta</c:v>
                </c:pt>
              </c:strCache>
            </c:strRef>
          </c:cat>
          <c:val>
            <c:numRef>
              <c:f>'pivot table'!$V$45:$V$49</c:f>
              <c:numCache>
                <c:formatCode>[&gt;=1000000]0,,"M";[&gt;=1000]0,"K";0</c:formatCode>
                <c:ptCount val="5"/>
                <c:pt idx="0">
                  <c:v>5507550</c:v>
                </c:pt>
                <c:pt idx="1">
                  <c:v>7357385</c:v>
                </c:pt>
                <c:pt idx="2">
                  <c:v>7756558</c:v>
                </c:pt>
                <c:pt idx="3">
                  <c:v>7912264</c:v>
                </c:pt>
                <c:pt idx="4">
                  <c:v>9619371</c:v>
                </c:pt>
              </c:numCache>
            </c:numRef>
          </c:val>
          <c:extLst>
            <c:ext xmlns:c16="http://schemas.microsoft.com/office/drawing/2014/chart" uri="{C3380CC4-5D6E-409C-BE32-E72D297353CC}">
              <c16:uniqueId val="{0000000A-AD3F-468C-AB40-64FECFA194A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table!COST/age grp</c:name>
    <c:fmtId val="27"/>
  </c:pivotSource>
  <c:chart>
    <c:title>
      <c:tx>
        <c:rich>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r>
              <a:rPr lang="en-US"/>
              <a:t>Treatment cost by  age group</a:t>
            </a:r>
          </a:p>
        </c:rich>
      </c:tx>
      <c:overlay val="0"/>
      <c:spPr>
        <a:noFill/>
        <a:ln>
          <a:noFill/>
        </a:ln>
        <a:effectLst/>
      </c:spPr>
      <c:txPr>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table'!$A$81:$A$85</c:f>
              <c:strCache>
                <c:ptCount val="5"/>
                <c:pt idx="0">
                  <c:v>Elderly</c:v>
                </c:pt>
                <c:pt idx="1">
                  <c:v>Senior</c:v>
                </c:pt>
                <c:pt idx="2">
                  <c:v>Child</c:v>
                </c:pt>
                <c:pt idx="3">
                  <c:v>Middle Age</c:v>
                </c:pt>
                <c:pt idx="4">
                  <c:v>Young Adult</c:v>
                </c:pt>
              </c:strCache>
            </c:strRef>
          </c:cat>
          <c:val>
            <c:numRef>
              <c:f>'pivot table'!$B$81:$B$85</c:f>
              <c:numCache>
                <c:formatCode>[&gt;=1000000]0,,"M";[&gt;=1000]0,"K";0</c:formatCode>
                <c:ptCount val="5"/>
                <c:pt idx="0">
                  <c:v>6138983</c:v>
                </c:pt>
                <c:pt idx="1">
                  <c:v>7033776</c:v>
                </c:pt>
                <c:pt idx="2">
                  <c:v>7641623</c:v>
                </c:pt>
                <c:pt idx="3">
                  <c:v>8441402</c:v>
                </c:pt>
                <c:pt idx="4">
                  <c:v>8897344</c:v>
                </c:pt>
              </c:numCache>
            </c:numRef>
          </c:val>
          <c:extLst>
            <c:ext xmlns:c16="http://schemas.microsoft.com/office/drawing/2014/chart" uri="{C3380CC4-5D6E-409C-BE32-E72D297353CC}">
              <c16:uniqueId val="{00000000-41C0-4326-A5C5-DF1DD8ACBA58}"/>
            </c:ext>
          </c:extLst>
        </c:ser>
        <c:dLbls>
          <c:dLblPos val="outEnd"/>
          <c:showLegendKey val="0"/>
          <c:showVal val="1"/>
          <c:showCatName val="0"/>
          <c:showSerName val="0"/>
          <c:showPercent val="0"/>
          <c:showBubbleSize val="0"/>
        </c:dLbls>
        <c:gapWidth val="219"/>
        <c:overlap val="-27"/>
        <c:axId val="1488313232"/>
        <c:axId val="1488313712"/>
      </c:barChart>
      <c:catAx>
        <c:axId val="148831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488313712"/>
        <c:crosses val="autoZero"/>
        <c:auto val="1"/>
        <c:lblAlgn val="ctr"/>
        <c:lblOffset val="100"/>
        <c:noMultiLvlLbl val="0"/>
      </c:catAx>
      <c:valAx>
        <c:axId val="1488313712"/>
        <c:scaling>
          <c:orientation val="minMax"/>
        </c:scaling>
        <c:delete val="1"/>
        <c:axPos val="l"/>
        <c:numFmt formatCode="[&gt;=1000000]0,,&quot;M&quot;;[&gt;=1000]0,&quot;K&quot;;0" sourceLinked="1"/>
        <c:majorTickMark val="none"/>
        <c:minorTickMark val="none"/>
        <c:tickLblPos val="nextTo"/>
        <c:crossAx val="148831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table!Patient/dep</c:name>
    <c:fmtId val="3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NO.Patients /dep</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table'!$AG$2:$AG$6</c:f>
              <c:strCache>
                <c:ptCount val="5"/>
                <c:pt idx="0">
                  <c:v>Orthopedics</c:v>
                </c:pt>
                <c:pt idx="1">
                  <c:v>Cardiology</c:v>
                </c:pt>
                <c:pt idx="2">
                  <c:v>General Medicine</c:v>
                </c:pt>
                <c:pt idx="3">
                  <c:v>Pediatrics</c:v>
                </c:pt>
                <c:pt idx="4">
                  <c:v>Neurology</c:v>
                </c:pt>
              </c:strCache>
            </c:strRef>
          </c:cat>
          <c:val>
            <c:numRef>
              <c:f>'pivot table'!$AH$2:$AH$6</c:f>
              <c:numCache>
                <c:formatCode>[&gt;=1000000]0,,"M";[&gt;=1000]0,"K";0</c:formatCode>
                <c:ptCount val="5"/>
                <c:pt idx="0">
                  <c:v>87</c:v>
                </c:pt>
                <c:pt idx="1">
                  <c:v>91</c:v>
                </c:pt>
                <c:pt idx="2">
                  <c:v>104</c:v>
                </c:pt>
                <c:pt idx="3">
                  <c:v>106</c:v>
                </c:pt>
                <c:pt idx="4">
                  <c:v>112</c:v>
                </c:pt>
              </c:numCache>
            </c:numRef>
          </c:val>
          <c:extLst>
            <c:ext xmlns:c16="http://schemas.microsoft.com/office/drawing/2014/chart" uri="{C3380CC4-5D6E-409C-BE32-E72D297353CC}">
              <c16:uniqueId val="{00000000-6359-4689-9077-502043DE492C}"/>
            </c:ext>
          </c:extLst>
        </c:ser>
        <c:dLbls>
          <c:dLblPos val="outEnd"/>
          <c:showLegendKey val="0"/>
          <c:showVal val="1"/>
          <c:showCatName val="0"/>
          <c:showSerName val="0"/>
          <c:showPercent val="0"/>
          <c:showBubbleSize val="0"/>
        </c:dLbls>
        <c:gapWidth val="219"/>
        <c:overlap val="-27"/>
        <c:axId val="1949981936"/>
        <c:axId val="1949982416"/>
      </c:barChart>
      <c:catAx>
        <c:axId val="19499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49982416"/>
        <c:crosses val="autoZero"/>
        <c:auto val="1"/>
        <c:lblAlgn val="ctr"/>
        <c:lblOffset val="100"/>
        <c:noMultiLvlLbl val="0"/>
      </c:catAx>
      <c:valAx>
        <c:axId val="1949982416"/>
        <c:scaling>
          <c:orientation val="minMax"/>
        </c:scaling>
        <c:delete val="1"/>
        <c:axPos val="l"/>
        <c:numFmt formatCode="[&gt;=1000000]0,,&quot;M&quot;;[&gt;=1000]0,&quot;K&quot;;0" sourceLinked="1"/>
        <c:majorTickMark val="none"/>
        <c:minorTickMark val="none"/>
        <c:tickLblPos val="nextTo"/>
        <c:crossAx val="194998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table!COST/Year</c:name>
    <c:fmtId val="41"/>
  </c:pivotSource>
  <c:chart>
    <c:title>
      <c:tx>
        <c:rich>
          <a:bodyPr rot="0" spcFirstLastPara="1" vertOverflow="ellipsis" vert="horz" wrap="square" anchor="ctr" anchorCtr="1"/>
          <a:lstStyle/>
          <a:p>
            <a:pPr>
              <a:defRPr sz="1680" b="1" i="0" u="none" strike="noStrike" kern="1200" spc="0" baseline="0">
                <a:solidFill>
                  <a:sysClr val="windowText" lastClr="000000"/>
                </a:solidFill>
                <a:latin typeface="+mn-lt"/>
                <a:ea typeface="+mn-ea"/>
                <a:cs typeface="+mn-cs"/>
              </a:defRPr>
            </a:pPr>
            <a:r>
              <a:rPr lang="en-US"/>
              <a:t>Total Profit Per year</a:t>
            </a:r>
          </a:p>
        </c:rich>
      </c:tx>
      <c:overlay val="0"/>
      <c:spPr>
        <a:noFill/>
        <a:ln>
          <a:noFill/>
        </a:ln>
        <a:effectLst/>
      </c:spPr>
      <c:txPr>
        <a:bodyPr rot="0" spcFirstLastPara="1" vertOverflow="ellipsis" vert="horz" wrap="square" anchor="ctr" anchorCtr="1"/>
        <a:lstStyle/>
        <a:p>
          <a:pPr>
            <a:defRPr sz="168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dLbl>
          <c:idx val="0"/>
          <c:layout>
            <c:manualLayout>
              <c:x val="-2.4959983472832344E-2"/>
              <c:y val="-5.631771514492857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layout>
            <c:manualLayout>
              <c:x val="-1.6611885720024963E-2"/>
              <c:y val="-6.4981808457003784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853041102959805E-2"/>
                  <c:h val="9.0909959196092738E-2"/>
                </c:manualLayout>
              </c15:layout>
            </c:ext>
          </c:extLst>
        </c:dLbl>
      </c:pivotFmt>
      <c:pivotFmt>
        <c:idx val="10"/>
        <c:spPr>
          <a:ln w="28575" cap="rnd">
            <a:solidFill>
              <a:schemeClr val="accent5"/>
            </a:solidFill>
            <a:round/>
          </a:ln>
          <a:effectLst/>
        </c:spPr>
        <c:marker>
          <c:symbol val="none"/>
        </c:marker>
      </c:pivotFmt>
      <c:pivotFmt>
        <c:idx val="11"/>
        <c:spPr>
          <a:ln w="28575" cap="rnd">
            <a:solidFill>
              <a:schemeClr val="accent5"/>
            </a:solidFill>
            <a:round/>
          </a:ln>
          <a:effectLst/>
        </c:spPr>
        <c:marker>
          <c:symbol val="none"/>
        </c:marker>
      </c:pivotFmt>
      <c:pivotFmt>
        <c:idx val="12"/>
        <c:spPr>
          <a:ln w="28575" cap="rnd">
            <a:solidFill>
              <a:schemeClr val="accent5"/>
            </a:solidFill>
            <a:round/>
          </a:ln>
          <a:effectLst/>
        </c:spPr>
        <c:marker>
          <c:symbol val="none"/>
        </c:marker>
      </c:pivotFmt>
      <c:pivotFmt>
        <c:idx val="13"/>
        <c:spPr>
          <a:ln w="28575" cap="rnd">
            <a:solidFill>
              <a:schemeClr val="accent5"/>
            </a:solidFill>
            <a:round/>
          </a:ln>
          <a:effectLst/>
        </c:spPr>
        <c:marker>
          <c:symbol val="none"/>
        </c:marker>
      </c:pivotFmt>
      <c:pivotFmt>
        <c:idx val="14"/>
        <c:spPr>
          <a:ln w="28575" cap="rnd">
            <a:solidFill>
              <a:schemeClr val="accent5"/>
            </a:solidFill>
            <a:round/>
          </a:ln>
          <a:effectLst/>
        </c:spPr>
        <c:marker>
          <c:symbol val="none"/>
        </c:marker>
      </c:pivotFmt>
      <c:pivotFmt>
        <c:idx val="15"/>
        <c:spPr>
          <a:ln w="28575" cap="rnd">
            <a:solidFill>
              <a:schemeClr val="accent5"/>
            </a:solidFill>
            <a:round/>
          </a:ln>
          <a:effectLst/>
        </c:spPr>
        <c:marker>
          <c:symbol val="none"/>
        </c:marker>
      </c:pivotFmt>
      <c:pivotFmt>
        <c:idx val="16"/>
        <c:spPr>
          <a:ln w="28575" cap="rnd">
            <a:solidFill>
              <a:schemeClr val="accent5"/>
            </a:solidFill>
            <a:round/>
          </a:ln>
          <a:effectLst/>
        </c:spPr>
        <c:marker>
          <c:symbol val="none"/>
        </c:marker>
      </c:pivotFmt>
      <c:pivotFmt>
        <c:idx val="17"/>
        <c:spPr>
          <a:ln w="28575" cap="rnd">
            <a:solidFill>
              <a:schemeClr val="accent5"/>
            </a:solidFill>
            <a:round/>
          </a:ln>
          <a:effectLst/>
        </c:spPr>
        <c:marker>
          <c:symbol val="none"/>
        </c:marker>
      </c:pivotFmt>
      <c:pivotFmt>
        <c:idx val="18"/>
        <c:spPr>
          <a:ln w="28575" cap="rnd">
            <a:solidFill>
              <a:schemeClr val="accent5"/>
            </a:solidFill>
            <a:round/>
          </a:ln>
          <a:effectLst/>
        </c:spPr>
        <c:marker>
          <c:symbol val="none"/>
        </c:marker>
      </c:pivotFmt>
      <c:pivotFmt>
        <c:idx val="19"/>
        <c:spPr>
          <a:ln w="28575" cap="rnd">
            <a:solidFill>
              <a:schemeClr val="accent5"/>
            </a:solidFill>
            <a:round/>
          </a:ln>
          <a:effectLst/>
        </c:spPr>
        <c:marker>
          <c:symbol val="none"/>
        </c:marker>
      </c:pivotFmt>
    </c:pivotFmts>
    <c:plotArea>
      <c:layout/>
      <c:lineChart>
        <c:grouping val="standard"/>
        <c:varyColors val="0"/>
        <c:ser>
          <c:idx val="0"/>
          <c:order val="0"/>
          <c:tx>
            <c:strRef>
              <c:f>'pivot table'!$K$80</c:f>
              <c:strCache>
                <c:ptCount val="1"/>
                <c:pt idx="0">
                  <c:v>Total</c:v>
                </c:pt>
              </c:strCache>
            </c:strRef>
          </c:tx>
          <c:spPr>
            <a:ln w="28575" cap="rnd">
              <a:solidFill>
                <a:schemeClr val="accent5"/>
              </a:solidFill>
              <a:round/>
            </a:ln>
            <a:effectLst/>
          </c:spPr>
          <c:marker>
            <c:symbol val="none"/>
          </c:marker>
          <c:dPt>
            <c:idx val="0"/>
            <c:marker>
              <c:symbol val="none"/>
            </c:marker>
            <c:bubble3D val="0"/>
            <c:extLst>
              <c:ext xmlns:c16="http://schemas.microsoft.com/office/drawing/2014/chart" uri="{C3380CC4-5D6E-409C-BE32-E72D297353CC}">
                <c16:uniqueId val="{00000000-5850-4166-95D6-A7E70B41D256}"/>
              </c:ext>
            </c:extLst>
          </c:dPt>
          <c:dPt>
            <c:idx val="1"/>
            <c:marker>
              <c:symbol val="none"/>
            </c:marker>
            <c:bubble3D val="0"/>
            <c:extLst>
              <c:ext xmlns:c16="http://schemas.microsoft.com/office/drawing/2014/chart" uri="{C3380CC4-5D6E-409C-BE32-E72D297353CC}">
                <c16:uniqueId val="{00000002-5850-4166-95D6-A7E70B41D256}"/>
              </c:ext>
            </c:extLst>
          </c:dPt>
          <c:dPt>
            <c:idx val="2"/>
            <c:marker>
              <c:symbol val="none"/>
            </c:marker>
            <c:bubble3D val="0"/>
            <c:extLst>
              <c:ext xmlns:c16="http://schemas.microsoft.com/office/drawing/2014/chart" uri="{C3380CC4-5D6E-409C-BE32-E72D297353CC}">
                <c16:uniqueId val="{00000001-5850-4166-95D6-A7E70B41D256}"/>
              </c:ext>
            </c:extLst>
          </c:dPt>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table'!$J$81:$J$93</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2022</c:v>
                  </c:pt>
                  <c:pt idx="4">
                    <c:v>2023</c:v>
                  </c:pt>
                  <c:pt idx="8">
                    <c:v>2024</c:v>
                  </c:pt>
                </c:lvl>
              </c:multiLvlStrCache>
            </c:multiLvlStrRef>
          </c:cat>
          <c:val>
            <c:numRef>
              <c:f>'pivot table'!$K$81:$K$93</c:f>
              <c:numCache>
                <c:formatCode>[&gt;=1000000]0,,"M";[&gt;=1000]0,"K";0</c:formatCode>
                <c:ptCount val="10"/>
                <c:pt idx="0">
                  <c:v>4122912</c:v>
                </c:pt>
                <c:pt idx="1">
                  <c:v>4053213</c:v>
                </c:pt>
                <c:pt idx="2">
                  <c:v>4172890</c:v>
                </c:pt>
                <c:pt idx="3">
                  <c:v>4098193</c:v>
                </c:pt>
                <c:pt idx="4">
                  <c:v>4634732</c:v>
                </c:pt>
                <c:pt idx="5">
                  <c:v>3762335</c:v>
                </c:pt>
                <c:pt idx="6">
                  <c:v>3293419</c:v>
                </c:pt>
                <c:pt idx="7">
                  <c:v>3814553</c:v>
                </c:pt>
                <c:pt idx="8">
                  <c:v>3045476</c:v>
                </c:pt>
                <c:pt idx="9">
                  <c:v>3155405</c:v>
                </c:pt>
              </c:numCache>
            </c:numRef>
          </c:val>
          <c:smooth val="0"/>
          <c:extLst>
            <c:ext xmlns:c16="http://schemas.microsoft.com/office/drawing/2014/chart" uri="{C3380CC4-5D6E-409C-BE32-E72D297353CC}">
              <c16:uniqueId val="{00000000-3491-45FA-8DB9-8131CC31433D}"/>
            </c:ext>
          </c:extLst>
        </c:ser>
        <c:dLbls>
          <c:dLblPos val="ctr"/>
          <c:showLegendKey val="0"/>
          <c:showVal val="1"/>
          <c:showCatName val="0"/>
          <c:showSerName val="0"/>
          <c:showPercent val="0"/>
          <c:showBubbleSize val="0"/>
        </c:dLbls>
        <c:smooth val="0"/>
        <c:axId val="2012476736"/>
        <c:axId val="2012473856"/>
      </c:lineChart>
      <c:catAx>
        <c:axId val="2012476736"/>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012473856"/>
        <c:crosses val="autoZero"/>
        <c:auto val="1"/>
        <c:lblAlgn val="ctr"/>
        <c:lblOffset val="100"/>
        <c:noMultiLvlLbl val="0"/>
      </c:catAx>
      <c:valAx>
        <c:axId val="2012473856"/>
        <c:scaling>
          <c:orientation val="minMax"/>
        </c:scaling>
        <c:delete val="1"/>
        <c:axPos val="l"/>
        <c:numFmt formatCode="[&gt;=1000000]0,,&quot;M&quot;;[&gt;=1000]0,&quot;K&quot;;0" sourceLinked="1"/>
        <c:majorTickMark val="none"/>
        <c:minorTickMark val="none"/>
        <c:tickLblPos val="nextTo"/>
        <c:crossAx val="201247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sz="14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table!dep/doc</c:name>
    <c:fmtId val="1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Doctors'</a:t>
            </a:r>
            <a:r>
              <a:rPr lang="en-US" sz="1600" b="1" baseline="0">
                <a:solidFill>
                  <a:sysClr val="windowText" lastClr="000000"/>
                </a:solidFill>
              </a:rPr>
              <a:t> profit in each department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54263565891473E-2"/>
          <c:y val="2.5578853104427521E-2"/>
          <c:w val="0.82890422999450653"/>
          <c:h val="0.81825666386988516"/>
        </c:manualLayout>
      </c:layout>
      <c:barChart>
        <c:barDir val="col"/>
        <c:grouping val="clustered"/>
        <c:varyColors val="0"/>
        <c:ser>
          <c:idx val="0"/>
          <c:order val="0"/>
          <c:tx>
            <c:strRef>
              <c:f>'pivot table'!$V$22:$V$23</c:f>
              <c:strCache>
                <c:ptCount val="1"/>
                <c:pt idx="0">
                  <c:v>Cardiology</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table'!$V$24:$V$28</c:f>
              <c:numCache>
                <c:formatCode>[&gt;=1000000]0,,"M";[&gt;=1000]0,"K";0</c:formatCode>
                <c:ptCount val="5"/>
                <c:pt idx="0">
                  <c:v>18393.921266233767</c:v>
                </c:pt>
                <c:pt idx="1">
                  <c:v>13698.580357142855</c:v>
                </c:pt>
                <c:pt idx="2">
                  <c:v>12146.997271524771</c:v>
                </c:pt>
                <c:pt idx="3">
                  <c:v>11598.74708994709</c:v>
                </c:pt>
                <c:pt idx="4">
                  <c:v>17786.970880886787</c:v>
                </c:pt>
              </c:numCache>
            </c:numRef>
          </c:val>
          <c:extLst>
            <c:ext xmlns:c16="http://schemas.microsoft.com/office/drawing/2014/chart" uri="{C3380CC4-5D6E-409C-BE32-E72D297353CC}">
              <c16:uniqueId val="{00000000-8539-4BF4-B5AE-B4BC363C5297}"/>
            </c:ext>
          </c:extLst>
        </c:ser>
        <c:ser>
          <c:idx val="1"/>
          <c:order val="1"/>
          <c:tx>
            <c:strRef>
              <c:f>'pivot table'!$W$22:$W$23</c:f>
              <c:strCache>
                <c:ptCount val="1"/>
                <c:pt idx="0">
                  <c:v>General Medicine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table'!$W$24:$W$28</c:f>
              <c:numCache>
                <c:formatCode>[&gt;=1000000]0,,"M";[&gt;=1000]0,"K";0</c:formatCode>
                <c:ptCount val="5"/>
                <c:pt idx="0">
                  <c:v>16658.592341269839</c:v>
                </c:pt>
                <c:pt idx="1">
                  <c:v>16436.386473304472</c:v>
                </c:pt>
                <c:pt idx="2">
                  <c:v>13765.602569985569</c:v>
                </c:pt>
                <c:pt idx="3">
                  <c:v>13990.59014514897</c:v>
                </c:pt>
                <c:pt idx="4">
                  <c:v>16766.822759103641</c:v>
                </c:pt>
              </c:numCache>
            </c:numRef>
          </c:val>
          <c:extLst>
            <c:ext xmlns:c16="http://schemas.microsoft.com/office/drawing/2014/chart" uri="{C3380CC4-5D6E-409C-BE32-E72D297353CC}">
              <c16:uniqueId val="{00000001-8539-4BF4-B5AE-B4BC363C5297}"/>
            </c:ext>
          </c:extLst>
        </c:ser>
        <c:ser>
          <c:idx val="2"/>
          <c:order val="2"/>
          <c:tx>
            <c:strRef>
              <c:f>'pivot table'!$X$22:$X$23</c:f>
              <c:strCache>
                <c:ptCount val="1"/>
                <c:pt idx="0">
                  <c:v>Neurology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table'!$X$24:$X$28</c:f>
              <c:numCache>
                <c:formatCode>[&gt;=1000000]0,,"M";[&gt;=1000]0,"K";0</c:formatCode>
                <c:ptCount val="5"/>
                <c:pt idx="0">
                  <c:v>22576.76204278813</c:v>
                </c:pt>
                <c:pt idx="1">
                  <c:v>24010.607228535351</c:v>
                </c:pt>
                <c:pt idx="2">
                  <c:v>16942.547050865804</c:v>
                </c:pt>
                <c:pt idx="3">
                  <c:v>16038.3036911321</c:v>
                </c:pt>
                <c:pt idx="4">
                  <c:v>16733.797932330828</c:v>
                </c:pt>
              </c:numCache>
            </c:numRef>
          </c:val>
          <c:extLst>
            <c:ext xmlns:c16="http://schemas.microsoft.com/office/drawing/2014/chart" uri="{C3380CC4-5D6E-409C-BE32-E72D297353CC}">
              <c16:uniqueId val="{00000002-8539-4BF4-B5AE-B4BC363C5297}"/>
            </c:ext>
          </c:extLst>
        </c:ser>
        <c:ser>
          <c:idx val="3"/>
          <c:order val="3"/>
          <c:tx>
            <c:strRef>
              <c:f>'pivot table'!$Y$22:$Y$23</c:f>
              <c:strCache>
                <c:ptCount val="1"/>
                <c:pt idx="0">
                  <c:v>Orthopedics</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table'!$Y$24:$Y$28</c:f>
              <c:numCache>
                <c:formatCode>[&gt;=1000000]0,,"M";[&gt;=1000]0,"K";0</c:formatCode>
                <c:ptCount val="5"/>
                <c:pt idx="0">
                  <c:v>20969.31031926407</c:v>
                </c:pt>
                <c:pt idx="1">
                  <c:v>17629.355042016803</c:v>
                </c:pt>
                <c:pt idx="2">
                  <c:v>14272.436412829593</c:v>
                </c:pt>
                <c:pt idx="3">
                  <c:v>11757.031623931623</c:v>
                </c:pt>
                <c:pt idx="4">
                  <c:v>19514.588174603174</c:v>
                </c:pt>
              </c:numCache>
            </c:numRef>
          </c:val>
          <c:extLst>
            <c:ext xmlns:c16="http://schemas.microsoft.com/office/drawing/2014/chart" uri="{C3380CC4-5D6E-409C-BE32-E72D297353CC}">
              <c16:uniqueId val="{00000003-8539-4BF4-B5AE-B4BC363C5297}"/>
            </c:ext>
          </c:extLst>
        </c:ser>
        <c:ser>
          <c:idx val="4"/>
          <c:order val="4"/>
          <c:tx>
            <c:strRef>
              <c:f>'pivot table'!$Z$22:$Z$23</c:f>
              <c:strCache>
                <c:ptCount val="1"/>
                <c:pt idx="0">
                  <c:v>Pediatrics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table'!$U$24:$U$28</c:f>
              <c:strCache>
                <c:ptCount val="5"/>
                <c:pt idx="0">
                  <c:v>Dr. Desai</c:v>
                </c:pt>
                <c:pt idx="1">
                  <c:v>Dr. Khan</c:v>
                </c:pt>
                <c:pt idx="2">
                  <c:v>Dr. Mehta</c:v>
                </c:pt>
                <c:pt idx="3">
                  <c:v>Dr. Patil</c:v>
                </c:pt>
                <c:pt idx="4">
                  <c:v>Dr. Sharma</c:v>
                </c:pt>
              </c:strCache>
            </c:strRef>
          </c:cat>
          <c:val>
            <c:numRef>
              <c:f>'pivot table'!$Z$24:$Z$28</c:f>
              <c:numCache>
                <c:formatCode>[&gt;=1000000]0,,"M";[&gt;=1000]0,"K";0</c:formatCode>
                <c:ptCount val="5"/>
                <c:pt idx="0">
                  <c:v>13819.515287157288</c:v>
                </c:pt>
                <c:pt idx="1">
                  <c:v>20804.780432299183</c:v>
                </c:pt>
                <c:pt idx="2">
                  <c:v>12956.621177944864</c:v>
                </c:pt>
                <c:pt idx="3">
                  <c:v>14666.062715062715</c:v>
                </c:pt>
                <c:pt idx="4">
                  <c:v>16685.331102453103</c:v>
                </c:pt>
              </c:numCache>
            </c:numRef>
          </c:val>
          <c:extLst>
            <c:ext xmlns:c16="http://schemas.microsoft.com/office/drawing/2014/chart" uri="{C3380CC4-5D6E-409C-BE32-E72D297353CC}">
              <c16:uniqueId val="{00000004-8539-4BF4-B5AE-B4BC363C5297}"/>
            </c:ext>
          </c:extLst>
        </c:ser>
        <c:dLbls>
          <c:dLblPos val="outEnd"/>
          <c:showLegendKey val="0"/>
          <c:showVal val="1"/>
          <c:showCatName val="0"/>
          <c:showSerName val="0"/>
          <c:showPercent val="0"/>
          <c:showBubbleSize val="0"/>
        </c:dLbls>
        <c:gapWidth val="219"/>
        <c:overlap val="-27"/>
        <c:axId val="1510714272"/>
        <c:axId val="1510715232"/>
      </c:barChart>
      <c:catAx>
        <c:axId val="151071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510715232"/>
        <c:crosses val="autoZero"/>
        <c:auto val="1"/>
        <c:lblAlgn val="ctr"/>
        <c:lblOffset val="100"/>
        <c:noMultiLvlLbl val="0"/>
      </c:catAx>
      <c:valAx>
        <c:axId val="1510715232"/>
        <c:scaling>
          <c:orientation val="minMax"/>
        </c:scaling>
        <c:delete val="1"/>
        <c:axPos val="l"/>
        <c:numFmt formatCode="[&gt;=1000000]0,,&quot;M&quot;;[&gt;=1000]0,&quot;K&quot;;0" sourceLinked="1"/>
        <c:majorTickMark val="out"/>
        <c:minorTickMark val="none"/>
        <c:tickLblPos val="nextTo"/>
        <c:crossAx val="1510714272"/>
        <c:crosses val="autoZero"/>
        <c:crossBetween val="between"/>
      </c:valAx>
      <c:spPr>
        <a:noFill/>
        <a:ln>
          <a:noFill/>
        </a:ln>
        <a:effectLst/>
      </c:spPr>
    </c:plotArea>
    <c:legend>
      <c:legendPos val="r"/>
      <c:layout>
        <c:manualLayout>
          <c:xMode val="edge"/>
          <c:yMode val="edge"/>
          <c:x val="0.8351360663511791"/>
          <c:y val="0.26959952239576612"/>
          <c:w val="0.1554536450666377"/>
          <c:h val="0.63769644701174655"/>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table!city/cost/doc</c:name>
    <c:fmtId val="1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Drs Revenue in each city</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table'!$J$20:$J$21</c:f>
              <c:strCache>
                <c:ptCount val="1"/>
                <c:pt idx="0">
                  <c:v>Dr. Desai</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table'!$J$22:$J$26</c:f>
              <c:numCache>
                <c:formatCode>[&gt;=1000000]0,,"M";[&gt;=1000]0,"K";0</c:formatCode>
                <c:ptCount val="5"/>
                <c:pt idx="0">
                  <c:v>1124861</c:v>
                </c:pt>
                <c:pt idx="1">
                  <c:v>1227090</c:v>
                </c:pt>
                <c:pt idx="2">
                  <c:v>1557632</c:v>
                </c:pt>
                <c:pt idx="3">
                  <c:v>1760936</c:v>
                </c:pt>
                <c:pt idx="4">
                  <c:v>2086039</c:v>
                </c:pt>
              </c:numCache>
            </c:numRef>
          </c:val>
          <c:extLst>
            <c:ext xmlns:c16="http://schemas.microsoft.com/office/drawing/2014/chart" uri="{C3380CC4-5D6E-409C-BE32-E72D297353CC}">
              <c16:uniqueId val="{00000000-F2A8-4F9C-B173-7444575752A0}"/>
            </c:ext>
          </c:extLst>
        </c:ser>
        <c:ser>
          <c:idx val="1"/>
          <c:order val="1"/>
          <c:tx>
            <c:strRef>
              <c:f>'pivot table'!$K$20:$K$21</c:f>
              <c:strCache>
                <c:ptCount val="1"/>
                <c:pt idx="0">
                  <c:v>Dr. Khan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table'!$K$22:$K$26</c:f>
              <c:numCache>
                <c:formatCode>[&gt;=1000000]0,,"M";[&gt;=1000]0,"K";0</c:formatCode>
                <c:ptCount val="5"/>
                <c:pt idx="0">
                  <c:v>1826358</c:v>
                </c:pt>
                <c:pt idx="1">
                  <c:v>595165</c:v>
                </c:pt>
                <c:pt idx="2">
                  <c:v>1737255</c:v>
                </c:pt>
                <c:pt idx="3">
                  <c:v>1750044</c:v>
                </c:pt>
                <c:pt idx="4">
                  <c:v>1448563</c:v>
                </c:pt>
              </c:numCache>
            </c:numRef>
          </c:val>
          <c:extLst>
            <c:ext xmlns:c16="http://schemas.microsoft.com/office/drawing/2014/chart" uri="{C3380CC4-5D6E-409C-BE32-E72D297353CC}">
              <c16:uniqueId val="{00000000-73A5-4F38-B1E3-AF26B0D183CB}"/>
            </c:ext>
          </c:extLst>
        </c:ser>
        <c:ser>
          <c:idx val="2"/>
          <c:order val="2"/>
          <c:tx>
            <c:strRef>
              <c:f>'pivot table'!$L$20:$L$21</c:f>
              <c:strCache>
                <c:ptCount val="1"/>
                <c:pt idx="0">
                  <c:v>Dr. Mehta</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table'!$L$22:$L$26</c:f>
              <c:numCache>
                <c:formatCode>[&gt;=1000000]0,,"M";[&gt;=1000]0,"K";0</c:formatCode>
                <c:ptCount val="5"/>
                <c:pt idx="0">
                  <c:v>2545374</c:v>
                </c:pt>
                <c:pt idx="1">
                  <c:v>1918159</c:v>
                </c:pt>
                <c:pt idx="2">
                  <c:v>2460054</c:v>
                </c:pt>
                <c:pt idx="3">
                  <c:v>1435297</c:v>
                </c:pt>
                <c:pt idx="4">
                  <c:v>1260487</c:v>
                </c:pt>
              </c:numCache>
            </c:numRef>
          </c:val>
          <c:extLst>
            <c:ext xmlns:c16="http://schemas.microsoft.com/office/drawing/2014/chart" uri="{C3380CC4-5D6E-409C-BE32-E72D297353CC}">
              <c16:uniqueId val="{00000001-73A5-4F38-B1E3-AF26B0D183CB}"/>
            </c:ext>
          </c:extLst>
        </c:ser>
        <c:ser>
          <c:idx val="3"/>
          <c:order val="3"/>
          <c:tx>
            <c:strRef>
              <c:f>'pivot table'!$M$20:$M$21</c:f>
              <c:strCache>
                <c:ptCount val="1"/>
                <c:pt idx="0">
                  <c:v>Dr. Patil</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table'!$M$22:$M$26</c:f>
              <c:numCache>
                <c:formatCode>[&gt;=1000000]0,,"M";[&gt;=1000]0,"K";0</c:formatCode>
                <c:ptCount val="5"/>
                <c:pt idx="0">
                  <c:v>1548607</c:v>
                </c:pt>
                <c:pt idx="1">
                  <c:v>1181524</c:v>
                </c:pt>
                <c:pt idx="2">
                  <c:v>1063919</c:v>
                </c:pt>
                <c:pt idx="3">
                  <c:v>814284</c:v>
                </c:pt>
                <c:pt idx="4">
                  <c:v>899216</c:v>
                </c:pt>
              </c:numCache>
            </c:numRef>
          </c:val>
          <c:extLst>
            <c:ext xmlns:c16="http://schemas.microsoft.com/office/drawing/2014/chart" uri="{C3380CC4-5D6E-409C-BE32-E72D297353CC}">
              <c16:uniqueId val="{00000002-73A5-4F38-B1E3-AF26B0D183CB}"/>
            </c:ext>
          </c:extLst>
        </c:ser>
        <c:ser>
          <c:idx val="4"/>
          <c:order val="4"/>
          <c:tx>
            <c:strRef>
              <c:f>'pivot table'!$N$20:$N$21</c:f>
              <c:strCache>
                <c:ptCount val="1"/>
                <c:pt idx="0">
                  <c:v>Dr. Sharma</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table'!$I$22:$I$26</c:f>
              <c:strCache>
                <c:ptCount val="5"/>
                <c:pt idx="0">
                  <c:v>Bangalore</c:v>
                </c:pt>
                <c:pt idx="1">
                  <c:v>Delhi</c:v>
                </c:pt>
                <c:pt idx="2">
                  <c:v>Hyderabad</c:v>
                </c:pt>
                <c:pt idx="3">
                  <c:v>Mumbai</c:v>
                </c:pt>
                <c:pt idx="4">
                  <c:v>Pune</c:v>
                </c:pt>
              </c:strCache>
            </c:strRef>
          </c:cat>
          <c:val>
            <c:numRef>
              <c:f>'pivot table'!$N$22:$N$26</c:f>
              <c:numCache>
                <c:formatCode>[&gt;=1000000]0,,"M";[&gt;=1000]0,"K";0</c:formatCode>
                <c:ptCount val="5"/>
                <c:pt idx="0">
                  <c:v>1148171</c:v>
                </c:pt>
                <c:pt idx="1">
                  <c:v>1355581</c:v>
                </c:pt>
                <c:pt idx="2">
                  <c:v>2372595</c:v>
                </c:pt>
                <c:pt idx="3">
                  <c:v>1636809</c:v>
                </c:pt>
                <c:pt idx="4">
                  <c:v>1399108</c:v>
                </c:pt>
              </c:numCache>
            </c:numRef>
          </c:val>
          <c:extLst>
            <c:ext xmlns:c16="http://schemas.microsoft.com/office/drawing/2014/chart" uri="{C3380CC4-5D6E-409C-BE32-E72D297353CC}">
              <c16:uniqueId val="{00000003-73A5-4F38-B1E3-AF26B0D183CB}"/>
            </c:ext>
          </c:extLst>
        </c:ser>
        <c:dLbls>
          <c:showLegendKey val="0"/>
          <c:showVal val="1"/>
          <c:showCatName val="0"/>
          <c:showSerName val="0"/>
          <c:showPercent val="0"/>
          <c:showBubbleSize val="0"/>
        </c:dLbls>
        <c:gapWidth val="150"/>
        <c:overlap val="-25"/>
        <c:axId val="965783888"/>
        <c:axId val="965780528"/>
      </c:barChart>
      <c:catAx>
        <c:axId val="9657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965780528"/>
        <c:crosses val="autoZero"/>
        <c:auto val="1"/>
        <c:lblAlgn val="ctr"/>
        <c:lblOffset val="100"/>
        <c:noMultiLvlLbl val="0"/>
      </c:catAx>
      <c:valAx>
        <c:axId val="965780528"/>
        <c:scaling>
          <c:orientation val="minMax"/>
        </c:scaling>
        <c:delete val="1"/>
        <c:axPos val="l"/>
        <c:numFmt formatCode="[&gt;=1000000]0,,&quot;M&quot;;[&gt;=1000]0,&quot;K&quot;;0" sourceLinked="1"/>
        <c:majorTickMark val="none"/>
        <c:minorTickMark val="none"/>
        <c:tickLblPos val="nextTo"/>
        <c:crossAx val="965783888"/>
        <c:crosses val="autoZero"/>
        <c:crossBetween val="between"/>
      </c:valAx>
      <c:spPr>
        <a:noFill/>
        <a:ln>
          <a:noFill/>
        </a:ln>
        <a:effectLst/>
      </c:spPr>
    </c:plotArea>
    <c:legend>
      <c:legendPos val="t"/>
      <c:layout>
        <c:manualLayout>
          <c:xMode val="edge"/>
          <c:yMode val="edge"/>
          <c:x val="0.29248368941311403"/>
          <c:y val="0.16530687362401139"/>
          <c:w val="0.5246616765955826"/>
          <c:h val="8.6032219039576696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table!city/avg cost</c:name>
    <c:fmtId val="2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which city has highest daily cost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table'!$A$17:$A$21</c:f>
              <c:strCache>
                <c:ptCount val="5"/>
                <c:pt idx="0">
                  <c:v>Pune</c:v>
                </c:pt>
                <c:pt idx="1">
                  <c:v>Bangalore</c:v>
                </c:pt>
                <c:pt idx="2">
                  <c:v>Delhi</c:v>
                </c:pt>
                <c:pt idx="3">
                  <c:v>Mumbai</c:v>
                </c:pt>
                <c:pt idx="4">
                  <c:v>Hyderabad</c:v>
                </c:pt>
              </c:strCache>
            </c:strRef>
          </c:cat>
          <c:val>
            <c:numRef>
              <c:f>'pivot table'!$B$17:$B$21</c:f>
              <c:numCache>
                <c:formatCode>[&gt;=1000000]0,,"M";[&gt;=1000]0,"K";0</c:formatCode>
                <c:ptCount val="5"/>
                <c:pt idx="0">
                  <c:v>14897.561127103138</c:v>
                </c:pt>
                <c:pt idx="1">
                  <c:v>15334.910717926312</c:v>
                </c:pt>
                <c:pt idx="2">
                  <c:v>16754.176889430015</c:v>
                </c:pt>
                <c:pt idx="3">
                  <c:v>17416.461896833327</c:v>
                </c:pt>
                <c:pt idx="4">
                  <c:v>17706.52348924788</c:v>
                </c:pt>
              </c:numCache>
            </c:numRef>
          </c:val>
          <c:extLst>
            <c:ext xmlns:c16="http://schemas.microsoft.com/office/drawing/2014/chart" uri="{C3380CC4-5D6E-409C-BE32-E72D297353CC}">
              <c16:uniqueId val="{00000000-73E7-4C72-8D0E-D3B455410415}"/>
            </c:ext>
          </c:extLst>
        </c:ser>
        <c:dLbls>
          <c:showLegendKey val="0"/>
          <c:showVal val="1"/>
          <c:showCatName val="0"/>
          <c:showSerName val="0"/>
          <c:showPercent val="0"/>
          <c:showBubbleSize val="0"/>
        </c:dLbls>
        <c:gapWidth val="75"/>
        <c:axId val="1725729791"/>
        <c:axId val="212550144"/>
      </c:barChart>
      <c:catAx>
        <c:axId val="172572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212550144"/>
        <c:crosses val="autoZero"/>
        <c:auto val="1"/>
        <c:lblAlgn val="ctr"/>
        <c:lblOffset val="100"/>
        <c:noMultiLvlLbl val="0"/>
      </c:catAx>
      <c:valAx>
        <c:axId val="212550144"/>
        <c:scaling>
          <c:orientation val="minMax"/>
        </c:scaling>
        <c:delete val="1"/>
        <c:axPos val="l"/>
        <c:numFmt formatCode="[&gt;=1000000]0,,&quot;M&quot;;[&gt;=1000]0,&quot;K&quot;;0" sourceLinked="1"/>
        <c:majorTickMark val="out"/>
        <c:minorTickMark val="none"/>
        <c:tickLblPos val="nextTo"/>
        <c:crossAx val="172572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table!city/dep</c:name>
    <c:fmtId val="11"/>
  </c:pivotSource>
  <c:chart>
    <c:title>
      <c:tx>
        <c:rich>
          <a:bodyPr rot="0" spcFirstLastPara="1" vertOverflow="ellipsis" vert="horz" wrap="square" anchor="ctr" anchorCtr="1"/>
          <a:lstStyle/>
          <a:p>
            <a:pPr algn="ctr" rtl="0">
              <a:defRPr sz="1600" b="1" i="0" u="none" strike="noStrike" kern="1200" spc="0" baseline="0">
                <a:solidFill>
                  <a:sysClr val="windowText" lastClr="000000"/>
                </a:solidFill>
                <a:latin typeface="+mn-lt"/>
                <a:ea typeface="+mn-ea"/>
                <a:cs typeface="+mn-cs"/>
              </a:defRPr>
            </a:pPr>
            <a:r>
              <a:rPr lang="en-US" sz="1600"/>
              <a:t>Deps Revenue in each city</a:t>
            </a:r>
          </a:p>
        </c:rich>
      </c:tx>
      <c:overlay val="0"/>
      <c:spPr>
        <a:noFill/>
        <a:ln>
          <a:noFill/>
        </a:ln>
        <a:effectLst/>
      </c:spPr>
      <c:txPr>
        <a:bodyPr rot="0" spcFirstLastPara="1" vertOverflow="ellipsis" vert="horz" wrap="square" anchor="ctr" anchorCtr="1"/>
        <a:lstStyle/>
        <a:p>
          <a:pPr algn="ctr" rtl="0">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table'!$J$1:$J$2</c:f>
              <c:strCache>
                <c:ptCount val="1"/>
                <c:pt idx="0">
                  <c:v>Bangalore</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table'!$J$3:$J$7</c:f>
              <c:numCache>
                <c:formatCode>[&gt;=1000000]0,,"M";[&gt;=1000]0,"K";0</c:formatCode>
                <c:ptCount val="5"/>
                <c:pt idx="0">
                  <c:v>1624004</c:v>
                </c:pt>
                <c:pt idx="1">
                  <c:v>1708728</c:v>
                </c:pt>
                <c:pt idx="2">
                  <c:v>2309275</c:v>
                </c:pt>
                <c:pt idx="3">
                  <c:v>930729</c:v>
                </c:pt>
                <c:pt idx="4">
                  <c:v>1620635</c:v>
                </c:pt>
              </c:numCache>
            </c:numRef>
          </c:val>
          <c:extLst>
            <c:ext xmlns:c16="http://schemas.microsoft.com/office/drawing/2014/chart" uri="{C3380CC4-5D6E-409C-BE32-E72D297353CC}">
              <c16:uniqueId val="{00000000-3FAA-45C0-A6EA-051FCE51CD7F}"/>
            </c:ext>
          </c:extLst>
        </c:ser>
        <c:ser>
          <c:idx val="1"/>
          <c:order val="1"/>
          <c:tx>
            <c:strRef>
              <c:f>'pivot table'!$K$1:$K$2</c:f>
              <c:strCache>
                <c:ptCount val="1"/>
                <c:pt idx="0">
                  <c:v>Delhi</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table'!$K$3:$K$7</c:f>
              <c:numCache>
                <c:formatCode>[&gt;=1000000]0,,"M";[&gt;=1000]0,"K";0</c:formatCode>
                <c:ptCount val="5"/>
                <c:pt idx="0">
                  <c:v>799313</c:v>
                </c:pt>
                <c:pt idx="1">
                  <c:v>1250219</c:v>
                </c:pt>
                <c:pt idx="2">
                  <c:v>1220044</c:v>
                </c:pt>
                <c:pt idx="3">
                  <c:v>1385973</c:v>
                </c:pt>
                <c:pt idx="4">
                  <c:v>1621970</c:v>
                </c:pt>
              </c:numCache>
            </c:numRef>
          </c:val>
          <c:extLst>
            <c:ext xmlns:c16="http://schemas.microsoft.com/office/drawing/2014/chart" uri="{C3380CC4-5D6E-409C-BE32-E72D297353CC}">
              <c16:uniqueId val="{00000005-D4B3-4EA5-9646-5A26BCE15FEC}"/>
            </c:ext>
          </c:extLst>
        </c:ser>
        <c:ser>
          <c:idx val="2"/>
          <c:order val="2"/>
          <c:tx>
            <c:strRef>
              <c:f>'pivot table'!$L$1:$L$2</c:f>
              <c:strCache>
                <c:ptCount val="1"/>
                <c:pt idx="0">
                  <c:v>Hyderabad</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table'!$L$3:$L$7</c:f>
              <c:numCache>
                <c:formatCode>[&gt;=1000000]0,,"M";[&gt;=1000]0,"K";0</c:formatCode>
                <c:ptCount val="5"/>
                <c:pt idx="0">
                  <c:v>1647935</c:v>
                </c:pt>
                <c:pt idx="1">
                  <c:v>1668785</c:v>
                </c:pt>
                <c:pt idx="2">
                  <c:v>3022486</c:v>
                </c:pt>
                <c:pt idx="3">
                  <c:v>1834597</c:v>
                </c:pt>
                <c:pt idx="4">
                  <c:v>1017652</c:v>
                </c:pt>
              </c:numCache>
            </c:numRef>
          </c:val>
          <c:extLst>
            <c:ext xmlns:c16="http://schemas.microsoft.com/office/drawing/2014/chart" uri="{C3380CC4-5D6E-409C-BE32-E72D297353CC}">
              <c16:uniqueId val="{00000006-D4B3-4EA5-9646-5A26BCE15FEC}"/>
            </c:ext>
          </c:extLst>
        </c:ser>
        <c:ser>
          <c:idx val="3"/>
          <c:order val="3"/>
          <c:tx>
            <c:strRef>
              <c:f>'pivot table'!$M$1:$M$2</c:f>
              <c:strCache>
                <c:ptCount val="1"/>
                <c:pt idx="0">
                  <c:v>Mumbai</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table'!$M$3:$M$7</c:f>
              <c:numCache>
                <c:formatCode>[&gt;=1000000]0,,"M";[&gt;=1000]0,"K";0</c:formatCode>
                <c:ptCount val="5"/>
                <c:pt idx="0">
                  <c:v>819859</c:v>
                </c:pt>
                <c:pt idx="1">
                  <c:v>1494318</c:v>
                </c:pt>
                <c:pt idx="2">
                  <c:v>1617394</c:v>
                </c:pt>
                <c:pt idx="3">
                  <c:v>1790015</c:v>
                </c:pt>
                <c:pt idx="4">
                  <c:v>1675784</c:v>
                </c:pt>
              </c:numCache>
            </c:numRef>
          </c:val>
          <c:extLst>
            <c:ext xmlns:c16="http://schemas.microsoft.com/office/drawing/2014/chart" uri="{C3380CC4-5D6E-409C-BE32-E72D297353CC}">
              <c16:uniqueId val="{00000007-D4B3-4EA5-9646-5A26BCE15FEC}"/>
            </c:ext>
          </c:extLst>
        </c:ser>
        <c:ser>
          <c:idx val="4"/>
          <c:order val="4"/>
          <c:tx>
            <c:strRef>
              <c:f>'pivot table'!$N$1:$N$2</c:f>
              <c:strCache>
                <c:ptCount val="1"/>
                <c:pt idx="0">
                  <c:v>Pune</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5"/>
                <c:pt idx="0">
                  <c:v>Cardiology</c:v>
                </c:pt>
                <c:pt idx="1">
                  <c:v>General Medicine</c:v>
                </c:pt>
                <c:pt idx="2">
                  <c:v>Neurology</c:v>
                </c:pt>
                <c:pt idx="3">
                  <c:v>Orthopedics</c:v>
                </c:pt>
                <c:pt idx="4">
                  <c:v>Pediatrics</c:v>
                </c:pt>
              </c:strCache>
            </c:strRef>
          </c:cat>
          <c:val>
            <c:numRef>
              <c:f>'pivot table'!$N$3:$N$7</c:f>
              <c:numCache>
                <c:formatCode>[&gt;=1000000]0,,"M";[&gt;=1000]0,"K";0</c:formatCode>
                <c:ptCount val="5"/>
                <c:pt idx="0">
                  <c:v>1442421</c:v>
                </c:pt>
                <c:pt idx="1">
                  <c:v>1532266</c:v>
                </c:pt>
                <c:pt idx="2">
                  <c:v>1438765</c:v>
                </c:pt>
                <c:pt idx="3">
                  <c:v>755763</c:v>
                </c:pt>
                <c:pt idx="4">
                  <c:v>1924198</c:v>
                </c:pt>
              </c:numCache>
            </c:numRef>
          </c:val>
          <c:extLst>
            <c:ext xmlns:c16="http://schemas.microsoft.com/office/drawing/2014/chart" uri="{C3380CC4-5D6E-409C-BE32-E72D297353CC}">
              <c16:uniqueId val="{00000008-D4B3-4EA5-9646-5A26BCE15FEC}"/>
            </c:ext>
          </c:extLst>
        </c:ser>
        <c:dLbls>
          <c:dLblPos val="outEnd"/>
          <c:showLegendKey val="0"/>
          <c:showVal val="1"/>
          <c:showCatName val="0"/>
          <c:showSerName val="0"/>
          <c:showPercent val="0"/>
          <c:showBubbleSize val="0"/>
        </c:dLbls>
        <c:gapWidth val="219"/>
        <c:overlap val="-27"/>
        <c:axId val="309592672"/>
        <c:axId val="309592192"/>
      </c:barChart>
      <c:catAx>
        <c:axId val="3095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09592192"/>
        <c:crosses val="autoZero"/>
        <c:auto val="1"/>
        <c:lblAlgn val="ctr"/>
        <c:lblOffset val="100"/>
        <c:noMultiLvlLbl val="0"/>
      </c:catAx>
      <c:valAx>
        <c:axId val="309592192"/>
        <c:scaling>
          <c:orientation val="minMax"/>
        </c:scaling>
        <c:delete val="1"/>
        <c:axPos val="l"/>
        <c:numFmt formatCode="[&gt;=1000000]0,,&quot;M&quot;;[&gt;=1000]0,&quot;K&quot;;0" sourceLinked="1"/>
        <c:majorTickMark val="none"/>
        <c:minorTickMark val="none"/>
        <c:tickLblPos val="nextTo"/>
        <c:crossAx val="309592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table!Year/city</c:name>
    <c:fmtId val="2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Revenue by year in each city</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table'!$B$43:$B$44</c:f>
              <c:strCache>
                <c:ptCount val="1"/>
                <c:pt idx="0">
                  <c:v>2022</c:v>
                </c:pt>
              </c:strCache>
            </c:strRef>
          </c:tx>
          <c:spPr>
            <a:solidFill>
              <a:schemeClr val="accent5">
                <a:shade val="65000"/>
              </a:schemeClr>
            </a:solidFill>
            <a:ln>
              <a:noFill/>
            </a:ln>
            <a:effectLst/>
          </c:spPr>
          <c:invertIfNegative val="0"/>
          <c:cat>
            <c:strRef>
              <c:f>'pivot table'!$A$45:$A$49</c:f>
              <c:strCache>
                <c:ptCount val="5"/>
                <c:pt idx="0">
                  <c:v>Bangalore</c:v>
                </c:pt>
                <c:pt idx="1">
                  <c:v>Delhi</c:v>
                </c:pt>
                <c:pt idx="2">
                  <c:v>Hyderabad</c:v>
                </c:pt>
                <c:pt idx="3">
                  <c:v>Mumbai</c:v>
                </c:pt>
                <c:pt idx="4">
                  <c:v>Pune</c:v>
                </c:pt>
              </c:strCache>
            </c:strRef>
          </c:cat>
          <c:val>
            <c:numRef>
              <c:f>'pivot table'!$B$45:$B$49</c:f>
              <c:numCache>
                <c:formatCode>[&gt;=1000000]0,,"M";[&gt;=1000]0,"K";0</c:formatCode>
                <c:ptCount val="5"/>
                <c:pt idx="0">
                  <c:v>4628857</c:v>
                </c:pt>
                <c:pt idx="1">
                  <c:v>1835062</c:v>
                </c:pt>
                <c:pt idx="2">
                  <c:v>3589295</c:v>
                </c:pt>
                <c:pt idx="3">
                  <c:v>3490267</c:v>
                </c:pt>
                <c:pt idx="4">
                  <c:v>2903727</c:v>
                </c:pt>
              </c:numCache>
            </c:numRef>
          </c:val>
          <c:extLst>
            <c:ext xmlns:c16="http://schemas.microsoft.com/office/drawing/2014/chart" uri="{C3380CC4-5D6E-409C-BE32-E72D297353CC}">
              <c16:uniqueId val="{00000000-EB8D-4A2C-AECF-BD4FF1C7D3EC}"/>
            </c:ext>
          </c:extLst>
        </c:ser>
        <c:ser>
          <c:idx val="1"/>
          <c:order val="1"/>
          <c:tx>
            <c:strRef>
              <c:f>'pivot table'!$C$43:$C$44</c:f>
              <c:strCache>
                <c:ptCount val="1"/>
                <c:pt idx="0">
                  <c:v>2023</c:v>
                </c:pt>
              </c:strCache>
            </c:strRef>
          </c:tx>
          <c:spPr>
            <a:solidFill>
              <a:schemeClr val="accent5"/>
            </a:solidFill>
            <a:ln>
              <a:noFill/>
            </a:ln>
            <a:effectLst/>
          </c:spPr>
          <c:invertIfNegative val="0"/>
          <c:cat>
            <c:strRef>
              <c:f>'pivot table'!$A$45:$A$49</c:f>
              <c:strCache>
                <c:ptCount val="5"/>
                <c:pt idx="0">
                  <c:v>Bangalore</c:v>
                </c:pt>
                <c:pt idx="1">
                  <c:v>Delhi</c:v>
                </c:pt>
                <c:pt idx="2">
                  <c:v>Hyderabad</c:v>
                </c:pt>
                <c:pt idx="3">
                  <c:v>Mumbai</c:v>
                </c:pt>
                <c:pt idx="4">
                  <c:v>Pune</c:v>
                </c:pt>
              </c:strCache>
            </c:strRef>
          </c:cat>
          <c:val>
            <c:numRef>
              <c:f>'pivot table'!$C$45:$C$49</c:f>
              <c:numCache>
                <c:formatCode>[&gt;=1000000]0,,"M";[&gt;=1000]0,"K";0</c:formatCode>
                <c:ptCount val="5"/>
                <c:pt idx="0">
                  <c:v>2528338</c:v>
                </c:pt>
                <c:pt idx="1">
                  <c:v>3260716</c:v>
                </c:pt>
                <c:pt idx="2">
                  <c:v>4184249</c:v>
                </c:pt>
                <c:pt idx="3">
                  <c:v>2618227</c:v>
                </c:pt>
                <c:pt idx="4">
                  <c:v>2913509</c:v>
                </c:pt>
              </c:numCache>
            </c:numRef>
          </c:val>
          <c:extLst>
            <c:ext xmlns:c16="http://schemas.microsoft.com/office/drawing/2014/chart" uri="{C3380CC4-5D6E-409C-BE32-E72D297353CC}">
              <c16:uniqueId val="{00000001-EB8D-4A2C-AECF-BD4FF1C7D3EC}"/>
            </c:ext>
          </c:extLst>
        </c:ser>
        <c:ser>
          <c:idx val="2"/>
          <c:order val="2"/>
          <c:tx>
            <c:strRef>
              <c:f>'pivot table'!$D$43:$D$44</c:f>
              <c:strCache>
                <c:ptCount val="1"/>
                <c:pt idx="0">
                  <c:v>2024</c:v>
                </c:pt>
              </c:strCache>
            </c:strRef>
          </c:tx>
          <c:spPr>
            <a:solidFill>
              <a:schemeClr val="accent5">
                <a:tint val="65000"/>
              </a:schemeClr>
            </a:solidFill>
            <a:ln>
              <a:noFill/>
            </a:ln>
            <a:effectLst/>
          </c:spPr>
          <c:invertIfNegative val="0"/>
          <c:cat>
            <c:strRef>
              <c:f>'pivot table'!$A$45:$A$49</c:f>
              <c:strCache>
                <c:ptCount val="5"/>
                <c:pt idx="0">
                  <c:v>Bangalore</c:v>
                </c:pt>
                <c:pt idx="1">
                  <c:v>Delhi</c:v>
                </c:pt>
                <c:pt idx="2">
                  <c:v>Hyderabad</c:v>
                </c:pt>
                <c:pt idx="3">
                  <c:v>Mumbai</c:v>
                </c:pt>
                <c:pt idx="4">
                  <c:v>Pune</c:v>
                </c:pt>
              </c:strCache>
            </c:strRef>
          </c:cat>
          <c:val>
            <c:numRef>
              <c:f>'pivot table'!$D$45:$D$49</c:f>
              <c:numCache>
                <c:formatCode>[&gt;=1000000]0,,"M";[&gt;=1000]0,"K";0</c:formatCode>
                <c:ptCount val="5"/>
                <c:pt idx="0">
                  <c:v>1036176</c:v>
                </c:pt>
                <c:pt idx="1">
                  <c:v>1181741</c:v>
                </c:pt>
                <c:pt idx="2">
                  <c:v>1417911</c:v>
                </c:pt>
                <c:pt idx="3">
                  <c:v>1288876</c:v>
                </c:pt>
                <c:pt idx="4">
                  <c:v>1276177</c:v>
                </c:pt>
              </c:numCache>
            </c:numRef>
          </c:val>
          <c:extLst>
            <c:ext xmlns:c16="http://schemas.microsoft.com/office/drawing/2014/chart" uri="{C3380CC4-5D6E-409C-BE32-E72D297353CC}">
              <c16:uniqueId val="{00000002-EB8D-4A2C-AECF-BD4FF1C7D3EC}"/>
            </c:ext>
          </c:extLst>
        </c:ser>
        <c:dLbls>
          <c:showLegendKey val="0"/>
          <c:showVal val="0"/>
          <c:showCatName val="0"/>
          <c:showSerName val="0"/>
          <c:showPercent val="0"/>
          <c:showBubbleSize val="0"/>
        </c:dLbls>
        <c:gapWidth val="219"/>
        <c:overlap val="-27"/>
        <c:axId val="2003228255"/>
        <c:axId val="2003229695"/>
      </c:barChart>
      <c:catAx>
        <c:axId val="20032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2003229695"/>
        <c:crosses val="autoZero"/>
        <c:auto val="1"/>
        <c:lblAlgn val="ctr"/>
        <c:lblOffset val="100"/>
        <c:noMultiLvlLbl val="0"/>
      </c:catAx>
      <c:valAx>
        <c:axId val="2003229695"/>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03228255"/>
        <c:crosses val="autoZero"/>
        <c:crossBetween val="between"/>
      </c:valAx>
      <c:spPr>
        <a:noFill/>
        <a:ln>
          <a:noFill/>
        </a:ln>
        <a:effectLst/>
      </c:spPr>
    </c:plotArea>
    <c:legend>
      <c:legendPos val="r"/>
      <c:layout>
        <c:manualLayout>
          <c:xMode val="edge"/>
          <c:yMode val="edge"/>
          <c:x val="0.90994718413249431"/>
          <c:y val="0.32576836966524075"/>
          <c:w val="7.9138434178687045E-2"/>
          <c:h val="0.47666843126641506"/>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 Project.xlsx]pivot table!city/treatment</c:name>
    <c:fmtId val="1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a:t>Which city has the highest revenue?</a:t>
            </a:r>
          </a:p>
          <a:p>
            <a:pPr>
              <a:defRPr sz="1600"/>
            </a:pPr>
            <a:endParaRPr lang="en-US" sz="1600"/>
          </a:p>
        </c:rich>
      </c:tx>
      <c:layout>
        <c:manualLayout>
          <c:xMode val="edge"/>
          <c:yMode val="edge"/>
          <c:x val="0.20228516510697944"/>
          <c:y val="2.415139995036437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3657236743430901"/>
              <c:y val="-0.15740722100960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3"/>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20480008180795567"/>
              <c:y val="0.10296882918453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20480008180795567"/>
              <c:y val="0.10296882918453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0.13657236743430901"/>
              <c:y val="-0.15740722100960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dLbl>
          <c:idx val="0"/>
          <c:layout>
            <c:manualLayout>
              <c:x val="0.14859777070323874"/>
              <c:y val="0.12644174432488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0.19277452948112886"/>
              <c:y val="-0.133934268065931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1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5"/>
          </a:solidFill>
          <a:ln w="19050">
            <a:solidFill>
              <a:schemeClr val="lt1"/>
            </a:solidFill>
          </a:ln>
          <a:effectLst/>
        </c:spPr>
        <c:dLbl>
          <c:idx val="0"/>
          <c:layout>
            <c:manualLayout>
              <c:x val="0.14859777070323874"/>
              <c:y val="0.12644174432488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olidFill>
          <a:ln w="19050">
            <a:solidFill>
              <a:schemeClr val="lt1"/>
            </a:solidFill>
          </a:ln>
          <a:effectLst/>
        </c:spPr>
        <c:dLbl>
          <c:idx val="0"/>
          <c:layout>
            <c:manualLayout>
              <c:x val="-0.19277452948112886"/>
              <c:y val="-0.133934268065931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2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5"/>
          </a:solidFill>
          <a:ln w="19050">
            <a:solidFill>
              <a:schemeClr val="lt1"/>
            </a:solidFill>
          </a:ln>
          <a:effectLst/>
        </c:spPr>
        <c:dLbl>
          <c:idx val="0"/>
          <c:layout>
            <c:manualLayout>
              <c:x val="0.14859777070323874"/>
              <c:y val="0.12644174432488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c:spPr>
        <c:dLbl>
          <c:idx val="0"/>
          <c:layout>
            <c:manualLayout>
              <c:x val="-0.19277452948112886"/>
              <c:y val="-0.133934268065931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3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5"/>
          </a:solidFill>
          <a:ln w="19050">
            <a:solidFill>
              <a:schemeClr val="lt1"/>
            </a:solidFill>
          </a:ln>
          <a:effectLst/>
        </c:spPr>
        <c:dLbl>
          <c:idx val="0"/>
          <c:layout>
            <c:manualLayout>
              <c:x val="0.14859777070323874"/>
              <c:y val="0.12644174432488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5"/>
          </a:solidFill>
          <a:ln w="19050">
            <a:solidFill>
              <a:schemeClr val="lt1"/>
            </a:solidFill>
          </a:ln>
          <a:effectLst/>
        </c:spPr>
        <c:dLbl>
          <c:idx val="0"/>
          <c:layout>
            <c:manualLayout>
              <c:x val="-0.19277452948112886"/>
              <c:y val="-0.133934268065931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
        <c:idx val="3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5"/>
          </a:solidFill>
          <a:ln w="19050">
            <a:solidFill>
              <a:schemeClr val="lt1"/>
            </a:solidFill>
          </a:ln>
          <a:effectLst/>
        </c:spPr>
        <c:dLbl>
          <c:idx val="0"/>
          <c:layout>
            <c:manualLayout>
              <c:x val="0.11388888888888879"/>
              <c:y val="-0.14351851851851852"/>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5"/>
          </a:solidFill>
          <a:ln w="19050">
            <a:solidFill>
              <a:schemeClr val="lt1"/>
            </a:solidFill>
          </a:ln>
          <a:effectLst/>
        </c:spPr>
        <c:dLbl>
          <c:idx val="0"/>
          <c:layout>
            <c:manualLayout>
              <c:x val="0.14999999999999991"/>
              <c:y val="3.7037037037036952E-2"/>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5"/>
          </a:solidFill>
          <a:ln w="19050">
            <a:solidFill>
              <a:schemeClr val="lt1"/>
            </a:solidFill>
          </a:ln>
          <a:effectLst/>
        </c:spPr>
        <c:dLbl>
          <c:idx val="0"/>
          <c:layout>
            <c:manualLayout>
              <c:x val="0.14859777070323874"/>
              <c:y val="0.12644174432488181"/>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5"/>
          </a:solidFill>
          <a:ln w="19050">
            <a:solidFill>
              <a:schemeClr val="lt1"/>
            </a:solidFill>
          </a:ln>
          <a:effectLst/>
        </c:spPr>
        <c:dLbl>
          <c:idx val="0"/>
          <c:layout>
            <c:manualLayout>
              <c:x val="-0.19131978529209048"/>
              <c:y val="0.10616961533174922"/>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5"/>
          </a:solidFill>
          <a:ln w="19050">
            <a:solidFill>
              <a:schemeClr val="lt1"/>
            </a:solidFill>
          </a:ln>
          <a:effectLst/>
        </c:spPr>
        <c:dLbl>
          <c:idx val="0"/>
          <c:layout>
            <c:manualLayout>
              <c:x val="-0.19277452948112886"/>
              <c:y val="-0.13393426806593159"/>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Lst>
        </c:dLbl>
      </c:pivotFmt>
    </c:pivotFmts>
    <c:plotArea>
      <c:layout/>
      <c:doughnutChart>
        <c:varyColors val="1"/>
        <c:ser>
          <c:idx val="0"/>
          <c:order val="0"/>
          <c:tx>
            <c:strRef>
              <c:f>'pivot table'!$B$1</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4F6F-4F1F-86BB-843350A8DF69}"/>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4F6F-4F1F-86BB-843350A8DF6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F6F-4F1F-86BB-843350A8DF69}"/>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4F6F-4F1F-86BB-843350A8DF69}"/>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4F6F-4F1F-86BB-843350A8DF69}"/>
              </c:ext>
            </c:extLst>
          </c:dPt>
          <c:dLbls>
            <c:dLbl>
              <c:idx val="0"/>
              <c:layout>
                <c:manualLayout>
                  <c:x val="0.11388888888888879"/>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6F-4F1F-86BB-843350A8DF69}"/>
                </c:ext>
              </c:extLst>
            </c:dLbl>
            <c:dLbl>
              <c:idx val="1"/>
              <c:layout>
                <c:manualLayout>
                  <c:x val="0.14999999999999991"/>
                  <c:y val="3.70370370370369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6F-4F1F-86BB-843350A8DF69}"/>
                </c:ext>
              </c:extLst>
            </c:dLbl>
            <c:dLbl>
              <c:idx val="2"/>
              <c:layout>
                <c:manualLayout>
                  <c:x val="0.14859777070323874"/>
                  <c:y val="0.126441744324881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F6F-4F1F-86BB-843350A8DF69}"/>
                </c:ext>
              </c:extLst>
            </c:dLbl>
            <c:dLbl>
              <c:idx val="3"/>
              <c:layout>
                <c:manualLayout>
                  <c:x val="-0.19131978529209048"/>
                  <c:y val="0.106169615331749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F6F-4F1F-86BB-843350A8DF69}"/>
                </c:ext>
              </c:extLst>
            </c:dLbl>
            <c:dLbl>
              <c:idx val="4"/>
              <c:layout>
                <c:manualLayout>
                  <c:x val="-0.19277452948112886"/>
                  <c:y val="-0.13393426806593159"/>
                </c:manualLayout>
              </c:layout>
              <c:showLegendKey val="0"/>
              <c:showVal val="0"/>
              <c:showCatName val="1"/>
              <c:showSerName val="0"/>
              <c:showPercent val="1"/>
              <c:showBubbleSize val="0"/>
              <c:extLst>
                <c:ext xmlns:c15="http://schemas.microsoft.com/office/drawing/2012/chart" uri="{CE6537A1-D6FC-4f65-9D91-7224C49458BB}">
                  <c15:layout>
                    <c:manualLayout>
                      <c:w val="0.22361568557837391"/>
                      <c:h val="0.1702292879417395"/>
                    </c:manualLayout>
                  </c15:layout>
                </c:ext>
                <c:ext xmlns:c16="http://schemas.microsoft.com/office/drawing/2014/chart" uri="{C3380CC4-5D6E-409C-BE32-E72D297353CC}">
                  <c16:uniqueId val="{00000009-4F6F-4F1F-86BB-843350A8DF69}"/>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table'!$A$2:$A$7</c:f>
              <c:strCache>
                <c:ptCount val="5"/>
                <c:pt idx="0">
                  <c:v>Delhi</c:v>
                </c:pt>
                <c:pt idx="1">
                  <c:v>Pune</c:v>
                </c:pt>
                <c:pt idx="2">
                  <c:v>Mumbai</c:v>
                </c:pt>
                <c:pt idx="3">
                  <c:v>Bangalore</c:v>
                </c:pt>
                <c:pt idx="4">
                  <c:v>Hyderabad</c:v>
                </c:pt>
              </c:strCache>
            </c:strRef>
          </c:cat>
          <c:val>
            <c:numRef>
              <c:f>'pivot table'!$B$2:$B$7</c:f>
              <c:numCache>
                <c:formatCode>[&gt;=1000000]0,,"M";[&gt;=1000]0,"K";0</c:formatCode>
                <c:ptCount val="5"/>
                <c:pt idx="0">
                  <c:v>6277519</c:v>
                </c:pt>
                <c:pt idx="1">
                  <c:v>7093413</c:v>
                </c:pt>
                <c:pt idx="2">
                  <c:v>7397370</c:v>
                </c:pt>
                <c:pt idx="3">
                  <c:v>8193371</c:v>
                </c:pt>
                <c:pt idx="4">
                  <c:v>9191455</c:v>
                </c:pt>
              </c:numCache>
            </c:numRef>
          </c:val>
          <c:extLst>
            <c:ext xmlns:c16="http://schemas.microsoft.com/office/drawing/2014/chart" uri="{C3380CC4-5D6E-409C-BE32-E72D297353CC}">
              <c16:uniqueId val="{0000000A-4F6F-4F1F-86BB-843350A8DF6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5">
  <a:schemeClr val="accent5"/>
</cs:colorStyle>
</file>

<file path=xl/charts/colors18.xml><?xml version="1.0" encoding="utf-8"?>
<cs:colorStyle xmlns:cs="http://schemas.microsoft.com/office/drawing/2012/chartStyle" xmlns:a="http://schemas.openxmlformats.org/drawingml/2006/main" meth="withinLinearReversed" id="25">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Reversed" id="25">
  <a:schemeClr val="accent5"/>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Reversed" id="25">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withinLinearReversed" id="25">
  <a:schemeClr val="accent5"/>
</cs:colorStyle>
</file>

<file path=xl/charts/colors27.xml><?xml version="1.0" encoding="utf-8"?>
<cs:colorStyle xmlns:cs="http://schemas.microsoft.com/office/drawing/2012/chartStyle" xmlns:a="http://schemas.openxmlformats.org/drawingml/2006/main" meth="withinLinear" id="18">
  <a:schemeClr val="accent5"/>
</cs:colorStyle>
</file>

<file path=xl/charts/colors28.xml><?xml version="1.0" encoding="utf-8"?>
<cs:colorStyle xmlns:cs="http://schemas.microsoft.com/office/drawing/2012/chartStyle" xmlns:a="http://schemas.openxmlformats.org/drawingml/2006/main" meth="withinLinear" id="18">
  <a:schemeClr val="accent5"/>
</cs:colorStyle>
</file>

<file path=xl/charts/colors29.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image" Target="../media/image1.png"/><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hyperlink" Target="#'City Dashboard'!A1"/><Relationship Id="rId1" Type="http://schemas.openxmlformats.org/officeDocument/2006/relationships/hyperlink" Target="#'Doctor Dashboard '!A1"/><Relationship Id="rId6" Type="http://schemas.openxmlformats.org/officeDocument/2006/relationships/image" Target="../media/image4.png"/><Relationship Id="rId11" Type="http://schemas.openxmlformats.org/officeDocument/2006/relationships/chart" Target="../charts/chart21.xml"/><Relationship Id="rId5" Type="http://schemas.openxmlformats.org/officeDocument/2006/relationships/image" Target="../media/image3.png"/><Relationship Id="rId10" Type="http://schemas.openxmlformats.org/officeDocument/2006/relationships/chart" Target="../charts/chart20.xml"/><Relationship Id="rId4" Type="http://schemas.openxmlformats.org/officeDocument/2006/relationships/image" Target="../media/image2.png"/><Relationship Id="rId9" Type="http://schemas.openxmlformats.org/officeDocument/2006/relationships/chart" Target="../charts/chart19.xml"/><Relationship Id="rId1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image" Target="../media/image1.png"/><Relationship Id="rId7" Type="http://schemas.openxmlformats.org/officeDocument/2006/relationships/chart" Target="../charts/chart27.xml"/><Relationship Id="rId2" Type="http://schemas.openxmlformats.org/officeDocument/2006/relationships/chart" Target="../charts/chart25.xml"/><Relationship Id="rId1" Type="http://schemas.openxmlformats.org/officeDocument/2006/relationships/hyperlink" Target="#'Doctor Dashboard '!A1"/><Relationship Id="rId6" Type="http://schemas.openxmlformats.org/officeDocument/2006/relationships/chart" Target="../charts/chart26.xml"/><Relationship Id="rId5" Type="http://schemas.openxmlformats.org/officeDocument/2006/relationships/image" Target="../media/image3.png"/><Relationship Id="rId10" Type="http://schemas.openxmlformats.org/officeDocument/2006/relationships/chart" Target="../charts/chart29.xml"/><Relationship Id="rId4" Type="http://schemas.openxmlformats.org/officeDocument/2006/relationships/image" Target="../media/image2.png"/><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39077</xdr:colOff>
      <xdr:row>0</xdr:row>
      <xdr:rowOff>0</xdr:rowOff>
    </xdr:from>
    <xdr:to>
      <xdr:col>6</xdr:col>
      <xdr:colOff>534377</xdr:colOff>
      <xdr:row>14</xdr:row>
      <xdr:rowOff>83820</xdr:rowOff>
    </xdr:to>
    <xdr:graphicFrame macro="">
      <xdr:nvGraphicFramePr>
        <xdr:cNvPr id="3" name="Chart 2">
          <a:extLst>
            <a:ext uri="{FF2B5EF4-FFF2-40B4-BE49-F238E27FC236}">
              <a16:creationId xmlns:a16="http://schemas.microsoft.com/office/drawing/2014/main" id="{655081E6-BA80-EB70-0B74-65CD467BF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22412</xdr:colOff>
      <xdr:row>14</xdr:row>
      <xdr:rowOff>137160</xdr:rowOff>
    </xdr:from>
    <xdr:to>
      <xdr:col>7</xdr:col>
      <xdr:colOff>251012</xdr:colOff>
      <xdr:row>26</xdr:row>
      <xdr:rowOff>160020</xdr:rowOff>
    </xdr:to>
    <xdr:graphicFrame macro="">
      <xdr:nvGraphicFramePr>
        <xdr:cNvPr id="4" name="Chart 3">
          <a:extLst>
            <a:ext uri="{FF2B5EF4-FFF2-40B4-BE49-F238E27FC236}">
              <a16:creationId xmlns:a16="http://schemas.microsoft.com/office/drawing/2014/main" id="{7A77CE1B-B4D0-6C79-05F0-E2535F6B0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1267460</xdr:colOff>
      <xdr:row>7</xdr:row>
      <xdr:rowOff>26894</xdr:rowOff>
    </xdr:from>
    <xdr:to>
      <xdr:col>17</xdr:col>
      <xdr:colOff>452718</xdr:colOff>
      <xdr:row>18</xdr:row>
      <xdr:rowOff>98612</xdr:rowOff>
    </xdr:to>
    <xdr:graphicFrame macro="">
      <xdr:nvGraphicFramePr>
        <xdr:cNvPr id="2" name="Chart 1">
          <a:extLst>
            <a:ext uri="{FF2B5EF4-FFF2-40B4-BE49-F238E27FC236}">
              <a16:creationId xmlns:a16="http://schemas.microsoft.com/office/drawing/2014/main" id="{E400E1BC-A650-3803-CDA8-B562DA505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12700</xdr:colOff>
      <xdr:row>26</xdr:row>
      <xdr:rowOff>12700</xdr:rowOff>
    </xdr:from>
    <xdr:to>
      <xdr:col>17</xdr:col>
      <xdr:colOff>495300</xdr:colOff>
      <xdr:row>40</xdr:row>
      <xdr:rowOff>12700</xdr:rowOff>
    </xdr:to>
    <xdr:graphicFrame macro="">
      <xdr:nvGraphicFramePr>
        <xdr:cNvPr id="6" name="Chart 5">
          <a:extLst>
            <a:ext uri="{FF2B5EF4-FFF2-40B4-BE49-F238E27FC236}">
              <a16:creationId xmlns:a16="http://schemas.microsoft.com/office/drawing/2014/main" id="{B2162AE1-995C-4580-9132-D8EC52FCA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30078</xdr:colOff>
      <xdr:row>6</xdr:row>
      <xdr:rowOff>42110</xdr:rowOff>
    </xdr:from>
    <xdr:to>
      <xdr:col>21</xdr:col>
      <xdr:colOff>344465</xdr:colOff>
      <xdr:row>20</xdr:row>
      <xdr:rowOff>76199</xdr:rowOff>
    </xdr:to>
    <xdr:graphicFrame macro="">
      <xdr:nvGraphicFramePr>
        <xdr:cNvPr id="8" name="Chart 7">
          <a:extLst>
            <a:ext uri="{FF2B5EF4-FFF2-40B4-BE49-F238E27FC236}">
              <a16:creationId xmlns:a16="http://schemas.microsoft.com/office/drawing/2014/main" id="{0BF7C013-190D-FC4B-1AB1-2564D88AD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444156</xdr:colOff>
      <xdr:row>6</xdr:row>
      <xdr:rowOff>88904</xdr:rowOff>
    </xdr:from>
    <xdr:to>
      <xdr:col>25</xdr:col>
      <xdr:colOff>344465</xdr:colOff>
      <xdr:row>19</xdr:row>
      <xdr:rowOff>99345</xdr:rowOff>
    </xdr:to>
    <xdr:graphicFrame macro="">
      <xdr:nvGraphicFramePr>
        <xdr:cNvPr id="9" name="Chart 8">
          <a:extLst>
            <a:ext uri="{FF2B5EF4-FFF2-40B4-BE49-F238E27FC236}">
              <a16:creationId xmlns:a16="http://schemas.microsoft.com/office/drawing/2014/main" id="{362FEB15-F79D-DA2D-FA3C-2DDF98B7A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40104</xdr:colOff>
      <xdr:row>28</xdr:row>
      <xdr:rowOff>52137</xdr:rowOff>
    </xdr:from>
    <xdr:to>
      <xdr:col>29</xdr:col>
      <xdr:colOff>40105</xdr:colOff>
      <xdr:row>42</xdr:row>
      <xdr:rowOff>165100</xdr:rowOff>
    </xdr:to>
    <xdr:graphicFrame macro="">
      <xdr:nvGraphicFramePr>
        <xdr:cNvPr id="10" name="Chart 9">
          <a:extLst>
            <a:ext uri="{FF2B5EF4-FFF2-40B4-BE49-F238E27FC236}">
              <a16:creationId xmlns:a16="http://schemas.microsoft.com/office/drawing/2014/main" id="{5AD6928B-9BC8-26D3-FE34-CB1BD8062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135698</xdr:colOff>
      <xdr:row>9</xdr:row>
      <xdr:rowOff>177452</xdr:rowOff>
    </xdr:from>
    <xdr:to>
      <xdr:col>25</xdr:col>
      <xdr:colOff>492343</xdr:colOff>
      <xdr:row>19</xdr:row>
      <xdr:rowOff>73067</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BB662DAB-8C28-D332-7289-76F627AF82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151398" y="1777652"/>
              <a:ext cx="1626645" cy="1673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1452638</xdr:colOff>
      <xdr:row>49</xdr:row>
      <xdr:rowOff>128209</xdr:rowOff>
    </xdr:from>
    <xdr:to>
      <xdr:col>23</xdr:col>
      <xdr:colOff>1342571</xdr:colOff>
      <xdr:row>64</xdr:row>
      <xdr:rowOff>149981</xdr:rowOff>
    </xdr:to>
    <xdr:graphicFrame macro="">
      <xdr:nvGraphicFramePr>
        <xdr:cNvPr id="13" name="Chart 12">
          <a:extLst>
            <a:ext uri="{FF2B5EF4-FFF2-40B4-BE49-F238E27FC236}">
              <a16:creationId xmlns:a16="http://schemas.microsoft.com/office/drawing/2014/main" id="{D9B5B8D8-68E6-74FF-3938-148F69CD2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1547690</xdr:colOff>
      <xdr:row>49</xdr:row>
      <xdr:rowOff>132861</xdr:rowOff>
    </xdr:from>
    <xdr:to>
      <xdr:col>31</xdr:col>
      <xdr:colOff>44938</xdr:colOff>
      <xdr:row>62</xdr:row>
      <xdr:rowOff>141654</xdr:rowOff>
    </xdr:to>
    <xdr:graphicFrame macro="">
      <xdr:nvGraphicFramePr>
        <xdr:cNvPr id="14" name="Chart 13">
          <a:extLst>
            <a:ext uri="{FF2B5EF4-FFF2-40B4-BE49-F238E27FC236}">
              <a16:creationId xmlns:a16="http://schemas.microsoft.com/office/drawing/2014/main" id="{86627D4A-AC26-65E2-E26C-CA3B00E0C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311223</xdr:colOff>
      <xdr:row>33</xdr:row>
      <xdr:rowOff>76350</xdr:rowOff>
    </xdr:from>
    <xdr:to>
      <xdr:col>19</xdr:col>
      <xdr:colOff>884200</xdr:colOff>
      <xdr:row>42</xdr:row>
      <xdr:rowOff>158377</xdr:rowOff>
    </xdr:to>
    <mc:AlternateContent xmlns:mc="http://schemas.openxmlformats.org/markup-compatibility/2006" xmlns:a14="http://schemas.microsoft.com/office/drawing/2010/main">
      <mc:Choice Requires="a14">
        <xdr:graphicFrame macro="">
          <xdr:nvGraphicFramePr>
            <xdr:cNvPr id="15" name="Doctor_Assigned">
              <a:extLst>
                <a:ext uri="{FF2B5EF4-FFF2-40B4-BE49-F238E27FC236}">
                  <a16:creationId xmlns:a16="http://schemas.microsoft.com/office/drawing/2014/main" id="{7AEF9A7E-68BC-1F79-CC55-01619A37D797}"/>
                </a:ext>
              </a:extLst>
            </xdr:cNvPr>
            <xdr:cNvGraphicFramePr/>
          </xdr:nvGraphicFramePr>
          <xdr:xfrm>
            <a:off x="0" y="0"/>
            <a:ext cx="0" cy="0"/>
          </xdr:xfrm>
          <a:graphic>
            <a:graphicData uri="http://schemas.microsoft.com/office/drawing/2010/slicer">
              <sle:slicer xmlns:sle="http://schemas.microsoft.com/office/drawing/2010/slicer" name="Doctor_Assigned"/>
            </a:graphicData>
          </a:graphic>
        </xdr:graphicFrame>
      </mc:Choice>
      <mc:Fallback xmlns="">
        <xdr:sp macro="" textlink="">
          <xdr:nvSpPr>
            <xdr:cNvPr id="0" name=""/>
            <xdr:cNvSpPr>
              <a:spLocks noTextEdit="1"/>
            </xdr:cNvSpPr>
          </xdr:nvSpPr>
          <xdr:spPr>
            <a:xfrm>
              <a:off x="14484423" y="5943750"/>
              <a:ext cx="1842977" cy="1682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29308</xdr:colOff>
      <xdr:row>78</xdr:row>
      <xdr:rowOff>162170</xdr:rowOff>
    </xdr:from>
    <xdr:to>
      <xdr:col>8</xdr:col>
      <xdr:colOff>517769</xdr:colOff>
      <xdr:row>90</xdr:row>
      <xdr:rowOff>107462</xdr:rowOff>
    </xdr:to>
    <xdr:graphicFrame macro="">
      <xdr:nvGraphicFramePr>
        <xdr:cNvPr id="5" name="Chart 4">
          <a:extLst>
            <a:ext uri="{FF2B5EF4-FFF2-40B4-BE49-F238E27FC236}">
              <a16:creationId xmlns:a16="http://schemas.microsoft.com/office/drawing/2014/main" id="{1868F1A8-0D46-3212-C7CB-93473264F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9768</xdr:colOff>
      <xdr:row>83</xdr:row>
      <xdr:rowOff>54706</xdr:rowOff>
    </xdr:from>
    <xdr:to>
      <xdr:col>16</xdr:col>
      <xdr:colOff>114299</xdr:colOff>
      <xdr:row>102</xdr:row>
      <xdr:rowOff>152399</xdr:rowOff>
    </xdr:to>
    <xdr:graphicFrame macro="">
      <xdr:nvGraphicFramePr>
        <xdr:cNvPr id="12" name="Chart 11">
          <a:extLst>
            <a:ext uri="{FF2B5EF4-FFF2-40B4-BE49-F238E27FC236}">
              <a16:creationId xmlns:a16="http://schemas.microsoft.com/office/drawing/2014/main" id="{117BE6C6-D733-2650-2673-B00B34015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28527</xdr:colOff>
      <xdr:row>75</xdr:row>
      <xdr:rowOff>91440</xdr:rowOff>
    </xdr:from>
    <xdr:to>
      <xdr:col>15</xdr:col>
      <xdr:colOff>605040</xdr:colOff>
      <xdr:row>82</xdr:row>
      <xdr:rowOff>163733</xdr:rowOff>
    </xdr:to>
    <mc:AlternateContent xmlns:mc="http://schemas.openxmlformats.org/markup-compatibility/2006" xmlns:tsle="http://schemas.microsoft.com/office/drawing/2012/timeslicer">
      <mc:Choice Requires="tsle">
        <xdr:graphicFrame macro="">
          <xdr:nvGraphicFramePr>
            <xdr:cNvPr id="16" name="Admission_Date">
              <a:extLst>
                <a:ext uri="{FF2B5EF4-FFF2-40B4-BE49-F238E27FC236}">
                  <a16:creationId xmlns:a16="http://schemas.microsoft.com/office/drawing/2014/main" id="{EFEFE985-31BB-EDD2-190A-363A7718E0A8}"/>
                </a:ext>
              </a:extLst>
            </xdr:cNvPr>
            <xdr:cNvGraphicFramePr/>
          </xdr:nvGraphicFramePr>
          <xdr:xfrm>
            <a:off x="0" y="0"/>
            <a:ext cx="0" cy="0"/>
          </xdr:xfrm>
          <a:graphic>
            <a:graphicData uri="http://schemas.microsoft.com/office/drawing/2012/timeslicer">
              <tsle:timeslicer name="Admission_Date"/>
            </a:graphicData>
          </a:graphic>
        </xdr:graphicFrame>
      </mc:Choice>
      <mc:Fallback xmlns="">
        <xdr:sp macro="" textlink="">
          <xdr:nvSpPr>
            <xdr:cNvPr id="0" name=""/>
            <xdr:cNvSpPr>
              <a:spLocks noTextEdit="1"/>
            </xdr:cNvSpPr>
          </xdr:nvSpPr>
          <xdr:spPr>
            <a:xfrm>
              <a:off x="9934527" y="12898902"/>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20</xdr:col>
      <xdr:colOff>412872</xdr:colOff>
      <xdr:row>75</xdr:row>
      <xdr:rowOff>99188</xdr:rowOff>
    </xdr:from>
    <xdr:to>
      <xdr:col>21</xdr:col>
      <xdr:colOff>950530</xdr:colOff>
      <xdr:row>90</xdr:row>
      <xdr:rowOff>126705</xdr:rowOff>
    </xdr:to>
    <xdr:graphicFrame macro="">
      <xdr:nvGraphicFramePr>
        <xdr:cNvPr id="21" name="Chart 20">
          <a:extLst>
            <a:ext uri="{FF2B5EF4-FFF2-40B4-BE49-F238E27FC236}">
              <a16:creationId xmlns:a16="http://schemas.microsoft.com/office/drawing/2014/main" id="{8E89F9DF-A7F4-353E-AA03-133E792C5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69850</xdr:colOff>
      <xdr:row>27</xdr:row>
      <xdr:rowOff>127000</xdr:rowOff>
    </xdr:from>
    <xdr:to>
      <xdr:col>7</xdr:col>
      <xdr:colOff>241300</xdr:colOff>
      <xdr:row>41</xdr:row>
      <xdr:rowOff>114300</xdr:rowOff>
    </xdr:to>
    <xdr:graphicFrame macro="">
      <xdr:nvGraphicFramePr>
        <xdr:cNvPr id="18" name="Chart 17">
          <a:extLst>
            <a:ext uri="{FF2B5EF4-FFF2-40B4-BE49-F238E27FC236}">
              <a16:creationId xmlns:a16="http://schemas.microsoft.com/office/drawing/2014/main" id="{4EFCD9E1-171F-69EB-0B23-43B805C81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520700</xdr:colOff>
      <xdr:row>24</xdr:row>
      <xdr:rowOff>110197</xdr:rowOff>
    </xdr:from>
    <xdr:to>
      <xdr:col>8</xdr:col>
      <xdr:colOff>197807</xdr:colOff>
      <xdr:row>34</xdr:row>
      <xdr:rowOff>114300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C4303CC7-3D55-2AE2-0C1B-A427592DBC9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84800" y="4377397"/>
              <a:ext cx="1378907" cy="1782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63500</xdr:colOff>
      <xdr:row>41</xdr:row>
      <xdr:rowOff>152400</xdr:rowOff>
    </xdr:from>
    <xdr:to>
      <xdr:col>8</xdr:col>
      <xdr:colOff>1594664</xdr:colOff>
      <xdr:row>53</xdr:row>
      <xdr:rowOff>25400</xdr:rowOff>
    </xdr:to>
    <xdr:graphicFrame macro="">
      <xdr:nvGraphicFramePr>
        <xdr:cNvPr id="19" name="Chart 18">
          <a:extLst>
            <a:ext uri="{FF2B5EF4-FFF2-40B4-BE49-F238E27FC236}">
              <a16:creationId xmlns:a16="http://schemas.microsoft.com/office/drawing/2014/main" id="{93B60FD0-9ADD-4F71-9673-0BED5A308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344464</xdr:colOff>
      <xdr:row>7</xdr:row>
      <xdr:rowOff>42796</xdr:rowOff>
    </xdr:from>
    <xdr:to>
      <xdr:col>31</xdr:col>
      <xdr:colOff>647176</xdr:colOff>
      <xdr:row>21</xdr:row>
      <xdr:rowOff>155530</xdr:rowOff>
    </xdr:to>
    <xdr:graphicFrame macro="">
      <xdr:nvGraphicFramePr>
        <xdr:cNvPr id="20" name="Chart 19">
          <a:extLst>
            <a:ext uri="{FF2B5EF4-FFF2-40B4-BE49-F238E27FC236}">
              <a16:creationId xmlns:a16="http://schemas.microsoft.com/office/drawing/2014/main" id="{C812CC14-D8A9-D99A-4E2F-E5520D5AF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31</xdr:col>
      <xdr:colOff>742950</xdr:colOff>
      <xdr:row>6</xdr:row>
      <xdr:rowOff>127000</xdr:rowOff>
    </xdr:from>
    <xdr:to>
      <xdr:col>34</xdr:col>
      <xdr:colOff>495300</xdr:colOff>
      <xdr:row>22</xdr:row>
      <xdr:rowOff>25400</xdr:rowOff>
    </xdr:to>
    <xdr:graphicFrame macro="">
      <xdr:nvGraphicFramePr>
        <xdr:cNvPr id="22" name="Chart 21">
          <a:extLst>
            <a:ext uri="{FF2B5EF4-FFF2-40B4-BE49-F238E27FC236}">
              <a16:creationId xmlns:a16="http://schemas.microsoft.com/office/drawing/2014/main" id="{21BAD13C-4F7B-9593-3FC3-368101958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179917</xdr:colOff>
      <xdr:row>7</xdr:row>
      <xdr:rowOff>136070</xdr:rowOff>
    </xdr:to>
    <xdr:sp macro="" textlink="">
      <xdr:nvSpPr>
        <xdr:cNvPr id="4" name="Rectangle 3">
          <a:extLst>
            <a:ext uri="{FF2B5EF4-FFF2-40B4-BE49-F238E27FC236}">
              <a16:creationId xmlns:a16="http://schemas.microsoft.com/office/drawing/2014/main" id="{BE26EEE1-E42C-434C-A041-B2CEEBE2DB51}"/>
            </a:ext>
          </a:extLst>
        </xdr:cNvPr>
        <xdr:cNvSpPr/>
      </xdr:nvSpPr>
      <xdr:spPr>
        <a:xfrm>
          <a:off x="0" y="0"/>
          <a:ext cx="20296717" cy="142512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a:latin typeface="Arial Black" panose="020B0A04020102020204" pitchFamily="34" charset="0"/>
            </a:rPr>
            <a:t>              India</a:t>
          </a:r>
          <a:r>
            <a:rPr lang="en-US" sz="2800" baseline="0">
              <a:latin typeface="Arial Black" panose="020B0A04020102020204" pitchFamily="34" charset="0"/>
            </a:rPr>
            <a:t> Healthcare</a:t>
          </a:r>
        </a:p>
        <a:p>
          <a:pPr algn="l"/>
          <a:r>
            <a:rPr lang="en-US" sz="2800" baseline="0">
              <a:latin typeface="Arial Black" panose="020B0A04020102020204" pitchFamily="34" charset="0"/>
            </a:rPr>
            <a:t>              </a:t>
          </a:r>
          <a:r>
            <a:rPr lang="en-US" sz="1800" baseline="0">
              <a:latin typeface="Arial Black" panose="020B0A04020102020204" pitchFamily="34" charset="0"/>
            </a:rPr>
            <a:t>Profit Calculations 2022 -2024</a:t>
          </a:r>
          <a:endParaRPr lang="en-US" sz="1800">
            <a:latin typeface="Arial Black" panose="020B0A04020102020204" pitchFamily="34" charset="0"/>
          </a:endParaRPr>
        </a:p>
      </xdr:txBody>
    </xdr:sp>
    <xdr:clientData/>
  </xdr:twoCellAnchor>
  <xdr:twoCellAnchor>
    <xdr:from>
      <xdr:col>21</xdr:col>
      <xdr:colOff>589138</xdr:colOff>
      <xdr:row>6</xdr:row>
      <xdr:rowOff>132293</xdr:rowOff>
    </xdr:from>
    <xdr:to>
      <xdr:col>23</xdr:col>
      <xdr:colOff>488949</xdr:colOff>
      <xdr:row>8</xdr:row>
      <xdr:rowOff>29458</xdr:rowOff>
    </xdr:to>
    <xdr:sp macro="" textlink="">
      <xdr:nvSpPr>
        <xdr:cNvPr id="5" name="TextBox 4">
          <a:extLst>
            <a:ext uri="{FF2B5EF4-FFF2-40B4-BE49-F238E27FC236}">
              <a16:creationId xmlns:a16="http://schemas.microsoft.com/office/drawing/2014/main" id="{24DD75A9-BDA5-4C31-8109-F7086B7C5969}"/>
            </a:ext>
          </a:extLst>
        </xdr:cNvPr>
        <xdr:cNvSpPr txBox="1"/>
      </xdr:nvSpPr>
      <xdr:spPr>
        <a:xfrm>
          <a:off x="13390738" y="1237193"/>
          <a:ext cx="1119011" cy="265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aseline="0">
            <a:solidFill>
              <a:schemeClr val="tx1"/>
            </a:solidFill>
          </a:endParaRPr>
        </a:p>
        <a:p>
          <a:r>
            <a:rPr lang="en-US" sz="1600" baseline="0">
              <a:solidFill>
                <a:schemeClr val="tx1"/>
              </a:solidFill>
            </a:rPr>
            <a:t> </a:t>
          </a:r>
          <a:endParaRPr lang="en-US" sz="1600">
            <a:solidFill>
              <a:schemeClr val="tx1"/>
            </a:solidFill>
          </a:endParaRPr>
        </a:p>
      </xdr:txBody>
    </xdr:sp>
    <xdr:clientData/>
  </xdr:twoCellAnchor>
  <xdr:twoCellAnchor>
    <xdr:from>
      <xdr:col>15</xdr:col>
      <xdr:colOff>71059</xdr:colOff>
      <xdr:row>3</xdr:row>
      <xdr:rowOff>95250</xdr:rowOff>
    </xdr:from>
    <xdr:to>
      <xdr:col>19</xdr:col>
      <xdr:colOff>16630</xdr:colOff>
      <xdr:row>9</xdr:row>
      <xdr:rowOff>148167</xdr:rowOff>
    </xdr:to>
    <xdr:sp macro="" textlink="DimPatient!K2">
      <xdr:nvSpPr>
        <xdr:cNvPr id="6" name="Rectangle: Rounded Corners 5">
          <a:extLst>
            <a:ext uri="{FF2B5EF4-FFF2-40B4-BE49-F238E27FC236}">
              <a16:creationId xmlns:a16="http://schemas.microsoft.com/office/drawing/2014/main" id="{D5F72562-347E-4CB4-AF15-C8E351B70632}"/>
            </a:ext>
          </a:extLst>
        </xdr:cNvPr>
        <xdr:cNvSpPr/>
      </xdr:nvSpPr>
      <xdr:spPr>
        <a:xfrm>
          <a:off x="9215059" y="647700"/>
          <a:ext cx="2383971" cy="11578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D49F86E-68C7-4086-8D9B-0C7F61190620}" type="TxLink">
            <a:rPr lang="en-US" sz="2800" b="0" i="0" u="none" strike="noStrike">
              <a:solidFill>
                <a:sysClr val="windowText" lastClr="000000"/>
              </a:solidFill>
              <a:latin typeface="Arial Black" panose="020B0A04020102020204" pitchFamily="34" charset="0"/>
              <a:ea typeface="Calibri"/>
              <a:cs typeface="Calibri"/>
            </a:rPr>
            <a:pPr algn="ctr"/>
            <a:t>500</a:t>
          </a:fld>
          <a:endParaRPr lang="en-US" sz="2800">
            <a:solidFill>
              <a:sysClr val="windowText" lastClr="000000"/>
            </a:solidFill>
            <a:latin typeface="Arial Black" panose="020B0A04020102020204" pitchFamily="34" charset="0"/>
          </a:endParaRPr>
        </a:p>
      </xdr:txBody>
    </xdr:sp>
    <xdr:clientData/>
  </xdr:twoCellAnchor>
  <xdr:twoCellAnchor>
    <xdr:from>
      <xdr:col>23</xdr:col>
      <xdr:colOff>441013</xdr:colOff>
      <xdr:row>3</xdr:row>
      <xdr:rowOff>119270</xdr:rowOff>
    </xdr:from>
    <xdr:to>
      <xdr:col>27</xdr:col>
      <xdr:colOff>387312</xdr:colOff>
      <xdr:row>9</xdr:row>
      <xdr:rowOff>148167</xdr:rowOff>
    </xdr:to>
    <xdr:sp macro="" textlink="DimDoctor!I2">
      <xdr:nvSpPr>
        <xdr:cNvPr id="7" name="Rectangle: Rounded Corners 6">
          <a:hlinkClick xmlns:r="http://schemas.openxmlformats.org/officeDocument/2006/relationships" r:id="rId1"/>
          <a:extLst>
            <a:ext uri="{FF2B5EF4-FFF2-40B4-BE49-F238E27FC236}">
              <a16:creationId xmlns:a16="http://schemas.microsoft.com/office/drawing/2014/main" id="{D108D293-5CD0-4102-8E00-88867E2E3E4F}"/>
            </a:ext>
          </a:extLst>
        </xdr:cNvPr>
        <xdr:cNvSpPr/>
      </xdr:nvSpPr>
      <xdr:spPr>
        <a:xfrm>
          <a:off x="14228133" y="667910"/>
          <a:ext cx="2344059" cy="1126177"/>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8197494-F5D9-4FC9-83E3-94CFB01BD76A}" type="TxLink">
            <a:rPr lang="en-US" sz="2800" b="0" i="0" u="none" strike="noStrike">
              <a:solidFill>
                <a:sysClr val="windowText" lastClr="000000"/>
              </a:solidFill>
              <a:latin typeface="Arial Black" panose="020B0A04020102020204" pitchFamily="34" charset="0"/>
              <a:ea typeface="Calibri"/>
              <a:cs typeface="Calibri"/>
            </a:rPr>
            <a:pPr algn="ctr"/>
            <a:t>5</a:t>
          </a:fld>
          <a:endParaRPr lang="en-US" sz="2800">
            <a:solidFill>
              <a:sysClr val="windowText" lastClr="000000"/>
            </a:solidFill>
            <a:latin typeface="Arial Black" panose="020B0A04020102020204" pitchFamily="34" charset="0"/>
          </a:endParaRPr>
        </a:p>
      </xdr:txBody>
    </xdr:sp>
    <xdr:clientData/>
  </xdr:twoCellAnchor>
  <xdr:twoCellAnchor>
    <xdr:from>
      <xdr:col>19</xdr:col>
      <xdr:colOff>214548</xdr:colOff>
      <xdr:row>3</xdr:row>
      <xdr:rowOff>90096</xdr:rowOff>
    </xdr:from>
    <xdr:to>
      <xdr:col>23</xdr:col>
      <xdr:colOff>198058</xdr:colOff>
      <xdr:row>9</xdr:row>
      <xdr:rowOff>148167</xdr:rowOff>
    </xdr:to>
    <xdr:sp macro="" textlink="DimCity!H2">
      <xdr:nvSpPr>
        <xdr:cNvPr id="8" name="Rectangle: Rounded Corners 7">
          <a:hlinkClick xmlns:r="http://schemas.openxmlformats.org/officeDocument/2006/relationships" r:id="rId2"/>
          <a:extLst>
            <a:ext uri="{FF2B5EF4-FFF2-40B4-BE49-F238E27FC236}">
              <a16:creationId xmlns:a16="http://schemas.microsoft.com/office/drawing/2014/main" id="{1576FA6C-19EE-47DA-AA84-A467A5EA5872}"/>
            </a:ext>
          </a:extLst>
        </xdr:cNvPr>
        <xdr:cNvSpPr/>
      </xdr:nvSpPr>
      <xdr:spPr>
        <a:xfrm>
          <a:off x="11796948" y="642546"/>
          <a:ext cx="2421910" cy="1162971"/>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770190-554D-4CBD-8FD7-931A942C694D}" type="TxLink">
            <a:rPr lang="en-US" sz="2800" b="0" i="0" u="none" strike="noStrike">
              <a:solidFill>
                <a:sysClr val="windowText" lastClr="000000"/>
              </a:solidFill>
              <a:latin typeface="Arial Black" panose="020B0A04020102020204" pitchFamily="34" charset="0"/>
              <a:ea typeface="Calibri"/>
              <a:cs typeface="Calibri"/>
            </a:rPr>
            <a:pPr algn="ctr"/>
            <a:t>5</a:t>
          </a:fld>
          <a:endParaRPr lang="en-US" sz="2800">
            <a:solidFill>
              <a:sysClr val="windowText" lastClr="000000"/>
            </a:solidFill>
            <a:latin typeface="Arial Black" panose="020B0A04020102020204" pitchFamily="34" charset="0"/>
          </a:endParaRPr>
        </a:p>
      </xdr:txBody>
    </xdr:sp>
    <xdr:clientData/>
  </xdr:twoCellAnchor>
  <xdr:twoCellAnchor>
    <xdr:from>
      <xdr:col>27</xdr:col>
      <xdr:colOff>611314</xdr:colOff>
      <xdr:row>3</xdr:row>
      <xdr:rowOff>116417</xdr:rowOff>
    </xdr:from>
    <xdr:to>
      <xdr:col>31</xdr:col>
      <xdr:colOff>557611</xdr:colOff>
      <xdr:row>9</xdr:row>
      <xdr:rowOff>148167</xdr:rowOff>
    </xdr:to>
    <xdr:sp macro="" textlink="FactDepartment!M2">
      <xdr:nvSpPr>
        <xdr:cNvPr id="9" name="Rectangle: Rounded Corners 8">
          <a:extLst>
            <a:ext uri="{FF2B5EF4-FFF2-40B4-BE49-F238E27FC236}">
              <a16:creationId xmlns:a16="http://schemas.microsoft.com/office/drawing/2014/main" id="{58CBF418-7D86-4D1C-B7E8-830EA594700B}"/>
            </a:ext>
          </a:extLst>
        </xdr:cNvPr>
        <xdr:cNvSpPr/>
      </xdr:nvSpPr>
      <xdr:spPr>
        <a:xfrm>
          <a:off x="17070514" y="668867"/>
          <a:ext cx="2384697" cy="1136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8237EA-CFFD-45D8-8976-FD86D9AF3C34}" type="TxLink">
            <a:rPr lang="en-US" sz="2000" b="0" i="0" u="none" strike="noStrike">
              <a:solidFill>
                <a:sysClr val="windowText" lastClr="000000"/>
              </a:solidFill>
              <a:latin typeface="Arial Black" panose="020B0A04020102020204" pitchFamily="34" charset="0"/>
              <a:ea typeface="Calibri"/>
              <a:cs typeface="Calibri"/>
            </a:rPr>
            <a:pPr algn="ctr"/>
            <a:t> ₹ 38,153,128 </a:t>
          </a:fld>
          <a:endParaRPr lang="en-US" sz="2000">
            <a:solidFill>
              <a:sysClr val="windowText" lastClr="000000"/>
            </a:solidFill>
            <a:latin typeface="Arial Black" panose="020B0A04020102020204" pitchFamily="34" charset="0"/>
          </a:endParaRPr>
        </a:p>
      </xdr:txBody>
    </xdr:sp>
    <xdr:clientData/>
  </xdr:twoCellAnchor>
  <xdr:twoCellAnchor>
    <xdr:from>
      <xdr:col>28</xdr:col>
      <xdr:colOff>10161</xdr:colOff>
      <xdr:row>6</xdr:row>
      <xdr:rowOff>132080</xdr:rowOff>
    </xdr:from>
    <xdr:to>
      <xdr:col>30</xdr:col>
      <xdr:colOff>467361</xdr:colOff>
      <xdr:row>9</xdr:row>
      <xdr:rowOff>152400</xdr:rowOff>
    </xdr:to>
    <xdr:sp macro="" textlink="">
      <xdr:nvSpPr>
        <xdr:cNvPr id="10" name="TextBox 9">
          <a:extLst>
            <a:ext uri="{FF2B5EF4-FFF2-40B4-BE49-F238E27FC236}">
              <a16:creationId xmlns:a16="http://schemas.microsoft.com/office/drawing/2014/main" id="{5D14751E-9AB0-4021-8FF0-EFB7778ED84D}"/>
            </a:ext>
          </a:extLst>
        </xdr:cNvPr>
        <xdr:cNvSpPr txBox="1"/>
      </xdr:nvSpPr>
      <xdr:spPr>
        <a:xfrm>
          <a:off x="16794481" y="1229360"/>
          <a:ext cx="1656080" cy="568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Profit</a:t>
          </a:r>
        </a:p>
        <a:p>
          <a:r>
            <a:rPr lang="en-US" sz="1600" baseline="0">
              <a:solidFill>
                <a:srgbClr val="096381"/>
              </a:solidFill>
            </a:rPr>
            <a:t> </a:t>
          </a:r>
          <a:endParaRPr lang="en-US" sz="1600">
            <a:solidFill>
              <a:srgbClr val="096381"/>
            </a:solidFill>
          </a:endParaRPr>
        </a:p>
      </xdr:txBody>
    </xdr:sp>
    <xdr:clientData/>
  </xdr:twoCellAnchor>
  <xdr:twoCellAnchor>
    <xdr:from>
      <xdr:col>15</xdr:col>
      <xdr:colOff>71120</xdr:colOff>
      <xdr:row>6</xdr:row>
      <xdr:rowOff>157239</xdr:rowOff>
    </xdr:from>
    <xdr:to>
      <xdr:col>18</xdr:col>
      <xdr:colOff>724</xdr:colOff>
      <xdr:row>9</xdr:row>
      <xdr:rowOff>152400</xdr:rowOff>
    </xdr:to>
    <xdr:sp macro="" textlink="">
      <xdr:nvSpPr>
        <xdr:cNvPr id="12" name="TextBox 11">
          <a:extLst>
            <a:ext uri="{FF2B5EF4-FFF2-40B4-BE49-F238E27FC236}">
              <a16:creationId xmlns:a16="http://schemas.microsoft.com/office/drawing/2014/main" id="{22D4D486-EF1C-46EA-9BB6-604CC8AEA28C}"/>
            </a:ext>
          </a:extLst>
        </xdr:cNvPr>
        <xdr:cNvSpPr txBox="1"/>
      </xdr:nvSpPr>
      <xdr:spPr>
        <a:xfrm>
          <a:off x="9062720" y="1254519"/>
          <a:ext cx="1727924" cy="54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Patients</a:t>
          </a:r>
        </a:p>
        <a:p>
          <a:pPr algn="ctr"/>
          <a:r>
            <a:rPr lang="en-US" sz="1600" b="1" baseline="0">
              <a:solidFill>
                <a:sysClr val="windowText" lastClr="000000"/>
              </a:solidFill>
            </a:rPr>
            <a:t> </a:t>
          </a:r>
          <a:endParaRPr lang="en-US" sz="1600" b="1">
            <a:solidFill>
              <a:sysClr val="windowText" lastClr="000000"/>
            </a:solidFill>
          </a:endParaRPr>
        </a:p>
      </xdr:txBody>
    </xdr:sp>
    <xdr:clientData/>
  </xdr:twoCellAnchor>
  <xdr:twoCellAnchor editAs="oneCell">
    <xdr:from>
      <xdr:col>22</xdr:col>
      <xdr:colOff>178406</xdr:colOff>
      <xdr:row>6</xdr:row>
      <xdr:rowOff>119438</xdr:rowOff>
    </xdr:from>
    <xdr:to>
      <xdr:col>23</xdr:col>
      <xdr:colOff>238879</xdr:colOff>
      <xdr:row>10</xdr:row>
      <xdr:rowOff>55937</xdr:rowOff>
    </xdr:to>
    <xdr:pic>
      <xdr:nvPicPr>
        <xdr:cNvPr id="15" name="Picture 14">
          <a:extLst>
            <a:ext uri="{FF2B5EF4-FFF2-40B4-BE49-F238E27FC236}">
              <a16:creationId xmlns:a16="http://schemas.microsoft.com/office/drawing/2014/main" id="{978BC209-22F7-40B6-ABCA-580C525888DB}"/>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3589606" y="1224338"/>
          <a:ext cx="670073" cy="673099"/>
        </a:xfrm>
        <a:prstGeom prst="rect">
          <a:avLst/>
        </a:prstGeom>
      </xdr:spPr>
    </xdr:pic>
    <xdr:clientData/>
  </xdr:twoCellAnchor>
  <xdr:twoCellAnchor editAs="oneCell">
    <xdr:from>
      <xdr:col>17</xdr:col>
      <xdr:colOff>486834</xdr:colOff>
      <xdr:row>6</xdr:row>
      <xdr:rowOff>54428</xdr:rowOff>
    </xdr:from>
    <xdr:to>
      <xdr:col>18</xdr:col>
      <xdr:colOff>563057</xdr:colOff>
      <xdr:row>10</xdr:row>
      <xdr:rowOff>136066</xdr:rowOff>
    </xdr:to>
    <xdr:pic>
      <xdr:nvPicPr>
        <xdr:cNvPr id="16" name="Picture 15">
          <a:extLst>
            <a:ext uri="{FF2B5EF4-FFF2-40B4-BE49-F238E27FC236}">
              <a16:creationId xmlns:a16="http://schemas.microsoft.com/office/drawing/2014/main" id="{61256B2E-7BA8-45A5-BAAE-AB839288272B}"/>
            </a:ext>
          </a:extLst>
        </xdr:cNvPr>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0850034" y="1159328"/>
          <a:ext cx="685823" cy="818238"/>
        </a:xfrm>
        <a:prstGeom prst="rect">
          <a:avLst/>
        </a:prstGeom>
      </xdr:spPr>
    </xdr:pic>
    <xdr:clientData/>
  </xdr:twoCellAnchor>
  <xdr:twoCellAnchor editAs="oneCell">
    <xdr:from>
      <xdr:col>26</xdr:col>
      <xdr:colOff>278192</xdr:colOff>
      <xdr:row>6</xdr:row>
      <xdr:rowOff>22676</xdr:rowOff>
    </xdr:from>
    <xdr:to>
      <xdr:col>27</xdr:col>
      <xdr:colOff>459621</xdr:colOff>
      <xdr:row>10</xdr:row>
      <xdr:rowOff>86175</xdr:rowOff>
    </xdr:to>
    <xdr:pic>
      <xdr:nvPicPr>
        <xdr:cNvPr id="17" name="Picture 16">
          <a:extLst>
            <a:ext uri="{FF2B5EF4-FFF2-40B4-BE49-F238E27FC236}">
              <a16:creationId xmlns:a16="http://schemas.microsoft.com/office/drawing/2014/main" id="{B9D3F5BF-439B-40B8-AD07-072A63FD9224}"/>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6127792" y="1127576"/>
          <a:ext cx="791029" cy="800099"/>
        </a:xfrm>
        <a:prstGeom prst="rect">
          <a:avLst/>
        </a:prstGeom>
      </xdr:spPr>
    </xdr:pic>
    <xdr:clientData/>
  </xdr:twoCellAnchor>
  <xdr:twoCellAnchor>
    <xdr:from>
      <xdr:col>23</xdr:col>
      <xdr:colOff>426721</xdr:colOff>
      <xdr:row>6</xdr:row>
      <xdr:rowOff>121920</xdr:rowOff>
    </xdr:from>
    <xdr:to>
      <xdr:col>26</xdr:col>
      <xdr:colOff>487681</xdr:colOff>
      <xdr:row>9</xdr:row>
      <xdr:rowOff>172720</xdr:rowOff>
    </xdr:to>
    <xdr:sp macro="" textlink="">
      <xdr:nvSpPr>
        <xdr:cNvPr id="18" name="TextBox 17">
          <a:extLst>
            <a:ext uri="{FF2B5EF4-FFF2-40B4-BE49-F238E27FC236}">
              <a16:creationId xmlns:a16="http://schemas.microsoft.com/office/drawing/2014/main" id="{39EA56AA-229C-43BE-A83C-290708F44676}"/>
            </a:ext>
          </a:extLst>
        </xdr:cNvPr>
        <xdr:cNvSpPr txBox="1"/>
      </xdr:nvSpPr>
      <xdr:spPr>
        <a:xfrm>
          <a:off x="14213841" y="1219200"/>
          <a:ext cx="1859280" cy="599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Doctors</a:t>
          </a:r>
        </a:p>
        <a:p>
          <a:r>
            <a:rPr lang="en-US" sz="1600" baseline="0">
              <a:solidFill>
                <a:srgbClr val="096381"/>
              </a:solidFill>
            </a:rPr>
            <a:t> </a:t>
          </a:r>
          <a:endParaRPr lang="en-US" sz="1600">
            <a:solidFill>
              <a:srgbClr val="096381"/>
            </a:solidFill>
          </a:endParaRPr>
        </a:p>
      </xdr:txBody>
    </xdr:sp>
    <xdr:clientData/>
  </xdr:twoCellAnchor>
  <xdr:twoCellAnchor>
    <xdr:from>
      <xdr:col>19</xdr:col>
      <xdr:colOff>203201</xdr:colOff>
      <xdr:row>6</xdr:row>
      <xdr:rowOff>121920</xdr:rowOff>
    </xdr:from>
    <xdr:to>
      <xdr:col>22</xdr:col>
      <xdr:colOff>345441</xdr:colOff>
      <xdr:row>9</xdr:row>
      <xdr:rowOff>152400</xdr:rowOff>
    </xdr:to>
    <xdr:sp macro="" textlink="">
      <xdr:nvSpPr>
        <xdr:cNvPr id="20" name="TextBox 19">
          <a:extLst>
            <a:ext uri="{FF2B5EF4-FFF2-40B4-BE49-F238E27FC236}">
              <a16:creationId xmlns:a16="http://schemas.microsoft.com/office/drawing/2014/main" id="{6AC0C446-453A-4E26-A658-4697EF96C285}"/>
            </a:ext>
          </a:extLst>
        </xdr:cNvPr>
        <xdr:cNvSpPr txBox="1"/>
      </xdr:nvSpPr>
      <xdr:spPr>
        <a:xfrm>
          <a:off x="11592561" y="1219200"/>
          <a:ext cx="194056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Cities</a:t>
          </a:r>
        </a:p>
        <a:p>
          <a:r>
            <a:rPr lang="en-US" sz="1600" baseline="0">
              <a:solidFill>
                <a:srgbClr val="096381"/>
              </a:solidFill>
            </a:rPr>
            <a:t> </a:t>
          </a:r>
          <a:endParaRPr lang="en-US" sz="1600">
            <a:solidFill>
              <a:srgbClr val="096381"/>
            </a:solidFill>
          </a:endParaRPr>
        </a:p>
      </xdr:txBody>
    </xdr:sp>
    <xdr:clientData/>
  </xdr:twoCellAnchor>
  <xdr:twoCellAnchor editAs="oneCell">
    <xdr:from>
      <xdr:col>0</xdr:col>
      <xdr:colOff>102566</xdr:colOff>
      <xdr:row>8</xdr:row>
      <xdr:rowOff>89564</xdr:rowOff>
    </xdr:from>
    <xdr:to>
      <xdr:col>2</xdr:col>
      <xdr:colOff>389904</xdr:colOff>
      <xdr:row>18</xdr:row>
      <xdr:rowOff>18504</xdr:rowOff>
    </xdr:to>
    <mc:AlternateContent xmlns:mc="http://schemas.openxmlformats.org/markup-compatibility/2006" xmlns:a14="http://schemas.microsoft.com/office/drawing/2010/main">
      <mc:Choice Requires="a14">
        <xdr:graphicFrame macro="">
          <xdr:nvGraphicFramePr>
            <xdr:cNvPr id="21" name="Department 3">
              <a:extLst>
                <a:ext uri="{FF2B5EF4-FFF2-40B4-BE49-F238E27FC236}">
                  <a16:creationId xmlns:a16="http://schemas.microsoft.com/office/drawing/2014/main" id="{32081740-CAEE-4789-A8D5-4602397EFA0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2566" y="1552604"/>
              <a:ext cx="1486218" cy="175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264584</xdr:colOff>
      <xdr:row>6</xdr:row>
      <xdr:rowOff>74082</xdr:rowOff>
    </xdr:from>
    <xdr:to>
      <xdr:col>32</xdr:col>
      <xdr:colOff>61599</xdr:colOff>
      <xdr:row>9</xdr:row>
      <xdr:rowOff>138202</xdr:rowOff>
    </xdr:to>
    <xdr:pic>
      <xdr:nvPicPr>
        <xdr:cNvPr id="26" name="Picture 25">
          <a:extLst>
            <a:ext uri="{FF2B5EF4-FFF2-40B4-BE49-F238E27FC236}">
              <a16:creationId xmlns:a16="http://schemas.microsoft.com/office/drawing/2014/main" id="{0909B2C6-D0B0-43E0-9EEE-800844AB3FDE}"/>
            </a:ext>
          </a:extLst>
        </xdr:cNvPr>
        <xdr:cNvPicPr>
          <a:picLocks noChangeAspect="1"/>
        </xdr:cNvPicPr>
      </xdr:nvPicPr>
      <xdr:blipFill>
        <a:blip xmlns:r="http://schemas.openxmlformats.org/officeDocument/2006/relationships" r:embed="rId6"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8552584" y="1178982"/>
          <a:ext cx="1016215" cy="616570"/>
        </a:xfrm>
        <a:prstGeom prst="rect">
          <a:avLst/>
        </a:prstGeom>
      </xdr:spPr>
    </xdr:pic>
    <xdr:clientData/>
  </xdr:twoCellAnchor>
  <xdr:twoCellAnchor>
    <xdr:from>
      <xdr:col>2</xdr:col>
      <xdr:colOff>284480</xdr:colOff>
      <xdr:row>27</xdr:row>
      <xdr:rowOff>20320</xdr:rowOff>
    </xdr:from>
    <xdr:to>
      <xdr:col>10</xdr:col>
      <xdr:colOff>355600</xdr:colOff>
      <xdr:row>48</xdr:row>
      <xdr:rowOff>121920</xdr:rowOff>
    </xdr:to>
    <xdr:graphicFrame macro="">
      <xdr:nvGraphicFramePr>
        <xdr:cNvPr id="31" name="Chart 30">
          <a:extLst>
            <a:ext uri="{FF2B5EF4-FFF2-40B4-BE49-F238E27FC236}">
              <a16:creationId xmlns:a16="http://schemas.microsoft.com/office/drawing/2014/main" id="{61604B9E-A0DD-4D1A-91A5-96AA87C51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477520</xdr:colOff>
      <xdr:row>7</xdr:row>
      <xdr:rowOff>142240</xdr:rowOff>
    </xdr:from>
    <xdr:to>
      <xdr:col>11</xdr:col>
      <xdr:colOff>20320</xdr:colOff>
      <xdr:row>26</xdr:row>
      <xdr:rowOff>30480</xdr:rowOff>
    </xdr:to>
    <xdr:graphicFrame macro="">
      <xdr:nvGraphicFramePr>
        <xdr:cNvPr id="32" name="Chart 31">
          <a:extLst>
            <a:ext uri="{FF2B5EF4-FFF2-40B4-BE49-F238E27FC236}">
              <a16:creationId xmlns:a16="http://schemas.microsoft.com/office/drawing/2014/main" id="{C06877FA-63A1-4FF6-8B99-E45043DB6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603251</xdr:colOff>
      <xdr:row>3</xdr:row>
      <xdr:rowOff>105834</xdr:rowOff>
    </xdr:from>
    <xdr:to>
      <xdr:col>14</xdr:col>
      <xdr:colOff>548821</xdr:colOff>
      <xdr:row>9</xdr:row>
      <xdr:rowOff>158751</xdr:rowOff>
    </xdr:to>
    <xdr:sp macro="" textlink="">
      <xdr:nvSpPr>
        <xdr:cNvPr id="11" name="Rectangle: Rounded Corners 10">
          <a:extLst>
            <a:ext uri="{FF2B5EF4-FFF2-40B4-BE49-F238E27FC236}">
              <a16:creationId xmlns:a16="http://schemas.microsoft.com/office/drawing/2014/main" id="{FA783176-7C57-4C0F-B19E-A30654C0DC0C}"/>
            </a:ext>
          </a:extLst>
        </xdr:cNvPr>
        <xdr:cNvSpPr/>
      </xdr:nvSpPr>
      <xdr:spPr>
        <a:xfrm>
          <a:off x="6741584" y="645584"/>
          <a:ext cx="2400904" cy="11324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ysClr val="windowText" lastClr="000000"/>
              </a:solidFill>
              <a:latin typeface="Arial Black" panose="020B0A04020102020204" pitchFamily="34" charset="0"/>
            </a:rPr>
            <a:t>5</a:t>
          </a:r>
        </a:p>
      </xdr:txBody>
    </xdr:sp>
    <xdr:clientData/>
  </xdr:twoCellAnchor>
  <xdr:oneCellAnchor>
    <xdr:from>
      <xdr:col>10</xdr:col>
      <xdr:colOff>589281</xdr:colOff>
      <xdr:row>6</xdr:row>
      <xdr:rowOff>158750</xdr:rowOff>
    </xdr:from>
    <xdr:ext cx="2357120" cy="542289"/>
    <xdr:sp macro="" textlink="">
      <xdr:nvSpPr>
        <xdr:cNvPr id="24" name="TextBox 23">
          <a:extLst>
            <a:ext uri="{FF2B5EF4-FFF2-40B4-BE49-F238E27FC236}">
              <a16:creationId xmlns:a16="http://schemas.microsoft.com/office/drawing/2014/main" id="{F5709BCD-DC8B-19FC-D05E-C07EE59B0B9D}"/>
            </a:ext>
          </a:extLst>
        </xdr:cNvPr>
        <xdr:cNvSpPr txBox="1"/>
      </xdr:nvSpPr>
      <xdr:spPr>
        <a:xfrm>
          <a:off x="6583681" y="1256030"/>
          <a:ext cx="2357120" cy="542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Departments</a:t>
          </a:r>
        </a:p>
      </xdr:txBody>
    </xdr:sp>
    <xdr:clientData/>
  </xdr:oneCellAnchor>
  <xdr:twoCellAnchor>
    <xdr:from>
      <xdr:col>10</xdr:col>
      <xdr:colOff>396241</xdr:colOff>
      <xdr:row>23</xdr:row>
      <xdr:rowOff>40641</xdr:rowOff>
    </xdr:from>
    <xdr:to>
      <xdr:col>17</xdr:col>
      <xdr:colOff>548640</xdr:colOff>
      <xdr:row>38</xdr:row>
      <xdr:rowOff>111761</xdr:rowOff>
    </xdr:to>
    <xdr:graphicFrame macro="">
      <xdr:nvGraphicFramePr>
        <xdr:cNvPr id="23" name="Chart 22">
          <a:extLst>
            <a:ext uri="{FF2B5EF4-FFF2-40B4-BE49-F238E27FC236}">
              <a16:creationId xmlns:a16="http://schemas.microsoft.com/office/drawing/2014/main" id="{4790C11E-DF64-4E3A-AE97-2EBECF9F4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143450</xdr:colOff>
      <xdr:row>35</xdr:row>
      <xdr:rowOff>102824</xdr:rowOff>
    </xdr:from>
    <xdr:to>
      <xdr:col>2</xdr:col>
      <xdr:colOff>442808</xdr:colOff>
      <xdr:row>45</xdr:row>
      <xdr:rowOff>52794</xdr:rowOff>
    </xdr:to>
    <mc:AlternateContent xmlns:mc="http://schemas.openxmlformats.org/markup-compatibility/2006" xmlns:a14="http://schemas.microsoft.com/office/drawing/2010/main">
      <mc:Choice Requires="a14">
        <xdr:graphicFrame macro="">
          <xdr:nvGraphicFramePr>
            <xdr:cNvPr id="14" name="Doctor 2">
              <a:extLst>
                <a:ext uri="{FF2B5EF4-FFF2-40B4-BE49-F238E27FC236}">
                  <a16:creationId xmlns:a16="http://schemas.microsoft.com/office/drawing/2014/main" id="{66BD8906-47DA-4E95-AFBA-16612AFB06E3}"/>
                </a:ext>
              </a:extLst>
            </xdr:cNvPr>
            <xdr:cNvGraphicFramePr/>
          </xdr:nvGraphicFramePr>
          <xdr:xfrm>
            <a:off x="0" y="0"/>
            <a:ext cx="0" cy="0"/>
          </xdr:xfrm>
          <a:graphic>
            <a:graphicData uri="http://schemas.microsoft.com/office/drawing/2010/slicer">
              <sle:slicer xmlns:sle="http://schemas.microsoft.com/office/drawing/2010/slicer" name="Doctor 2"/>
            </a:graphicData>
          </a:graphic>
        </xdr:graphicFrame>
      </mc:Choice>
      <mc:Fallback xmlns="">
        <xdr:sp macro="" textlink="">
          <xdr:nvSpPr>
            <xdr:cNvPr id="0" name=""/>
            <xdr:cNvSpPr>
              <a:spLocks noTextEdit="1"/>
            </xdr:cNvSpPr>
          </xdr:nvSpPr>
          <xdr:spPr>
            <a:xfrm>
              <a:off x="143450" y="6503624"/>
              <a:ext cx="1498238" cy="1778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151856</xdr:colOff>
      <xdr:row>21</xdr:row>
      <xdr:rowOff>156573</xdr:rowOff>
    </xdr:from>
    <xdr:to>
      <xdr:col>2</xdr:col>
      <xdr:colOff>383178</xdr:colOff>
      <xdr:row>31</xdr:row>
      <xdr:rowOff>147500</xdr:rowOff>
    </xdr:to>
    <mc:AlternateContent xmlns:mc="http://schemas.openxmlformats.org/markup-compatibility/2006" xmlns:a14="http://schemas.microsoft.com/office/drawing/2010/main">
      <mc:Choice Requires="a14">
        <xdr:graphicFrame macro="">
          <xdr:nvGraphicFramePr>
            <xdr:cNvPr id="13" name="City 3">
              <a:extLst>
                <a:ext uri="{FF2B5EF4-FFF2-40B4-BE49-F238E27FC236}">
                  <a16:creationId xmlns:a16="http://schemas.microsoft.com/office/drawing/2014/main" id="{1F16056B-2D66-412D-8B70-5CE391CC2ED5}"/>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51856" y="3997053"/>
              <a:ext cx="1430202" cy="181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579120</xdr:colOff>
      <xdr:row>25</xdr:row>
      <xdr:rowOff>71120</xdr:rowOff>
    </xdr:from>
    <xdr:to>
      <xdr:col>32</xdr:col>
      <xdr:colOff>233680</xdr:colOff>
      <xdr:row>49</xdr:row>
      <xdr:rowOff>40640</xdr:rowOff>
    </xdr:to>
    <xdr:graphicFrame macro="">
      <xdr:nvGraphicFramePr>
        <xdr:cNvPr id="29" name="Chart 28">
          <a:extLst>
            <a:ext uri="{FF2B5EF4-FFF2-40B4-BE49-F238E27FC236}">
              <a16:creationId xmlns:a16="http://schemas.microsoft.com/office/drawing/2014/main" id="{212CAC2B-631B-46C4-B3C5-AF78CF18B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476250</xdr:colOff>
      <xdr:row>10</xdr:row>
      <xdr:rowOff>33020</xdr:rowOff>
    </xdr:from>
    <xdr:to>
      <xdr:col>31</xdr:col>
      <xdr:colOff>550334</xdr:colOff>
      <xdr:row>27</xdr:row>
      <xdr:rowOff>50800</xdr:rowOff>
    </xdr:to>
    <xdr:graphicFrame macro="">
      <xdr:nvGraphicFramePr>
        <xdr:cNvPr id="30" name="Chart 29">
          <a:extLst>
            <a:ext uri="{FF2B5EF4-FFF2-40B4-BE49-F238E27FC236}">
              <a16:creationId xmlns:a16="http://schemas.microsoft.com/office/drawing/2014/main" id="{72B362AB-2A22-4371-A5BF-58118B789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518160</xdr:colOff>
      <xdr:row>22</xdr:row>
      <xdr:rowOff>142240</xdr:rowOff>
    </xdr:from>
    <xdr:to>
      <xdr:col>24</xdr:col>
      <xdr:colOff>162560</xdr:colOff>
      <xdr:row>38</xdr:row>
      <xdr:rowOff>142240</xdr:rowOff>
    </xdr:to>
    <xdr:graphicFrame macro="">
      <xdr:nvGraphicFramePr>
        <xdr:cNvPr id="25" name="Chart 24">
          <a:extLst>
            <a:ext uri="{FF2B5EF4-FFF2-40B4-BE49-F238E27FC236}">
              <a16:creationId xmlns:a16="http://schemas.microsoft.com/office/drawing/2014/main" id="{59A364D8-ABF5-4113-A390-82F9C8771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477520</xdr:colOff>
      <xdr:row>38</xdr:row>
      <xdr:rowOff>143513</xdr:rowOff>
    </xdr:from>
    <xdr:to>
      <xdr:col>24</xdr:col>
      <xdr:colOff>528320</xdr:colOff>
      <xdr:row>48</xdr:row>
      <xdr:rowOff>142240</xdr:rowOff>
    </xdr:to>
    <xdr:graphicFrame macro="">
      <xdr:nvGraphicFramePr>
        <xdr:cNvPr id="28" name="Chart 27">
          <a:extLst>
            <a:ext uri="{FF2B5EF4-FFF2-40B4-BE49-F238E27FC236}">
              <a16:creationId xmlns:a16="http://schemas.microsoft.com/office/drawing/2014/main" id="{0E4172F8-D053-4876-94FB-6657AA829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487680</xdr:colOff>
      <xdr:row>9</xdr:row>
      <xdr:rowOff>172720</xdr:rowOff>
    </xdr:from>
    <xdr:to>
      <xdr:col>24</xdr:col>
      <xdr:colOff>193040</xdr:colOff>
      <xdr:row>23</xdr:row>
      <xdr:rowOff>10160</xdr:rowOff>
    </xdr:to>
    <xdr:graphicFrame macro="">
      <xdr:nvGraphicFramePr>
        <xdr:cNvPr id="22" name="Chart 21">
          <a:extLst>
            <a:ext uri="{FF2B5EF4-FFF2-40B4-BE49-F238E27FC236}">
              <a16:creationId xmlns:a16="http://schemas.microsoft.com/office/drawing/2014/main" id="{832B3E6E-B24B-41D8-B307-7D6020936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179917</xdr:colOff>
      <xdr:row>7</xdr:row>
      <xdr:rowOff>136070</xdr:rowOff>
    </xdr:to>
    <xdr:sp macro="" textlink="">
      <xdr:nvSpPr>
        <xdr:cNvPr id="2" name="Rectangle 1">
          <a:extLst>
            <a:ext uri="{FF2B5EF4-FFF2-40B4-BE49-F238E27FC236}">
              <a16:creationId xmlns:a16="http://schemas.microsoft.com/office/drawing/2014/main" id="{A3E1FF2C-D867-CF36-1866-3B6068253FDC}"/>
            </a:ext>
          </a:extLst>
        </xdr:cNvPr>
        <xdr:cNvSpPr/>
      </xdr:nvSpPr>
      <xdr:spPr>
        <a:xfrm>
          <a:off x="0" y="0"/>
          <a:ext cx="19877617" cy="1380670"/>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a:latin typeface="Arial Black" panose="020B0A04020102020204" pitchFamily="34" charset="0"/>
            </a:rPr>
            <a:t>              India</a:t>
          </a:r>
          <a:r>
            <a:rPr lang="en-US" sz="2800" baseline="0">
              <a:latin typeface="Arial Black" panose="020B0A04020102020204" pitchFamily="34" charset="0"/>
            </a:rPr>
            <a:t> Healthcare</a:t>
          </a:r>
        </a:p>
        <a:p>
          <a:pPr algn="l"/>
          <a:r>
            <a:rPr lang="en-US" sz="2800" baseline="0">
              <a:latin typeface="Arial Black" panose="020B0A04020102020204" pitchFamily="34" charset="0"/>
            </a:rPr>
            <a:t>              </a:t>
          </a:r>
          <a:r>
            <a:rPr lang="en-US" sz="1800" baseline="0">
              <a:latin typeface="Arial Black" panose="020B0A04020102020204" pitchFamily="34" charset="0"/>
            </a:rPr>
            <a:t>Profit Calculations 2022 -2024</a:t>
          </a:r>
          <a:endParaRPr lang="en-US" sz="1800">
            <a:latin typeface="Arial Black" panose="020B0A04020102020204" pitchFamily="34" charset="0"/>
          </a:endParaRPr>
        </a:p>
      </xdr:txBody>
    </xdr:sp>
    <xdr:clientData/>
  </xdr:twoCellAnchor>
  <xdr:twoCellAnchor>
    <xdr:from>
      <xdr:col>21</xdr:col>
      <xdr:colOff>589138</xdr:colOff>
      <xdr:row>6</xdr:row>
      <xdr:rowOff>132293</xdr:rowOff>
    </xdr:from>
    <xdr:to>
      <xdr:col>23</xdr:col>
      <xdr:colOff>488949</xdr:colOff>
      <xdr:row>8</xdr:row>
      <xdr:rowOff>29458</xdr:rowOff>
    </xdr:to>
    <xdr:sp macro="" textlink="">
      <xdr:nvSpPr>
        <xdr:cNvPr id="11" name="TextBox 10">
          <a:extLst>
            <a:ext uri="{FF2B5EF4-FFF2-40B4-BE49-F238E27FC236}">
              <a16:creationId xmlns:a16="http://schemas.microsoft.com/office/drawing/2014/main" id="{933E220A-B39F-4540-ADA4-F5B173467E25}"/>
            </a:ext>
          </a:extLst>
        </xdr:cNvPr>
        <xdr:cNvSpPr txBox="1"/>
      </xdr:nvSpPr>
      <xdr:spPr>
        <a:xfrm>
          <a:off x="13424076" y="1227668"/>
          <a:ext cx="1122186" cy="26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aseline="0">
            <a:solidFill>
              <a:schemeClr val="tx1"/>
            </a:solidFill>
          </a:endParaRPr>
        </a:p>
        <a:p>
          <a:r>
            <a:rPr lang="en-US" sz="1600" baseline="0">
              <a:solidFill>
                <a:schemeClr val="tx1"/>
              </a:solidFill>
            </a:rPr>
            <a:t> </a:t>
          </a:r>
          <a:endParaRPr lang="en-US" sz="1600">
            <a:solidFill>
              <a:schemeClr val="tx1"/>
            </a:solidFill>
          </a:endParaRPr>
        </a:p>
      </xdr:txBody>
    </xdr:sp>
    <xdr:clientData/>
  </xdr:twoCellAnchor>
  <xdr:twoCellAnchor>
    <xdr:from>
      <xdr:col>15</xdr:col>
      <xdr:colOff>71059</xdr:colOff>
      <xdr:row>3</xdr:row>
      <xdr:rowOff>95250</xdr:rowOff>
    </xdr:from>
    <xdr:to>
      <xdr:col>19</xdr:col>
      <xdr:colOff>16630</xdr:colOff>
      <xdr:row>9</xdr:row>
      <xdr:rowOff>148167</xdr:rowOff>
    </xdr:to>
    <xdr:sp macro="" textlink="DimPatient!K2">
      <xdr:nvSpPr>
        <xdr:cNvPr id="3" name="Rectangle: Rounded Corners 2">
          <a:extLst>
            <a:ext uri="{FF2B5EF4-FFF2-40B4-BE49-F238E27FC236}">
              <a16:creationId xmlns:a16="http://schemas.microsoft.com/office/drawing/2014/main" id="{651C365B-135E-EA6C-7BE0-462DC7B95F15}"/>
            </a:ext>
          </a:extLst>
        </xdr:cNvPr>
        <xdr:cNvSpPr/>
      </xdr:nvSpPr>
      <xdr:spPr>
        <a:xfrm>
          <a:off x="9278559" y="635000"/>
          <a:ext cx="2400904" cy="11324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D49F86E-68C7-4086-8D9B-0C7F61190620}" type="TxLink">
            <a:rPr lang="en-US" sz="2800" b="0" i="0" u="none" strike="noStrike">
              <a:solidFill>
                <a:sysClr val="windowText" lastClr="000000"/>
              </a:solidFill>
              <a:latin typeface="Arial Black" panose="020B0A04020102020204" pitchFamily="34" charset="0"/>
              <a:ea typeface="Calibri"/>
              <a:cs typeface="Calibri"/>
            </a:rPr>
            <a:pPr algn="ctr"/>
            <a:t>500</a:t>
          </a:fld>
          <a:endParaRPr lang="en-US" sz="2800">
            <a:solidFill>
              <a:sysClr val="windowText" lastClr="000000"/>
            </a:solidFill>
            <a:latin typeface="Arial Black" panose="020B0A04020102020204" pitchFamily="34" charset="0"/>
          </a:endParaRPr>
        </a:p>
      </xdr:txBody>
    </xdr:sp>
    <xdr:clientData/>
  </xdr:twoCellAnchor>
  <xdr:twoCellAnchor>
    <xdr:from>
      <xdr:col>23</xdr:col>
      <xdr:colOff>441013</xdr:colOff>
      <xdr:row>3</xdr:row>
      <xdr:rowOff>119270</xdr:rowOff>
    </xdr:from>
    <xdr:to>
      <xdr:col>27</xdr:col>
      <xdr:colOff>387312</xdr:colOff>
      <xdr:row>9</xdr:row>
      <xdr:rowOff>148167</xdr:rowOff>
    </xdr:to>
    <xdr:sp macro="" textlink="DimDoctor!I2">
      <xdr:nvSpPr>
        <xdr:cNvPr id="7" name="Rectangle: Rounded Corners 6">
          <a:hlinkClick xmlns:r="http://schemas.openxmlformats.org/officeDocument/2006/relationships" r:id="rId1"/>
          <a:extLst>
            <a:ext uri="{FF2B5EF4-FFF2-40B4-BE49-F238E27FC236}">
              <a16:creationId xmlns:a16="http://schemas.microsoft.com/office/drawing/2014/main" id="{718CE2C0-FB6B-4870-8532-7950A4E16903}"/>
            </a:ext>
          </a:extLst>
        </xdr:cNvPr>
        <xdr:cNvSpPr/>
      </xdr:nvSpPr>
      <xdr:spPr>
        <a:xfrm>
          <a:off x="14228133" y="667910"/>
          <a:ext cx="2344059" cy="1126177"/>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8197494-F5D9-4FC9-83E3-94CFB01BD76A}" type="TxLink">
            <a:rPr lang="en-US" sz="2800" b="0" i="0" u="none" strike="noStrike">
              <a:solidFill>
                <a:sysClr val="windowText" lastClr="000000"/>
              </a:solidFill>
              <a:latin typeface="Arial Black" panose="020B0A04020102020204" pitchFamily="34" charset="0"/>
              <a:ea typeface="Calibri"/>
              <a:cs typeface="Calibri"/>
            </a:rPr>
            <a:pPr algn="ctr"/>
            <a:t>5</a:t>
          </a:fld>
          <a:endParaRPr lang="en-US" sz="2800">
            <a:solidFill>
              <a:sysClr val="windowText" lastClr="000000"/>
            </a:solidFill>
            <a:latin typeface="Arial Black" panose="020B0A04020102020204" pitchFamily="34" charset="0"/>
          </a:endParaRPr>
        </a:p>
      </xdr:txBody>
    </xdr:sp>
    <xdr:clientData/>
  </xdr:twoCellAnchor>
  <xdr:twoCellAnchor>
    <xdr:from>
      <xdr:col>19</xdr:col>
      <xdr:colOff>214548</xdr:colOff>
      <xdr:row>3</xdr:row>
      <xdr:rowOff>90096</xdr:rowOff>
    </xdr:from>
    <xdr:to>
      <xdr:col>23</xdr:col>
      <xdr:colOff>198058</xdr:colOff>
      <xdr:row>9</xdr:row>
      <xdr:rowOff>148167</xdr:rowOff>
    </xdr:to>
    <xdr:sp macro="" textlink="DimCity!H2">
      <xdr:nvSpPr>
        <xdr:cNvPr id="10" name="Rectangle: Rounded Corners 9">
          <a:extLst>
            <a:ext uri="{FF2B5EF4-FFF2-40B4-BE49-F238E27FC236}">
              <a16:creationId xmlns:a16="http://schemas.microsoft.com/office/drawing/2014/main" id="{FFF5A608-7130-4BCC-97FE-E19C0CDD7FA7}"/>
            </a:ext>
          </a:extLst>
        </xdr:cNvPr>
        <xdr:cNvSpPr/>
      </xdr:nvSpPr>
      <xdr:spPr>
        <a:xfrm>
          <a:off x="11877381" y="629846"/>
          <a:ext cx="2438844" cy="1137571"/>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770190-554D-4CBD-8FD7-931A942C694D}" type="TxLink">
            <a:rPr lang="en-US" sz="2800" b="0" i="0" u="none" strike="noStrike">
              <a:solidFill>
                <a:sysClr val="windowText" lastClr="000000"/>
              </a:solidFill>
              <a:latin typeface="Arial Black" panose="020B0A04020102020204" pitchFamily="34" charset="0"/>
              <a:ea typeface="Calibri"/>
              <a:cs typeface="Calibri"/>
            </a:rPr>
            <a:pPr algn="ctr"/>
            <a:t>5</a:t>
          </a:fld>
          <a:endParaRPr lang="en-US" sz="2800">
            <a:solidFill>
              <a:sysClr val="windowText" lastClr="000000"/>
            </a:solidFill>
            <a:latin typeface="Arial Black" panose="020B0A04020102020204" pitchFamily="34" charset="0"/>
          </a:endParaRPr>
        </a:p>
      </xdr:txBody>
    </xdr:sp>
    <xdr:clientData/>
  </xdr:twoCellAnchor>
  <xdr:twoCellAnchor>
    <xdr:from>
      <xdr:col>27</xdr:col>
      <xdr:colOff>611314</xdr:colOff>
      <xdr:row>3</xdr:row>
      <xdr:rowOff>116417</xdr:rowOff>
    </xdr:from>
    <xdr:to>
      <xdr:col>31</xdr:col>
      <xdr:colOff>557611</xdr:colOff>
      <xdr:row>9</xdr:row>
      <xdr:rowOff>148167</xdr:rowOff>
    </xdr:to>
    <xdr:sp macro="" textlink="FactDepartment!M2">
      <xdr:nvSpPr>
        <xdr:cNvPr id="12" name="Rectangle: Rounded Corners 11">
          <a:extLst>
            <a:ext uri="{FF2B5EF4-FFF2-40B4-BE49-F238E27FC236}">
              <a16:creationId xmlns:a16="http://schemas.microsoft.com/office/drawing/2014/main" id="{1729F2D1-1DAC-444E-A6A6-1F41DEA104AB}"/>
            </a:ext>
          </a:extLst>
        </xdr:cNvPr>
        <xdr:cNvSpPr/>
      </xdr:nvSpPr>
      <xdr:spPr>
        <a:xfrm>
          <a:off x="17184814" y="656167"/>
          <a:ext cx="2401630" cy="1111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8237EA-CFFD-45D8-8976-FD86D9AF3C34}" type="TxLink">
            <a:rPr lang="en-US" sz="2000" b="0" i="0" u="none" strike="noStrike">
              <a:solidFill>
                <a:sysClr val="windowText" lastClr="000000"/>
              </a:solidFill>
              <a:latin typeface="Arial Black" panose="020B0A04020102020204" pitchFamily="34" charset="0"/>
              <a:ea typeface="Calibri"/>
              <a:cs typeface="Calibri"/>
            </a:rPr>
            <a:pPr algn="ctr"/>
            <a:t> ₹ 38,153,128 </a:t>
          </a:fld>
          <a:endParaRPr lang="en-US" sz="2000">
            <a:solidFill>
              <a:sysClr val="windowText" lastClr="000000"/>
            </a:solidFill>
            <a:latin typeface="Arial Black" panose="020B0A04020102020204" pitchFamily="34" charset="0"/>
          </a:endParaRPr>
        </a:p>
      </xdr:txBody>
    </xdr:sp>
    <xdr:clientData/>
  </xdr:twoCellAnchor>
  <xdr:twoCellAnchor>
    <xdr:from>
      <xdr:col>27</xdr:col>
      <xdr:colOff>599439</xdr:colOff>
      <xdr:row>6</xdr:row>
      <xdr:rowOff>75470</xdr:rowOff>
    </xdr:from>
    <xdr:to>
      <xdr:col>30</xdr:col>
      <xdr:colOff>497840</xdr:colOff>
      <xdr:row>9</xdr:row>
      <xdr:rowOff>152400</xdr:rowOff>
    </xdr:to>
    <xdr:sp macro="" textlink="">
      <xdr:nvSpPr>
        <xdr:cNvPr id="15" name="TextBox 14">
          <a:extLst>
            <a:ext uri="{FF2B5EF4-FFF2-40B4-BE49-F238E27FC236}">
              <a16:creationId xmlns:a16="http://schemas.microsoft.com/office/drawing/2014/main" id="{CC359AFC-D5DD-470C-8FB1-D46AA35DF581}"/>
            </a:ext>
          </a:extLst>
        </xdr:cNvPr>
        <xdr:cNvSpPr txBox="1"/>
      </xdr:nvSpPr>
      <xdr:spPr>
        <a:xfrm>
          <a:off x="16784319" y="1172750"/>
          <a:ext cx="1696721" cy="625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Profit</a:t>
          </a:r>
        </a:p>
        <a:p>
          <a:r>
            <a:rPr lang="en-US" sz="1600" baseline="0">
              <a:solidFill>
                <a:srgbClr val="096381"/>
              </a:solidFill>
            </a:rPr>
            <a:t> </a:t>
          </a:r>
          <a:endParaRPr lang="en-US" sz="1600">
            <a:solidFill>
              <a:srgbClr val="096381"/>
            </a:solidFill>
          </a:endParaRPr>
        </a:p>
      </xdr:txBody>
    </xdr:sp>
    <xdr:clientData/>
  </xdr:twoCellAnchor>
  <xdr:twoCellAnchor>
    <xdr:from>
      <xdr:col>14</xdr:col>
      <xdr:colOff>566586</xdr:colOff>
      <xdr:row>10</xdr:row>
      <xdr:rowOff>40640</xdr:rowOff>
    </xdr:from>
    <xdr:to>
      <xdr:col>31</xdr:col>
      <xdr:colOff>566208</xdr:colOff>
      <xdr:row>28</xdr:row>
      <xdr:rowOff>132079</xdr:rowOff>
    </xdr:to>
    <xdr:graphicFrame macro="">
      <xdr:nvGraphicFramePr>
        <xdr:cNvPr id="21" name="Chart 20">
          <a:extLst>
            <a:ext uri="{FF2B5EF4-FFF2-40B4-BE49-F238E27FC236}">
              <a16:creationId xmlns:a16="http://schemas.microsoft.com/office/drawing/2014/main" id="{8D9B7441-935A-4DD7-9A20-9FC416489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60960</xdr:colOff>
      <xdr:row>6</xdr:row>
      <xdr:rowOff>157239</xdr:rowOff>
    </xdr:from>
    <xdr:to>
      <xdr:col>18</xdr:col>
      <xdr:colOff>724</xdr:colOff>
      <xdr:row>9</xdr:row>
      <xdr:rowOff>172720</xdr:rowOff>
    </xdr:to>
    <xdr:sp macro="" textlink="">
      <xdr:nvSpPr>
        <xdr:cNvPr id="29" name="TextBox 28">
          <a:extLst>
            <a:ext uri="{FF2B5EF4-FFF2-40B4-BE49-F238E27FC236}">
              <a16:creationId xmlns:a16="http://schemas.microsoft.com/office/drawing/2014/main" id="{0361CA76-D4B2-43E5-9ED9-ABB09E0F514F}"/>
            </a:ext>
          </a:extLst>
        </xdr:cNvPr>
        <xdr:cNvSpPr txBox="1"/>
      </xdr:nvSpPr>
      <xdr:spPr>
        <a:xfrm>
          <a:off x="9052560" y="1254519"/>
          <a:ext cx="1738084" cy="564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Patients</a:t>
          </a:r>
        </a:p>
        <a:p>
          <a:pPr algn="ctr"/>
          <a:r>
            <a:rPr lang="en-US" sz="1600" baseline="0">
              <a:solidFill>
                <a:sysClr val="windowText" lastClr="000000"/>
              </a:solidFill>
            </a:rPr>
            <a:t> </a:t>
          </a:r>
          <a:endParaRPr lang="en-US" sz="1600">
            <a:solidFill>
              <a:sysClr val="windowText" lastClr="000000"/>
            </a:solidFill>
          </a:endParaRPr>
        </a:p>
      </xdr:txBody>
    </xdr:sp>
    <xdr:clientData/>
  </xdr:twoCellAnchor>
  <xdr:twoCellAnchor editAs="oneCell">
    <xdr:from>
      <xdr:col>22</xdr:col>
      <xdr:colOff>178406</xdr:colOff>
      <xdr:row>6</xdr:row>
      <xdr:rowOff>119438</xdr:rowOff>
    </xdr:from>
    <xdr:to>
      <xdr:col>23</xdr:col>
      <xdr:colOff>238879</xdr:colOff>
      <xdr:row>10</xdr:row>
      <xdr:rowOff>55937</xdr:rowOff>
    </xdr:to>
    <xdr:pic>
      <xdr:nvPicPr>
        <xdr:cNvPr id="44" name="Picture 43">
          <a:extLst>
            <a:ext uri="{FF2B5EF4-FFF2-40B4-BE49-F238E27FC236}">
              <a16:creationId xmlns:a16="http://schemas.microsoft.com/office/drawing/2014/main" id="{8E68A729-67CE-3749-7E30-AC94876B85C0}"/>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3682739" y="1198938"/>
          <a:ext cx="674307" cy="656166"/>
        </a:xfrm>
        <a:prstGeom prst="rect">
          <a:avLst/>
        </a:prstGeom>
      </xdr:spPr>
    </xdr:pic>
    <xdr:clientData/>
  </xdr:twoCellAnchor>
  <xdr:twoCellAnchor editAs="oneCell">
    <xdr:from>
      <xdr:col>17</xdr:col>
      <xdr:colOff>486834</xdr:colOff>
      <xdr:row>6</xdr:row>
      <xdr:rowOff>54428</xdr:rowOff>
    </xdr:from>
    <xdr:to>
      <xdr:col>18</xdr:col>
      <xdr:colOff>563057</xdr:colOff>
      <xdr:row>10</xdr:row>
      <xdr:rowOff>136066</xdr:rowOff>
    </xdr:to>
    <xdr:pic>
      <xdr:nvPicPr>
        <xdr:cNvPr id="49" name="Picture 48">
          <a:extLst>
            <a:ext uri="{FF2B5EF4-FFF2-40B4-BE49-F238E27FC236}">
              <a16:creationId xmlns:a16="http://schemas.microsoft.com/office/drawing/2014/main" id="{83219F1E-F608-C14D-359E-1ED034F74541}"/>
            </a:ext>
          </a:extLst>
        </xdr:cNvPr>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0922001" y="1133928"/>
          <a:ext cx="690056" cy="801305"/>
        </a:xfrm>
        <a:prstGeom prst="rect">
          <a:avLst/>
        </a:prstGeom>
      </xdr:spPr>
    </xdr:pic>
    <xdr:clientData/>
  </xdr:twoCellAnchor>
  <xdr:twoCellAnchor editAs="oneCell">
    <xdr:from>
      <xdr:col>26</xdr:col>
      <xdr:colOff>278192</xdr:colOff>
      <xdr:row>6</xdr:row>
      <xdr:rowOff>22676</xdr:rowOff>
    </xdr:from>
    <xdr:to>
      <xdr:col>27</xdr:col>
      <xdr:colOff>459621</xdr:colOff>
      <xdr:row>10</xdr:row>
      <xdr:rowOff>86175</xdr:rowOff>
    </xdr:to>
    <xdr:pic>
      <xdr:nvPicPr>
        <xdr:cNvPr id="51" name="Picture 50">
          <a:extLst>
            <a:ext uri="{FF2B5EF4-FFF2-40B4-BE49-F238E27FC236}">
              <a16:creationId xmlns:a16="http://schemas.microsoft.com/office/drawing/2014/main" id="{62878602-1EAF-518D-1D08-EBF3A7B742FC}"/>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6237859" y="1102176"/>
          <a:ext cx="795262" cy="783166"/>
        </a:xfrm>
        <a:prstGeom prst="rect">
          <a:avLst/>
        </a:prstGeom>
      </xdr:spPr>
    </xdr:pic>
    <xdr:clientData/>
  </xdr:twoCellAnchor>
  <xdr:twoCellAnchor>
    <xdr:from>
      <xdr:col>23</xdr:col>
      <xdr:colOff>416561</xdr:colOff>
      <xdr:row>6</xdr:row>
      <xdr:rowOff>91221</xdr:rowOff>
    </xdr:from>
    <xdr:to>
      <xdr:col>26</xdr:col>
      <xdr:colOff>508000</xdr:colOff>
      <xdr:row>9</xdr:row>
      <xdr:rowOff>172720</xdr:rowOff>
    </xdr:to>
    <xdr:sp macro="" textlink="">
      <xdr:nvSpPr>
        <xdr:cNvPr id="31" name="TextBox 30">
          <a:extLst>
            <a:ext uri="{FF2B5EF4-FFF2-40B4-BE49-F238E27FC236}">
              <a16:creationId xmlns:a16="http://schemas.microsoft.com/office/drawing/2014/main" id="{9753A65C-987C-44A2-89FA-98CD120A9F5F}"/>
            </a:ext>
          </a:extLst>
        </xdr:cNvPr>
        <xdr:cNvSpPr txBox="1"/>
      </xdr:nvSpPr>
      <xdr:spPr>
        <a:xfrm>
          <a:off x="14203681" y="1188501"/>
          <a:ext cx="1889759" cy="63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Doctors</a:t>
          </a:r>
        </a:p>
        <a:p>
          <a:pPr algn="ctr"/>
          <a:r>
            <a:rPr lang="en-US" sz="1600" b="1" baseline="0">
              <a:solidFill>
                <a:sysClr val="windowText" lastClr="000000"/>
              </a:solidFill>
            </a:rPr>
            <a:t> </a:t>
          </a:r>
          <a:endParaRPr lang="en-US" sz="1600" b="1">
            <a:solidFill>
              <a:sysClr val="windowText" lastClr="000000"/>
            </a:solidFill>
          </a:endParaRPr>
        </a:p>
      </xdr:txBody>
    </xdr:sp>
    <xdr:clientData/>
  </xdr:twoCellAnchor>
  <xdr:twoCellAnchor>
    <xdr:from>
      <xdr:col>19</xdr:col>
      <xdr:colOff>213360</xdr:colOff>
      <xdr:row>6</xdr:row>
      <xdr:rowOff>104511</xdr:rowOff>
    </xdr:from>
    <xdr:to>
      <xdr:col>22</xdr:col>
      <xdr:colOff>335279</xdr:colOff>
      <xdr:row>9</xdr:row>
      <xdr:rowOff>142240</xdr:rowOff>
    </xdr:to>
    <xdr:sp macro="" textlink="">
      <xdr:nvSpPr>
        <xdr:cNvPr id="30" name="TextBox 29">
          <a:extLst>
            <a:ext uri="{FF2B5EF4-FFF2-40B4-BE49-F238E27FC236}">
              <a16:creationId xmlns:a16="http://schemas.microsoft.com/office/drawing/2014/main" id="{6D75D383-BA15-4D75-BD48-02EF2C04E4E6}"/>
            </a:ext>
          </a:extLst>
        </xdr:cNvPr>
        <xdr:cNvSpPr txBox="1"/>
      </xdr:nvSpPr>
      <xdr:spPr>
        <a:xfrm>
          <a:off x="11602720" y="1201791"/>
          <a:ext cx="1920239" cy="586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ysClr val="windowText" lastClr="000000"/>
              </a:solidFill>
              <a:latin typeface="ADLaM Display" panose="020F0502020204030204" pitchFamily="2" charset="0"/>
              <a:ea typeface="ADLaM Display" panose="020F0502020204030204" pitchFamily="2" charset="0"/>
              <a:cs typeface="ADLaM Display" panose="020F0502020204030204" pitchFamily="2" charset="0"/>
            </a:rPr>
            <a:t>Cities</a:t>
          </a:r>
        </a:p>
        <a:p>
          <a:pPr algn="ctr"/>
          <a:r>
            <a:rPr lang="en-US" sz="1600" baseline="0">
              <a:solidFill>
                <a:srgbClr val="096381"/>
              </a:solidFill>
            </a:rPr>
            <a:t> </a:t>
          </a:r>
          <a:endParaRPr lang="en-US" sz="1600">
            <a:solidFill>
              <a:srgbClr val="096381"/>
            </a:solidFill>
          </a:endParaRPr>
        </a:p>
      </xdr:txBody>
    </xdr:sp>
    <xdr:clientData/>
  </xdr:twoCellAnchor>
  <xdr:twoCellAnchor>
    <xdr:from>
      <xdr:col>2</xdr:col>
      <xdr:colOff>213360</xdr:colOff>
      <xdr:row>27</xdr:row>
      <xdr:rowOff>81281</xdr:rowOff>
    </xdr:from>
    <xdr:to>
      <xdr:col>9</xdr:col>
      <xdr:colOff>91440</xdr:colOff>
      <xdr:row>48</xdr:row>
      <xdr:rowOff>142241</xdr:rowOff>
    </xdr:to>
    <xdr:graphicFrame macro="">
      <xdr:nvGraphicFramePr>
        <xdr:cNvPr id="37" name="Chart 36">
          <a:extLst>
            <a:ext uri="{FF2B5EF4-FFF2-40B4-BE49-F238E27FC236}">
              <a16:creationId xmlns:a16="http://schemas.microsoft.com/office/drawing/2014/main" id="{D520A7F2-7A1A-4797-BEDB-AAA04C8C2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3809</xdr:colOff>
      <xdr:row>28</xdr:row>
      <xdr:rowOff>101600</xdr:rowOff>
    </xdr:from>
    <xdr:to>
      <xdr:col>31</xdr:col>
      <xdr:colOff>529166</xdr:colOff>
      <xdr:row>48</xdr:row>
      <xdr:rowOff>40640</xdr:rowOff>
    </xdr:to>
    <xdr:graphicFrame macro="">
      <xdr:nvGraphicFramePr>
        <xdr:cNvPr id="38" name="Chart 37">
          <a:extLst>
            <a:ext uri="{FF2B5EF4-FFF2-40B4-BE49-F238E27FC236}">
              <a16:creationId xmlns:a16="http://schemas.microsoft.com/office/drawing/2014/main" id="{15B85831-6E07-4602-AAC5-CA083C7F4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592666</xdr:colOff>
      <xdr:row>10</xdr:row>
      <xdr:rowOff>95250</xdr:rowOff>
    </xdr:from>
    <xdr:to>
      <xdr:col>14</xdr:col>
      <xdr:colOff>381000</xdr:colOff>
      <xdr:row>27</xdr:row>
      <xdr:rowOff>10583</xdr:rowOff>
    </xdr:to>
    <xdr:graphicFrame macro="">
      <xdr:nvGraphicFramePr>
        <xdr:cNvPr id="39" name="Chart 38">
          <a:extLst>
            <a:ext uri="{FF2B5EF4-FFF2-40B4-BE49-F238E27FC236}">
              <a16:creationId xmlns:a16="http://schemas.microsoft.com/office/drawing/2014/main" id="{3D702623-106E-41AC-BAE9-14223215D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30</xdr:col>
      <xdr:colOff>264584</xdr:colOff>
      <xdr:row>6</xdr:row>
      <xdr:rowOff>74082</xdr:rowOff>
    </xdr:from>
    <xdr:to>
      <xdr:col>32</xdr:col>
      <xdr:colOff>61599</xdr:colOff>
      <xdr:row>9</xdr:row>
      <xdr:rowOff>138202</xdr:rowOff>
    </xdr:to>
    <xdr:pic>
      <xdr:nvPicPr>
        <xdr:cNvPr id="41" name="Picture 40">
          <a:extLst>
            <a:ext uri="{FF2B5EF4-FFF2-40B4-BE49-F238E27FC236}">
              <a16:creationId xmlns:a16="http://schemas.microsoft.com/office/drawing/2014/main" id="{690F7640-9C08-4F3A-99AF-79D502DF8C33}"/>
            </a:ext>
          </a:extLst>
        </xdr:cNvPr>
        <xdr:cNvPicPr>
          <a:picLocks noChangeAspect="1"/>
        </xdr:cNvPicPr>
      </xdr:nvPicPr>
      <xdr:blipFill>
        <a:blip xmlns:r="http://schemas.openxmlformats.org/officeDocument/2006/relationships" r:embed="rId9"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8679584" y="1153582"/>
          <a:ext cx="1024682" cy="603870"/>
        </a:xfrm>
        <a:prstGeom prst="rect">
          <a:avLst/>
        </a:prstGeom>
      </xdr:spPr>
    </xdr:pic>
    <xdr:clientData/>
  </xdr:twoCellAnchor>
  <xdr:twoCellAnchor>
    <xdr:from>
      <xdr:col>10</xdr:col>
      <xdr:colOff>582084</xdr:colOff>
      <xdr:row>3</xdr:row>
      <xdr:rowOff>116417</xdr:rowOff>
    </xdr:from>
    <xdr:to>
      <xdr:col>14</xdr:col>
      <xdr:colOff>527654</xdr:colOff>
      <xdr:row>9</xdr:row>
      <xdr:rowOff>169334</xdr:rowOff>
    </xdr:to>
    <xdr:sp macro="" textlink="'pivot table'!O3">
      <xdr:nvSpPr>
        <xdr:cNvPr id="4" name="Rectangle: Rounded Corners 3">
          <a:extLst>
            <a:ext uri="{FF2B5EF4-FFF2-40B4-BE49-F238E27FC236}">
              <a16:creationId xmlns:a16="http://schemas.microsoft.com/office/drawing/2014/main" id="{15F82E90-CA98-49C2-A3D4-EF1B5CD5CC6B}"/>
            </a:ext>
          </a:extLst>
        </xdr:cNvPr>
        <xdr:cNvSpPr/>
      </xdr:nvSpPr>
      <xdr:spPr>
        <a:xfrm>
          <a:off x="6576484" y="665057"/>
          <a:ext cx="2343330" cy="115019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F22793-CC9D-4AEA-BFE8-B0FAB6B5EAD3}" type="TxLink">
            <a:rPr lang="en-US" sz="2800" b="1" i="0" u="none" strike="noStrike">
              <a:solidFill>
                <a:sysClr val="windowText" lastClr="000000"/>
              </a:solidFill>
              <a:latin typeface="Arial Black" panose="020B0A04020102020204" pitchFamily="34" charset="0"/>
              <a:ea typeface="Calibri"/>
              <a:cs typeface="Calibri"/>
            </a:rPr>
            <a:pPr algn="ctr"/>
            <a:t>5</a:t>
          </a:fld>
          <a:endParaRPr lang="en-US" sz="2800" b="1">
            <a:solidFill>
              <a:sysClr val="windowText" lastClr="000000"/>
            </a:solidFill>
            <a:latin typeface="Arial Black" panose="020B0A04020102020204" pitchFamily="34" charset="0"/>
          </a:endParaRPr>
        </a:p>
      </xdr:txBody>
    </xdr:sp>
    <xdr:clientData/>
  </xdr:twoCellAnchor>
  <xdr:twoCellAnchor editAs="oneCell">
    <xdr:from>
      <xdr:col>0</xdr:col>
      <xdr:colOff>81280</xdr:colOff>
      <xdr:row>9</xdr:row>
      <xdr:rowOff>0</xdr:rowOff>
    </xdr:from>
    <xdr:to>
      <xdr:col>2</xdr:col>
      <xdr:colOff>368618</xdr:colOff>
      <xdr:row>18</xdr:row>
      <xdr:rowOff>111820</xdr:rowOff>
    </xdr:to>
    <mc:AlternateContent xmlns:mc="http://schemas.openxmlformats.org/markup-compatibility/2006" xmlns:a14="http://schemas.microsoft.com/office/drawing/2010/main">
      <mc:Choice Requires="a14">
        <xdr:graphicFrame macro="">
          <xdr:nvGraphicFramePr>
            <xdr:cNvPr id="6" name="Department 4">
              <a:extLst>
                <a:ext uri="{FF2B5EF4-FFF2-40B4-BE49-F238E27FC236}">
                  <a16:creationId xmlns:a16="http://schemas.microsoft.com/office/drawing/2014/main" id="{35864889-0E31-41CA-9D30-5D47B206806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81280" y="1645920"/>
              <a:ext cx="1486218" cy="175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21</xdr:row>
      <xdr:rowOff>10160</xdr:rowOff>
    </xdr:from>
    <xdr:to>
      <xdr:col>2</xdr:col>
      <xdr:colOff>353242</xdr:colOff>
      <xdr:row>31</xdr:row>
      <xdr:rowOff>1087</xdr:rowOff>
    </xdr:to>
    <mc:AlternateContent xmlns:mc="http://schemas.openxmlformats.org/markup-compatibility/2006" xmlns:a14="http://schemas.microsoft.com/office/drawing/2010/main">
      <mc:Choice Requires="a14">
        <xdr:graphicFrame macro="">
          <xdr:nvGraphicFramePr>
            <xdr:cNvPr id="8" name="City 4">
              <a:extLst>
                <a:ext uri="{FF2B5EF4-FFF2-40B4-BE49-F238E27FC236}">
                  <a16:creationId xmlns:a16="http://schemas.microsoft.com/office/drawing/2014/main" id="{DA15EB03-FD7E-4845-B2E0-0DE0C7CDB5FE}"/>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121920" y="3850640"/>
              <a:ext cx="1430202" cy="181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35</xdr:row>
      <xdr:rowOff>0</xdr:rowOff>
    </xdr:from>
    <xdr:to>
      <xdr:col>2</xdr:col>
      <xdr:colOff>400958</xdr:colOff>
      <xdr:row>44</xdr:row>
      <xdr:rowOff>132850</xdr:rowOff>
    </xdr:to>
    <mc:AlternateContent xmlns:mc="http://schemas.openxmlformats.org/markup-compatibility/2006" xmlns:a14="http://schemas.microsoft.com/office/drawing/2010/main">
      <mc:Choice Requires="a14">
        <xdr:graphicFrame macro="">
          <xdr:nvGraphicFramePr>
            <xdr:cNvPr id="9" name="Doctor 3">
              <a:extLst>
                <a:ext uri="{FF2B5EF4-FFF2-40B4-BE49-F238E27FC236}">
                  <a16:creationId xmlns:a16="http://schemas.microsoft.com/office/drawing/2014/main" id="{FAF28950-596B-4E72-B471-78209FA237AA}"/>
                </a:ext>
              </a:extLst>
            </xdr:cNvPr>
            <xdr:cNvGraphicFramePr/>
          </xdr:nvGraphicFramePr>
          <xdr:xfrm>
            <a:off x="0" y="0"/>
            <a:ext cx="0" cy="0"/>
          </xdr:xfrm>
          <a:graphic>
            <a:graphicData uri="http://schemas.microsoft.com/office/drawing/2010/slicer">
              <sle:slicer xmlns:sle="http://schemas.microsoft.com/office/drawing/2010/slicer" name="Doctor 3"/>
            </a:graphicData>
          </a:graphic>
        </xdr:graphicFrame>
      </mc:Choice>
      <mc:Fallback xmlns="">
        <xdr:sp macro="" textlink="">
          <xdr:nvSpPr>
            <xdr:cNvPr id="0" name=""/>
            <xdr:cNvSpPr>
              <a:spLocks noTextEdit="1"/>
            </xdr:cNvSpPr>
          </xdr:nvSpPr>
          <xdr:spPr>
            <a:xfrm>
              <a:off x="101600" y="6400800"/>
              <a:ext cx="1498238" cy="1778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579120</xdr:colOff>
      <xdr:row>6</xdr:row>
      <xdr:rowOff>71120</xdr:rowOff>
    </xdr:from>
    <xdr:ext cx="2357120" cy="660400"/>
    <xdr:sp macro="" textlink="">
      <xdr:nvSpPr>
        <xdr:cNvPr id="16" name="TextBox 15">
          <a:extLst>
            <a:ext uri="{FF2B5EF4-FFF2-40B4-BE49-F238E27FC236}">
              <a16:creationId xmlns:a16="http://schemas.microsoft.com/office/drawing/2014/main" id="{D77DD6D6-B098-A9F2-6F84-6E3F5FB89E44}"/>
            </a:ext>
          </a:extLst>
        </xdr:cNvPr>
        <xdr:cNvSpPr txBox="1"/>
      </xdr:nvSpPr>
      <xdr:spPr>
        <a:xfrm>
          <a:off x="6573520" y="1168400"/>
          <a:ext cx="2357120" cy="660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effectLst/>
              <a:latin typeface="ADLaM Display" panose="02010000000000000000" pitchFamily="2" charset="0"/>
              <a:ea typeface="ADLaM Display" panose="02010000000000000000" pitchFamily="2" charset="0"/>
              <a:cs typeface="ADLaM Display" panose="02010000000000000000" pitchFamily="2" charset="0"/>
            </a:rPr>
            <a:t>Departments</a:t>
          </a:r>
        </a:p>
        <a:p>
          <a:pPr algn="ctr"/>
          <a:endParaRPr lang="en-US" sz="2400" b="1"/>
        </a:p>
      </xdr:txBody>
    </xdr:sp>
    <xdr:clientData/>
  </xdr:oneCellAnchor>
  <xdr:twoCellAnchor>
    <xdr:from>
      <xdr:col>8</xdr:col>
      <xdr:colOff>91440</xdr:colOff>
      <xdr:row>28</xdr:row>
      <xdr:rowOff>71120</xdr:rowOff>
    </xdr:from>
    <xdr:to>
      <xdr:col>16</xdr:col>
      <xdr:colOff>50800</xdr:colOff>
      <xdr:row>48</xdr:row>
      <xdr:rowOff>0</xdr:rowOff>
    </xdr:to>
    <xdr:graphicFrame macro="">
      <xdr:nvGraphicFramePr>
        <xdr:cNvPr id="35" name="Chart 34">
          <a:extLst>
            <a:ext uri="{FF2B5EF4-FFF2-40B4-BE49-F238E27FC236}">
              <a16:creationId xmlns:a16="http://schemas.microsoft.com/office/drawing/2014/main" id="{704E71A3-C8A4-423B-80BE-5DB25F41A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48106018515" backgroundQuery="1" createdVersion="8" refreshedVersion="8" minRefreshableVersion="3" recordCount="0" supportSubquery="1" supportAdvancedDrill="1" xr:uid="{7D975212-95FE-4689-A876-EF7F05D3E163}">
  <cacheSource type="external" connectionId="6"/>
  <cacheFields count="2">
    <cacheField name="[Patient].[Gender].[Gender]" caption="Gender" numFmtId="0" hierarchy="29" level="1">
      <sharedItems count="2">
        <s v="Female"/>
        <s v="Male"/>
      </sharedItems>
    </cacheField>
    <cacheField name="[Measures].[Count of Patient Key 2]" caption="Count of Patient Key 2" numFmtId="0" hierarchy="49"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2" memberValueDatatype="130" unbalanced="0">
      <fieldsUsage count="2">
        <fieldUsage x="-1"/>
        <fieldUsage x="0"/>
      </fieldsUsage>
    </cacheHierarchy>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33162037" backgroundQuery="1" createdVersion="8" refreshedVersion="8" minRefreshableVersion="3" recordCount="0" supportSubquery="1" supportAdvancedDrill="1" xr:uid="{3D4CC532-105F-497C-907E-E66B0E64C8AE}">
  <cacheSource type="external" connectionId="6"/>
  <cacheFields count="2">
    <cacheField name="[City].[City].[City]" caption="City" numFmtId="0" hierarchy="1" level="1">
      <sharedItems count="5">
        <s v="Bangalore"/>
        <s v="Delhi"/>
        <s v="Hyderabad"/>
        <s v="Mumbai"/>
        <s v="Pune"/>
      </sharedItems>
    </cacheField>
    <cacheField name="[Measures].[Count of Patient Key 2]" caption="Count of Patient Key 2" numFmtId="0" hierarchy="49"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403611111" backgroundQuery="1" createdVersion="8" refreshedVersion="8" minRefreshableVersion="3" recordCount="0" supportSubquery="1" supportAdvancedDrill="1" xr:uid="{7F7BFC6F-AAB4-4983-BF81-089D1417BD11}">
  <cacheSource type="external" connectionId="6"/>
  <cacheFields count="3">
    <cacheField name="[City].[City].[City]" caption="City" numFmtId="0" hierarchy="1" level="1">
      <sharedItems count="5">
        <s v="Bangalore"/>
        <s v="Delhi"/>
        <s v="Hyderabad"/>
        <s v="Mumbai"/>
        <s v="Pune"/>
      </sharedItems>
    </cacheField>
    <cacheField name="[Fact_Department].[Department].[Department]" caption="Department" numFmtId="0" hierarchy="16" level="1">
      <sharedItems count="5">
        <s v="Cardiology"/>
        <s v="General Medicine"/>
        <s v="Neurology"/>
        <s v="Orthopedics"/>
        <s v="Pediatrics"/>
      </sharedItems>
    </cacheField>
    <cacheField name="[Measures].[Sum of Treatment_Cost]" caption="Sum of Treatment_Cost" numFmtId="0" hierarchy="40"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1"/>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4041898145" backgroundQuery="1" createdVersion="8" refreshedVersion="8" minRefreshableVersion="3" recordCount="0" supportSubquery="1" supportAdvancedDrill="1" xr:uid="{AE96A987-0988-4EE3-B1D3-92986913F4A3}">
  <cacheSource type="external" connectionId="6"/>
  <cacheFields count="2">
    <cacheField name="[Fact_Department].[Department].[Department]" caption="Department" numFmtId="0" hierarchy="16" level="1">
      <sharedItems count="5">
        <s v="Cardiology"/>
        <s v="General Medicine"/>
        <s v="Neurology"/>
        <s v="Orthopedics"/>
        <s v="Pediatrics"/>
      </sharedItems>
    </cacheField>
    <cacheField name="[Measures].[Sum of Treatment_Cost]" caption="Sum of Treatment_Cost" numFmtId="0" hierarchy="40"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0"/>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4030555553" backgroundQuery="1" createdVersion="8" refreshedVersion="8" minRefreshableVersion="3" recordCount="0" supportSubquery="1" supportAdvancedDrill="1" xr:uid="{9396B77C-9398-4251-ADEF-7CD8176C3352}">
  <cacheSource type="external" connectionId="6"/>
  <cacheFields count="3">
    <cacheField name="[City].[City].[City]" caption="City" numFmtId="0" hierarchy="1" level="1">
      <sharedItems count="5">
        <s v="Bangalore"/>
        <s v="Delhi"/>
        <s v="Hyderabad"/>
        <s v="Mumbai"/>
        <s v="Pune"/>
      </sharedItems>
    </cacheField>
    <cacheField name="[Measures].[Count of Patient Key 2]" caption="Count of Patient Key 2" numFmtId="0" hierarchy="49" level="32767"/>
    <cacheField name="[Fact_Department].[Department].[Department]" caption="Department" numFmtId="0" hierarchy="16" level="1">
      <sharedItems count="5">
        <s v="Cardiology"/>
        <s v="General Medicine"/>
        <s v="Neurology"/>
        <s v="Orthopedics"/>
        <s v="Pediatrics"/>
      </sharedItems>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2"/>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3312384259" backgroundQuery="1" createdVersion="8" refreshedVersion="8" minRefreshableVersion="3" recordCount="0" supportSubquery="1" supportAdvancedDrill="1" xr:uid="{9DB9DB5E-EC2F-4A42-AE1C-4E55D63A6C00}">
  <cacheSource type="external" connectionId="6"/>
  <cacheFields count="2">
    <cacheField name="[City].[City].[City]" caption="City" numFmtId="0" hierarchy="1" level="1">
      <sharedItems count="5">
        <s v="Bangalore"/>
        <s v="Delhi"/>
        <s v="Hyderabad"/>
        <s v="Mumbai"/>
        <s v="Pune"/>
      </sharedItems>
    </cacheField>
    <cacheField name="[Measures].[Sum of Treatment_Cost]" caption="Sum of Treatment_Cost" numFmtId="0" hierarchy="40"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403287037" backgroundQuery="1" createdVersion="8" refreshedVersion="8" minRefreshableVersion="3" recordCount="0" supportSubquery="1" supportAdvancedDrill="1" xr:uid="{577530FD-769D-4251-815F-7AED2D32F271}">
  <cacheSource type="external" connectionId="6"/>
  <cacheFields count="3">
    <cacheField name="[City].[City].[City]" caption="City" numFmtId="0" hierarchy="1" level="1">
      <sharedItems count="5">
        <s v="Bangalore"/>
        <s v="Delhi"/>
        <s v="Hyderabad"/>
        <s v="Mumbai"/>
        <s v="Pune"/>
      </sharedItems>
    </cacheField>
    <cacheField name="[Measures].[Average of Cost per day]" caption="Average of Cost per day" numFmtId="0" hierarchy="42" level="32767"/>
    <cacheField name="[Fact_Department].[Department].[Department]" caption="Department" numFmtId="0" hierarchy="16" level="1">
      <sharedItems count="5">
        <s v="Cardiology"/>
        <s v="General Medicine"/>
        <s v="Neurology"/>
        <s v="Orthopedics"/>
        <s v="Pediatrics"/>
      </sharedItems>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2"/>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57819560188" backgroundQuery="1" createdVersion="8" refreshedVersion="8" minRefreshableVersion="3" recordCount="0" supportSubquery="1" supportAdvancedDrill="1" xr:uid="{4BDC5267-48BC-4C61-904B-DCF9D31F8489}">
  <cacheSource type="external" connectionId="6"/>
  <cacheFields count="1">
    <cacheField name="[Measures].[Average of Length_of_Stay]" caption="Average of Length_of_Stay" numFmtId="0" hierarchy="52"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oneField="1" hidden="1">
      <fieldsUsage count="1">
        <fieldUsage x="0"/>
      </fieldsUsage>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55908217593" backgroundQuery="1" createdVersion="8" refreshedVersion="8" minRefreshableVersion="3" recordCount="0" supportSubquery="1" supportAdvancedDrill="1" xr:uid="{BA5045FA-A9D2-4DDA-98B1-AC16A8DADDC9}">
  <cacheSource type="external" connectionId="6"/>
  <cacheFields count="3">
    <cacheField name="[Doctor].[Doctor_Assigned].[Doctor_Assigned]" caption="Doctor_Assigned" numFmtId="0" hierarchy="11" level="1">
      <sharedItems count="5">
        <s v="Dr. Desai"/>
        <s v="Dr. Khan"/>
        <s v="Dr. Mehta"/>
        <s v="Dr. Patil"/>
        <s v="Dr. Sharma"/>
      </sharedItems>
    </cacheField>
    <cacheField name="[Measures].[Sum of Treatment_Cost]" caption="Sum of Treatment_Cost" numFmtId="0" hierarchy="40" level="32767"/>
    <cacheField name="[Patient].[Age_Group].[Age_Group]" caption="Age_Group" numFmtId="0" hierarchy="28" level="1">
      <sharedItems count="5">
        <s v="Child"/>
        <s v="Elderly"/>
        <s v="Middle Age"/>
        <s v="Senior"/>
        <s v="Young Adult"/>
      </sharedItems>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fieldsUsage count="2">
        <fieldUsage x="-1"/>
        <fieldUsage x="0"/>
      </fieldsUsage>
    </cacheHierarchy>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2" memberValueDatatype="130" unbalanced="0">
      <fieldsUsage count="2">
        <fieldUsage x="-1"/>
        <fieldUsage x="2"/>
      </fieldsUsage>
    </cacheHierarchy>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4045023147" backgroundQuery="1" createdVersion="8" refreshedVersion="8" minRefreshableVersion="3" recordCount="0" supportSubquery="1" supportAdvancedDrill="1" xr:uid="{E752B5B3-25CF-434E-BE2C-F459AA2051A5}">
  <cacheSource type="external" connectionId="6"/>
  <cacheFields count="3">
    <cacheField name="[Fact_Department].[Department].[Department]" caption="Department" numFmtId="0" hierarchy="16" level="1">
      <sharedItems count="5">
        <s v="Cardiology"/>
        <s v="General Medicine"/>
        <s v="Neurology"/>
        <s v="Orthopedics"/>
        <s v="Pediatrics"/>
      </sharedItems>
    </cacheField>
    <cacheField name="[Measures].[Sum of Treatment_Cost]" caption="Sum of Treatment_Cost" numFmtId="0" hierarchy="40" level="32767"/>
    <cacheField name="[Fact_Department].[Admission_Date (Year)].[Admission_Date (Year)]" caption="Admission_Date (Year)" numFmtId="0" hierarchy="23" level="1">
      <sharedItems count="3">
        <s v="2022"/>
        <s v="2023"/>
        <s v="2024"/>
      </sharedItems>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0"/>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2" memberValueDatatype="130" unbalanced="0">
      <fieldsUsage count="2">
        <fieldUsage x="-1"/>
        <fieldUsage x="2"/>
      </fieldsUsage>
    </cacheHierarchy>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69158136574" backgroundQuery="1" createdVersion="8" refreshedVersion="8" minRefreshableVersion="3" recordCount="0" supportSubquery="1" supportAdvancedDrill="1" xr:uid="{D2EA26A8-8B2E-4A77-BCD7-2B2CA3920BE5}">
  <cacheSource type="external" connectionId="6"/>
  <cacheFields count="4">
    <cacheField name="[City].[City].[City]" caption="City" numFmtId="0" hierarchy="1" level="1">
      <sharedItems count="5">
        <s v="Bangalore"/>
        <s v="Delhi"/>
        <s v="Hyderabad"/>
        <s v="Mumbai"/>
        <s v="Pune"/>
      </sharedItems>
    </cacheField>
    <cacheField name="[Measures].[Average of Cost per day]" caption="Average of Cost per day" numFmtId="0" hierarchy="42" level="32767"/>
    <cacheField name="[Fact_Department].[Department].[Department]" caption="Department" numFmtId="0" hierarchy="16" level="1">
      <sharedItems count="5">
        <s v="Cardiology"/>
        <s v="General Medicine"/>
        <s v="Neurology"/>
        <s v="Orthopedics"/>
        <s v="Pediatrics"/>
      </sharedItems>
    </cacheField>
    <cacheField name="[Doctor].[Doctor_Assigned].[Doctor_Assigned]" caption="Doctor_Assigned" numFmtId="0" hierarchy="11" level="1">
      <sharedItems containsSemiMixedTypes="0" containsNonDate="0" containsString="0"/>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fieldsUsage count="2">
        <fieldUsage x="-1"/>
        <fieldUsage x="3"/>
      </fieldsUsage>
    </cacheHierarchy>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2"/>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3317129631" backgroundQuery="1" createdVersion="8" refreshedVersion="8" minRefreshableVersion="3" recordCount="0" supportSubquery="1" supportAdvancedDrill="1" xr:uid="{C7E2318B-B145-4190-BC69-8CF00F60E70C}">
  <cacheSource type="external" connectionId="6"/>
  <cacheFields count="4">
    <cacheField name="[Fact_Department].[Department].[Department]" caption="Department" numFmtId="0" hierarchy="16" level="1">
      <sharedItems count="5">
        <s v="Cardiology"/>
        <s v="General Medicine"/>
        <s v="Neurology"/>
        <s v="Orthopedics"/>
        <s v="Pediatrics"/>
      </sharedItems>
    </cacheField>
    <cacheField name="[Measures].[Sum of Treatment_Cost]" caption="Sum of Treatment_Cost" numFmtId="0" hierarchy="40" level="32767"/>
    <cacheField name="[City].[City].[City]" caption="City" numFmtId="0" hierarchy="1" level="1">
      <sharedItems count="5">
        <s v="Bangalore"/>
        <s v="Delhi"/>
        <s v="Hyderabad"/>
        <s v="Mumbai"/>
        <s v="Pune"/>
      </sharedItems>
    </cacheField>
    <cacheField name="[Fact_Department].[Admission_Date (Year)].[Admission_Date (Year)]" caption="Admission_Date (Year)" numFmtId="0" hierarchy="23" level="1">
      <sharedItems count="3">
        <s v="2022"/>
        <s v="2023"/>
        <s v="2024"/>
      </sharedItems>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2"/>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0"/>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2" memberValueDatatype="130" unbalanced="0">
      <fieldsUsage count="2">
        <fieldUsage x="-1"/>
        <fieldUsage x="3"/>
      </fieldsUsage>
    </cacheHierarchy>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691580555555" backgroundQuery="1" createdVersion="8" refreshedVersion="8" minRefreshableVersion="3" recordCount="0" supportSubquery="1" supportAdvancedDrill="1" xr:uid="{D9C34545-6030-4FF6-8A48-57DD7C50A3F9}">
  <cacheSource type="external" connectionId="6"/>
  <cacheFields count="2">
    <cacheField name="[Doctor].[Doctor_Assigned].[Doctor_Assigned]" caption="Doctor_Assigned" numFmtId="0" hierarchy="11" level="1">
      <sharedItems count="5">
        <s v="Dr. Desai"/>
        <s v="Dr. Khan"/>
        <s v="Dr. Mehta"/>
        <s v="Dr. Patil"/>
        <s v="Dr. Sharma"/>
      </sharedItems>
    </cacheField>
    <cacheField name="[Measures].[Sum of Treatment_Cost]" caption="Sum of Treatment_Cost" numFmtId="0" hierarchy="40"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fieldsUsage count="2">
        <fieldUsage x="-1"/>
        <fieldUsage x="0"/>
      </fieldsUsage>
    </cacheHierarchy>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691580902778" backgroundQuery="1" createdVersion="8" refreshedVersion="8" minRefreshableVersion="3" recordCount="0" supportSubquery="1" supportAdvancedDrill="1" xr:uid="{8AC99C59-694D-4791-BDAF-3B896A62CAF9}">
  <cacheSource type="external" connectionId="6"/>
  <cacheFields count="3">
    <cacheField name="[Fact_Department].[Department].[Department]" caption="Department" numFmtId="0" hierarchy="16" level="1">
      <sharedItems count="5">
        <s v="Cardiology"/>
        <s v="General Medicine"/>
        <s v="Neurology"/>
        <s v="Orthopedics"/>
        <s v="Pediatrics"/>
      </sharedItems>
    </cacheField>
    <cacheField name="[Doctor].[Doctor_Assigned].[Doctor_Assigned]" caption="Doctor_Assigned" numFmtId="0" hierarchy="11" level="1">
      <sharedItems count="5">
        <s v="Dr. Desai"/>
        <s v="Dr. Khan"/>
        <s v="Dr. Mehta"/>
        <s v="Dr. Patil"/>
        <s v="Dr. Sharma"/>
      </sharedItems>
    </cacheField>
    <cacheField name="[Measures].[Average of Cost per day]" caption="Average of Cost per day" numFmtId="0" hierarchy="42"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fieldsUsage count="2">
        <fieldUsage x="-1"/>
        <fieldUsage x="1"/>
      </fieldsUsage>
    </cacheHierarchy>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fieldsUsage count="2">
        <fieldUsage x="-1"/>
        <fieldUsage x="0"/>
      </fieldsUsage>
    </cacheHierarchy>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675685185182" backgroundQuery="1" createdVersion="8" refreshedVersion="8" minRefreshableVersion="3" recordCount="0" supportSubquery="1" supportAdvancedDrill="1" xr:uid="{7115EE7C-D2E8-49BF-9AA3-93AE02CA87F2}">
  <cacheSource type="external" connectionId="6"/>
  <cacheFields count="6">
    <cacheField name="[Doctor].[Doctor_Assigned].[Doctor_Assigned]" caption="Doctor_Assigned" numFmtId="0" hierarchy="11" level="1">
      <sharedItems count="5">
        <s v="Dr. Desai"/>
        <s v="Dr. Khan"/>
        <s v="Dr. Mehta"/>
        <s v="Dr. Patil"/>
        <s v="Dr. Sharma"/>
      </sharedItems>
    </cacheField>
    <cacheField name="[Measures].[Sum of Treatment_Cost]" caption="Sum of Treatment_Cost" numFmtId="0" hierarchy="40" level="32767"/>
    <cacheField name="[Patient].[Age_Group].[Age_Group]" caption="Age_Group" numFmtId="0" hierarchy="28" level="1">
      <sharedItems count="5">
        <s v="Child"/>
        <s v="Elderly"/>
        <s v="Middle Age"/>
        <s v="Senior"/>
        <s v="Young Adult"/>
      </sharedItems>
    </cacheField>
    <cacheField name="[Fact_Department].[Admission_Date].[Admission_Date]" caption="Admission_Date" numFmtId="0" hierarchy="17" level="1">
      <sharedItems containsSemiMixedTypes="0" containsNonDate="0" containsDate="1" containsString="0" minDate="2022-01-01T00:00:00" maxDate="2024-06-18T00:00:00" count="393">
        <d v="2022-01-01T00:00:00"/>
        <d v="2022-01-02T00:00:00"/>
        <d v="2022-01-03T00:00:00"/>
        <d v="2022-01-06T00:00:00"/>
        <d v="2022-01-09T00:00:00"/>
        <d v="2022-01-11T00:00:00"/>
        <d v="2022-01-13T00:00:00"/>
        <d v="2022-01-14T00:00:00"/>
        <d v="2022-01-15T00:00:00"/>
        <d v="2022-01-16T00:00:00"/>
        <d v="2022-01-17T00:00:00"/>
        <d v="2022-01-20T00:00:00"/>
        <d v="2022-01-23T00:00:00"/>
        <d v="2022-01-25T00:00:00"/>
        <d v="2022-01-28T00:00:00"/>
        <d v="2022-02-05T00:00:00"/>
        <d v="2022-02-10T00:00:00"/>
        <d v="2022-02-12T00:00:00"/>
        <d v="2022-02-15T00:00:00"/>
        <d v="2022-02-16T00:00:00"/>
        <d v="2022-02-17T00:00:00"/>
        <d v="2022-02-20T00:00:00"/>
        <d v="2022-02-21T00:00:00"/>
        <d v="2022-02-24T00:00:00"/>
        <d v="2022-02-25T00:00:00"/>
        <d v="2022-02-27T00:00:00"/>
        <d v="2022-03-01T00:00:00"/>
        <d v="2022-03-02T00:00:00"/>
        <d v="2022-03-09T00:00:00"/>
        <d v="2022-03-10T00:00:00"/>
        <d v="2022-03-13T00:00:00"/>
        <d v="2022-03-19T00:00:00"/>
        <d v="2022-03-20T00:00:00"/>
        <d v="2022-03-21T00:00:00"/>
        <d v="2022-03-23T00:00:00"/>
        <d v="2022-03-24T00:00:00"/>
        <d v="2022-03-25T00:00:00"/>
        <d v="2022-03-26T00:00:00"/>
        <d v="2022-03-27T00:00:00"/>
        <d v="2022-03-28T00:00:00"/>
        <d v="2022-03-29T00:00:00"/>
        <d v="2022-03-30T00:00:00"/>
        <d v="2022-03-31T00:00:00"/>
        <d v="2022-04-04T00:00:00"/>
        <d v="2022-04-05T00:00:00"/>
        <d v="2022-04-08T00:00:00"/>
        <d v="2022-04-10T00:00:00"/>
        <d v="2022-04-12T00:00:00"/>
        <d v="2022-04-16T00:00:00"/>
        <d v="2022-04-20T00:00:00"/>
        <d v="2022-04-26T00:00:00"/>
        <d v="2022-04-27T00:00:00"/>
        <d v="2022-04-30T00:00:00"/>
        <d v="2022-05-02T00:00:00"/>
        <d v="2022-05-05T00:00:00"/>
        <d v="2022-05-07T00:00:00"/>
        <d v="2022-05-11T00:00:00"/>
        <d v="2022-05-13T00:00:00"/>
        <d v="2022-05-14T00:00:00"/>
        <d v="2022-05-15T00:00:00"/>
        <d v="2022-05-18T00:00:00"/>
        <d v="2022-05-19T00:00:00"/>
        <d v="2022-05-21T00:00:00"/>
        <d v="2022-05-24T00:00:00"/>
        <d v="2022-05-25T00:00:00"/>
        <d v="2022-05-26T00:00:00"/>
        <d v="2022-05-27T00:00:00"/>
        <d v="2022-05-29T00:00:00"/>
        <d v="2022-05-30T00:00:00"/>
        <d v="2022-06-01T00:00:00"/>
        <d v="2022-06-04T00:00:00"/>
        <d v="2022-06-08T00:00:00"/>
        <d v="2022-06-09T00:00:00"/>
        <d v="2022-06-10T00:00:00"/>
        <d v="2022-06-11T00:00:00"/>
        <d v="2022-06-13T00:00:00"/>
        <d v="2022-06-14T00:00:00"/>
        <d v="2022-06-16T00:00:00"/>
        <d v="2022-06-19T00:00:00"/>
        <d v="2022-06-20T00:00:00"/>
        <d v="2022-06-22T00:00:00"/>
        <d v="2022-06-23T00:00:00"/>
        <d v="2022-06-25T00:00:00"/>
        <d v="2022-06-27T00:00:00"/>
        <d v="2022-06-28T00:00:00"/>
        <d v="2022-06-29T00:00:00"/>
        <d v="2022-06-30T00:00:00"/>
        <d v="2022-07-03T00:00:00"/>
        <d v="2022-07-04T00:00:00"/>
        <d v="2022-07-05T00:00:00"/>
        <d v="2022-07-07T00:00:00"/>
        <d v="2022-07-11T00:00:00"/>
        <d v="2022-07-12T00:00:00"/>
        <d v="2022-07-14T00:00:00"/>
        <d v="2022-07-20T00:00:00"/>
        <d v="2022-07-24T00:00:00"/>
        <d v="2022-07-26T00:00:00"/>
        <d v="2022-07-27T00:00:00"/>
        <d v="2022-07-30T00:00:00"/>
        <d v="2022-08-02T00:00:00"/>
        <d v="2022-08-03T00:00:00"/>
        <d v="2022-08-04T00:00:00"/>
        <d v="2022-08-05T00:00:00"/>
        <d v="2022-08-06T00:00:00"/>
        <d v="2022-08-07T00:00:00"/>
        <d v="2022-08-10T00:00:00"/>
        <d v="2022-08-11T00:00:00"/>
        <d v="2022-08-13T00:00:00"/>
        <d v="2022-08-14T00:00:00"/>
        <d v="2022-08-15T00:00:00"/>
        <d v="2022-08-17T00:00:00"/>
        <d v="2022-08-20T00:00:00"/>
        <d v="2022-08-21T00:00:00"/>
        <d v="2022-08-22T00:00:00"/>
        <d v="2022-08-23T00:00:00"/>
        <d v="2022-08-24T00:00:00"/>
        <d v="2022-08-26T00:00:00"/>
        <d v="2022-08-29T00:00:00"/>
        <d v="2022-09-01T00:00:00"/>
        <d v="2022-09-04T00:00:00"/>
        <d v="2022-09-07T00:00:00"/>
        <d v="2022-09-08T00:00:00"/>
        <d v="2022-09-09T00:00:00"/>
        <d v="2022-09-10T00:00:00"/>
        <d v="2022-09-13T00:00:00"/>
        <d v="2022-09-16T00:00:00"/>
        <d v="2022-09-17T00:00:00"/>
        <d v="2022-09-20T00:00:00"/>
        <d v="2022-09-24T00:00:00"/>
        <d v="2022-09-26T00:00:00"/>
        <d v="2022-09-27T00:00:00"/>
        <d v="2022-10-02T00:00:00"/>
        <d v="2022-10-03T00:00:00"/>
        <d v="2022-10-04T00:00:00"/>
        <d v="2022-10-10T00:00:00"/>
        <d v="2022-10-11T00:00:00"/>
        <d v="2022-10-14T00:00:00"/>
        <d v="2022-10-15T00:00:00"/>
        <d v="2022-10-18T00:00:00"/>
        <d v="2022-10-21T00:00:00"/>
        <d v="2022-10-23T00:00:00"/>
        <d v="2022-10-28T00:00:00"/>
        <d v="2022-10-30T00:00:00"/>
        <d v="2022-11-01T00:00:00"/>
        <d v="2022-11-02T00:00:00"/>
        <d v="2022-11-03T00:00:00"/>
        <d v="2022-11-06T00:00:00"/>
        <d v="2022-11-09T00:00:00"/>
        <d v="2022-11-10T00:00:00"/>
        <d v="2022-11-13T00:00:00"/>
        <d v="2022-11-14T00:00:00"/>
        <d v="2022-11-15T00:00:00"/>
        <d v="2022-11-17T00:00:00"/>
        <d v="2022-11-19T00:00:00"/>
        <d v="2022-11-21T00:00:00"/>
        <d v="2022-11-22T00:00:00"/>
        <d v="2022-11-24T00:00:00"/>
        <d v="2022-11-29T00:00:00"/>
        <d v="2022-12-02T00:00:00"/>
        <d v="2022-12-05T00:00:00"/>
        <d v="2022-12-09T00:00:00"/>
        <d v="2022-12-11T00:00:00"/>
        <d v="2022-12-13T00:00:00"/>
        <d v="2022-12-14T00:00:00"/>
        <d v="2022-12-15T00:00:00"/>
        <d v="2022-12-16T00:00:00"/>
        <d v="2022-12-17T00:00:00"/>
        <d v="2022-12-18T00:00:00"/>
        <d v="2022-12-23T00:00:00"/>
        <d v="2022-12-27T00:00:00"/>
        <d v="2022-12-30T00:00:00"/>
        <d v="2023-01-02T00:00:00"/>
        <d v="2023-01-03T00:00:00"/>
        <d v="2023-01-04T00:00:00"/>
        <d v="2023-01-06T00:00:00"/>
        <d v="2023-01-07T00:00:00"/>
        <d v="2023-01-14T00:00:00"/>
        <d v="2023-01-17T00:00:00"/>
        <d v="2023-01-19T00:00:00"/>
        <d v="2023-01-20T00:00:00"/>
        <d v="2023-01-21T00:00:00"/>
        <d v="2023-01-22T00:00:00"/>
        <d v="2023-01-23T00:00:00"/>
        <d v="2023-01-27T00:00:00"/>
        <d v="2023-01-29T00:00:00"/>
        <d v="2023-01-30T00:00:00"/>
        <d v="2023-01-31T00:00:00"/>
        <d v="2023-02-01T00:00:00"/>
        <d v="2023-02-02T00:00:00"/>
        <d v="2023-02-03T00:00:00"/>
        <d v="2023-02-05T00:00:00"/>
        <d v="2023-02-07T00:00:00"/>
        <d v="2023-02-13T00:00:00"/>
        <d v="2023-02-15T00:00:00"/>
        <d v="2023-02-17T00:00:00"/>
        <d v="2023-02-19T00:00:00"/>
        <d v="2023-02-22T00:00:00"/>
        <d v="2023-02-24T00:00:00"/>
        <d v="2023-02-25T00:00:00"/>
        <d v="2023-02-28T00:00:00"/>
        <d v="2023-03-03T00:00:00"/>
        <d v="2023-03-05T00:00:00"/>
        <d v="2023-03-07T00:00:00"/>
        <d v="2023-03-09T00:00:00"/>
        <d v="2023-03-12T00:00:00"/>
        <d v="2023-03-13T00:00:00"/>
        <d v="2023-03-14T00:00:00"/>
        <d v="2023-03-15T00:00:00"/>
        <d v="2023-03-17T00:00:00"/>
        <d v="2023-03-19T00:00:00"/>
        <d v="2023-03-20T00:00:00"/>
        <d v="2023-03-21T00:00:00"/>
        <d v="2023-03-24T00:00:00"/>
        <d v="2023-03-25T00:00:00"/>
        <d v="2023-03-26T00:00:00"/>
        <d v="2023-03-27T00:00:00"/>
        <d v="2023-03-31T00:00:00"/>
        <d v="2023-04-03T00:00:00"/>
        <d v="2023-04-08T00:00:00"/>
        <d v="2023-04-09T00:00:00"/>
        <d v="2023-04-10T00:00:00"/>
        <d v="2023-04-11T00:00:00"/>
        <d v="2023-04-14T00:00:00"/>
        <d v="2023-04-15T00:00:00"/>
        <d v="2023-04-17T00:00:00"/>
        <d v="2023-04-25T00:00:00"/>
        <d v="2023-04-27T00:00:00"/>
        <d v="2023-04-28T00:00:00"/>
        <d v="2023-04-30T00:00:00"/>
        <d v="2023-05-01T00:00:00"/>
        <d v="2023-05-03T00:00:00"/>
        <d v="2023-05-07T00:00:00"/>
        <d v="2023-05-09T00:00:00"/>
        <d v="2023-05-14T00:00:00"/>
        <d v="2023-05-17T00:00:00"/>
        <d v="2023-05-18T00:00:00"/>
        <d v="2023-05-19T00:00:00"/>
        <d v="2023-05-22T00:00:00"/>
        <d v="2023-05-26T00:00:00"/>
        <d v="2023-05-27T00:00:00"/>
        <d v="2023-05-28T00:00:00"/>
        <d v="2023-05-29T00:00:00"/>
        <d v="2023-05-31T00:00:00"/>
        <d v="2023-06-01T00:00:00"/>
        <d v="2023-06-04T00:00:00"/>
        <d v="2023-06-07T00:00:00"/>
        <d v="2023-06-12T00:00:00"/>
        <d v="2023-06-13T00:00:00"/>
        <d v="2023-06-14T00:00:00"/>
        <d v="2023-06-16T00:00:00"/>
        <d v="2023-06-17T00:00:00"/>
        <d v="2023-06-18T00:00:00"/>
        <d v="2023-06-20T00:00:00"/>
        <d v="2023-06-22T00:00:00"/>
        <d v="2023-06-29T00:00:00"/>
        <d v="2023-06-30T00:00:00"/>
        <d v="2023-07-02T00:00:00"/>
        <d v="2023-07-07T00:00:00"/>
        <d v="2023-07-08T00:00:00"/>
        <d v="2023-07-12T00:00:00"/>
        <d v="2023-07-14T00:00:00"/>
        <d v="2023-07-20T00:00:00"/>
        <d v="2023-07-21T00:00:00"/>
        <d v="2023-07-22T00:00:00"/>
        <d v="2023-07-23T00:00:00"/>
        <d v="2023-07-26T00:00:00"/>
        <d v="2023-07-29T00:00:00"/>
        <d v="2023-07-31T00:00:00"/>
        <d v="2023-08-01T00:00:00"/>
        <d v="2023-08-05T00:00:00"/>
        <d v="2023-08-09T00:00:00"/>
        <d v="2023-08-12T00:00:00"/>
        <d v="2023-08-14T00:00:00"/>
        <d v="2023-08-15T00:00:00"/>
        <d v="2023-08-18T00:00:00"/>
        <d v="2023-08-27T00:00:00"/>
        <d v="2023-08-28T00:00:00"/>
        <d v="2023-08-30T00:00:00"/>
        <d v="2023-08-31T00:00:00"/>
        <d v="2023-09-03T00:00:00"/>
        <d v="2023-09-05T00:00:00"/>
        <d v="2023-09-14T00:00:00"/>
        <d v="2023-09-15T00:00:00"/>
        <d v="2023-09-17T00:00:00"/>
        <d v="2023-09-19T00:00:00"/>
        <d v="2023-09-20T00:00:00"/>
        <d v="2023-09-21T00:00:00"/>
        <d v="2023-09-23T00:00:00"/>
        <d v="2023-09-27T00:00:00"/>
        <d v="2023-09-30T00:00:00"/>
        <d v="2023-10-02T00:00:00"/>
        <d v="2023-10-04T00:00:00"/>
        <d v="2023-10-07T00:00:00"/>
        <d v="2023-10-08T00:00:00"/>
        <d v="2023-10-09T00:00:00"/>
        <d v="2023-10-10T00:00:00"/>
        <d v="2023-10-14T00:00:00"/>
        <d v="2023-10-15T00:00:00"/>
        <d v="2023-10-18T00:00:00"/>
        <d v="2023-10-23T00:00:00"/>
        <d v="2023-10-25T00:00:00"/>
        <d v="2023-10-26T00:00:00"/>
        <d v="2023-10-27T00:00:00"/>
        <d v="2023-10-28T00:00:00"/>
        <d v="2023-10-31T00:00:00"/>
        <d v="2023-11-03T00:00:00"/>
        <d v="2023-11-06T00:00:00"/>
        <d v="2023-11-08T00:00:00"/>
        <d v="2023-11-10T00:00:00"/>
        <d v="2023-11-11T00:00:00"/>
        <d v="2023-11-13T00:00:00"/>
        <d v="2023-11-14T00:00:00"/>
        <d v="2023-11-16T00:00:00"/>
        <d v="2023-11-18T00:00:00"/>
        <d v="2023-11-19T00:00:00"/>
        <d v="2023-11-22T00:00:00"/>
        <d v="2023-11-23T00:00:00"/>
        <d v="2023-12-01T00:00:00"/>
        <d v="2023-12-09T00:00:00"/>
        <d v="2023-12-11T00:00:00"/>
        <d v="2023-12-16T00:00:00"/>
        <d v="2023-12-17T00:00:00"/>
        <d v="2023-12-19T00:00:00"/>
        <d v="2023-12-27T00:00:00"/>
        <d v="2023-12-30T00:00:00"/>
        <d v="2024-01-01T00:00:00"/>
        <d v="2024-01-02T00:00:00"/>
        <d v="2024-01-05T00:00:00"/>
        <d v="2024-01-10T00:00:00"/>
        <d v="2024-01-13T00:00:00"/>
        <d v="2024-01-14T00:00:00"/>
        <d v="2024-01-16T00:00:00"/>
        <d v="2024-01-18T00:00:00"/>
        <d v="2024-01-27T00:00:00"/>
        <d v="2024-01-28T00:00:00"/>
        <d v="2024-02-04T00:00:00"/>
        <d v="2024-02-06T00:00:00"/>
        <d v="2024-02-07T00:00:00"/>
        <d v="2024-02-08T00:00:00"/>
        <d v="2024-02-09T00:00:00"/>
        <d v="2024-02-11T00:00:00"/>
        <d v="2024-02-13T00:00:00"/>
        <d v="2024-02-14T00:00:00"/>
        <d v="2024-02-20T00:00:00"/>
        <d v="2024-02-22T00:00:00"/>
        <d v="2024-02-24T00:00:00"/>
        <d v="2024-02-25T00:00:00"/>
        <d v="2024-02-27T00:00:00"/>
        <d v="2024-03-02T00:00:00"/>
        <d v="2024-03-05T00:00:00"/>
        <d v="2024-03-10T00:00:00"/>
        <d v="2024-03-12T00:00:00"/>
        <d v="2024-03-13T00:00:00"/>
        <d v="2024-03-14T00:00:00"/>
        <d v="2024-03-15T00:00:00"/>
        <d v="2024-03-16T00:00:00"/>
        <d v="2024-03-18T00:00:00"/>
        <d v="2024-03-19T00:00:00"/>
        <d v="2024-03-22T00:00:00"/>
        <d v="2024-03-25T00:00:00"/>
        <d v="2024-03-26T00:00:00"/>
        <d v="2024-03-28T00:00:00"/>
        <d v="2024-03-30T00:00:00"/>
        <d v="2024-04-03T00:00:00"/>
        <d v="2024-04-05T00:00:00"/>
        <d v="2024-04-09T00:00:00"/>
        <d v="2024-04-10T00:00:00"/>
        <d v="2024-04-11T00:00:00"/>
        <d v="2024-04-15T00:00:00"/>
        <d v="2024-04-17T00:00:00"/>
        <d v="2024-04-22T00:00:00"/>
        <d v="2024-04-23T00:00:00"/>
        <d v="2024-04-24T00:00:00"/>
        <d v="2024-04-25T00:00:00"/>
        <d v="2024-04-29T00:00:00"/>
        <d v="2024-05-01T00:00:00"/>
        <d v="2024-05-02T00:00:00"/>
        <d v="2024-05-03T00:00:00"/>
        <d v="2024-05-04T00:00:00"/>
        <d v="2024-05-06T00:00:00"/>
        <d v="2024-05-11T00:00:00"/>
        <d v="2024-05-15T00:00:00"/>
        <d v="2024-05-18T00:00:00"/>
        <d v="2024-05-20T00:00:00"/>
        <d v="2024-05-21T00:00:00"/>
        <d v="2024-05-24T00:00:00"/>
        <d v="2024-05-27T00:00:00"/>
        <d v="2024-06-03T00:00:00"/>
        <d v="2024-06-04T00:00:00"/>
        <d v="2024-06-08T00:00:00"/>
        <d v="2024-06-11T00:00:00"/>
        <d v="2024-06-13T00:00:00"/>
        <d v="2024-06-17T00:00:00"/>
      </sharedItems>
    </cacheField>
    <cacheField name="[Fact_Department].[Admission_Date (Quarter)].[Admission_Date (Quarter)]" caption="Admission_Date (Quarter)" numFmtId="0" hierarchy="24" level="1">
      <sharedItems count="4">
        <s v="Qtr1"/>
        <s v="Qtr2"/>
        <s v="Qtr3"/>
        <s v="Qtr4"/>
      </sharedItems>
    </cacheField>
    <cacheField name="[Fact_Department].[Admission_Date (Year)].[Admission_Date (Year)]" caption="Admission_Date (Year)" numFmtId="0" hierarchy="23" level="1">
      <sharedItems count="3">
        <s v="2022"/>
        <s v="2023"/>
        <s v="2024"/>
      </sharedItems>
    </cacheField>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fieldsUsage count="2">
        <fieldUsage x="-1"/>
        <fieldUsage x="0"/>
      </fieldsUsage>
    </cacheHierarchy>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2" memberValueDatatype="7" unbalanced="0">
      <fieldsUsage count="2">
        <fieldUsage x="-1"/>
        <fieldUsage x="3"/>
      </fieldsUsage>
    </cacheHierarchy>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2" memberValueDatatype="130" unbalanced="0">
      <fieldsUsage count="2">
        <fieldUsage x="-1"/>
        <fieldUsage x="5"/>
      </fieldsUsage>
    </cacheHierarchy>
    <cacheHierarchy uniqueName="[Fact_Department].[Admission_Date (Quarter)]" caption="Admission_Date (Quarter)" attribute="1" defaultMemberUniqueName="[Fact_Department].[Admission_Date (Quarter)].[All]" allUniqueName="[Fact_Department].[Admission_Date (Quarter)].[All]" dimensionUniqueName="[Fact_Department]" displayFolder="" count="2" memberValueDatatype="130" unbalanced="0">
      <fieldsUsage count="2">
        <fieldUsage x="-1"/>
        <fieldUsage x="4"/>
      </fieldsUsage>
    </cacheHierarchy>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2" memberValueDatatype="130" unbalanced="0">
      <fieldsUsage count="2">
        <fieldUsage x="-1"/>
        <fieldUsage x="2"/>
      </fieldsUsage>
    </cacheHierarchy>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863313194444" backgroundQuery="1" createdVersion="8" refreshedVersion="8" minRefreshableVersion="3" recordCount="0" supportSubquery="1" supportAdvancedDrill="1" xr:uid="{4DF0A59B-C2F7-4838-81EE-4571815E0B9F}">
  <cacheSource type="external" connectionId="6"/>
  <cacheFields count="2">
    <cacheField name="[City].[City].[City]" caption="City" numFmtId="0" hierarchy="1" level="1">
      <sharedItems count="5">
        <s v="Bangalore"/>
        <s v="Delhi"/>
        <s v="Hyderabad"/>
        <s v="Mumbai"/>
        <s v="Pune"/>
      </sharedItems>
    </cacheField>
    <cacheField name="[Measures].[Average of Cost per day]" caption="Average of Cost per day" numFmtId="0" hierarchy="42"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691581712963" backgroundQuery="1" createdVersion="8" refreshedVersion="8" minRefreshableVersion="3" recordCount="0" supportSubquery="1" supportAdvancedDrill="1" xr:uid="{B4F1FBF2-49AB-430F-8EBD-0836AF9DDCB2}">
  <cacheSource type="external" connectionId="6"/>
  <cacheFields count="3">
    <cacheField name="[City].[City].[City]" caption="City" numFmtId="0" hierarchy="1" level="1">
      <sharedItems count="5">
        <s v="Bangalore"/>
        <s v="Delhi"/>
        <s v="Hyderabad"/>
        <s v="Mumbai"/>
        <s v="Pune"/>
      </sharedItems>
    </cacheField>
    <cacheField name="[Doctor].[Doctor_Assigned].[Doctor_Assigned]" caption="Doctor_Assigned" numFmtId="0" hierarchy="11" level="1">
      <sharedItems count="5">
        <s v="Dr. Desai"/>
        <s v="Dr. Khan"/>
        <s v="Dr. Mehta"/>
        <s v="Dr. Patil"/>
        <s v="Dr. Sharma"/>
      </sharedItems>
    </cacheField>
    <cacheField name="[Measures].[Sum of Treatment_Cost]" caption="Sum of Treatment_Cost" numFmtId="0" hierarchy="40" level="32767"/>
  </cacheFields>
  <cacheHierarchies count="5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fieldsUsage count="2">
        <fieldUsage x="-1"/>
        <fieldUsage x="1"/>
      </fieldsUsage>
    </cacheHierarchy>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y uniqueName="[Measures].[Sum of Patient Key 2]" caption="Sum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Length_of_Stay]" caption="Sum of Length_of_Stay" measure="1" displayFolder="" measureGroup="Date" count="0" hidden="1">
      <extLst>
        <ext xmlns:x15="http://schemas.microsoft.com/office/spreadsheetml/2010/11/main" uri="{B97F6D7D-B522-45F9-BDA1-12C45D357490}">
          <x15:cacheHierarchy aggregatedColumn="5"/>
        </ext>
      </extLst>
    </cacheHierarchy>
    <cacheHierarchy uniqueName="[Measures].[Average of Patient Key]" caption="Average of Patient Key" measure="1" displayFolder="" measureGroup="Fact_Department" count="0" hidden="1">
      <extLst>
        <ext xmlns:x15="http://schemas.microsoft.com/office/spreadsheetml/2010/11/main" uri="{B97F6D7D-B522-45F9-BDA1-12C45D357490}">
          <x15:cacheHierarchy aggregatedColumn="14"/>
        </ext>
      </extLst>
    </cacheHierarchy>
    <cacheHierarchy uniqueName="[Measures].[Count of Patient Key 2]" caption="Count of Patient Key 2" measure="1" displayFolder="" measureGroup="Fact_Department" count="0" hidden="1">
      <extLst>
        <ext xmlns:x15="http://schemas.microsoft.com/office/spreadsheetml/2010/11/main" uri="{B97F6D7D-B522-45F9-BDA1-12C45D357490}">
          <x15:cacheHierarchy aggregatedColumn="14"/>
        </ext>
      </extLst>
    </cacheHierarchy>
    <cacheHierarchy uniqueName="[Measures].[Sum of City Key]" caption="Sum of City Key" measure="1" displayFolder="" measureGroup="City" count="0" hidden="1">
      <extLst>
        <ext xmlns:x15="http://schemas.microsoft.com/office/spreadsheetml/2010/11/main" uri="{B97F6D7D-B522-45F9-BDA1-12C45D357490}">
          <x15:cacheHierarchy aggregatedColumn="0"/>
        </ext>
      </extLst>
    </cacheHierarchy>
    <cacheHierarchy uniqueName="[Measures].[Sum of Length_of_Stay 2]" caption="Sum of Length_of_Stay 2" measure="1" displayFolder="" measureGroup="Fact_Department" count="0" hidden="1">
      <extLst>
        <ext xmlns:x15="http://schemas.microsoft.com/office/spreadsheetml/2010/11/main" uri="{B97F6D7D-B522-45F9-BDA1-12C45D357490}">
          <x15:cacheHierarchy aggregatedColumn="19"/>
        </ext>
      </extLst>
    </cacheHierarchy>
    <cacheHierarchy uniqueName="[Measures].[Average of Length_of_Stay]" caption="Average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Min of Length_of_Stay]" caption="Min of Length_of_Stay" measure="1" displayFolder="" measureGroup="Fact_Department" count="0" hidden="1">
      <extLst>
        <ext xmlns:x15="http://schemas.microsoft.com/office/spreadsheetml/2010/11/main" uri="{B97F6D7D-B522-45F9-BDA1-12C45D357490}">
          <x15:cacheHierarchy aggregatedColumn="19"/>
        </ext>
      </extLst>
    </cacheHierarchy>
    <cacheHierarchy uniqueName="[Measures].[Count of Doctor_Assigned]" caption="Count of Doctor_Assigned" measure="1" displayFolder="" measureGroup="Doctor"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Fact_Department" count="0" hidden="1">
      <extLst>
        <ext xmlns:x15="http://schemas.microsoft.com/office/spreadsheetml/2010/11/main" uri="{B97F6D7D-B522-45F9-BDA1-12C45D357490}">
          <x15:cacheHierarchy aggregatedColumn="16"/>
        </ext>
      </extLst>
    </cacheHierarchy>
  </cacheHierarchies>
  <kpis count="0"/>
  <dimensions count="6">
    <dimension name="City" uniqueName="[City]" caption="City"/>
    <dimension name="Date" uniqueName="[Date]" caption="Date"/>
    <dimension name="Doctor" uniqueName="[Doctor]" caption="Doctor"/>
    <dimension name="Fact_Department" uniqueName="[Fact_Department]" caption="Fact_Department"/>
    <dimension measure="1" name="Measures" uniqueName="[Measures]" caption="Measures"/>
    <dimension name="Patient" uniqueName="[Patient]" caption="Patient"/>
  </dimensions>
  <measureGroups count="5">
    <measureGroup name="City" caption="City"/>
    <measureGroup name="Date" caption="Date"/>
    <measureGroup name="Doctor" caption="Doctor"/>
    <measureGroup name="Fact_Department" caption="Fact_Department"/>
    <measureGroup name="Patient" caption="Patient"/>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eldin" refreshedDate="46075.120792245369" backgroundQuery="1" createdVersion="3" refreshedVersion="8" minRefreshableVersion="3" recordCount="0" supportSubquery="1" supportAdvancedDrill="1" xr:uid="{8E07A371-09FB-44DB-850A-710D51A2E73B}">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2"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2"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2"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0"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781010699"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eldin" refreshedDate="46075.122278819443" backgroundQuery="1" createdVersion="3" refreshedVersion="8" minRefreshableVersion="3" recordCount="0" supportSubquery="1" supportAdvancedDrill="1" xr:uid="{D5B15429-F4A2-4B5C-A4A1-1EBF5711686B}">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City].[City Key]" caption="City Key" attribute="1" defaultMemberUniqueName="[City].[City Key].[All]" allUniqueName="[City].[City Key].[All]" dimensionUniqueName="[City]" displayFolder="" count="0" memberValueDatatype="20" unbalanced="0"/>
    <cacheHierarchy uniqueName="[City].[City]" caption="City" attribute="1" defaultMemberUniqueName="[City].[City].[All]" allUniqueName="[City].[City].[All]" dimensionUniqueName="[City]" displayFolder="" count="0" memberValueDatatype="130" unbalanced="0"/>
    <cacheHierarchy uniqueName="[Date].[Date Key]" caption="Date Key" attribute="1" defaultMemberUniqueName="[Date].[Date Key].[All]" allUniqueName="[Date].[Date Key].[All]" dimensionUniqueName="[Date]" displayFolder="" count="0" memberValueDatatype="20" unbalanced="0"/>
    <cacheHierarchy uniqueName="[Date].[Admission_Date]" caption="Admission_Date" attribute="1" time="1" defaultMemberUniqueName="[Date].[Admission_Date].[All]" allUniqueName="[Date].[Admission_Date].[All]" dimensionUniqueName="[Date]" displayFolder="" count="0" memberValueDatatype="7" unbalanced="0"/>
    <cacheHierarchy uniqueName="[Date].[Discharge_Date]" caption="Discharge_Date" attribute="1" time="1" defaultMemberUniqueName="[Date].[Discharge_Date].[All]" allUniqueName="[Date].[Discharge_Date].[All]" dimensionUniqueName="[Date]" displayFolder="" count="0" memberValueDatatype="7" unbalanced="0"/>
    <cacheHierarchy uniqueName="[Date].[Length_of_Stay]" caption="Length_of_Stay" attribute="1" defaultMemberUniqueName="[Date].[Length_of_Stay].[All]" allUniqueName="[Date].[Length_of_Stay].[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octor].[Doctor Key]" caption="Doctor Key" attribute="1" defaultMemberUniqueName="[Doctor].[Doctor Key].[All]" allUniqueName="[Doctor].[Doctor Key].[All]" dimensionUniqueName="[Doctor]" displayFolder="" count="0" memberValueDatatype="20" unbalanced="0"/>
    <cacheHierarchy uniqueName="[Doctor].[Doctor_Assigned]" caption="Doctor_Assigned" attribute="1" defaultMemberUniqueName="[Doctor].[Doctor_Assigned].[All]" allUniqueName="[Doctor].[Doctor_Assigned].[All]" dimensionUniqueName="[Doctor]" displayFolder="" count="0" memberValueDatatype="130" unbalanced="0"/>
    <cacheHierarchy uniqueName="[Fact_Department].[Date Key]" caption="Date Key" attribute="1" defaultMemberUniqueName="[Fact_Department].[Date Key].[All]" allUniqueName="[Fact_Department].[Date Key].[All]" dimensionUniqueName="[Fact_Department]" displayFolder="" count="0" memberValueDatatype="20" unbalanced="0"/>
    <cacheHierarchy uniqueName="[Fact_Department].[City Key]" caption="City Key" attribute="1" defaultMemberUniqueName="[Fact_Department].[City Key].[All]" allUniqueName="[Fact_Department].[City Key].[All]" dimensionUniqueName="[Fact_Department]" displayFolder="" count="0" memberValueDatatype="20" unbalanced="0"/>
    <cacheHierarchy uniqueName="[Fact_Department].[Patient Key]" caption="Patient Key" attribute="1" defaultMemberUniqueName="[Fact_Department].[Patient Key].[All]" allUniqueName="[Fact_Department].[Patient Key].[All]" dimensionUniqueName="[Fact_Department]" displayFolder="" count="0" memberValueDatatype="20" unbalanced="0"/>
    <cacheHierarchy uniqueName="[Fact_Department].[Doctor Key]" caption="Doctor Key" attribute="1" defaultMemberUniqueName="[Fact_Department].[Doctor Key].[All]" allUniqueName="[Fact_Department].[Doctor Key].[All]" dimensionUniqueName="[Fact_Department]" displayFolder="" count="0" memberValueDatatype="20" unbalanced="0"/>
    <cacheHierarchy uniqueName="[Fact_Department].[Department]" caption="Department" attribute="1" defaultMemberUniqueName="[Fact_Department].[Department].[All]" allUniqueName="[Fact_Department].[Department].[All]" dimensionUniqueName="[Fact_Department]" displayFolder="" count="0" memberValueDatatype="130" unbalanced="0"/>
    <cacheHierarchy uniqueName="[Fact_Department].[Admission_Date]" caption="Admission_Date" attribute="1" time="1" defaultMemberUniqueName="[Fact_Department].[Admission_Date].[All]" allUniqueName="[Fact_Department].[Admission_Date].[All]" dimensionUniqueName="[Fact_Department]" displayFolder="" count="2" memberValueDatatype="7" unbalanced="0"/>
    <cacheHierarchy uniqueName="[Fact_Department].[Discharge_Date]" caption="Discharge_Date" attribute="1" time="1" defaultMemberUniqueName="[Fact_Department].[Discharge_Date].[All]" allUniqueName="[Fact_Department].[Discharge_Date].[All]" dimensionUniqueName="[Fact_Department]" displayFolder="" count="0" memberValueDatatype="7" unbalanced="0"/>
    <cacheHierarchy uniqueName="[Fact_Department].[Length_of_Stay]" caption="Length_of_Stay" attribute="1" defaultMemberUniqueName="[Fact_Department].[Length_of_Stay].[All]" allUniqueName="[Fact_Department].[Length_of_Stay].[All]" dimensionUniqueName="[Fact_Department]" displayFolder="" count="0" memberValueDatatype="20" unbalanced="0"/>
    <cacheHierarchy uniqueName="[Fact_Department].[Treatment_Cost]" caption="Treatment_Cost" attribute="1" defaultMemberUniqueName="[Fact_Department].[Treatment_Cost].[All]" allUniqueName="[Fact_Department].[Treatment_Cost].[All]" dimensionUniqueName="[Fact_Department]" displayFolder="" count="0" memberValueDatatype="20" unbalanced="0"/>
    <cacheHierarchy uniqueName="[Fact_Department].[Cost per day]" caption="Cost per day" attribute="1" defaultMemberUniqueName="[Fact_Department].[Cost per day].[All]" allUniqueName="[Fact_Department].[Cost per day].[All]" dimensionUniqueName="[Fact_Department]" displayFolder="" count="0" memberValueDatatype="5" unbalanced="0"/>
    <cacheHierarchy uniqueName="[Fact_Department].[Cost_Category]" caption="Cost_Category" attribute="1" defaultMemberUniqueName="[Fact_Department].[Cost_Category].[All]" allUniqueName="[Fact_Department].[Cost_Category].[All]" dimensionUniqueName="[Fact_Department]" displayFolder="" count="0" memberValueDatatype="130" unbalanced="0"/>
    <cacheHierarchy uniqueName="[Fact_Department].[Admission_Date (Year)]" caption="Admission_Date (Year)" attribute="1" defaultMemberUniqueName="[Fact_Department].[Admission_Date (Year)].[All]" allUniqueName="[Fact_Department].[Admission_Date (Year)].[All]" dimensionUniqueName="[Fact_Department]" displayFolder="" count="0" memberValueDatatype="130" unbalanced="0"/>
    <cacheHierarchy uniqueName="[Fact_Department].[Admission_Date (Quarter)]" caption="Admission_Date (Quarter)" attribute="1" defaultMemberUniqueName="[Fact_Department].[Admission_Date (Quarter)].[All]" allUniqueName="[Fact_Department].[Admission_Date (Quarter)].[All]" dimensionUniqueName="[Fact_Department]" displayFolder="" count="0" memberValueDatatype="130" unbalanced="0"/>
    <cacheHierarchy uniqueName="[Fact_Department].[Admission_Date (Month)]" caption="Admission_Date (Month)" attribute="1" defaultMemberUniqueName="[Fact_Department].[Admission_Date (Month)].[All]" allUniqueName="[Fact_Department].[Admission_Date (Month)].[All]" dimensionUniqueName="[Fact_Department]" displayFolder="" count="0" memberValueDatatype="130" unbalanced="0"/>
    <cacheHierarchy uniqueName="[Patient].[Patient Key]" caption="Patient Key" attribute="1" defaultMemberUniqueName="[Patient].[Patient Key].[All]" allUniqueName="[Patient].[Patient Key].[All]" dimensionUniqueName="[Patient]" displayFolder="" count="0" memberValueDatatype="20" unbalanced="0"/>
    <cacheHierarchy uniqueName="[Patient].[Patient_ID]" caption="Patient_ID" attribute="1" defaultMemberUniqueName="[Patient].[Patient_ID].[All]" allUniqueName="[Patient].[Patient_ID].[All]" dimensionUniqueName="[Patient]" displayFolder="" count="0" memberValueDatatype="130" unbalanced="0"/>
    <cacheHierarchy uniqueName="[Patient].[Age_Group]" caption="Age_Group" attribute="1" defaultMemberUniqueName="[Patient].[Age_Group].[All]" allUniqueName="[Patient].[Age_Group].[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Payment_Mode]" caption="Payment_Mode" attribute="1" defaultMemberUniqueName="[Patient].[Payment_Mode].[All]" allUniqueName="[Patient].[Payment_Mode].[All]" dimensionUniqueName="[Patient]" displayFolder="" count="0" memberValueDatatype="130" unbalanced="0"/>
    <cacheHierarchy uniqueName="[Patient].[Insurance_Claimed]" caption="Insurance_Claimed" attribute="1" defaultMemberUniqueName="[Patient].[Insurance_Claimed].[All]" allUniqueName="[Patient].[Insurance_Claimed].[All]" dimensionUniqueName="[Patient]" displayFolder="" count="0" memberValueDatatype="130" unbalanced="0"/>
    <cacheHierarchy uniqueName="[Patient].[Patient_Satisfaction]" caption="Patient_Satisfaction" attribute="1" defaultMemberUniqueName="[Patient].[Patient_Satisfaction].[All]" allUniqueName="[Patient].[Patient_Satisfaction].[All]" dimensionUniqueName="[Patient]" displayFolder="" count="0" memberValueDatatype="20" unbalanced="0"/>
    <cacheHierarchy uniqueName="[Fact_Department].[Admission_Date (Month Index)]" caption="Admission_Date (Month Index)" attribute="1" defaultMemberUniqueName="[Fact_Department].[Admission_Date (Month Index)].[All]" allUniqueName="[Fact_Department].[Admission_Date (Month Index)].[All]" dimensionUniqueName="[Fact_Department]" displayFolder="" count="0" memberValueDatatype="20" unbalanced="0" hidden="1"/>
    <cacheHierarchy uniqueName="[Measures].[__XL_Count Date]" caption="__XL_Count Date" measure="1" displayFolder="" measureGroup="Date" count="0" hidden="1"/>
    <cacheHierarchy uniqueName="[Measures].[__XL_Count Patient]" caption="__XL_Count Patient" measure="1" displayFolder="" measureGroup="Patient" count="0" hidden="1"/>
    <cacheHierarchy uniqueName="[Measures].[__XL_Count City]" caption="__XL_Count City" measure="1" displayFolder="" measureGroup="City" count="0" hidden="1"/>
    <cacheHierarchy uniqueName="[Measures].[__XL_Count Doctor]" caption="__XL_Count Doctor" measure="1" displayFolder="" measureGroup="Doctor" count="0" hidden="1"/>
    <cacheHierarchy uniqueName="[Measures].[__XL_Count Fact_Department]" caption="__XL_Count Fact_Department" measure="1" displayFolder="" measureGroup="Fact_Department" count="0" hidden="1"/>
    <cacheHierarchy uniqueName="[Measures].[__No measures defined]" caption="__No measures defined" measure="1" displayFolder="" count="0" hidden="1"/>
    <cacheHierarchy uniqueName="[Measures].[Sum of Treatment_Cost]" caption="Sum of Treatment_Cost" measure="1" displayFolder="" measureGroup="Fact_Department" count="0" hidden="1">
      <extLst>
        <ext xmlns:x15="http://schemas.microsoft.com/office/spreadsheetml/2010/11/main" uri="{B97F6D7D-B522-45F9-BDA1-12C45D357490}">
          <x15:cacheHierarchy aggregatedColumn="20"/>
        </ext>
      </extLst>
    </cacheHierarchy>
    <cacheHierarchy uniqueName="[Measures].[Sum of Cost per day]" caption="Sum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Average of Cost per day]" caption="Average of Cost per day" measure="1" displayFolder="" measureGroup="Fact_Department" count="0" hidden="1">
      <extLst>
        <ext xmlns:x15="http://schemas.microsoft.com/office/spreadsheetml/2010/11/main" uri="{B97F6D7D-B522-45F9-BDA1-12C45D357490}">
          <x15:cacheHierarchy aggregatedColumn="21"/>
        </ext>
      </extLst>
    </cacheHierarchy>
    <cacheHierarchy uniqueName="[Measures].[Count of Patient_ID]" caption="Count of Patient_ID" measure="1" displayFolder="" measureGroup="Patient" count="0" hidden="1">
      <extLst>
        <ext xmlns:x15="http://schemas.microsoft.com/office/spreadsheetml/2010/11/main" uri="{B97F6D7D-B522-45F9-BDA1-12C45D357490}">
          <x15:cacheHierarchy aggregatedColumn="27"/>
        </ext>
      </extLst>
    </cacheHierarchy>
    <cacheHierarchy uniqueName="[Measures].[Sum of Patient Key]" caption="Sum of Patient Key" measure="1" displayFolder="" measureGroup="Patient" count="0" hidden="1">
      <extLst>
        <ext xmlns:x15="http://schemas.microsoft.com/office/spreadsheetml/2010/11/main" uri="{B97F6D7D-B522-45F9-BDA1-12C45D357490}">
          <x15:cacheHierarchy aggregatedColumn="26"/>
        </ext>
      </extLst>
    </cacheHierarchy>
    <cacheHierarchy uniqueName="[Measures].[Count of Patient Key]" caption="Count of Patient Key" measure="1" displayFolder="" measureGroup="Patient"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20572548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F7AF2-7035-4B99-9C89-ED2AB8D3C7C7}" name="Average of Length_of_Stay" cacheId="7"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31" rowHeaderCaption="Gender">
  <location ref="X81:X82" firstHeaderRow="1" firstDataRow="1" firstDataCol="0"/>
  <pivotFields count="1">
    <pivotField dataField="1" subtotalTop="0" showAll="0" defaultSubtotal="0"/>
  </pivotFields>
  <rowItems count="1">
    <i/>
  </rowItems>
  <colItems count="1">
    <i/>
  </colItems>
  <dataFields count="1">
    <dataField name="Average of Length_of_Stay" fld="0" subtotal="average" baseField="0" baseItem="0"/>
  </dataFields>
  <formats count="1">
    <format dxfId="0">
      <pivotArea outline="0" collapsedLevelsAreSubtotals="1" fieldPosition="0"/>
    </format>
  </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caption="Average of Patient Key"/>
    <pivotHierarchy dragToData="1" caption="Count of Patient Key"/>
    <pivotHierarchy dragToData="1"/>
    <pivotHierarchy dragToData="1"/>
    <pivotHierarchy dragToData="1" caption="Average of Length_of_Stay"/>
    <pivotHierarchy dragToData="1" caption="Min of Length_of_Sta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1C8F27-2764-42B0-B5EE-D752E192F99D}" name="city/cost/doc" cacheId="16"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33" rowHeaderCaption="City" colHeaderCaption="Doctor">
  <location ref="I20:N26" firstHeaderRow="1" firstDataRow="2" firstDataCol="1"/>
  <pivotFields count="3">
    <pivotField axis="axisRow" allDrilled="1" subtotalTop="0" showAll="0"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Fields count="1">
    <field x="1"/>
  </colFields>
  <colItems count="5">
    <i>
      <x/>
    </i>
    <i>
      <x v="1"/>
    </i>
    <i>
      <x v="2"/>
    </i>
    <i>
      <x v="3"/>
    </i>
    <i>
      <x v="4"/>
    </i>
  </colItems>
  <dataFields count="1">
    <dataField name="Sum of Treatment_Cost" fld="2" baseField="0" baseItem="0"/>
  </dataFields>
  <formats count="1">
    <format dxfId="1">
      <pivotArea outline="0" collapsedLevelsAreSubtotals="1" fieldPosition="0"/>
    </format>
  </formats>
  <chartFormats count="12">
    <chartFormat chart="14" format="10" series="1">
      <pivotArea type="data" outline="0" fieldPosition="0">
        <references count="2">
          <reference field="4294967294" count="1" selected="0">
            <x v="0"/>
          </reference>
          <reference field="1" count="1" selected="0">
            <x v="0"/>
          </reference>
        </references>
      </pivotArea>
    </chartFormat>
    <chartFormat chart="14" format="11" series="1">
      <pivotArea type="data" outline="0" fieldPosition="0">
        <references count="2">
          <reference field="4294967294" count="1" selected="0">
            <x v="0"/>
          </reference>
          <reference field="1" count="1" selected="0">
            <x v="1"/>
          </reference>
        </references>
      </pivotArea>
    </chartFormat>
    <chartFormat chart="14" format="12" series="1">
      <pivotArea type="data" outline="0" fieldPosition="0">
        <references count="2">
          <reference field="4294967294" count="1" selected="0">
            <x v="0"/>
          </reference>
          <reference field="1" count="1" selected="0">
            <x v="2"/>
          </reference>
        </references>
      </pivotArea>
    </chartFormat>
    <chartFormat chart="14" format="13" series="1">
      <pivotArea type="data" outline="0" fieldPosition="0">
        <references count="2">
          <reference field="4294967294" count="1" selected="0">
            <x v="0"/>
          </reference>
          <reference field="1" count="1" selected="0">
            <x v="3"/>
          </reference>
        </references>
      </pivotArea>
    </chartFormat>
    <chartFormat chart="14" format="14" series="1">
      <pivotArea type="data" outline="0" fieldPosition="0">
        <references count="2">
          <reference field="4294967294" count="1" selected="0">
            <x v="0"/>
          </reference>
          <reference field="1" count="1" selected="0">
            <x v="4"/>
          </reference>
        </references>
      </pivotArea>
    </chartFormat>
    <chartFormat chart="14" format="15" series="1">
      <pivotArea type="data" outline="0" fieldPosition="0">
        <references count="1">
          <reference field="4294967294" count="1" selected="0">
            <x v="0"/>
          </reference>
        </references>
      </pivotArea>
    </chartFormat>
    <chartFormat chart="16" format="21" series="1">
      <pivotArea type="data" outline="0" fieldPosition="0">
        <references count="2">
          <reference field="4294967294" count="1" selected="0">
            <x v="0"/>
          </reference>
          <reference field="1" count="1" selected="0">
            <x v="0"/>
          </reference>
        </references>
      </pivotArea>
    </chartFormat>
    <chartFormat chart="16" format="22" series="1">
      <pivotArea type="data" outline="0" fieldPosition="0">
        <references count="2">
          <reference field="4294967294" count="1" selected="0">
            <x v="0"/>
          </reference>
          <reference field="1" count="1" selected="0">
            <x v="1"/>
          </reference>
        </references>
      </pivotArea>
    </chartFormat>
    <chartFormat chart="16" format="23" series="1">
      <pivotArea type="data" outline="0" fieldPosition="0">
        <references count="2">
          <reference field="4294967294" count="1" selected="0">
            <x v="0"/>
          </reference>
          <reference field="1" count="1" selected="0">
            <x v="2"/>
          </reference>
        </references>
      </pivotArea>
    </chartFormat>
    <chartFormat chart="16" format="24" series="1">
      <pivotArea type="data" outline="0" fieldPosition="0">
        <references count="2">
          <reference field="4294967294" count="1" selected="0">
            <x v="0"/>
          </reference>
          <reference field="1" count="1" selected="0">
            <x v="3"/>
          </reference>
        </references>
      </pivotArea>
    </chartFormat>
    <chartFormat chart="16" format="25" series="1">
      <pivotArea type="data" outline="0" fieldPosition="0">
        <references count="2">
          <reference field="4294967294" count="1" selected="0">
            <x v="0"/>
          </reference>
          <reference field="1" count="1" selected="0">
            <x v="4"/>
          </reference>
        </references>
      </pivotArea>
    </chartFormat>
    <chartFormat chart="16" format="26"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6020A9-3F2F-47B0-AD89-89842AF4AF44}" name="doc/avg" cacheId="10"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23" rowHeaderCaption="doctor">
  <location ref="Y44:Z49" firstHeaderRow="1" firstDataRow="1" firstDataCol="1"/>
  <pivotFields count="4">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i>
    <i>
      <x v="1"/>
    </i>
    <i>
      <x v="4"/>
    </i>
    <i>
      <x v="3"/>
    </i>
    <i>
      <x v="2"/>
    </i>
  </rowItems>
  <colItems count="1">
    <i/>
  </colItems>
  <dataFields count="1">
    <dataField name="Average of Cost per day" fld="1" subtotal="average" baseField="0" baseItem="0"/>
  </dataFields>
  <formats count="1">
    <format dxfId="2">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6A5C1-75E0-4D31-A5EE-6F8396940807}" name="COST/Year" cacheId="14" applyNumberFormats="0" applyBorderFormats="0" applyFontFormats="0" applyPatternFormats="0" applyAlignmentFormats="0" applyWidthHeightFormats="1" dataCaption="Values" tag="b89afb55-97cb-451e-9c40-32403175121f" updatedVersion="8" minRefreshableVersion="5" useAutoFormatting="1" subtotalHiddenItems="1" rowGrandTotals="0" colGrandTotals="0" itemPrintTitles="1" createdVersion="8" indent="0" outline="1" outlineData="1" multipleFieldFilters="0" chartFormat="55" rowHeaderCaption="Year">
  <location ref="J80:K93" firstHeaderRow="1" firstDataRow="1" firstDataCol="1"/>
  <pivotFields count="6">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items count="3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2">
    <field x="5"/>
    <field x="4"/>
  </rowFields>
  <rowItems count="13">
    <i>
      <x/>
    </i>
    <i r="1">
      <x/>
    </i>
    <i r="1">
      <x v="1"/>
    </i>
    <i r="1">
      <x v="2"/>
    </i>
    <i r="1">
      <x v="3"/>
    </i>
    <i>
      <x v="1"/>
    </i>
    <i r="1">
      <x/>
    </i>
    <i r="1">
      <x v="1"/>
    </i>
    <i r="1">
      <x v="2"/>
    </i>
    <i r="1">
      <x v="3"/>
    </i>
    <i>
      <x v="2"/>
    </i>
    <i r="1">
      <x/>
    </i>
    <i r="1">
      <x v="1"/>
    </i>
  </rowItems>
  <colItems count="1">
    <i/>
  </colItems>
  <dataFields count="1">
    <dataField name="Sum of Treatment_Cost" fld="1" baseField="0" baseItem="0"/>
  </dataFields>
  <formats count="1">
    <format dxfId="3">
      <pivotArea outline="0" collapsedLevelsAreSubtotals="1" fieldPosition="0"/>
    </format>
  </formats>
  <chartFormats count="17">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5" count="1" selected="0">
            <x v="0"/>
          </reference>
        </references>
      </pivotArea>
    </chartFormat>
    <chartFormat chart="41" format="8">
      <pivotArea type="data" outline="0" fieldPosition="0">
        <references count="2">
          <reference field="4294967294" count="1" selected="0">
            <x v="0"/>
          </reference>
          <reference field="5" count="1" selected="0">
            <x v="2"/>
          </reference>
        </references>
      </pivotArea>
    </chartFormat>
    <chartFormat chart="41" format="9">
      <pivotArea type="data" outline="0" fieldPosition="0">
        <references count="2">
          <reference field="4294967294" count="1" selected="0">
            <x v="0"/>
          </reference>
          <reference field="5" count="1" selected="0">
            <x v="1"/>
          </reference>
        </references>
      </pivotArea>
    </chartFormat>
    <chartFormat chart="41" format="10">
      <pivotArea type="data" outline="0" fieldPosition="0">
        <references count="3">
          <reference field="4294967294" count="1" selected="0">
            <x v="0"/>
          </reference>
          <reference field="4" count="1" selected="0">
            <x v="0"/>
          </reference>
          <reference field="5" count="1" selected="0">
            <x v="0"/>
          </reference>
        </references>
      </pivotArea>
    </chartFormat>
    <chartFormat chart="41" format="11">
      <pivotArea type="data" outline="0" fieldPosition="0">
        <references count="3">
          <reference field="4294967294" count="1" selected="0">
            <x v="0"/>
          </reference>
          <reference field="4" count="1" selected="0">
            <x v="1"/>
          </reference>
          <reference field="5" count="1" selected="0">
            <x v="0"/>
          </reference>
        </references>
      </pivotArea>
    </chartFormat>
    <chartFormat chart="41" format="12">
      <pivotArea type="data" outline="0" fieldPosition="0">
        <references count="3">
          <reference field="4294967294" count="1" selected="0">
            <x v="0"/>
          </reference>
          <reference field="4" count="1" selected="0">
            <x v="2"/>
          </reference>
          <reference field="5" count="1" selected="0">
            <x v="0"/>
          </reference>
        </references>
      </pivotArea>
    </chartFormat>
    <chartFormat chart="41" format="13">
      <pivotArea type="data" outline="0" fieldPosition="0">
        <references count="3">
          <reference field="4294967294" count="1" selected="0">
            <x v="0"/>
          </reference>
          <reference field="4" count="1" selected="0">
            <x v="3"/>
          </reference>
          <reference field="5" count="1" selected="0">
            <x v="0"/>
          </reference>
        </references>
      </pivotArea>
    </chartFormat>
    <chartFormat chart="41" format="14">
      <pivotArea type="data" outline="0" fieldPosition="0">
        <references count="3">
          <reference field="4294967294" count="1" selected="0">
            <x v="0"/>
          </reference>
          <reference field="4" count="1" selected="0">
            <x v="0"/>
          </reference>
          <reference field="5" count="1" selected="0">
            <x v="1"/>
          </reference>
        </references>
      </pivotArea>
    </chartFormat>
    <chartFormat chart="41" format="15">
      <pivotArea type="data" outline="0" fieldPosition="0">
        <references count="3">
          <reference field="4294967294" count="1" selected="0">
            <x v="0"/>
          </reference>
          <reference field="4" count="1" selected="0">
            <x v="1"/>
          </reference>
          <reference field="5" count="1" selected="0">
            <x v="1"/>
          </reference>
        </references>
      </pivotArea>
    </chartFormat>
    <chartFormat chart="41" format="16">
      <pivotArea type="data" outline="0" fieldPosition="0">
        <references count="3">
          <reference field="4294967294" count="1" selected="0">
            <x v="0"/>
          </reference>
          <reference field="4" count="1" selected="0">
            <x v="2"/>
          </reference>
          <reference field="5" count="1" selected="0">
            <x v="1"/>
          </reference>
        </references>
      </pivotArea>
    </chartFormat>
    <chartFormat chart="41" format="17">
      <pivotArea type="data" outline="0" fieldPosition="0">
        <references count="3">
          <reference field="4294967294" count="1" selected="0">
            <x v="0"/>
          </reference>
          <reference field="4" count="1" selected="0">
            <x v="3"/>
          </reference>
          <reference field="5" count="1" selected="0">
            <x v="1"/>
          </reference>
        </references>
      </pivotArea>
    </chartFormat>
    <chartFormat chart="41" format="18">
      <pivotArea type="data" outline="0" fieldPosition="0">
        <references count="3">
          <reference field="4294967294" count="1" selected="0">
            <x v="0"/>
          </reference>
          <reference field="4" count="1" selected="0">
            <x v="0"/>
          </reference>
          <reference field="5" count="1" selected="0">
            <x v="2"/>
          </reference>
        </references>
      </pivotArea>
    </chartFormat>
    <chartFormat chart="41" format="19">
      <pivotArea type="data" outline="0" fieldPosition="0">
        <references count="3">
          <reference field="4294967294" count="1" selected="0">
            <x v="0"/>
          </reference>
          <reference field="4" count="1" selected="0">
            <x v="1"/>
          </reference>
          <reference field="5" count="1" selected="0">
            <x v="2"/>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8" name="[Fact_Department].[Admission_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23"/>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Doctor]"/>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5F95A-0237-4DBF-96A9-763C02907D5C}" name="city/treatment" cacheId="5" applyNumberFormats="0" applyBorderFormats="0" applyFontFormats="0" applyPatternFormats="0" applyAlignmentFormats="0" applyWidthHeightFormats="1" dataCaption="Values" tag="e6f0277d-67a6-4a9b-b82c-e1c8ceb96ab0" updatedVersion="8" minRefreshableVersion="3" useAutoFormatting="1" itemPrintTitles="1" createdVersion="8" indent="0" outline="1" outlineData="1" multipleFieldFilters="0" chartFormat="28" rowHeaderCaption="City">
  <location ref="A1:B7"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v="3"/>
    </i>
    <i>
      <x/>
    </i>
    <i>
      <x v="2"/>
    </i>
    <i t="grand">
      <x/>
    </i>
  </rowItems>
  <colItems count="1">
    <i/>
  </colItems>
  <dataFields count="1">
    <dataField name="Sum of Treatment_Cost" fld="1" baseField="0" baseItem="0" numFmtId="164"/>
  </dataFields>
  <formats count="1">
    <format dxfId="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0" count="1" selected="0">
            <x v="1"/>
          </reference>
        </references>
      </pivotArea>
    </chartFormat>
    <chartFormat chart="14" format="38">
      <pivotArea type="data" outline="0" fieldPosition="0">
        <references count="2">
          <reference field="4294967294" count="1" selected="0">
            <x v="0"/>
          </reference>
          <reference field="0" count="1" selected="0">
            <x v="4"/>
          </reference>
        </references>
      </pivotArea>
    </chartFormat>
    <chartFormat chart="14" format="39">
      <pivotArea type="data" outline="0" fieldPosition="0">
        <references count="2">
          <reference field="4294967294" count="1" selected="0">
            <x v="0"/>
          </reference>
          <reference field="0" count="1" selected="0">
            <x v="3"/>
          </reference>
        </references>
      </pivotArea>
    </chartFormat>
    <chartFormat chart="14" format="40">
      <pivotArea type="data" outline="0" fieldPosition="0">
        <references count="2">
          <reference field="4294967294" count="1" selected="0">
            <x v="0"/>
          </reference>
          <reference field="0" count="1" selected="0">
            <x v="0"/>
          </reference>
        </references>
      </pivotArea>
    </chartFormat>
    <chartFormat chart="14" format="41">
      <pivotArea type="data" outline="0" fieldPosition="0">
        <references count="2">
          <reference field="4294967294" count="1" selected="0">
            <x v="0"/>
          </reference>
          <reference field="0" count="1" selected="0">
            <x v="2"/>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73B2B-7BA2-44A4-BADC-31D2F68ADCD2}" name="Patient/dep" cacheId="4"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49" rowHeaderCaption="Dep">
  <location ref="AG1:AH6" firstHeaderRow="1" firstDataRow="1" firstDataCol="1"/>
  <pivotFields count="3">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3"/>
    </i>
    <i>
      <x/>
    </i>
    <i>
      <x v="1"/>
    </i>
    <i>
      <x v="4"/>
    </i>
    <i>
      <x v="2"/>
    </i>
  </rowItems>
  <colItems count="1">
    <i/>
  </colItems>
  <dataFields count="1">
    <dataField name="Count of Patient Key" fld="1" subtotal="count" baseField="0" baseItem="0"/>
  </dataFields>
  <formats count="1">
    <format dxfId="5">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caption="Count of Patient Ke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E42B66-8F7D-432A-B3A5-17C4D4CC130C}" name="dep/doc" cacheId="13" applyNumberFormats="0" applyBorderFormats="0" applyFontFormats="0" applyPatternFormats="0" applyAlignmentFormats="0" applyWidthHeightFormats="1" dataCaption="Values" tag="b89afb55-97cb-451e-9c40-32403175121f" updatedVersion="8" minRefreshableVersion="3" useAutoFormatting="1" subtotalHiddenItems="1" rowGrandTotals="0" colGrandTotals="0" itemPrintTitles="1" createdVersion="8" indent="0" outline="1" outlineData="1" multipleFieldFilters="0" chartFormat="34" rowHeaderCaption="Doctor" colHeaderCaption="Department">
  <location ref="U22:Z28" firstHeaderRow="1" firstDataRow="2" firstDataCol="1"/>
  <pivotFields count="3">
    <pivotField axis="axisCol" allDrilled="1" subtotalTop="0" showAll="0"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Fields count="1">
    <field x="0"/>
  </colFields>
  <colItems count="5">
    <i>
      <x/>
    </i>
    <i>
      <x v="1"/>
    </i>
    <i>
      <x v="2"/>
    </i>
    <i>
      <x v="3"/>
    </i>
    <i>
      <x v="4"/>
    </i>
  </colItems>
  <dataFields count="1">
    <dataField name="Average of Cost per day" fld="2" subtotal="average" baseField="1" baseItem="0"/>
  </dataFields>
  <formats count="1">
    <format dxfId="6">
      <pivotArea outline="0" collapsedLevelsAreSubtotals="1" fieldPosition="0"/>
    </format>
  </formats>
  <chartFormats count="11">
    <chartFormat chart="17" format="0" series="1">
      <pivotArea type="data" outline="0" fieldPosition="0">
        <references count="2">
          <reference field="4294967294" count="1" selected="0">
            <x v="0"/>
          </reference>
          <reference field="0" count="1" selected="0">
            <x v="0"/>
          </reference>
        </references>
      </pivotArea>
    </chartFormat>
    <chartFormat chart="17" format="1" series="1">
      <pivotArea type="data" outline="0" fieldPosition="0">
        <references count="2">
          <reference field="4294967294" count="1" selected="0">
            <x v="0"/>
          </reference>
          <reference field="0" count="1" selected="0">
            <x v="1"/>
          </reference>
        </references>
      </pivotArea>
    </chartFormat>
    <chartFormat chart="17" format="2" series="1">
      <pivotArea type="data" outline="0" fieldPosition="0">
        <references count="2">
          <reference field="4294967294" count="1" selected="0">
            <x v="0"/>
          </reference>
          <reference field="0" count="1" selected="0">
            <x v="2"/>
          </reference>
        </references>
      </pivotArea>
    </chartFormat>
    <chartFormat chart="17" format="3" series="1">
      <pivotArea type="data" outline="0" fieldPosition="0">
        <references count="2">
          <reference field="4294967294" count="1" selected="0">
            <x v="0"/>
          </reference>
          <reference field="0" count="1" selected="0">
            <x v="3"/>
          </reference>
        </references>
      </pivotArea>
    </chartFormat>
    <chartFormat chart="17" format="4" series="1">
      <pivotArea type="data" outline="0" fieldPosition="0">
        <references count="2">
          <reference field="4294967294" count="1" selected="0">
            <x v="0"/>
          </reference>
          <reference field="0" count="1" selected="0">
            <x v="4"/>
          </reference>
        </references>
      </pivotArea>
    </chartFormat>
    <chartFormat chart="17" format="5" series="1">
      <pivotArea type="data" outline="0" fieldPosition="0">
        <references count="1">
          <reference field="4294967294" count="1" selected="0">
            <x v="0"/>
          </reference>
        </references>
      </pivotArea>
    </chartFormat>
    <chartFormat chart="19" format="11" series="1">
      <pivotArea type="data" outline="0" fieldPosition="0">
        <references count="2">
          <reference field="4294967294" count="1" selected="0">
            <x v="0"/>
          </reference>
          <reference field="0" count="1" selected="0">
            <x v="0"/>
          </reference>
        </references>
      </pivotArea>
    </chartFormat>
    <chartFormat chart="19" format="12" series="1">
      <pivotArea type="data" outline="0" fieldPosition="0">
        <references count="2">
          <reference field="4294967294" count="1" selected="0">
            <x v="0"/>
          </reference>
          <reference field="0" count="1" selected="0">
            <x v="1"/>
          </reference>
        </references>
      </pivotArea>
    </chartFormat>
    <chartFormat chart="19" format="13" series="1">
      <pivotArea type="data" outline="0" fieldPosition="0">
        <references count="2">
          <reference field="4294967294" count="1" selected="0">
            <x v="0"/>
          </reference>
          <reference field="0" count="1" selected="0">
            <x v="2"/>
          </reference>
        </references>
      </pivotArea>
    </chartFormat>
    <chartFormat chart="19" format="14" series="1">
      <pivotArea type="data" outline="0" fieldPosition="0">
        <references count="2">
          <reference field="4294967294" count="1" selected="0">
            <x v="0"/>
          </reference>
          <reference field="0" count="1" selected="0">
            <x v="3"/>
          </reference>
        </references>
      </pivotArea>
    </chartFormat>
    <chartFormat chart="19" format="15" series="1">
      <pivotArea type="data" outline="0" fieldPosition="0">
        <references count="2">
          <reference field="4294967294" count="1" selected="0">
            <x v="0"/>
          </reference>
          <reference field="0" count="1" selected="0">
            <x v="4"/>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EAB549-07A6-4E31-9650-BD62FA8AC392}" name="Year/city" cacheId="11" applyNumberFormats="0" applyBorderFormats="0" applyFontFormats="0" applyPatternFormats="0" applyAlignmentFormats="0" applyWidthHeightFormats="1" dataCaption="Values" tag="b89afb55-97cb-451e-9c40-32403175121f" updatedVersion="8" minRefreshableVersion="3" useAutoFormatting="1" subtotalHiddenItems="1" rowGrandTotals="0" colGrandTotals="0" itemPrintTitles="1" createdVersion="8" indent="0" outline="1" outlineData="1" multipleFieldFilters="0" chartFormat="50" rowHeaderCaption="City" colHeaderCaption="Year">
  <location ref="A43:D49" firstHeaderRow="1" firstDataRow="2" firstDataCol="1"/>
  <pivotFields count="4">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s>
  <rowFields count="1">
    <field x="2"/>
  </rowFields>
  <rowItems count="5">
    <i>
      <x/>
    </i>
    <i>
      <x v="1"/>
    </i>
    <i>
      <x v="2"/>
    </i>
    <i>
      <x v="3"/>
    </i>
    <i>
      <x v="4"/>
    </i>
  </rowItems>
  <colFields count="1">
    <field x="3"/>
  </colFields>
  <colItems count="3">
    <i>
      <x/>
    </i>
    <i>
      <x v="1"/>
    </i>
    <i>
      <x v="2"/>
    </i>
  </colItems>
  <dataFields count="1">
    <dataField name="Sum of Treatment_Cost" fld="1" baseField="0" baseItem="0"/>
  </dataFields>
  <formats count="1">
    <format dxfId="7">
      <pivotArea outline="0" collapsedLevelsAreSubtotals="1" fieldPosition="0"/>
    </format>
  </formats>
  <chartFormats count="9">
    <chartFormat chart="18" format="1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2" format="24" series="1">
      <pivotArea type="data" outline="0" fieldPosition="0">
        <references count="1">
          <reference field="4294967294" count="1" selected="0">
            <x v="0"/>
          </reference>
        </references>
      </pivotArea>
    </chartFormat>
    <chartFormat chart="25" format="6" series="1">
      <pivotArea type="data" outline="0" fieldPosition="0">
        <references count="2">
          <reference field="4294967294" count="1" selected="0">
            <x v="0"/>
          </reference>
          <reference field="3" count="1" selected="0">
            <x v="0"/>
          </reference>
        </references>
      </pivotArea>
    </chartFormat>
    <chartFormat chart="25" format="7" series="1">
      <pivotArea type="data" outline="0" fieldPosition="0">
        <references count="2">
          <reference field="4294967294" count="1" selected="0">
            <x v="0"/>
          </reference>
          <reference field="3" count="1" selected="0">
            <x v="1"/>
          </reference>
        </references>
      </pivotArea>
    </chartFormat>
    <chartFormat chart="25" format="8" series="1">
      <pivotArea type="data" outline="0" fieldPosition="0">
        <references count="2">
          <reference field="4294967294" count="1" selected="0">
            <x v="0"/>
          </reference>
          <reference field="3" count="1" selected="0">
            <x v="2"/>
          </reference>
        </references>
      </pivotArea>
    </chartFormat>
    <chartFormat chart="35" format="6" series="1">
      <pivotArea type="data" outline="0" fieldPosition="0">
        <references count="2">
          <reference field="4294967294" count="1" selected="0">
            <x v="0"/>
          </reference>
          <reference field="3" count="1" selected="0">
            <x v="0"/>
          </reference>
        </references>
      </pivotArea>
    </chartFormat>
    <chartFormat chart="35" format="7" series="1">
      <pivotArea type="data" outline="0" fieldPosition="0">
        <references count="2">
          <reference field="4294967294" count="1" selected="0">
            <x v="0"/>
          </reference>
          <reference field="3" count="1" selected="0">
            <x v="1"/>
          </reference>
        </references>
      </pivotArea>
    </chartFormat>
    <chartFormat chart="35" format="8" series="1">
      <pivotArea type="data" outline="0" fieldPosition="0">
        <references count="2">
          <reference field="4294967294" count="1" selected="0">
            <x v="0"/>
          </reference>
          <reference field="3" count="1" selected="0">
            <x v="2"/>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062357-CE26-4C23-82A2-821BD118042D}" name="Gender" cacheId="0"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32" rowHeaderCaption="Gender">
  <location ref="S81:T8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Patient Key" fld="1" subtotal="count" baseField="0" baseItem="0"/>
  </dataFields>
  <formats count="1">
    <format dxfId="8">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0" count="1" selected="0">
            <x v="0"/>
          </reference>
        </references>
      </pivotArea>
    </chartFormat>
    <chartFormat chart="25" format="4">
      <pivotArea type="data" outline="0" fieldPosition="0">
        <references count="2">
          <reference field="4294967294" count="1" selected="0">
            <x v="0"/>
          </reference>
          <reference field="0" count="1" selected="0">
            <x v="1"/>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caption="Average of Patient Key"/>
    <pivotHierarchy dragToData="1" caption="Count of Patient Ke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37EBF2-C797-4A27-8851-D7F272956286}" name="COST/age grp" cacheId="8"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39" rowHeaderCaption="Age Grp">
  <location ref="A80:B85" firstHeaderRow="1" firstDataRow="1" firstDataCol="1"/>
  <pivotFields count="3">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1"/>
    </i>
    <i>
      <x v="3"/>
    </i>
    <i>
      <x/>
    </i>
    <i>
      <x v="2"/>
    </i>
    <i>
      <x v="4"/>
    </i>
  </rowItems>
  <colItems count="1">
    <i/>
  </colItems>
  <dataFields count="1">
    <dataField name="Sum of Treatment_Cost" fld="1" baseField="0" baseItem="0"/>
  </dataFields>
  <formats count="1">
    <format dxfId="9">
      <pivotArea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Doctor]"/>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B51FE3-ACBC-4A48-B2B9-FBA240EF4AC9}" name="dep/avg" cacheId="6"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36" rowHeaderCaption="department">
  <location ref="S1:T6" firstHeaderRow="1" firstDataRow="1" firstDataCol="1"/>
  <pivotFields count="3">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i>
    <i>
      <x v="1"/>
    </i>
    <i>
      <x v="4"/>
    </i>
    <i>
      <x v="3"/>
    </i>
    <i>
      <x v="2"/>
    </i>
  </rowItems>
  <colItems count="1">
    <i/>
  </colItems>
  <dataFields count="1">
    <dataField name="Average of Cost per day" fld="1" subtotal="average" baseField="0" baseItem="0"/>
  </dataFields>
  <formats count="1">
    <format dxfId="10">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B38487-04A9-4A0C-835C-1B8CE44F2CE7}" name="dep/sum" cacheId="3"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41" rowHeaderCaption="department">
  <location ref="W1:X6"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3"/>
    </i>
    <i>
      <x v="1"/>
    </i>
    <i>
      <x v="4"/>
    </i>
    <i>
      <x v="2"/>
    </i>
  </rowItems>
  <colItems count="1">
    <i/>
  </colItems>
  <dataFields count="1">
    <dataField name="Sum of Treatment_Cost" fld="1" baseField="0" baseItem="0"/>
  </dataFields>
  <formats count="1">
    <format dxfId="11">
      <pivotArea outline="0" collapsedLevelsAreSubtotals="1" fieldPosition="0"/>
    </format>
  </formats>
  <chartFormats count="12">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3"/>
          </reference>
        </references>
      </pivotArea>
    </chartFormat>
    <chartFormat chart="15" format="9">
      <pivotArea type="data" outline="0" fieldPosition="0">
        <references count="2">
          <reference field="4294967294" count="1" selected="0">
            <x v="0"/>
          </reference>
          <reference field="0" count="1" selected="0">
            <x v="1"/>
          </reference>
        </references>
      </pivotArea>
    </chartFormat>
    <chartFormat chart="15" format="10">
      <pivotArea type="data" outline="0" fieldPosition="0">
        <references count="2">
          <reference field="4294967294" count="1" selected="0">
            <x v="0"/>
          </reference>
          <reference field="0" count="1" selected="0">
            <x v="4"/>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 chart="27" format="36" series="1">
      <pivotArea type="data" outline="0" fieldPosition="0">
        <references count="1">
          <reference field="4294967294" count="1" selected="0">
            <x v="0"/>
          </reference>
        </references>
      </pivotArea>
    </chartFormat>
    <chartFormat chart="27" format="37">
      <pivotArea type="data" outline="0" fieldPosition="0">
        <references count="2">
          <reference field="4294967294" count="1" selected="0">
            <x v="0"/>
          </reference>
          <reference field="0" count="1" selected="0">
            <x v="0"/>
          </reference>
        </references>
      </pivotArea>
    </chartFormat>
    <chartFormat chart="27" format="38">
      <pivotArea type="data" outline="0" fieldPosition="0">
        <references count="2">
          <reference field="4294967294" count="1" selected="0">
            <x v="0"/>
          </reference>
          <reference field="0" count="1" selected="0">
            <x v="3"/>
          </reference>
        </references>
      </pivotArea>
    </chartFormat>
    <chartFormat chart="27" format="39">
      <pivotArea type="data" outline="0" fieldPosition="0">
        <references count="2">
          <reference field="4294967294" count="1" selected="0">
            <x v="0"/>
          </reference>
          <reference field="0" count="1" selected="0">
            <x v="1"/>
          </reference>
        </references>
      </pivotArea>
    </chartFormat>
    <chartFormat chart="27" format="40">
      <pivotArea type="data" outline="0" fieldPosition="0">
        <references count="2">
          <reference field="4294967294" count="1" selected="0">
            <x v="0"/>
          </reference>
          <reference field="0" count="1" selected="0">
            <x v="4"/>
          </reference>
        </references>
      </pivotArea>
    </chartFormat>
    <chartFormat chart="27" format="41">
      <pivotArea type="data" outline="0" fieldPosition="0">
        <references count="2">
          <reference field="4294967294" count="1" selected="0">
            <x v="0"/>
          </reference>
          <reference field="0" count="1" selected="0">
            <x v="2"/>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F918A4-98D8-4772-B567-DD783D3CD7D1}" name="city/dep" cacheId="2" applyNumberFormats="0" applyBorderFormats="0" applyFontFormats="0" applyPatternFormats="0" applyAlignmentFormats="0" applyWidthHeightFormats="1" dataCaption="Values" tag="74a435ce-6d03-49c2-942c-e010f27224f8" updatedVersion="8" minRefreshableVersion="3" useAutoFormatting="1" rowGrandTotals="0" colGrandTotals="0" itemPrintTitles="1" createdVersion="8" indent="0" outline="1" outlineData="1" multipleFieldFilters="0" chartFormat="21" rowHeaderCaption="Department" colHeaderCaption="City">
  <location ref="I1:N7" firstHeaderRow="1" firstDataRow="2" firstDataCol="1"/>
  <pivotFields count="3">
    <pivotField axis="axisCol" allDrilled="1" subtotalTop="0" showAll="0"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Fields count="1">
    <field x="0"/>
  </colFields>
  <colItems count="5">
    <i>
      <x/>
    </i>
    <i>
      <x v="1"/>
    </i>
    <i>
      <x v="2"/>
    </i>
    <i>
      <x v="3"/>
    </i>
    <i>
      <x v="4"/>
    </i>
  </colItems>
  <dataFields count="1">
    <dataField name="Sum of Treatment_Cost" fld="2" baseField="0" baseItem="0"/>
  </dataFields>
  <formats count="1">
    <format dxfId="12">
      <pivotArea outline="0" collapsedLevelsAreSubtotals="1" fieldPosition="0"/>
    </format>
  </formats>
  <chartFormats count="20">
    <chartFormat chart="11" format="17" series="1">
      <pivotArea type="data" outline="0" fieldPosition="0">
        <references count="1">
          <reference field="0" count="1" selected="0">
            <x v="0"/>
          </reference>
        </references>
      </pivotArea>
    </chartFormat>
    <chartFormat chart="11" format="18" series="1">
      <pivotArea type="data" outline="0" fieldPosition="0">
        <references count="1">
          <reference field="0" count="1" selected="0">
            <x v="1"/>
          </reference>
        </references>
      </pivotArea>
    </chartFormat>
    <chartFormat chart="11" format="19" series="1">
      <pivotArea type="data" outline="0" fieldPosition="0">
        <references count="1">
          <reference field="0" count="1" selected="0">
            <x v="2"/>
          </reference>
        </references>
      </pivotArea>
    </chartFormat>
    <chartFormat chart="11" format="20" series="1">
      <pivotArea type="data" outline="0" fieldPosition="0">
        <references count="1">
          <reference field="0" count="1" selected="0">
            <x v="3"/>
          </reference>
        </references>
      </pivotArea>
    </chartFormat>
    <chartFormat chart="11" format="21" series="1">
      <pivotArea type="data" outline="0" fieldPosition="0">
        <references count="1">
          <reference field="0" count="1" selected="0">
            <x v="4"/>
          </reference>
        </references>
      </pivotArea>
    </chartFormat>
    <chartFormat chart="9" format="6" series="1">
      <pivotArea type="data" outline="0" fieldPosition="0">
        <references count="1">
          <reference field="0" count="1" selected="0">
            <x v="0"/>
          </reference>
        </references>
      </pivotArea>
    </chartFormat>
    <chartFormat chart="9" format="7" series="1">
      <pivotArea type="data" outline="0" fieldPosition="0">
        <references count="1">
          <reference field="0" count="1" selected="0">
            <x v="1"/>
          </reference>
        </references>
      </pivotArea>
    </chartFormat>
    <chartFormat chart="9" format="8" series="1">
      <pivotArea type="data" outline="0" fieldPosition="0">
        <references count="1">
          <reference field="0" count="1" selected="0">
            <x v="2"/>
          </reference>
        </references>
      </pivotArea>
    </chartFormat>
    <chartFormat chart="9" format="9" series="1">
      <pivotArea type="data" outline="0" fieldPosition="0">
        <references count="1">
          <reference field="0" count="1" selected="0">
            <x v="3"/>
          </reference>
        </references>
      </pivotArea>
    </chartFormat>
    <chartFormat chart="9" format="10" series="1">
      <pivotArea type="data" outline="0" fieldPosition="0">
        <references count="1">
          <reference field="0" count="1" selected="0">
            <x v="4"/>
          </reference>
        </references>
      </pivotArea>
    </chartFormat>
    <chartFormat chart="9" format="11" series="1">
      <pivotArea type="data" outline="0" fieldPosition="0">
        <references count="2">
          <reference field="4294967294" count="1" selected="0">
            <x v="0"/>
          </reference>
          <reference field="0" count="1" selected="0">
            <x v="0"/>
          </reference>
        </references>
      </pivotArea>
    </chartFormat>
    <chartFormat chart="9" format="12" series="1">
      <pivotArea type="data" outline="0" fieldPosition="0">
        <references count="2">
          <reference field="4294967294" count="1" selected="0">
            <x v="0"/>
          </reference>
          <reference field="0" count="1" selected="0">
            <x v="1"/>
          </reference>
        </references>
      </pivotArea>
    </chartFormat>
    <chartFormat chart="9" format="13" series="1">
      <pivotArea type="data" outline="0" fieldPosition="0">
        <references count="2">
          <reference field="4294967294" count="1" selected="0">
            <x v="0"/>
          </reference>
          <reference field="0" count="1" selected="0">
            <x v="2"/>
          </reference>
        </references>
      </pivotArea>
    </chartFormat>
    <chartFormat chart="9" format="14" series="1">
      <pivotArea type="data" outline="0" fieldPosition="0">
        <references count="2">
          <reference field="4294967294" count="1" selected="0">
            <x v="0"/>
          </reference>
          <reference field="0" count="1" selected="0">
            <x v="3"/>
          </reference>
        </references>
      </pivotArea>
    </chartFormat>
    <chartFormat chart="9" format="15" series="1">
      <pivotArea type="data" outline="0" fieldPosition="0">
        <references count="2">
          <reference field="4294967294" count="1" selected="0">
            <x v="0"/>
          </reference>
          <reference field="0" count="1" selected="0">
            <x v="4"/>
          </reference>
        </references>
      </pivotArea>
    </chartFormat>
    <chartFormat chart="11" format="22" series="1">
      <pivotArea type="data" outline="0" fieldPosition="0">
        <references count="2">
          <reference field="4294967294" count="1" selected="0">
            <x v="0"/>
          </reference>
          <reference field="0" count="1" selected="0">
            <x v="1"/>
          </reference>
        </references>
      </pivotArea>
    </chartFormat>
    <chartFormat chart="11" format="23" series="1">
      <pivotArea type="data" outline="0" fieldPosition="0">
        <references count="2">
          <reference field="4294967294" count="1" selected="0">
            <x v="0"/>
          </reference>
          <reference field="0" count="1" selected="0">
            <x v="2"/>
          </reference>
        </references>
      </pivotArea>
    </chartFormat>
    <chartFormat chart="11" format="24" series="1">
      <pivotArea type="data" outline="0" fieldPosition="0">
        <references count="2">
          <reference field="4294967294" count="1" selected="0">
            <x v="0"/>
          </reference>
          <reference field="0" count="1" selected="0">
            <x v="3"/>
          </reference>
        </references>
      </pivotArea>
    </chartFormat>
    <chartFormat chart="11" format="25" series="1">
      <pivotArea type="data" outline="0" fieldPosition="0">
        <references count="2">
          <reference field="4294967294" count="1" selected="0">
            <x v="0"/>
          </reference>
          <reference field="0" count="1" selected="0">
            <x v="4"/>
          </reference>
        </references>
      </pivotArea>
    </chartFormat>
    <chartFormat chart="11" format="26" series="1">
      <pivotArea type="data" outline="0" fieldPosition="0">
        <references count="2">
          <reference field="4294967294" count="1" selected="0">
            <x v="0"/>
          </reference>
          <reference field="0"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Cost per day"/>
    <pivotHierarchy dragToData="1" caption="Average of Cost per day"/>
    <pivotHierarchy dragToData="1"/>
    <pivotHierarchy dragToData="1"/>
    <pivotHierarchy dragToData="1" caption="Count of Patient 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E3108F-242B-4783-94B3-F512FAFB6899}" name="city/avg cost" cacheId="15"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43" rowHeaderCaption="City">
  <location ref="A16:B2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4"/>
    </i>
    <i>
      <x/>
    </i>
    <i>
      <x v="1"/>
    </i>
    <i>
      <x v="3"/>
    </i>
    <i>
      <x v="2"/>
    </i>
  </rowItems>
  <colItems count="1">
    <i/>
  </colItems>
  <dataFields count="1">
    <dataField name="Average of Cost per day" fld="1" subtotal="average" baseField="0" baseItem="0"/>
  </dataFields>
  <formats count="1">
    <format dxfId="13">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2017F4-8A21-40CD-A8B4-1A2B16166D1F}" name="doc/sum" cacheId="12"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43" rowHeaderCaption="doctor">
  <location ref="U44:V49"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i>
    <i>
      <x v="4"/>
    </i>
    <i>
      <x v="2"/>
    </i>
  </rowItems>
  <colItems count="1">
    <i/>
  </colItems>
  <dataFields count="1">
    <dataField name="Sum of Treatment_Cost" fld="1" baseField="0" baseItem="0"/>
  </dataFields>
  <formats count="1">
    <format dxfId="14">
      <pivotArea outline="0" collapsedLevelsAreSubtotals="1" fieldPosition="0"/>
    </format>
  </formats>
  <chartFormats count="12">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3"/>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4"/>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36" format="12" series="1">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0" count="1" selected="0">
            <x v="3"/>
          </reference>
        </references>
      </pivotArea>
    </chartFormat>
    <chartFormat chart="36" format="14">
      <pivotArea type="data" outline="0" fieldPosition="0">
        <references count="2">
          <reference field="4294967294" count="1" selected="0">
            <x v="0"/>
          </reference>
          <reference field="0" count="1" selected="0">
            <x v="1"/>
          </reference>
        </references>
      </pivotArea>
    </chartFormat>
    <chartFormat chart="36" format="15">
      <pivotArea type="data" outline="0" fieldPosition="0">
        <references count="2">
          <reference field="4294967294" count="1" selected="0">
            <x v="0"/>
          </reference>
          <reference field="0" count="1" selected="0">
            <x v="0"/>
          </reference>
        </references>
      </pivotArea>
    </chartFormat>
    <chartFormat chart="36" format="16">
      <pivotArea type="data" outline="0" fieldPosition="0">
        <references count="2">
          <reference field="4294967294" count="1" selected="0">
            <x v="0"/>
          </reference>
          <reference field="0" count="1" selected="0">
            <x v="4"/>
          </reference>
        </references>
      </pivotArea>
    </chartFormat>
    <chartFormat chart="36" format="17">
      <pivotArea type="data" outline="0" fieldPosition="0">
        <references count="2">
          <reference field="4294967294" count="1" selected="0">
            <x v="0"/>
          </reference>
          <reference field="0" count="1" selected="0">
            <x v="2"/>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442F37-15AB-4A13-B67F-51D5F3E201C1}" name="Dep/year" cacheId="9" applyNumberFormats="0" applyBorderFormats="0" applyFontFormats="0" applyPatternFormats="0" applyAlignmentFormats="0" applyWidthHeightFormats="1" dataCaption="Values" tag="b89afb55-97cb-451e-9c40-32403175121f" updatedVersion="8" minRefreshableVersion="3" useAutoFormatting="1" subtotalHiddenItems="1" rowGrandTotals="0" colGrandTotals="0" itemPrintTitles="1" createdVersion="8" indent="0" outline="1" outlineData="1" multipleFieldFilters="0" chartFormat="55" rowHeaderCaption="Dep" colHeaderCaption="Year">
  <location ref="AB1:AE7" firstHeaderRow="1" firstDataRow="2"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5">
    <i>
      <x/>
    </i>
    <i>
      <x v="3"/>
    </i>
    <i>
      <x v="1"/>
    </i>
    <i>
      <x v="4"/>
    </i>
    <i>
      <x v="2"/>
    </i>
  </rowItems>
  <colFields count="1">
    <field x="2"/>
  </colFields>
  <colItems count="3">
    <i>
      <x/>
    </i>
    <i>
      <x v="1"/>
    </i>
    <i>
      <x v="2"/>
    </i>
  </colItems>
  <dataFields count="1">
    <dataField name="Sum of Treatment_Cost" fld="1" baseField="0" baseItem="0"/>
  </dataFields>
  <formats count="1">
    <format dxfId="15">
      <pivotArea outline="0" collapsedLevelsAreSubtotals="1" fieldPosition="0"/>
    </format>
  </formats>
  <chartFormats count="19">
    <chartFormat chart="18" format="1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2" format="24"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 chart="25" format="6" series="1">
      <pivotArea type="data" outline="0" fieldPosition="0">
        <references count="2">
          <reference field="4294967294" count="1" selected="0">
            <x v="0"/>
          </reference>
          <reference field="2" count="1" selected="0">
            <x v="0"/>
          </reference>
        </references>
      </pivotArea>
    </chartFormat>
    <chartFormat chart="25" format="7" series="1">
      <pivotArea type="data" outline="0" fieldPosition="0">
        <references count="2">
          <reference field="4294967294" count="1" selected="0">
            <x v="0"/>
          </reference>
          <reference field="2" count="1" selected="0">
            <x v="1"/>
          </reference>
        </references>
      </pivotArea>
    </chartFormat>
    <chartFormat chart="25" format="8" series="1">
      <pivotArea type="data" outline="0" fieldPosition="0">
        <references count="2">
          <reference field="4294967294" count="1" selected="0">
            <x v="0"/>
          </reference>
          <reference field="2" count="1" selected="0">
            <x v="2"/>
          </reference>
        </references>
      </pivotArea>
    </chartFormat>
    <chartFormat chart="35" format="6" series="1">
      <pivotArea type="data" outline="0" fieldPosition="0">
        <references count="2">
          <reference field="4294967294" count="1" selected="0">
            <x v="0"/>
          </reference>
          <reference field="2" count="1" selected="0">
            <x v="0"/>
          </reference>
        </references>
      </pivotArea>
    </chartFormat>
    <chartFormat chart="35" format="7" series="1">
      <pivotArea type="data" outline="0" fieldPosition="0">
        <references count="2">
          <reference field="4294967294" count="1" selected="0">
            <x v="0"/>
          </reference>
          <reference field="2" count="1" selected="0">
            <x v="1"/>
          </reference>
        </references>
      </pivotArea>
    </chartFormat>
    <chartFormat chart="35" format="8" series="1">
      <pivotArea type="data" outline="0" fieldPosition="0">
        <references count="2">
          <reference field="4294967294" count="1" selected="0">
            <x v="0"/>
          </reference>
          <reference field="2" count="1" selected="0">
            <x v="2"/>
          </reference>
        </references>
      </pivotArea>
    </chartFormat>
    <chartFormat chart="40" format="0" series="1">
      <pivotArea type="data" outline="0" fieldPosition="0">
        <references count="2">
          <reference field="4294967294" count="1" selected="0">
            <x v="0"/>
          </reference>
          <reference field="2" count="1" selected="0">
            <x v="0"/>
          </reference>
        </references>
      </pivotArea>
    </chartFormat>
    <chartFormat chart="40" format="1" series="1">
      <pivotArea type="data" outline="0" fieldPosition="0">
        <references count="2">
          <reference field="4294967294" count="1" selected="0">
            <x v="0"/>
          </reference>
          <reference field="2" count="1" selected="0">
            <x v="1"/>
          </reference>
        </references>
      </pivotArea>
    </chartFormat>
    <chartFormat chart="40" format="2" series="1">
      <pivotArea type="data" outline="0" fieldPosition="0">
        <references count="2">
          <reference field="4294967294" count="1" selected="0">
            <x v="0"/>
          </reference>
          <reference field="2" count="1" selected="0">
            <x v="2"/>
          </reference>
        </references>
      </pivotArea>
    </chartFormat>
    <chartFormat chart="43" format="6" series="1">
      <pivotArea type="data" outline="0" fieldPosition="0">
        <references count="2">
          <reference field="4294967294" count="1" selected="0">
            <x v="0"/>
          </reference>
          <reference field="2" count="1" selected="0">
            <x v="0"/>
          </reference>
        </references>
      </pivotArea>
    </chartFormat>
    <chartFormat chart="43" format="7" series="1">
      <pivotArea type="data" outline="0" fieldPosition="0">
        <references count="2">
          <reference field="4294967294" count="1" selected="0">
            <x v="0"/>
          </reference>
          <reference field="2" count="1" selected="0">
            <x v="1"/>
          </reference>
        </references>
      </pivotArea>
    </chartFormat>
    <chartFormat chart="43" format="8" series="1">
      <pivotArea type="data" outline="0" fieldPosition="0">
        <references count="2">
          <reference field="4294967294" count="1" selected="0">
            <x v="0"/>
          </reference>
          <reference field="2" count="1" selected="0">
            <x v="2"/>
          </reference>
        </references>
      </pivotArea>
    </chartFormat>
    <chartFormat chart="43" format="9">
      <pivotArea type="data" outline="0" fieldPosition="0">
        <references count="3">
          <reference field="4294967294" count="1" selected="0">
            <x v="0"/>
          </reference>
          <reference field="0" count="1" selected="0">
            <x v="2"/>
          </reference>
          <reference field="2"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7AFBEC-2738-4F9D-8A4B-E3C5E1F66D23}" name="No.patients/city" cacheId="1" applyNumberFormats="0" applyBorderFormats="0" applyFontFormats="0" applyPatternFormats="0" applyAlignmentFormats="0" applyWidthHeightFormats="1" dataCaption="Values" tag="b89afb55-97cb-451e-9c40-32403175121f" updatedVersion="8" minRefreshableVersion="3" useAutoFormatting="1" rowGrandTotals="0" colGrandTotals="0" itemPrintTitles="1" createdVersion="8" indent="0" outline="1" outlineData="1" multipleFieldFilters="0" chartFormat="30" rowHeaderCaption="City">
  <location ref="A29:B34"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3"/>
    </i>
    <i>
      <x v="4"/>
    </i>
    <i>
      <x/>
    </i>
    <i>
      <x v="2"/>
    </i>
  </rowItems>
  <colItems count="1">
    <i/>
  </colItems>
  <dataFields count="1">
    <dataField name="Count of Patient Key" fld="1" subtotal="count" baseField="0" baseItem="0"/>
  </dataFields>
  <formats count="1">
    <format dxfId="16">
      <pivotArea outline="0" collapsedLevelsAreSubtotals="1" fieldPosition="0"/>
    </format>
  </formats>
  <chartFormats count="1">
    <chartFormat chart="25" format="0"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ost per day"/>
    <pivotHierarchy dragToData="1"/>
    <pivotHierarchy dragToData="1"/>
    <pivotHierarchy dragToData="1"/>
    <pivotHierarchy dragToData="1"/>
    <pivotHierarchy dragToData="1"/>
    <pivotHierarchy dragToData="1"/>
    <pivotHierarchy dragToData="1" caption="Count of Patient Ke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Fact_Departme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DB51E3C3-156B-445D-9B3B-E21272E4F081}" autoFormatId="16" applyNumberFormats="0" applyBorderFormats="0" applyFontFormats="0" applyPatternFormats="0" applyAlignmentFormats="0" applyWidthHeightFormats="0">
  <queryTableRefresh nextId="16" unboundColumnsRight="1">
    <queryTableFields count="12">
      <queryTableField id="1" name="Date.Date Key" tableColumnId="1"/>
      <queryTableField id="2" name="City.1.City Key" tableColumnId="2"/>
      <queryTableField id="3" name="Patient.Patient Key" tableColumnId="3"/>
      <queryTableField id="4" name="Doctor.Doctor Key" tableColumnId="4"/>
      <queryTableField id="5" name="Department" tableColumnId="5"/>
      <queryTableField id="6" name="Admission_Date" tableColumnId="6"/>
      <queryTableField id="7" name="Discharge_Date" tableColumnId="7"/>
      <queryTableField id="8" name="Length_of_Stay" tableColumnId="8"/>
      <queryTableField id="9" name="Treatment_Cost" tableColumnId="9"/>
      <queryTableField id="10" name="Cost per day" tableColumnId="10"/>
      <queryTableField id="11" name="Cost_Category" tableColumnId="11"/>
      <queryTableField id="15"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2" xr16:uid="{E81A4338-45DB-45F4-8FCC-A8BAF8D33A94}" autoFormatId="16" applyNumberFormats="0" applyBorderFormats="0" applyFontFormats="0" applyPatternFormats="0" applyAlignmentFormats="0" applyWidthHeightFormats="0">
  <queryTableRefresh nextId="9">
    <queryTableFields count="8">
      <queryTableField id="1" name="Date Key" tableColumnId="1"/>
      <queryTableField id="2" name="Admission_Date" tableColumnId="2"/>
      <queryTableField id="3" name="Discharge_Date" tableColumnId="3"/>
      <queryTableField id="4" name="Length_of_Stay" tableColumnId="4"/>
      <queryTableField id="5" name="Year" tableColumnId="5"/>
      <queryTableField id="6" name="Month" tableColumnId="6"/>
      <queryTableField id="7" name="Month Name" tableColumnId="7"/>
      <queryTableField id="8" name="Quarter"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C7D146A2-F0BC-40DB-A6F5-3AA67B07D536}" autoFormatId="16" applyNumberFormats="0" applyBorderFormats="0" applyFontFormats="0" applyPatternFormats="0" applyAlignmentFormats="0" applyWidthHeightFormats="0">
  <queryTableRefresh nextId="8">
    <queryTableFields count="7">
      <queryTableField id="1" name="Patient Key" tableColumnId="1"/>
      <queryTableField id="2" name="Patient_ID" tableColumnId="2"/>
      <queryTableField id="3" name="Age_Group" tableColumnId="3"/>
      <queryTableField id="4" name="Gender" tableColumnId="4"/>
      <queryTableField id="5" name="Payment_Mode" tableColumnId="5"/>
      <queryTableField id="6" name="Insurance_Claimed" tableColumnId="6"/>
      <queryTableField id="7" name="Patient_Satisfaction"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2150F1BD-5EA3-4690-A932-1F5E7151A256}" autoFormatId="16" applyNumberFormats="0" applyBorderFormats="0" applyFontFormats="0" applyPatternFormats="0" applyAlignmentFormats="0" applyWidthHeightFormats="0">
  <queryTableRefresh nextId="4" unboundColumnsRight="1">
    <queryTableFields count="3">
      <queryTableField id="1" name="City Key" tableColumnId="1"/>
      <queryTableField id="2" name="City" tableColumnId="2"/>
      <queryTableField id="3" dataBound="0"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4F46E9AA-29AD-40C9-92E7-4D1EB6D3453D}" autoFormatId="16" applyNumberFormats="0" applyBorderFormats="0" applyFontFormats="0" applyPatternFormats="0" applyAlignmentFormats="0" applyWidthHeightFormats="0">
  <queryTableRefresh nextId="3">
    <queryTableFields count="2">
      <queryTableField id="1" name="Doctor Key" tableColumnId="1"/>
      <queryTableField id="2" name="Doctor_Assigned" tableColumnId="2"/>
    </queryTableFields>
  </queryTableRefresh>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Delhi" TargetMode="External"/><Relationship Id="rId3" Type="http://schemas.openxmlformats.org/officeDocument/2006/relationships/hyperlink" Target="https://www.bing.com/th?id=OSK.3386bc8d96f35351f9956787a1c677c6&amp;qlt=95" TargetMode="External"/><Relationship Id="rId7" Type="http://schemas.openxmlformats.org/officeDocument/2006/relationships/hyperlink" Target="https://www.bing.com/th?id=OSK.5c95f0d79e07f6c7e3c33a894ab5a87b&amp;qlt=95" TargetMode="External"/><Relationship Id="rId12" Type="http://schemas.openxmlformats.org/officeDocument/2006/relationships/hyperlink" Target="https://www.bing.com/images/search?form=xlimg&amp;q=Bengaluru" TargetMode="External"/><Relationship Id="rId2" Type="http://schemas.openxmlformats.org/officeDocument/2006/relationships/hyperlink" Target="https://www.bing.com/images/search?form=xlimg&amp;q=Pune" TargetMode="External"/><Relationship Id="rId1" Type="http://schemas.openxmlformats.org/officeDocument/2006/relationships/hyperlink" Target="https://www.bing.com/th?id=OSK.hmlfFqOVqbL2htcNhGkOD0SLRoM8ZxntAGLh0RJmFpk&amp;qlt=95" TargetMode="External"/><Relationship Id="rId6" Type="http://schemas.openxmlformats.org/officeDocument/2006/relationships/hyperlink" Target="https://www.bing.com/images/search?form=xlimg&amp;q=Mumbai" TargetMode="External"/><Relationship Id="rId11" Type="http://schemas.openxmlformats.org/officeDocument/2006/relationships/hyperlink" Target="https://www.bing.com/th?id=OSK.94d73da6f1fde5c0a8576dce809f89ee&amp;qlt=95" TargetMode="External"/><Relationship Id="rId5" Type="http://schemas.openxmlformats.org/officeDocument/2006/relationships/hyperlink" Target="https://www.bing.com/th?id=OSK.77266c06aab97a03f3fa7adfb9088a9a&amp;qlt=95" TargetMode="External"/><Relationship Id="rId10" Type="http://schemas.openxmlformats.org/officeDocument/2006/relationships/hyperlink" Target="https://www.bing.com/images/search?form=xlimg&amp;q=Hyderabad" TargetMode="External"/><Relationship Id="rId4" Type="http://schemas.openxmlformats.org/officeDocument/2006/relationships/hyperlink" Target="https://www.bing.com/images/search?form=xlimg&amp;q=India" TargetMode="External"/><Relationship Id="rId9" Type="http://schemas.openxmlformats.org/officeDocument/2006/relationships/hyperlink" Target="https://www.bing.com/th?id=OSK.6b32a2ebd3240b3e11ae1c156d3f3ac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Srd>
</file>

<file path=xl/richData/rdarray.xml><?xml version="1.0" encoding="utf-8"?>
<arrayData xmlns="http://schemas.microsoft.com/office/spreadsheetml/2017/richdata2" count="8">
  <a r="1">
    <v t="s">UTC+05:30</v>
  </a>
  <a r="1">
    <v t="s">M Goutham Kumar (Mayor)</v>
  </a>
  <a r="2">
    <v t="r">45</v>
    <v t="r">46</v>
  </a>
  <a r="2">
    <v t="s">Indian English</v>
    <v t="s">Hindi</v>
  </a>
  <a r="34">
    <v t="r">65</v>
    <v t="r">66</v>
    <v t="r">67</v>
    <v t="r">68</v>
    <v t="r">69</v>
    <v t="r">70</v>
    <v t="r">71</v>
    <v t="r">72</v>
    <v t="r">73</v>
    <v t="r">74</v>
    <v t="r">75</v>
    <v t="r">76</v>
    <v t="r">77</v>
    <v t="r">78</v>
    <v t="r">79</v>
    <v t="r">80</v>
    <v t="r">81</v>
    <v t="r">82</v>
    <v t="r">83</v>
    <v t="r">84</v>
    <v t="r">85</v>
    <v t="r">86</v>
    <v t="r">87</v>
    <v t="r">88</v>
    <v t="r">89</v>
    <v t="r">90</v>
    <v t="r">91</v>
    <v t="r">92</v>
    <v t="r">93</v>
    <v t="r">6</v>
    <v t="r">94</v>
    <v t="r">95</v>
    <v t="r">96</v>
    <v t="r">97</v>
  </a>
  <a r="1">
    <v t="s">Indian Standard Time</v>
  </a>
  <a r="1">
    <v t="r">110</v>
  </a>
  <a r="2">
    <v t="r">126</v>
    <v t="r">127</v>
  </a>
</arrayData>
</file>

<file path=xl/richData/rdrichvalue.xml><?xml version="1.0" encoding="utf-8"?>
<rvData xmlns="http://schemas.microsoft.com/office/spreadsheetml/2017/richdata" count="132">
  <rv s="0">
    <v>11</v>
    <v>1</v>
  </rv>
  <rv s="1">
    <v>536870912</v>
    <v>Pune</v>
    <v>cf0cd580-e301-a362-0bc6-10980ed3fc50</v>
    <v>en-US</v>
    <v>Map</v>
  </rv>
  <rv s="2">
    <v>12</v>
    <v>Country/region</v>
    <v>0</v>
  </rv>
  <rv s="1">
    <v>536870912</v>
    <v>Hyderabad</v>
    <v>fd2ac1db-33b3-5509-fd5e-fea4038f50d5</v>
    <v>en-US</v>
    <v>Map</v>
  </rv>
  <rv s="1">
    <v>536870912</v>
    <v>India</v>
    <v>85fa63d3-9596-adb9-b4eb-502273d84f56</v>
    <v>en-US</v>
    <v>Map</v>
  </rv>
  <rv s="1">
    <v>536870912</v>
    <v>Bengaluru</v>
    <v>2ab373f2-434a-45b8-c281-342ba82d97a0</v>
    <v>en-US</v>
    <v>Map</v>
  </rv>
  <rv s="1">
    <v>536870912</v>
    <v>Delhi</v>
    <v>275e8ab8-7bd0-4633-9c89-0133be92e587</v>
    <v>en-US</v>
    <v>Map</v>
  </rv>
  <rv s="1">
    <v>536870912</v>
    <v>Mumbai</v>
    <v>fbbc8d69-667a-e1ff-34bf-e524be01025d</v>
    <v>en-US</v>
    <v>Map</v>
  </rv>
  <rv s="1">
    <v>536870912</v>
    <v>Pune district</v>
    <v>2e0769ee-608b-33fd-6c72-91c492a7ca7d</v>
    <v>en-US</v>
    <v>Map</v>
  </rv>
  <rv s="3">
    <fb>710</fb>
    <v>8</v>
  </rv>
  <rv s="4">
    <v>0</v>
    <v>6</v>
    <v>0</v>
    <v>7</v>
    <v>0</v>
    <v>Image of Pune</v>
  </rv>
  <rv s="3">
    <fb>18.519573999999999</fb>
    <v>9</v>
  </rv>
  <rv s="5">
    <v>https://www.bing.com/search?q=pune&amp;form=skydnc</v>
    <v>Learn more on Bing</v>
  </rv>
  <rv s="3">
    <fb>73.855287000000004</fb>
    <v>9</v>
  </rv>
  <rv s="3">
    <fb>5945000</fb>
    <v>8</v>
  </rv>
  <rv s="6">
    <v>0</v>
  </rv>
  <rv s="7">
    <v>#VALUE!</v>
    <v>en-US</v>
    <v>cf0cd580-e301-a362-0bc6-10980ed3fc50</v>
    <v>536870912</v>
    <v>1</v>
    <v>1</v>
    <v>2</v>
    <v>Pune</v>
    <v>4</v>
    <v>5</v>
    <v>Map</v>
    <v>6</v>
    <v>7</v>
    <v>8</v>
    <v>9</v>
    <v>4</v>
    <v>Pune, previously spelled in English as Poona, is a city in the state of Maharashtra in the Deccan plateau in Western India. It is the administrative headquarters of the Pune district, and of Pune division. According to the 2011 Census of India, ...</v>
    <v>10</v>
    <v>11</v>
    <v>12</v>
    <v>13</v>
    <v>Pune</v>
    <v>14</v>
    <v>15</v>
    <v>Pune</v>
    <v>mdp/vdpid/7461463064076877839</v>
  </rv>
  <rv s="3">
    <fb>741</fb>
    <v>8</v>
  </rv>
  <rv s="1">
    <v>536870912</v>
    <v>Company rule in India</v>
    <v>322aafcd-954d-0db7-5871-c26baa1b8358</v>
    <v>en-US</v>
    <v>Map</v>
  </rv>
  <rv s="4">
    <v>5</v>
    <v>6</v>
    <v>10</v>
    <v>7</v>
    <v>0</v>
    <v>Image of Bengaluru</v>
  </rv>
  <rv s="3">
    <fb>12.979119799999999</fb>
    <v>9</v>
  </rv>
  <rv s="6">
    <v>1</v>
  </rv>
  <rv s="5">
    <v>https://www.bing.com/search?q=bangalore&amp;form=skydnc</v>
    <v>Learn more on Bing</v>
  </rv>
  <rv s="3">
    <fb>77.591299699999993</fb>
    <v>9</v>
  </rv>
  <rv s="3">
    <fb>12327000</fb>
    <v>8</v>
  </rv>
  <rv s="8">
    <v>#VALUE!</v>
    <v>en-US</v>
    <v>2ab373f2-434a-45b8-c281-342ba82d97a0</v>
    <v>536870912</v>
    <v>1</v>
    <v>11</v>
    <v>12</v>
    <v>Bengaluru</v>
    <v>4</v>
    <v>5</v>
    <v>Map</v>
    <v>6</v>
    <v>13</v>
    <v>17</v>
    <v>18</v>
    <v>Bengaluru, formerly called Bangalore, is the capital and largest city of the southern Indian state of Karnataka. As per the 2011 census, the city had a population of 8.4 million, making it the third most populous city in India and the most ...</v>
    <v>19</v>
    <v>20</v>
    <v>21</v>
    <v>22</v>
    <v>23</v>
    <v>Bengaluru</v>
    <v>24</v>
    <v>15</v>
    <v>Bengaluru</v>
    <v>mdp/vdpid/7466620589789151233</v>
  </rv>
  <rv s="3">
    <fb>0.60447196445568596</fb>
    <v>34</v>
  </rv>
  <rv s="3">
    <fb>3287263</fb>
    <v>8</v>
  </rv>
  <rv s="3">
    <fb>3031000</fb>
    <v>8</v>
  </rv>
  <rv s="3">
    <fb>17.856999999999999</fb>
    <v>35</v>
  </rv>
  <rv s="3">
    <fb>91</fb>
    <v>36</v>
  </rv>
  <rv s="1">
    <v>536870912</v>
    <v>New Delhi</v>
    <v>b474d3c7-a39a-d5ba-7426-18e00042f03e</v>
    <v>en-US</v>
    <v>Map</v>
  </rv>
  <rv s="3">
    <fb>2407671.5260000001</fb>
    <v>8</v>
  </rv>
  <rv s="3">
    <fb>180.43581241118</fb>
    <v>37</v>
  </rv>
  <rv s="3">
    <fb>7.6596947427925291E-2</fb>
    <v>34</v>
  </rv>
  <rv s="3">
    <fb>804.51422808927896</fb>
    <v>8</v>
  </rv>
  <rv s="3">
    <fb>2.222</fb>
    <v>35</v>
  </rv>
  <rv s="3">
    <fb>0.23833121474746</fb>
    <v>34</v>
  </rv>
  <rv s="3">
    <fb>73.576979087800794</fb>
    <v>38</v>
  </rv>
  <rv s="3">
    <fb>0.97</fb>
    <v>39</v>
  </rv>
  <rv s="3">
    <fb>2611000000000.0098</fb>
    <v>40</v>
  </rv>
  <rv s="3">
    <fb>1.1295785999999999</fb>
    <v>34</v>
  </rv>
  <rv s="3">
    <fb>0.28060550000000001</fb>
    <v>34</v>
  </rv>
  <rv s="4">
    <v>1</v>
    <v>6</v>
    <v>16</v>
    <v>7</v>
    <v>0</v>
    <v>Image of India</v>
  </rv>
  <rv s="3">
    <fb>29.9</fb>
    <v>38</v>
  </rv>
  <rv s="1">
    <v>805306368</v>
    <v>Droupadi Murmu (President)</v>
    <v>adde4ff7-2867-52d2-5cee-2e1eb72876cd</v>
    <v>en-US</v>
    <v>Generic</v>
  </rv>
  <rv s="1">
    <v>805306368</v>
    <v>Narendra Modi (Prime minister)</v>
    <v>04fee623-e9bd-ee4b-f30d-cad3c29199e4</v>
    <v>en-US</v>
    <v>Generic</v>
  </rv>
  <rv s="6">
    <v>2</v>
  </rv>
  <rv s="5">
    <v>https://www.bing.com/search?q=india&amp;form=skydnc</v>
    <v>Learn more on Bing</v>
  </rv>
  <rv s="3">
    <fb>69.415999999999997</fb>
    <v>38</v>
  </rv>
  <rv s="3">
    <fb>2179781240000</fb>
    <v>40</v>
  </rv>
  <rv s="3">
    <fb>145</fb>
    <v>38</v>
  </rv>
  <rv s="3">
    <fb>0.3</fb>
    <v>39</v>
  </rv>
  <rv s="6">
    <v>3</v>
  </rv>
  <rv s="3">
    <fb>0.65060906480000003</fb>
    <v>34</v>
  </rv>
  <rv s="3">
    <fb>0.85709999999999997</fb>
    <v>35</v>
  </rv>
  <rv s="3">
    <fb>1417173173</fb>
    <v>8</v>
  </rv>
  <rv s="3">
    <fb>0.20300000000000001</fb>
    <v>34</v>
  </rv>
  <rv s="3">
    <fb>0.317</fb>
    <v>34</v>
  </rv>
  <rv s="3">
    <fb>0.46200000000000002</fb>
    <v>34</v>
  </rv>
  <rv s="3">
    <fb>3.3000000000000002E-2</fb>
    <v>34</v>
  </rv>
  <rv s="3">
    <fb>7.6999999999999999E-2</fb>
    <v>34</v>
  </rv>
  <rv s="3">
    <fb>0.111</fb>
    <v>34</v>
  </rv>
  <rv s="3">
    <fb>0.14699999999999999</fb>
    <v>34</v>
  </rv>
  <rv s="3">
    <fb>0.49292999267578097</fb>
    <v>34</v>
  </rv>
  <rv s="1">
    <v>536870912</v>
    <v>Arunachal Pradesh</v>
    <v>c2da5cc2-b1a0-f17a-707d-e5067136b9e9</v>
    <v>en-US</v>
    <v>Map</v>
  </rv>
  <rv s="1">
    <v>536870912</v>
    <v>Assam</v>
    <v>a9d4e5df-f559-c28f-dc41-7c72a82dfaf7</v>
    <v>en-US</v>
    <v>Map</v>
  </rv>
  <rv s="1">
    <v>536870912</v>
    <v>Bihar</v>
    <v>e402c108-ade8-40dd-b6d7-f36882e8e3e3</v>
    <v>en-US</v>
    <v>Map</v>
  </rv>
  <rv s="1">
    <v>536870912</v>
    <v>Chhattisgarh</v>
    <v>91e8d1d3-b929-8697-13f5-91241ae0d1b6</v>
    <v>en-US</v>
    <v>Map</v>
  </rv>
  <rv s="1">
    <v>536870912</v>
    <v>Goa</v>
    <v>d9bda1c6-a2c4-994c-5335-195386cef40a</v>
    <v>en-US</v>
    <v>Map</v>
  </rv>
  <rv s="1">
    <v>536870912</v>
    <v>Gujarat</v>
    <v>c70b768e-21ab-4f53-a356-564e8da2291e</v>
    <v>en-US</v>
    <v>Map</v>
  </rv>
  <rv s="1">
    <v>536870912</v>
    <v>Haryana</v>
    <v>f50b36c9-0e06-9b0a-b657-100ebb295bb1</v>
    <v>en-US</v>
    <v>Map</v>
  </rv>
  <rv s="1">
    <v>536870912</v>
    <v>Himachal Pradesh</v>
    <v>0e213229-adc2-378d-f093-949050fffa34</v>
    <v>en-US</v>
    <v>Map</v>
  </rv>
  <rv s="1">
    <v>536870912</v>
    <v>Jharkhand</v>
    <v>9cf33868-3d76-c243-1cd3-91dda44b77e3</v>
    <v>en-US</v>
    <v>Map</v>
  </rv>
  <rv s="1">
    <v>536870912</v>
    <v>Karnataka</v>
    <v>216903eb-bbc1-497e-b914-8eb69db6f747</v>
    <v>en-US</v>
    <v>Map</v>
  </rv>
  <rv s="1">
    <v>536870912</v>
    <v>Kerala</v>
    <v>9d932c0c-d3e6-abbd-5274-6b53036ca764</v>
    <v>en-US</v>
    <v>Map</v>
  </rv>
  <rv s="1">
    <v>536870912</v>
    <v>Madhya Pradesh</v>
    <v>bcbcd891-852b-6dac-1671-8d00b9eae5ea</v>
    <v>en-US</v>
    <v>Map</v>
  </rv>
  <rv s="1">
    <v>536870912</v>
    <v>Maharashtra</v>
    <v>8e20e4dc-1423-75a9-a049-5e500370aafa</v>
    <v>en-US</v>
    <v>Map</v>
  </rv>
  <rv s="1">
    <v>536870912</v>
    <v>Manipur</v>
    <v>774dc6a3-56a4-d8f3-26d2-6e2536af50a5</v>
    <v>en-US</v>
    <v>Map</v>
  </rv>
  <rv s="1">
    <v>536870912</v>
    <v>Meghalaya</v>
    <v>b317786c-1e28-16cc-03ca-835f315a094d</v>
    <v>en-US</v>
    <v>Map</v>
  </rv>
  <rv s="1">
    <v>536870912</v>
    <v>Mizoram</v>
    <v>a1dcfd92-e2ab-1111-48a2-8c885ebd1155</v>
    <v>en-US</v>
    <v>Map</v>
  </rv>
  <rv s="1">
    <v>536870912</v>
    <v>Nagaland</v>
    <v>9097c945-eb0e-f294-cb7f-43ad572c6903</v>
    <v>en-US</v>
    <v>Map</v>
  </rv>
  <rv s="1">
    <v>536870912</v>
    <v>Odisha</v>
    <v>becca699-9820-c027-8e14-b5840348a600</v>
    <v>en-US</v>
    <v>Map</v>
  </rv>
  <rv s="1">
    <v>536870912</v>
    <v>Punjab, India</v>
    <v>d98d08e1-818e-a7ba-30a5-4637a11eec3e</v>
    <v>en-US</v>
    <v>Map</v>
  </rv>
  <rv s="1">
    <v>536870912</v>
    <v>Rajasthan</v>
    <v>58d414c6-9557-d15b-60ff-52f256e32345</v>
    <v>en-US</v>
    <v>Map</v>
  </rv>
  <rv s="1">
    <v>536870912</v>
    <v>Sikkim</v>
    <v>aa8e9a23-8c5b-d667-7f28-62e9ce93f9bd</v>
    <v>en-US</v>
    <v>Map</v>
  </rv>
  <rv s="1">
    <v>536870912</v>
    <v>Tamil Nadu</v>
    <v>6e3e5a82-8737-a613-1d99-0b4d68370109</v>
    <v>en-US</v>
    <v>Map</v>
  </rv>
  <rv s="1">
    <v>536870912</v>
    <v>Tripura</v>
    <v>a7fa8608-5e0d-f0d4-37a2-b87e3fe2b039</v>
    <v>en-US</v>
    <v>Map</v>
  </rv>
  <rv s="1">
    <v>536870912</v>
    <v>Uttar Pradesh</v>
    <v>f624b656-1585-9836-7a98-128016c67d52</v>
    <v>en-US</v>
    <v>Map</v>
  </rv>
  <rv s="1">
    <v>536870912</v>
    <v>Uttarakhand</v>
    <v>41a39bbc-6b82-df10-b345-3afffff3985d</v>
    <v>en-US</v>
    <v>Map</v>
  </rv>
  <rv s="1">
    <v>536870912</v>
    <v>West Bengal</v>
    <v>067d886f-4d7d-8889-c8c7-d54e2dbc1cb8</v>
    <v>en-US</v>
    <v>Map</v>
  </rv>
  <rv s="1">
    <v>536870912</v>
    <v>Andaman and Nicobar Islands</v>
    <v>0543bce3-574a-8949-ac01-944cd0418886</v>
    <v>en-US</v>
    <v>Map</v>
  </rv>
  <rv s="1">
    <v>536870912</v>
    <v>Chandigarh</v>
    <v>10beaf9e-bdab-00b9-8037-79ffe16cf357</v>
    <v>en-US</v>
    <v>Map</v>
  </rv>
  <rv s="1">
    <v>536870912</v>
    <v>Lakshadweep</v>
    <v>90dcf823-b8a7-5ca7-11dd-dcf29ea357f2</v>
    <v>en-US</v>
    <v>Map</v>
  </rv>
  <rv s="1">
    <v>536870912</v>
    <v>Puducherry</v>
    <v>6e0dc6cc-da9d-7f4a-75a8-85997485edfd</v>
    <v>en-US</v>
    <v>Map</v>
  </rv>
  <rv s="1">
    <v>536870912</v>
    <v>Telangana</v>
    <v>19abdc7d-29ea-4ed5-99d8-3a1d7bc90b05</v>
    <v>en-US</v>
    <v>Map</v>
  </rv>
  <rv s="1">
    <v>536870912</v>
    <v>Andhra Pradesh</v>
    <v>9e3a52bb-38ae-c817-5cd2-7a8dd2a4c0e5</v>
    <v>en-US</v>
    <v>Map</v>
  </rv>
  <rv s="1">
    <v>536870912</v>
    <v>Ladakh</v>
    <v>a7a84d3a-9c83-e85a-7347-73d712e71fe2</v>
    <v>en-US</v>
    <v>Map</v>
  </rv>
  <rv s="6">
    <v>4</v>
  </rv>
  <rv s="3">
    <fb>0.111799218352875</fb>
    <v>34</v>
  </rv>
  <rv s="6">
    <v>5</v>
  </rv>
  <rv s="3">
    <fb>0.49700000000000005</fb>
    <v>34</v>
  </rv>
  <rv s="3">
    <fb>5.35500001907349E-2</fb>
    <v>41</v>
  </rv>
  <rv s="3">
    <fb>471031528</fb>
    <v>8</v>
  </rv>
  <rv s="9">
    <v>#VALUE!</v>
    <v>en-US</v>
    <v>85fa63d3-9596-adb9-b4eb-502273d84f56</v>
    <v>536870912</v>
    <v>1</v>
    <v>31</v>
    <v>32</v>
    <v>India</v>
    <v>4</v>
    <v>5</v>
    <v>Map</v>
    <v>6</v>
    <v>33</v>
    <v>IN</v>
    <v>26</v>
    <v>27</v>
    <v>28</v>
    <v>29</v>
    <v>30</v>
    <v>31</v>
    <v>32</v>
    <v>33</v>
    <v>34</v>
    <v>INR</v>
    <v>India, officially the Republic of India, is a country in South Asia. It is the seventh-largest country by area; the most populous country from June 2023 onwards; and since its independence in 1947, the world's most populous democracy. Bounded by ...</v>
    <v>35</v>
    <v>36</v>
    <v>37</v>
    <v>38</v>
    <v>39</v>
    <v>40</v>
    <v>41</v>
    <v>42</v>
    <v>43</v>
    <v>44</v>
    <v>7</v>
    <v>47</v>
    <v>48</v>
    <v>49</v>
    <v>50</v>
    <v>51</v>
    <v>52</v>
    <v>India</v>
    <v>Jana Gana Mana</v>
    <v>53</v>
    <v>भारत गणराज्य</v>
    <v>54</v>
    <v>55</v>
    <v>56</v>
    <v>57</v>
    <v>58</v>
    <v>59</v>
    <v>60</v>
    <v>61</v>
    <v>62</v>
    <v>63</v>
    <v>64</v>
    <v>98</v>
    <v>99</v>
    <v>100</v>
    <v>101</v>
    <v>102</v>
    <v>India</v>
    <v>103</v>
    <v>mdp/vdpid/113</v>
  </rv>
  <rv s="1">
    <v>536870912</v>
    <v>Hyderabad district</v>
    <v>54f6e2a5-4bbd-59c7-179f-13554a422370</v>
    <v>en-US</v>
    <v>Map</v>
  </rv>
  <rv s="3">
    <fb>650</fb>
    <v>8</v>
  </rv>
  <rv s="1">
    <v>536870912</v>
    <v>India</v>
    <v>dae0317d-b91a-e89f-b08a-22118e2f402b</v>
    <v>en-US</v>
    <v>Map</v>
  </rv>
  <rv s="4">
    <v>4</v>
    <v>6</v>
    <v>42</v>
    <v>7</v>
    <v>0</v>
    <v>Image of Hyderabad</v>
  </rv>
  <rv s="3">
    <fb>17.3616666666667</fb>
    <v>9</v>
  </rv>
  <rv s="1">
    <v>805306368</v>
    <v>Gadwal Vijayalakshmi (Mayor)</v>
    <v>a531516c-02cc-564c-5f8f-e2f319217d01</v>
    <v>en-US</v>
    <v>Generic</v>
  </rv>
  <rv s="6">
    <v>6</v>
  </rv>
  <rv s="5">
    <v>https://www.bing.com/search?q=hyderabad&amp;form=skydnc</v>
    <v>Learn more on Bing</v>
  </rv>
  <rv s="3">
    <fb>78.474722222222198</fb>
    <v>9</v>
  </rv>
  <rv s="3">
    <fb>9482000</fb>
    <v>8</v>
  </rv>
  <rv s="10">
    <v>#VALUE!</v>
    <v>en-US</v>
    <v>fd2ac1db-33b3-5509-fd5e-fea4038f50d5</v>
    <v>536870912</v>
    <v>1</v>
    <v>43</v>
    <v>44</v>
    <v>Hyderabad</v>
    <v>4</v>
    <v>5</v>
    <v>Map</v>
    <v>6</v>
    <v>45</v>
    <v>95</v>
    <v>105</v>
    <v>106</v>
    <v>107</v>
    <v>Hyderabad is the capital and largest city of the Indian state of Telangana. It occupies 650 km² on the Deccan Plateau along the banks of the Musi River, in the northern part of Southern India. With an average altitude of 542 m, much of Hyderabad ...</v>
    <v>108</v>
    <v>109</v>
    <v>111</v>
    <v>112</v>
    <v>113</v>
    <v>Hyderabad</v>
    <v>114</v>
    <v>15</v>
    <v>Hyderabad</v>
    <v>mdp/vdpid/7462438330018299905</v>
  </rv>
  <rv s="3">
    <fb>603</fb>
    <v>8</v>
  </rv>
  <rv s="4">
    <v>2</v>
    <v>6</v>
    <v>46</v>
    <v>7</v>
    <v>0</v>
    <v>Image of Mumbai</v>
  </rv>
  <rv s="3">
    <fb>19.0758333333333</fb>
    <v>9</v>
  </rv>
  <rv s="5">
    <v>https://www.bing.com/search?q=mumbai+india&amp;form=skydnc</v>
    <v>Learn more on Bing</v>
  </rv>
  <rv s="3">
    <fb>72.877499999999998</fb>
    <v>9</v>
  </rv>
  <rv s="3">
    <fb>15414288</fb>
    <v>8</v>
  </rv>
  <rv s="11">
    <v>#VALUE!</v>
    <v>en-US</v>
    <v>fbbc8d69-667a-e1ff-34bf-e524be01025d</v>
    <v>536870912</v>
    <v>1</v>
    <v>47</v>
    <v>48</v>
    <v>Mumbai</v>
    <v>4</v>
    <v>5</v>
    <v>Map</v>
    <v>6</v>
    <v>45</v>
    <v>116</v>
    <v>4</v>
    <v>Mumbai is the capital city of the Indian state of Maharashtra. Mumbai is the de facto financial centre and the most populous city of India with an estimated city proper population of 12.5 million. Mumbai is the centre of the Mumbai Metropolitan ...</v>
    <v>117</v>
    <v>118</v>
    <v>119</v>
    <v>120</v>
    <v>Mumbai</v>
    <v>121</v>
    <v>100</v>
    <v>Mumbai</v>
    <v>mdp/vdpid/-7996806402</v>
  </rv>
  <rv s="3">
    <fb>1484</fb>
    <v>8</v>
  </rv>
  <rv s="1">
    <v>536870912</v>
    <v>Sur Empire</v>
    <v>14116fa5-c108-6564-e585-c8cd1d016837</v>
    <v>en-US</v>
    <v>Map</v>
  </rv>
  <rv s="4">
    <v>3</v>
    <v>6</v>
    <v>49</v>
    <v>7</v>
    <v>0</v>
    <v>Image of Delhi</v>
  </rv>
  <rv s="1">
    <v>805306368</v>
    <v>Vinai Kumar Saxena (Lieutenant governor)</v>
    <v>63e4d87a-b12e-3d7a-686e-620814853d36</v>
    <v>en-US</v>
    <v>Generic</v>
  </rv>
  <rv s="1">
    <v>805306368</v>
    <v>Arvind Kejriwal (Chief minister)</v>
    <v>406f9300-0c0c-3948-9d26-5c194e968300</v>
    <v>en-US</v>
    <v>Generic</v>
  </rv>
  <rv s="6">
    <v>7</v>
  </rv>
  <rv s="5">
    <v>https://www.bing.com/search?q=delhi&amp;form=skydnc</v>
    <v>Learn more on Bing</v>
  </rv>
  <rv s="3">
    <fb>9879172</fb>
    <v>8</v>
  </rv>
  <rv s="12">
    <v>#VALUE!</v>
    <v>en-US</v>
    <v>275e8ab8-7bd0-4633-9c89-0133be92e587</v>
    <v>536870912</v>
    <v>1</v>
    <v>52</v>
    <v>53</v>
    <v>Delhi</v>
    <v>4</v>
    <v>5</v>
    <v>Map</v>
    <v>6</v>
    <v>54</v>
    <v>IN-DL</v>
    <v>123</v>
    <v>31</v>
    <v>124</v>
    <v>Delhi, officially the National Capital Territory of Delhi, is a city and a union territory of India containing New Delhi, the capital of India. Straddling the Yamuna river, but spread chiefly to the west, or beyond its right bank, Delhi shares ...</v>
    <v>125</v>
    <v>31</v>
    <v>128</v>
    <v>129</v>
    <v>Delhi</v>
    <v>130</v>
    <v>15</v>
    <v>Delhi</v>
    <v>mdp/vdpid/10122740</v>
  </rv>
</rvData>
</file>

<file path=xl/richData/rdrichvaluestructure.xml><?xml version="1.0" encoding="utf-8"?>
<rvStructures xmlns="http://schemas.microsoft.com/office/spreadsheetml/2017/richdata" count="13">
  <s t="_error">
    <k n="errorType" t="i"/>
    <k n="propagated" t="b"/>
  </s>
  <s t="_linkedentity2">
    <k n="%EntityServiceId" t="i"/>
    <k n="_DisplayString" t="s"/>
    <k n="%EntityId" t="s"/>
    <k n="%EntityCulture" t="s"/>
    <k n="_Icon" t="s"/>
  </s>
  <s t="_error">
    <k n="errorType" t="i"/>
    <k n="field" t="s"/>
    <k n="subType" t="i"/>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6">
    <a count="25">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spbArrays>
  <spbData count="55">
    <spb s="0">
      <v xml:space="preserve">Wikipedia	</v>
      <v xml:space="preserve">CC BY-SA 3.0	</v>
      <v xml:space="preserve">https://en.wikipedia.org/wiki/Pune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2016</v>
    </spb>
    <spb s="8">
      <v>3</v>
    </spb>
    <spb s="8">
      <v>4</v>
    </spb>
    <spb s="0">
      <v xml:space="preserve">Wikipedia	</v>
      <v xml:space="preserve">CC BY-SA 3.0	</v>
      <v xml:space="preserve">https://en.wikipedia.org/wiki/Bengaluru	</v>
      <v xml:space="preserve">https://creativecommons.org/licenses/by-sa/3.0	</v>
    </spb>
    <spb s="9">
      <v>10</v>
      <v>10</v>
      <v>10</v>
      <v>10</v>
      <v>10</v>
      <v>10</v>
      <v>10</v>
      <v>10</v>
    </spb>
    <spb s="2">
      <v>1</v>
      <v>Name</v>
      <v>LearnMoreOnLink</v>
    </spb>
    <spb s="7">
      <v>square km</v>
      <v>2020</v>
    </spb>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16</v>
      <v>17</v>
      <v>16</v>
      <v>16</v>
      <v>16</v>
      <v>18</v>
      <v>16</v>
      <v>16</v>
      <v>18</v>
      <v>16</v>
      <v>16</v>
      <v>19</v>
      <v>20</v>
      <v>21</v>
      <v>19</v>
      <v>22</v>
      <v>16</v>
      <v>19</v>
      <v>23</v>
      <v>24</v>
      <v>25</v>
      <v>19</v>
      <v>19</v>
      <v>16</v>
      <v>19</v>
      <v>26</v>
      <v>27</v>
      <v>28</v>
      <v>29</v>
      <v>19</v>
      <v>21</v>
      <v>19</v>
      <v>19</v>
      <v>19</v>
      <v>19</v>
      <v>19</v>
      <v>19</v>
      <v>19</v>
      <v>19</v>
      <v>19</v>
      <v>19</v>
      <v>30</v>
    </spb>
    <spb s="2">
      <v>2</v>
      <v>Name</v>
      <v>LearnMoreOnLink</v>
    </spb>
    <spb s="11">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5</v>
    </spb>
    <spb s="8">
      <v>6</v>
    </spb>
    <spb s="8">
      <v>7</v>
    </spb>
    <spb s="8">
      <v>8</v>
    </spb>
    <spb s="8">
      <v>9</v>
    </spb>
    <spb s="8">
      <v>10</v>
    </spb>
    <spb s="8">
      <v>11</v>
    </spb>
    <spb s="8">
      <v>12</v>
    </spb>
    <spb s="0">
      <v xml:space="preserve">Wikipedia	</v>
      <v xml:space="preserve">CC BY-SA 3.0	</v>
      <v xml:space="preserve">https://en.wikipedia.org/wiki/Hyderabad	</v>
      <v xml:space="preserve">https://creativecommons.org/licenses/by-sa/3.0	</v>
    </spb>
    <spb s="12">
      <v>42</v>
      <v>42</v>
      <v>42</v>
      <v>42</v>
      <v>42</v>
      <v>42</v>
      <v>42</v>
      <v>42</v>
      <v>42</v>
      <v>42</v>
    </spb>
    <spb s="2">
      <v>3</v>
      <v>Name</v>
      <v>LearnMoreOnLink</v>
    </spb>
    <spb s="7">
      <v>square km</v>
      <v>2018</v>
    </spb>
    <spb s="0">
      <v xml:space="preserve">Wikipedia	</v>
      <v xml:space="preserve">CC BY-SA 3.0	</v>
      <v xml:space="preserve">https://en.wikipedia.org/wiki/Mumbai	</v>
      <v xml:space="preserve">https://creativecommons.org/licenses/by-sa/3.0	</v>
    </spb>
    <spb s="9">
      <v>46</v>
      <v>46</v>
      <v>46</v>
      <v>46</v>
      <v>46</v>
      <v>46</v>
      <v>46</v>
      <v>46</v>
    </spb>
    <spb s="2">
      <v>4</v>
      <v>Name</v>
      <v>LearnMoreOnLink</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0">
      <v xml:space="preserve">Wikipedia	Weathertrends360	</v>
      <v xml:space="preserve">CC-BY-SA		</v>
      <v xml:space="preserve">http://en.wikipedia.org/wiki/Delhi	https://www.weathertrends360.com/	</v>
      <v xml:space="preserve">http://creativecommons.org/licenses/by-sa/3.0/		</v>
    </spb>
    <spb s="13">
      <v>49</v>
      <v>49</v>
      <v>49</v>
      <v>49</v>
      <v>49</v>
      <v>50</v>
      <v>51</v>
      <v>49</v>
      <v>51</v>
    </spb>
    <spb s="2">
      <v>5</v>
      <v>Name</v>
      <v>LearnMoreOnLink</v>
    </spb>
    <spb s="7">
      <v>square km</v>
      <v>2019</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Abbreviation" t="spb"/>
    <k n="Largest city" t="spb"/>
    <k n="Country/region" t="spb"/>
    <k n="Capital/Major City"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3">
      <rpv i="2">0.0%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6E03F1E-9D1B-4E93-9777-352840CEE1CC}" sourceName="[City].[City]">
  <pivotTables>
    <pivotTable tabId="8" name="city/treatment"/>
    <pivotTable tabId="8" name="city/avg cost"/>
    <pivotTable tabId="8" name="city/cost/doc"/>
    <pivotTable tabId="8" name="city/dep"/>
    <pivotTable tabId="8" name="No.patients/city"/>
    <pivotTable tabId="8" name="Year/city"/>
    <pivotTable tabId="8" name="Dep/year"/>
    <pivotTable tabId="8" name="Patient/dep"/>
  </pivotTables>
  <data>
    <olap pivotCacheId="1781010699">
      <levels count="2">
        <level uniqueName="[City].[City].[(All)]" sourceCaption="(All)" count="0"/>
        <level uniqueName="[City].[City].[City]" sourceCaption="City" count="5">
          <ranges>
            <range startItem="0">
              <i n="[City].[City].&amp;[Bangalore]" c="Bangalore"/>
              <i n="[City].[City].&amp;[Delhi]" c="Delhi"/>
              <i n="[City].[City].&amp;[Hyderabad]" c="Hyderabad"/>
              <i n="[City].[City].&amp;[Mumbai]" c="Mumbai"/>
              <i n="[City].[City].&amp;[Pune]" c="Pune"/>
            </range>
          </ranges>
        </level>
      </levels>
      <selections count="1">
        <selection n="[City].[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FA8594-FF6F-42CB-8146-B215EBF47C02}" sourceName="[Fact_Department].[Department]">
  <pivotTables>
    <pivotTable tabId="8" name="dep/avg"/>
    <pivotTable tabId="8" name="city/dep"/>
    <pivotTable tabId="8" name="dep/doc"/>
    <pivotTable tabId="8" name="dep/sum"/>
    <pivotTable tabId="8" name="Dep/year"/>
    <pivotTable tabId="8" name="Patient/dep"/>
  </pivotTables>
  <data>
    <olap pivotCacheId="1781010699">
      <levels count="2">
        <level uniqueName="[Fact_Department].[Department].[(All)]" sourceCaption="(All)" count="0"/>
        <level uniqueName="[Fact_Department].[Department].[Department]" sourceCaption="Department" count="5">
          <ranges>
            <range startItem="0">
              <i n="[Fact_Department].[Department].&amp;[Cardiology]" c="Cardiology"/>
              <i n="[Fact_Department].[Department].&amp;[General Medicine]" c="General Medicine"/>
              <i n="[Fact_Department].[Department].&amp;[Neurology]" c="Neurology"/>
              <i n="[Fact_Department].[Department].&amp;[Orthopedics]" c="Orthopedics"/>
              <i n="[Fact_Department].[Department].&amp;[Pediatrics]" c="Pediatrics"/>
            </range>
          </ranges>
        </level>
      </levels>
      <selections count="1">
        <selection n="[Fact_Department].[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Assigned" xr10:uid="{A7D4EEDE-4EE2-489B-BE52-2FF4572A366F}" sourceName="[Doctor].[Doctor_Assigned]">
  <pivotTables>
    <pivotTable tabId="8" name="doc/sum"/>
    <pivotTable tabId="8" name="dep/doc"/>
    <pivotTable tabId="8" name="doc/avg"/>
    <pivotTable tabId="8" name="city/cost/doc"/>
  </pivotTables>
  <data>
    <olap pivotCacheId="1781010699">
      <levels count="2">
        <level uniqueName="[Doctor].[Doctor_Assigned].[(All)]" sourceCaption="(All)" count="0"/>
        <level uniqueName="[Doctor].[Doctor_Assigned].[Doctor_Assigned]" sourceCaption="Doctor_Assigned" count="5">
          <ranges>
            <range startItem="0">
              <i n="[Doctor].[Doctor_Assigned].&amp;[Dr. Desai]" c="Dr. Desai"/>
              <i n="[Doctor].[Doctor_Assigned].&amp;[Dr. Khan]" c="Dr. Khan"/>
              <i n="[Doctor].[Doctor_Assigned].&amp;[Dr. Mehta]" c="Dr. Mehta"/>
              <i n="[Doctor].[Doctor_Assigned].&amp;[Dr. Patil]" c="Dr. Patil"/>
              <i n="[Doctor].[Doctor_Assigned].&amp;[Dr. Sharma]" c="Dr. Sharma"/>
            </range>
          </ranges>
        </level>
      </levels>
      <selections count="1">
        <selection n="[Doctor].[Doctor_Assig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0534195-73CD-4C1F-BCB0-2ABE1B1F2766}" cache="Slicer_City" caption="City" level="1" rowHeight="234950"/>
  <slicer name="Department" xr10:uid="{A7691C6C-209F-4366-8EAB-EDB1BD4003CD}" cache="Slicer_Department" caption="Department" level="1" rowHeight="234950"/>
  <slicer name="Doctor_Assigned" xr10:uid="{07385C4B-6CAB-4A59-A44A-88533E6F1F5E}" cache="Slicer_Doctor_Assigned" caption="Doctor_Assigne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536BC4AF-392B-4637-B741-855076CA617B}" cache="Slicer_City" caption="City" level="1" style="SlicerStyleOther2" rowHeight="241300"/>
  <slicer name="Department 3" xr10:uid="{E9F5E371-DF11-4663-9DB9-4D8E89A5B596}" cache="Slicer_Department" caption="Department" level="1" style="SlicerStyleOther2" rowHeight="241300"/>
  <slicer name="Doctor 2" xr10:uid="{23476388-2EFE-4D16-9CBF-651C963C5F8D}" cache="Slicer_Doctor_Assigned" caption="Doctor" level="1"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F0360444-E434-4550-BAC5-5E27794DC729}" cache="Slicer_City" caption="City" level="1" style="SlicerStyleOther2" rowHeight="241300"/>
  <slicer name="Department 4" xr10:uid="{0B0D160A-3F5E-40FB-B985-AF308814793C}" cache="Slicer_Department" caption="Department" level="1" style="SlicerStyleOther2" rowHeight="241300"/>
  <slicer name="Doctor 3" xr10:uid="{6D151C2C-C261-4420-BE2F-C877EBC52B4A}" cache="Slicer_Doctor_Assigned" caption="Doctor" level="1"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5E4C08-BA91-412D-9BDF-1F25527F7C3F}" name="Table3" displayName="Table3" ref="A1:Q501" totalsRowShown="0">
  <autoFilter ref="A1:Q501" xr:uid="{2C5E4C08-BA91-412D-9BDF-1F25527F7C3F}"/>
  <tableColumns count="17">
    <tableColumn id="1" xr3:uid="{7C433FE8-208A-4E5E-8E5D-1BAD10325763}" name="Patient_ID"/>
    <tableColumn id="2" xr3:uid="{C58E94EF-1892-47FF-BD57-DF1EDFEEB0E6}" name="Patient_Name"/>
    <tableColumn id="3" xr3:uid="{8B9921E0-A365-4030-96E4-5CAC4847C289}" name="Age"/>
    <tableColumn id="4" xr3:uid="{4CA93590-DCC2-4398-96B9-7894CE00B555}" name="Age_Group"/>
    <tableColumn id="5" xr3:uid="{EF29C77B-C901-4187-8DD1-86693F4704CD}" name="Gender"/>
    <tableColumn id="6" xr3:uid="{A1286C36-8EEA-427D-B5A2-34118998EE3B}" name="Department"/>
    <tableColumn id="7" xr3:uid="{6C7A0F1D-5F3B-46A9-BEB6-1E145423F858}" name="Doctor_Assigned"/>
    <tableColumn id="8" xr3:uid="{FC7D2E9F-2803-4557-9DE2-580F562F5A45}" name="City"/>
    <tableColumn id="9" xr3:uid="{7900DD09-E1C0-4635-94C0-ED995F41F238}" name="Admission_Date" dataDxfId="37"/>
    <tableColumn id="10" xr3:uid="{866559D3-4E0E-45F2-B558-35A9545F6C16}" name="Discharge_Date" dataDxfId="36"/>
    <tableColumn id="22" xr3:uid="{674D554B-F3C1-4987-AC42-9ADA247DC81A}" name="Length_of_Stay" dataDxfId="35">
      <calculatedColumnFormula>Table3[[#This Row],[Discharge_Date]]-Table3[[#This Row],[Admission_Date]]+1</calculatedColumnFormula>
    </tableColumn>
    <tableColumn id="12" xr3:uid="{3B657F2F-B20E-4FD0-902F-D6FB0EFE945C}" name="Treatment_Cost" dataDxfId="34"/>
    <tableColumn id="23" xr3:uid="{0A2C2038-5AA0-4E5D-9C5D-4CBF4A9EBEF6}" name="Cost per day" dataDxfId="33">
      <calculatedColumnFormula>Table3[[#This Row],[Treatment_Cost]]/Table3[[#This Row],[Length_of_Stay]]</calculatedColumnFormula>
    </tableColumn>
    <tableColumn id="18" xr3:uid="{EB980F29-2BA6-4008-80C2-8EF331F5CF37}" name="Cost_Category" dataDxfId="32">
      <calculatedColumnFormula>IF(Table3[[#This Row],[Cost per day]]&lt;PERCENTILE(Table3[Cost per day],0.25),"Low",
 IF(Table3[[#This Row],[Cost per day]]&gt;PERCENTILE(Table3[Cost per day],0.75),"High",
 "Normal"))</calculatedColumnFormula>
    </tableColumn>
    <tableColumn id="13" xr3:uid="{559C7AD9-779A-42B8-8E03-CE45B970511E}" name="Payment_Mode"/>
    <tableColumn id="14" xr3:uid="{A90AEC60-F651-4154-BE09-F0E1D259394E}" name="Insurance_Claimed"/>
    <tableColumn id="15" xr3:uid="{B7BB7BA2-A445-4F2C-BAB3-7575EEE0F79D}" name="Patient_Satisf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F1F5F2-F66B-4E4D-A9CA-BEC74655B331}" name="Fact_Department" displayName="Fact_Department" ref="A1:L501" tableType="queryTable" totalsRowShown="0">
  <autoFilter ref="A1:L501" xr:uid="{2FF1F5F2-F66B-4E4D-A9CA-BEC74655B331}"/>
  <tableColumns count="12">
    <tableColumn id="1" xr3:uid="{C551807D-7096-456E-B625-C1205123A95F}" uniqueName="1" name="Date.Date Key" queryTableFieldId="1"/>
    <tableColumn id="2" xr3:uid="{3ACB154F-B485-440E-BD01-361E7A6260CB}" uniqueName="2" name="City.1.City Key" queryTableFieldId="2"/>
    <tableColumn id="3" xr3:uid="{CF09CEAA-7989-413D-AF69-38E30B667993}" uniqueName="3" name="Patient.Patient Key" queryTableFieldId="3"/>
    <tableColumn id="4" xr3:uid="{800D9E35-ECBE-4865-B0D0-F2228B471679}" uniqueName="4" name="Doctor.Doctor Key" queryTableFieldId="4"/>
    <tableColumn id="5" xr3:uid="{33F91A1A-BD2C-4BB6-802A-5BA7CEC34AC1}" uniqueName="5" name="Department" queryTableFieldId="5" dataDxfId="31"/>
    <tableColumn id="6" xr3:uid="{119A9616-1D81-49C8-80A1-7A0A91D56CFB}" uniqueName="6" name="Admission_Date" queryTableFieldId="6" dataDxfId="30"/>
    <tableColumn id="7" xr3:uid="{010AEF73-4CBF-41E0-ABCF-6B15E4299C03}" uniqueName="7" name="Discharge_Date" queryTableFieldId="7" dataDxfId="29"/>
    <tableColumn id="8" xr3:uid="{3BC55539-4145-4D46-AA15-14CA442D8A4A}" uniqueName="8" name="Length_of_Stay" queryTableFieldId="8"/>
    <tableColumn id="9" xr3:uid="{6CA2B881-3CC5-44A8-86E0-44C6ECF58481}" uniqueName="9" name="Treatment_Cost" queryTableFieldId="9"/>
    <tableColumn id="10" xr3:uid="{033B2246-3EDB-4777-BF05-80158E19DF5A}" uniqueName="10" name="Cost per day" queryTableFieldId="10"/>
    <tableColumn id="11" xr3:uid="{4B9EB023-2F9A-42E9-9A8A-B13AB38E8A10}" uniqueName="11" name="Cost_Category" queryTableFieldId="11" dataDxfId="28"/>
    <tableColumn id="15" xr3:uid="{4C3CA81F-2AA9-494E-847A-8445A8A764E1}" uniqueName="15" name="Column1" queryTableFieldId="15" dataDxfId="27">
      <calculatedColumnFormula>VLOOKUP(B2, DimCity!$A:$B, 2, 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E69273-AFA5-450D-8B1A-C821139EEC34}" name="Dim_Date" displayName="Dim_Date" ref="A1:H394" tableType="queryTable" totalsRowShown="0">
  <autoFilter ref="A1:H394" xr:uid="{E2E69273-AFA5-450D-8B1A-C821139EEC34}"/>
  <tableColumns count="8">
    <tableColumn id="1" xr3:uid="{7F87C76D-8691-4987-A12E-2529BEF60C5E}" uniqueName="1" name="Date Key" queryTableFieldId="1"/>
    <tableColumn id="2" xr3:uid="{C9A938EC-5793-4F94-8D12-525393665E83}" uniqueName="2" name="Admission_Date" queryTableFieldId="2" dataDxfId="26"/>
    <tableColumn id="3" xr3:uid="{24B1C43D-AEB4-4A42-B904-08D074E26BBD}" uniqueName="3" name="Discharge_Date" queryTableFieldId="3" dataDxfId="25"/>
    <tableColumn id="4" xr3:uid="{BB56385C-3698-49F5-9114-03B207A52692}" uniqueName="4" name="Length_of_Stay" queryTableFieldId="4"/>
    <tableColumn id="5" xr3:uid="{18A4AFCD-D091-49DF-A4B7-D5F466B7E0B5}" uniqueName="5" name="Year" queryTableFieldId="5"/>
    <tableColumn id="6" xr3:uid="{90D2FD9F-69E7-496D-BF20-1F0774491ABD}" uniqueName="6" name="Month" queryTableFieldId="6"/>
    <tableColumn id="7" xr3:uid="{3189273C-63AC-4A08-8E2D-6F3C5265531A}" uniqueName="7" name="Month Name" queryTableFieldId="7" dataDxfId="24"/>
    <tableColumn id="8" xr3:uid="{15CB7330-4497-4506-A1DD-5FBB50AE2A7C}" uniqueName="8" name="Quarter"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710960-EA41-4743-AB24-219BAF2B73A3}" name="Dim_Patient" displayName="Dim_Patient" ref="A1:G501" tableType="queryTable" totalsRowShown="0">
  <autoFilter ref="A1:G501" xr:uid="{03710960-EA41-4743-AB24-219BAF2B73A3}"/>
  <tableColumns count="7">
    <tableColumn id="1" xr3:uid="{53B4517F-692E-4D33-89BB-2A1730A690D7}" uniqueName="1" name="Patient Key" queryTableFieldId="1"/>
    <tableColumn id="2" xr3:uid="{59F0BF91-7F16-4712-9715-D64495D7F6BD}" uniqueName="2" name="Patient_ID" queryTableFieldId="2" dataDxfId="23"/>
    <tableColumn id="3" xr3:uid="{5AF0E251-C441-42F4-A4D4-17B1CF645D9D}" uniqueName="3" name="Age_Group" queryTableFieldId="3" dataDxfId="22"/>
    <tableColumn id="4" xr3:uid="{76C63BC1-2F2A-47C4-A77D-93238F3460FD}" uniqueName="4" name="Gender" queryTableFieldId="4" dataDxfId="21"/>
    <tableColumn id="5" xr3:uid="{E742660C-A11E-4B4F-AC65-932F3D2C5561}" uniqueName="5" name="Payment_Mode" queryTableFieldId="5" dataDxfId="20"/>
    <tableColumn id="6" xr3:uid="{69B39E43-E947-45E5-B9BC-95BE06CCB419}" uniqueName="6" name="Insurance_Claimed" queryTableFieldId="6" dataDxfId="19"/>
    <tableColumn id="7" xr3:uid="{81F8A4D7-9851-4761-B6A1-29E34328A89D}" uniqueName="7" name="Patient_Satisfac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5A125-1D9E-48BF-8F2D-AB59F298E70A}" name="Dim_City" displayName="Dim_City" ref="A1:C6" tableType="queryTable" totalsRowShown="0">
  <autoFilter ref="A1:C6" xr:uid="{0DA5A125-1D9E-48BF-8F2D-AB59F298E70A}"/>
  <tableColumns count="3">
    <tableColumn id="1" xr3:uid="{D64E1F42-F936-47A4-986A-508ADE0ECEB1}" uniqueName="1" name="City Key" queryTableFieldId="1"/>
    <tableColumn id="2" xr3:uid="{C5E1951B-40DB-4506-A8CA-5C9DD75FECE9}" uniqueName="2" name="City" queryTableFieldId="2" dataDxfId="18"/>
    <tableColumn id="3" xr3:uid="{F2DEB9F4-1CDF-4CFE-88C1-1C89E8F869B6}" uniqueName="3" name="Country/region" queryTableFieldId="3">
      <calculatedColumnFormula array="1">_FV(Dim_City[[#This Row],[City]],"Country/region",TRUE)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F8D9C-04F8-4A4B-AE43-0B96F00540F2}" name="Dim_Doctor" displayName="Dim_Doctor" ref="A1:B6" tableType="queryTable" totalsRowShown="0">
  <autoFilter ref="A1:B6" xr:uid="{F6BF8D9C-04F8-4A4B-AE43-0B96F00540F2}"/>
  <tableColumns count="2">
    <tableColumn id="1" xr3:uid="{9460F66B-D4EA-4616-A0BE-5FA39D1595DB}" uniqueName="1" name="Doctor Key" queryTableFieldId="1"/>
    <tableColumn id="2" xr3:uid="{CC5599BA-F5B3-4CD3-AC5C-5EC223BE6900}" uniqueName="2" name="Doctor_Assigned" queryTableFieldId="2"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dmission_Date" xr10:uid="{AF6EA187-9D8D-48FE-B50D-1B4785155CE5}" sourceName="[Fact_Department].[Admission_Date]">
  <pivotTables>
    <pivotTable tabId="8" name="COST/Year"/>
  </pivotTables>
  <state minimalRefreshVersion="6" lastRefreshVersion="6" pivotCacheId="2057254819" filterType="dateBetween">
    <selection startDate="2022-01-01T00:00:00" endDate="2024-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xr10:uid="{52426A76-9BFA-4C67-BAAF-77C56513D929}" cache="Timeline_Admission_Date" caption="Admission_Date" level="1" selectionLevel="0" scrollPosition="2022-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F4B5-04EC-4865-816F-F7BA15BD2DC9}">
  <dimension ref="A1:O501"/>
  <sheetViews>
    <sheetView workbookViewId="0">
      <selection activeCell="P4" sqref="P4"/>
    </sheetView>
  </sheetViews>
  <sheetFormatPr defaultRowHeight="14.4" x14ac:dyDescent="0.3"/>
  <cols>
    <col min="15" max="15" width="16.77734375" bestFit="1" customWidth="1"/>
  </cols>
  <sheetData>
    <row r="1" spans="1:15" x14ac:dyDescent="0.3">
      <c r="A1" t="s">
        <v>15</v>
      </c>
      <c r="B1" t="s">
        <v>577</v>
      </c>
      <c r="C1" t="s">
        <v>578</v>
      </c>
      <c r="D1" t="s">
        <v>17</v>
      </c>
      <c r="E1" t="s">
        <v>554</v>
      </c>
      <c r="F1" t="s">
        <v>8</v>
      </c>
      <c r="G1" t="s">
        <v>535</v>
      </c>
      <c r="H1" t="s">
        <v>536</v>
      </c>
      <c r="I1" t="s">
        <v>537</v>
      </c>
      <c r="J1" t="s">
        <v>555</v>
      </c>
      <c r="K1" t="s">
        <v>18</v>
      </c>
      <c r="L1" t="s">
        <v>19</v>
      </c>
      <c r="M1" t="s">
        <v>20</v>
      </c>
      <c r="N1" t="s">
        <v>579</v>
      </c>
      <c r="O1" t="s">
        <v>580</v>
      </c>
    </row>
    <row r="2" spans="1:15" x14ac:dyDescent="0.3">
      <c r="A2" t="s">
        <v>515</v>
      </c>
      <c r="B2" t="s">
        <v>581</v>
      </c>
      <c r="C2">
        <v>39</v>
      </c>
      <c r="D2" t="s">
        <v>582</v>
      </c>
      <c r="E2" t="s">
        <v>562</v>
      </c>
      <c r="F2" t="s">
        <v>583</v>
      </c>
      <c r="G2" s="1">
        <v>44692</v>
      </c>
      <c r="H2" s="1">
        <v>44693</v>
      </c>
      <c r="I2">
        <v>1</v>
      </c>
      <c r="J2">
        <v>93509</v>
      </c>
      <c r="K2" t="s">
        <v>39</v>
      </c>
      <c r="L2" t="s">
        <v>31</v>
      </c>
      <c r="M2">
        <v>1</v>
      </c>
      <c r="N2" t="s">
        <v>584</v>
      </c>
      <c r="O2" t="s">
        <v>585</v>
      </c>
    </row>
    <row r="3" spans="1:15" x14ac:dyDescent="0.3">
      <c r="A3" t="s">
        <v>49</v>
      </c>
      <c r="B3" t="s">
        <v>586</v>
      </c>
      <c r="C3">
        <v>68</v>
      </c>
      <c r="D3" t="s">
        <v>30</v>
      </c>
      <c r="E3" t="s">
        <v>587</v>
      </c>
      <c r="F3" t="s">
        <v>11</v>
      </c>
      <c r="G3" s="1">
        <v>45333</v>
      </c>
      <c r="H3" t="s">
        <v>588</v>
      </c>
      <c r="I3">
        <v>10</v>
      </c>
      <c r="J3">
        <v>14695</v>
      </c>
      <c r="K3" t="s">
        <v>28</v>
      </c>
      <c r="L3" t="s">
        <v>31</v>
      </c>
      <c r="M3">
        <v>1</v>
      </c>
      <c r="N3" t="s">
        <v>584</v>
      </c>
      <c r="O3" t="s">
        <v>589</v>
      </c>
    </row>
    <row r="4" spans="1:15" x14ac:dyDescent="0.3">
      <c r="A4" t="s">
        <v>390</v>
      </c>
      <c r="B4" t="s">
        <v>590</v>
      </c>
      <c r="C4">
        <v>5</v>
      </c>
      <c r="D4" t="s">
        <v>23</v>
      </c>
      <c r="E4" t="s">
        <v>591</v>
      </c>
      <c r="F4" t="s">
        <v>12</v>
      </c>
      <c r="G4" t="s">
        <v>592</v>
      </c>
      <c r="H4" t="s">
        <v>593</v>
      </c>
      <c r="I4">
        <v>4</v>
      </c>
      <c r="J4">
        <v>98615</v>
      </c>
      <c r="K4" t="s">
        <v>39</v>
      </c>
      <c r="L4" t="s">
        <v>31</v>
      </c>
      <c r="M4">
        <v>5</v>
      </c>
      <c r="N4" t="s">
        <v>584</v>
      </c>
      <c r="O4" t="s">
        <v>594</v>
      </c>
    </row>
    <row r="5" spans="1:15" x14ac:dyDescent="0.3">
      <c r="A5" t="s">
        <v>231</v>
      </c>
      <c r="B5" t="s">
        <v>595</v>
      </c>
      <c r="C5">
        <v>37</v>
      </c>
      <c r="D5" t="s">
        <v>596</v>
      </c>
      <c r="E5" t="s">
        <v>597</v>
      </c>
      <c r="F5" t="s">
        <v>10</v>
      </c>
      <c r="G5" s="1">
        <v>45333</v>
      </c>
      <c r="H5" t="s">
        <v>598</v>
      </c>
      <c r="I5">
        <v>5</v>
      </c>
      <c r="J5">
        <v>61048</v>
      </c>
      <c r="K5" t="s">
        <v>35</v>
      </c>
      <c r="L5" t="s">
        <v>31</v>
      </c>
      <c r="M5">
        <v>1</v>
      </c>
      <c r="N5" t="s">
        <v>584</v>
      </c>
      <c r="O5" t="s">
        <v>599</v>
      </c>
    </row>
    <row r="6" spans="1:15" x14ac:dyDescent="0.3">
      <c r="A6" t="s">
        <v>402</v>
      </c>
      <c r="B6" t="s">
        <v>600</v>
      </c>
      <c r="C6">
        <v>48</v>
      </c>
      <c r="D6" t="s">
        <v>596</v>
      </c>
      <c r="E6" t="s">
        <v>561</v>
      </c>
      <c r="F6" t="s">
        <v>601</v>
      </c>
      <c r="G6" t="s">
        <v>602</v>
      </c>
      <c r="H6" s="1">
        <v>45201</v>
      </c>
      <c r="I6">
        <v>2</v>
      </c>
      <c r="J6">
        <v>52908</v>
      </c>
      <c r="K6" t="s">
        <v>24</v>
      </c>
      <c r="L6" t="s">
        <v>25</v>
      </c>
      <c r="M6">
        <v>5</v>
      </c>
      <c r="N6" t="s">
        <v>584</v>
      </c>
      <c r="O6" t="s">
        <v>594</v>
      </c>
    </row>
    <row r="7" spans="1:15" x14ac:dyDescent="0.3">
      <c r="A7" t="s">
        <v>439</v>
      </c>
      <c r="B7" t="s">
        <v>603</v>
      </c>
      <c r="C7">
        <v>40</v>
      </c>
      <c r="D7" t="s">
        <v>604</v>
      </c>
      <c r="E7" t="s">
        <v>605</v>
      </c>
      <c r="F7" t="s">
        <v>606</v>
      </c>
      <c r="G7" s="1">
        <v>45047</v>
      </c>
      <c r="H7" s="1">
        <v>45050</v>
      </c>
      <c r="I7">
        <v>3</v>
      </c>
      <c r="J7">
        <v>108187</v>
      </c>
      <c r="K7" t="s">
        <v>28</v>
      </c>
      <c r="L7" t="s">
        <v>25</v>
      </c>
      <c r="M7">
        <v>4</v>
      </c>
      <c r="N7" t="s">
        <v>584</v>
      </c>
      <c r="O7" t="s">
        <v>589</v>
      </c>
    </row>
    <row r="8" spans="1:15" x14ac:dyDescent="0.3">
      <c r="A8" t="s">
        <v>378</v>
      </c>
      <c r="B8" t="s">
        <v>607</v>
      </c>
      <c r="C8">
        <v>24</v>
      </c>
      <c r="D8" t="s">
        <v>582</v>
      </c>
      <c r="E8" t="s">
        <v>587</v>
      </c>
      <c r="F8" t="s">
        <v>11</v>
      </c>
      <c r="G8" s="1">
        <v>45174</v>
      </c>
      <c r="H8" s="1">
        <v>45179</v>
      </c>
      <c r="I8">
        <v>5</v>
      </c>
      <c r="J8">
        <v>116059</v>
      </c>
      <c r="K8" t="s">
        <v>35</v>
      </c>
      <c r="L8" t="s">
        <v>31</v>
      </c>
      <c r="M8">
        <v>5</v>
      </c>
      <c r="N8" t="s">
        <v>584</v>
      </c>
      <c r="O8" t="s">
        <v>608</v>
      </c>
    </row>
    <row r="9" spans="1:15" x14ac:dyDescent="0.3">
      <c r="A9" t="s">
        <v>135</v>
      </c>
      <c r="B9" t="s">
        <v>609</v>
      </c>
      <c r="C9">
        <v>13</v>
      </c>
      <c r="D9" t="s">
        <v>610</v>
      </c>
      <c r="E9" t="s">
        <v>562</v>
      </c>
      <c r="F9" t="s">
        <v>611</v>
      </c>
      <c r="G9" t="s">
        <v>612</v>
      </c>
      <c r="H9" s="1">
        <v>45353</v>
      </c>
      <c r="I9">
        <v>9</v>
      </c>
      <c r="J9">
        <v>59036</v>
      </c>
      <c r="K9" t="s">
        <v>28</v>
      </c>
      <c r="L9" t="s">
        <v>31</v>
      </c>
      <c r="M9">
        <v>5</v>
      </c>
      <c r="N9" t="s">
        <v>584</v>
      </c>
      <c r="O9" t="s">
        <v>585</v>
      </c>
    </row>
    <row r="10" spans="1:15" x14ac:dyDescent="0.3">
      <c r="A10" t="s">
        <v>188</v>
      </c>
      <c r="B10" t="s">
        <v>613</v>
      </c>
      <c r="C10">
        <v>53</v>
      </c>
      <c r="D10" t="s">
        <v>596</v>
      </c>
      <c r="E10" t="s">
        <v>614</v>
      </c>
      <c r="F10" t="s">
        <v>615</v>
      </c>
      <c r="G10" s="1">
        <v>45172</v>
      </c>
      <c r="H10" s="1">
        <v>45180</v>
      </c>
      <c r="I10">
        <v>8</v>
      </c>
      <c r="J10">
        <v>82094</v>
      </c>
      <c r="K10" t="s">
        <v>35</v>
      </c>
      <c r="L10" t="s">
        <v>31</v>
      </c>
      <c r="M10">
        <v>4</v>
      </c>
      <c r="N10" t="s">
        <v>584</v>
      </c>
      <c r="O10" t="s">
        <v>594</v>
      </c>
    </row>
    <row r="11" spans="1:15" x14ac:dyDescent="0.3">
      <c r="A11" t="s">
        <v>408</v>
      </c>
      <c r="B11" t="s">
        <v>616</v>
      </c>
      <c r="C11">
        <v>8</v>
      </c>
      <c r="D11" t="s">
        <v>610</v>
      </c>
      <c r="E11" t="s">
        <v>558</v>
      </c>
      <c r="F11" t="s">
        <v>10</v>
      </c>
      <c r="G11" t="s">
        <v>617</v>
      </c>
      <c r="H11" t="s">
        <v>618</v>
      </c>
      <c r="I11">
        <v>1</v>
      </c>
      <c r="J11">
        <v>27631</v>
      </c>
      <c r="K11" t="s">
        <v>24</v>
      </c>
      <c r="L11" t="s">
        <v>25</v>
      </c>
      <c r="M11">
        <v>5</v>
      </c>
      <c r="N11" t="s">
        <v>584</v>
      </c>
      <c r="O11" t="s">
        <v>608</v>
      </c>
    </row>
    <row r="12" spans="1:15" x14ac:dyDescent="0.3">
      <c r="A12" t="s">
        <v>515</v>
      </c>
      <c r="B12" t="s">
        <v>619</v>
      </c>
      <c r="C12">
        <v>54</v>
      </c>
      <c r="D12" t="s">
        <v>610</v>
      </c>
      <c r="E12" t="s">
        <v>561</v>
      </c>
      <c r="F12" t="s">
        <v>583</v>
      </c>
      <c r="G12" s="1">
        <v>44753</v>
      </c>
      <c r="H12" t="s">
        <v>620</v>
      </c>
      <c r="I12">
        <v>9</v>
      </c>
      <c r="J12">
        <v>116839</v>
      </c>
      <c r="K12" t="s">
        <v>28</v>
      </c>
      <c r="L12" t="s">
        <v>31</v>
      </c>
      <c r="M12">
        <v>2</v>
      </c>
      <c r="N12" t="s">
        <v>584</v>
      </c>
      <c r="O12" t="s">
        <v>594</v>
      </c>
    </row>
    <row r="13" spans="1:15" x14ac:dyDescent="0.3">
      <c r="A13" t="s">
        <v>49</v>
      </c>
      <c r="B13" t="s">
        <v>621</v>
      </c>
      <c r="C13">
        <v>29</v>
      </c>
      <c r="D13" t="s">
        <v>23</v>
      </c>
      <c r="E13" t="s">
        <v>622</v>
      </c>
      <c r="F13" t="s">
        <v>623</v>
      </c>
      <c r="G13" t="s">
        <v>624</v>
      </c>
      <c r="H13" s="1">
        <v>44715</v>
      </c>
      <c r="I13">
        <v>9</v>
      </c>
      <c r="J13">
        <v>53775</v>
      </c>
      <c r="K13" t="s">
        <v>28</v>
      </c>
      <c r="L13" t="s">
        <v>25</v>
      </c>
      <c r="M13">
        <v>3</v>
      </c>
      <c r="N13" t="s">
        <v>584</v>
      </c>
      <c r="O13" t="s">
        <v>594</v>
      </c>
    </row>
    <row r="14" spans="1:15" x14ac:dyDescent="0.3">
      <c r="A14" t="s">
        <v>390</v>
      </c>
      <c r="B14" t="s">
        <v>625</v>
      </c>
      <c r="C14">
        <v>62</v>
      </c>
      <c r="D14" t="s">
        <v>626</v>
      </c>
      <c r="E14" t="s">
        <v>562</v>
      </c>
      <c r="F14" t="s">
        <v>627</v>
      </c>
      <c r="G14" t="s">
        <v>628</v>
      </c>
      <c r="H14" s="1">
        <v>44838</v>
      </c>
      <c r="I14">
        <v>10</v>
      </c>
      <c r="J14">
        <v>145408</v>
      </c>
      <c r="K14" t="s">
        <v>24</v>
      </c>
      <c r="L14" t="s">
        <v>25</v>
      </c>
      <c r="M14">
        <v>3</v>
      </c>
      <c r="N14" t="s">
        <v>584</v>
      </c>
      <c r="O14" t="s">
        <v>589</v>
      </c>
    </row>
    <row r="15" spans="1:15" x14ac:dyDescent="0.3">
      <c r="A15" t="s">
        <v>231</v>
      </c>
      <c r="B15" t="s">
        <v>629</v>
      </c>
      <c r="C15">
        <v>53</v>
      </c>
      <c r="D15" t="s">
        <v>30</v>
      </c>
      <c r="E15" t="s">
        <v>630</v>
      </c>
      <c r="F15" t="s">
        <v>12</v>
      </c>
      <c r="G15" t="s">
        <v>631</v>
      </c>
      <c r="H15" s="1">
        <v>44962</v>
      </c>
      <c r="I15">
        <v>7</v>
      </c>
      <c r="J15">
        <v>141651</v>
      </c>
      <c r="K15" t="s">
        <v>28</v>
      </c>
      <c r="L15" t="s">
        <v>25</v>
      </c>
      <c r="M15">
        <v>1</v>
      </c>
      <c r="N15" t="s">
        <v>584</v>
      </c>
      <c r="O15" t="s">
        <v>608</v>
      </c>
    </row>
    <row r="16" spans="1:15" x14ac:dyDescent="0.3">
      <c r="A16" t="s">
        <v>402</v>
      </c>
      <c r="B16" t="s">
        <v>632</v>
      </c>
      <c r="C16">
        <v>37</v>
      </c>
      <c r="D16" t="s">
        <v>30</v>
      </c>
      <c r="E16" t="s">
        <v>560</v>
      </c>
      <c r="F16" t="s">
        <v>615</v>
      </c>
      <c r="G16" s="1">
        <v>44904</v>
      </c>
      <c r="H16" t="s">
        <v>633</v>
      </c>
      <c r="I16">
        <v>6</v>
      </c>
      <c r="J16">
        <v>99486</v>
      </c>
      <c r="K16" t="s">
        <v>24</v>
      </c>
      <c r="L16" t="s">
        <v>31</v>
      </c>
      <c r="M16">
        <v>3</v>
      </c>
      <c r="N16" t="s">
        <v>584</v>
      </c>
      <c r="O16" t="s">
        <v>594</v>
      </c>
    </row>
    <row r="17" spans="1:15" x14ac:dyDescent="0.3">
      <c r="A17" t="s">
        <v>439</v>
      </c>
      <c r="B17" t="s">
        <v>634</v>
      </c>
      <c r="C17">
        <v>18</v>
      </c>
      <c r="D17" t="s">
        <v>604</v>
      </c>
      <c r="E17" t="s">
        <v>597</v>
      </c>
      <c r="F17" t="s">
        <v>10</v>
      </c>
      <c r="G17" t="s">
        <v>635</v>
      </c>
      <c r="H17" s="1">
        <v>45416</v>
      </c>
      <c r="I17">
        <v>5</v>
      </c>
      <c r="J17">
        <v>59428</v>
      </c>
      <c r="K17" t="s">
        <v>24</v>
      </c>
      <c r="L17" t="s">
        <v>31</v>
      </c>
      <c r="M17">
        <v>2</v>
      </c>
      <c r="N17" t="s">
        <v>584</v>
      </c>
      <c r="O17" t="s">
        <v>608</v>
      </c>
    </row>
    <row r="18" spans="1:15" x14ac:dyDescent="0.3">
      <c r="A18" t="s">
        <v>378</v>
      </c>
      <c r="B18" t="s">
        <v>636</v>
      </c>
      <c r="C18">
        <v>22</v>
      </c>
      <c r="D18" t="s">
        <v>610</v>
      </c>
      <c r="E18" t="s">
        <v>597</v>
      </c>
      <c r="F18" t="s">
        <v>12</v>
      </c>
      <c r="G18" t="s">
        <v>637</v>
      </c>
      <c r="H18" t="s">
        <v>638</v>
      </c>
      <c r="I18">
        <v>8</v>
      </c>
      <c r="J18">
        <v>109709</v>
      </c>
      <c r="K18" t="s">
        <v>39</v>
      </c>
      <c r="L18" t="s">
        <v>31</v>
      </c>
      <c r="M18">
        <v>1</v>
      </c>
      <c r="N18" t="s">
        <v>584</v>
      </c>
      <c r="O18" t="s">
        <v>585</v>
      </c>
    </row>
    <row r="19" spans="1:15" x14ac:dyDescent="0.3">
      <c r="A19" t="s">
        <v>135</v>
      </c>
      <c r="B19" t="s">
        <v>639</v>
      </c>
      <c r="C19">
        <v>68</v>
      </c>
      <c r="D19" t="s">
        <v>640</v>
      </c>
      <c r="E19" t="s">
        <v>561</v>
      </c>
      <c r="F19" t="s">
        <v>606</v>
      </c>
      <c r="G19" t="s">
        <v>641</v>
      </c>
      <c r="H19" s="1">
        <v>45238</v>
      </c>
      <c r="I19">
        <v>8</v>
      </c>
      <c r="J19">
        <v>8680</v>
      </c>
      <c r="K19" t="s">
        <v>28</v>
      </c>
      <c r="L19" t="s">
        <v>31</v>
      </c>
      <c r="M19">
        <v>3</v>
      </c>
      <c r="N19" t="s">
        <v>584</v>
      </c>
      <c r="O19" t="s">
        <v>594</v>
      </c>
    </row>
    <row r="20" spans="1:15" x14ac:dyDescent="0.3">
      <c r="A20" t="s">
        <v>188</v>
      </c>
      <c r="B20" t="s">
        <v>642</v>
      </c>
      <c r="C20">
        <v>15</v>
      </c>
      <c r="D20" t="s">
        <v>30</v>
      </c>
      <c r="E20" t="s">
        <v>560</v>
      </c>
      <c r="F20" t="s">
        <v>11</v>
      </c>
      <c r="G20" t="s">
        <v>643</v>
      </c>
      <c r="H20" t="s">
        <v>644</v>
      </c>
      <c r="I20">
        <v>9</v>
      </c>
      <c r="J20">
        <v>103785</v>
      </c>
      <c r="K20" t="s">
        <v>28</v>
      </c>
      <c r="L20" t="s">
        <v>25</v>
      </c>
      <c r="M20">
        <v>5</v>
      </c>
      <c r="N20" t="s">
        <v>584</v>
      </c>
      <c r="O20" t="s">
        <v>608</v>
      </c>
    </row>
    <row r="21" spans="1:15" x14ac:dyDescent="0.3">
      <c r="A21" t="s">
        <v>408</v>
      </c>
      <c r="B21" t="s">
        <v>645</v>
      </c>
      <c r="C21">
        <v>45</v>
      </c>
      <c r="D21" t="s">
        <v>23</v>
      </c>
      <c r="E21" t="s">
        <v>561</v>
      </c>
      <c r="F21" t="s">
        <v>611</v>
      </c>
      <c r="G21" s="1">
        <v>44721</v>
      </c>
      <c r="H21" s="1">
        <v>44723</v>
      </c>
      <c r="I21">
        <v>2</v>
      </c>
      <c r="J21">
        <v>124363</v>
      </c>
      <c r="K21" t="s">
        <v>39</v>
      </c>
      <c r="L21" t="s">
        <v>25</v>
      </c>
      <c r="M21">
        <v>5</v>
      </c>
      <c r="N21" t="s">
        <v>584</v>
      </c>
      <c r="O21" t="s">
        <v>589</v>
      </c>
    </row>
    <row r="22" spans="1:15" x14ac:dyDescent="0.3">
      <c r="A22" t="s">
        <v>187</v>
      </c>
      <c r="B22" t="s">
        <v>646</v>
      </c>
      <c r="C22">
        <v>30</v>
      </c>
      <c r="D22" t="s">
        <v>640</v>
      </c>
      <c r="E22" t="s">
        <v>622</v>
      </c>
      <c r="F22" t="s">
        <v>583</v>
      </c>
      <c r="G22" s="1">
        <v>44783</v>
      </c>
      <c r="H22" t="s">
        <v>647</v>
      </c>
      <c r="I22">
        <v>6</v>
      </c>
      <c r="J22">
        <v>60572</v>
      </c>
      <c r="K22" t="s">
        <v>24</v>
      </c>
      <c r="L22" t="s">
        <v>25</v>
      </c>
      <c r="M22">
        <v>4</v>
      </c>
      <c r="N22" t="s">
        <v>584</v>
      </c>
      <c r="O22" t="s">
        <v>594</v>
      </c>
    </row>
    <row r="23" spans="1:15" x14ac:dyDescent="0.3">
      <c r="A23" t="s">
        <v>157</v>
      </c>
      <c r="B23" t="s">
        <v>648</v>
      </c>
      <c r="C23">
        <v>48</v>
      </c>
      <c r="D23" t="s">
        <v>23</v>
      </c>
      <c r="E23" t="s">
        <v>614</v>
      </c>
      <c r="F23" t="s">
        <v>627</v>
      </c>
      <c r="G23" s="1">
        <v>44990</v>
      </c>
      <c r="H23" s="1">
        <v>44995</v>
      </c>
      <c r="I23">
        <v>5</v>
      </c>
      <c r="J23">
        <v>40179</v>
      </c>
      <c r="K23" t="s">
        <v>35</v>
      </c>
      <c r="L23" t="s">
        <v>31</v>
      </c>
      <c r="M23">
        <v>1</v>
      </c>
      <c r="N23" t="s">
        <v>584</v>
      </c>
      <c r="O23" t="s">
        <v>608</v>
      </c>
    </row>
    <row r="24" spans="1:15" x14ac:dyDescent="0.3">
      <c r="A24" t="s">
        <v>306</v>
      </c>
      <c r="B24" t="s">
        <v>649</v>
      </c>
      <c r="C24">
        <v>61</v>
      </c>
      <c r="D24" t="s">
        <v>610</v>
      </c>
      <c r="E24" t="s">
        <v>558</v>
      </c>
      <c r="F24" t="s">
        <v>13</v>
      </c>
      <c r="G24" s="1">
        <v>45333</v>
      </c>
      <c r="H24" t="s">
        <v>650</v>
      </c>
      <c r="I24">
        <v>6</v>
      </c>
      <c r="J24">
        <v>95163</v>
      </c>
      <c r="K24" t="s">
        <v>24</v>
      </c>
      <c r="L24" t="s">
        <v>25</v>
      </c>
      <c r="M24">
        <v>5</v>
      </c>
      <c r="N24" t="s">
        <v>584</v>
      </c>
      <c r="O24" t="s">
        <v>594</v>
      </c>
    </row>
    <row r="25" spans="1:15" x14ac:dyDescent="0.3">
      <c r="A25" t="s">
        <v>128</v>
      </c>
      <c r="B25" t="s">
        <v>651</v>
      </c>
      <c r="C25">
        <v>9</v>
      </c>
      <c r="D25" t="s">
        <v>626</v>
      </c>
      <c r="E25" t="s">
        <v>561</v>
      </c>
      <c r="F25" t="s">
        <v>10</v>
      </c>
      <c r="G25" s="1">
        <v>44814</v>
      </c>
      <c r="H25" t="s">
        <v>652</v>
      </c>
      <c r="I25">
        <v>6</v>
      </c>
      <c r="J25">
        <v>37348</v>
      </c>
      <c r="K25" t="s">
        <v>28</v>
      </c>
      <c r="L25" t="s">
        <v>25</v>
      </c>
      <c r="M25">
        <v>5</v>
      </c>
      <c r="N25" t="s">
        <v>584</v>
      </c>
      <c r="O25" t="s">
        <v>589</v>
      </c>
    </row>
    <row r="26" spans="1:15" x14ac:dyDescent="0.3">
      <c r="A26" t="s">
        <v>177</v>
      </c>
      <c r="B26" t="s">
        <v>653</v>
      </c>
      <c r="C26">
        <v>58</v>
      </c>
      <c r="D26" t="s">
        <v>640</v>
      </c>
      <c r="E26" t="s">
        <v>654</v>
      </c>
      <c r="F26" t="s">
        <v>601</v>
      </c>
      <c r="G26" s="1">
        <v>44906</v>
      </c>
      <c r="H26" t="s">
        <v>633</v>
      </c>
      <c r="I26">
        <v>4</v>
      </c>
      <c r="J26">
        <v>37795</v>
      </c>
      <c r="K26" t="s">
        <v>35</v>
      </c>
      <c r="L26" t="s">
        <v>25</v>
      </c>
      <c r="M26">
        <v>3</v>
      </c>
      <c r="N26" t="s">
        <v>584</v>
      </c>
      <c r="O26" t="s">
        <v>594</v>
      </c>
    </row>
    <row r="27" spans="1:15" x14ac:dyDescent="0.3">
      <c r="A27" t="s">
        <v>372</v>
      </c>
      <c r="B27" t="s">
        <v>655</v>
      </c>
      <c r="C27">
        <v>13</v>
      </c>
      <c r="D27" t="s">
        <v>626</v>
      </c>
      <c r="E27" t="s">
        <v>605</v>
      </c>
      <c r="F27" t="s">
        <v>656</v>
      </c>
      <c r="G27" s="1">
        <v>44655</v>
      </c>
      <c r="H27" s="1">
        <v>44658</v>
      </c>
      <c r="I27">
        <v>3</v>
      </c>
      <c r="J27">
        <v>67458</v>
      </c>
      <c r="K27" t="s">
        <v>39</v>
      </c>
      <c r="L27" t="s">
        <v>25</v>
      </c>
      <c r="M27">
        <v>1</v>
      </c>
      <c r="N27" t="s">
        <v>584</v>
      </c>
      <c r="O27" t="s">
        <v>585</v>
      </c>
    </row>
    <row r="28" spans="1:15" x14ac:dyDescent="0.3">
      <c r="A28" t="s">
        <v>159</v>
      </c>
      <c r="B28" t="s">
        <v>657</v>
      </c>
      <c r="C28">
        <v>77</v>
      </c>
      <c r="D28" t="s">
        <v>610</v>
      </c>
      <c r="E28" t="s">
        <v>562</v>
      </c>
      <c r="F28" t="s">
        <v>9</v>
      </c>
      <c r="G28" s="1">
        <v>44570</v>
      </c>
      <c r="H28" t="s">
        <v>658</v>
      </c>
      <c r="I28">
        <v>5</v>
      </c>
      <c r="J28">
        <v>40586</v>
      </c>
      <c r="K28" t="s">
        <v>35</v>
      </c>
      <c r="L28" t="s">
        <v>31</v>
      </c>
      <c r="M28">
        <v>4</v>
      </c>
      <c r="N28" t="s">
        <v>584</v>
      </c>
      <c r="O28" t="s">
        <v>594</v>
      </c>
    </row>
    <row r="29" spans="1:15" x14ac:dyDescent="0.3">
      <c r="A29" t="s">
        <v>437</v>
      </c>
      <c r="B29" t="s">
        <v>659</v>
      </c>
      <c r="C29">
        <v>14</v>
      </c>
      <c r="D29" t="s">
        <v>640</v>
      </c>
      <c r="E29" t="s">
        <v>630</v>
      </c>
      <c r="F29" t="s">
        <v>10</v>
      </c>
      <c r="G29" t="s">
        <v>660</v>
      </c>
      <c r="H29" s="1">
        <v>44961</v>
      </c>
      <c r="I29">
        <v>4</v>
      </c>
      <c r="J29">
        <v>143254</v>
      </c>
      <c r="K29" t="s">
        <v>24</v>
      </c>
      <c r="L29" t="s">
        <v>25</v>
      </c>
      <c r="M29">
        <v>3</v>
      </c>
      <c r="N29" t="s">
        <v>584</v>
      </c>
      <c r="O29" t="s">
        <v>594</v>
      </c>
    </row>
    <row r="30" spans="1:15" x14ac:dyDescent="0.3">
      <c r="A30" t="s">
        <v>83</v>
      </c>
      <c r="B30" t="s">
        <v>661</v>
      </c>
      <c r="C30">
        <v>71</v>
      </c>
      <c r="D30" t="s">
        <v>582</v>
      </c>
      <c r="E30" t="s">
        <v>622</v>
      </c>
      <c r="F30" t="s">
        <v>601</v>
      </c>
      <c r="G30" s="1">
        <v>45261</v>
      </c>
      <c r="H30" s="1">
        <v>45268</v>
      </c>
      <c r="I30">
        <v>7</v>
      </c>
      <c r="J30">
        <v>22171</v>
      </c>
      <c r="K30" t="s">
        <v>39</v>
      </c>
      <c r="L30" t="s">
        <v>25</v>
      </c>
      <c r="M30">
        <v>5</v>
      </c>
      <c r="N30" t="s">
        <v>584</v>
      </c>
      <c r="O30" t="s">
        <v>608</v>
      </c>
    </row>
    <row r="31" spans="1:15" x14ac:dyDescent="0.3">
      <c r="A31" t="s">
        <v>281</v>
      </c>
      <c r="B31" t="s">
        <v>662</v>
      </c>
      <c r="C31">
        <v>3</v>
      </c>
      <c r="D31" t="s">
        <v>596</v>
      </c>
      <c r="E31" t="s">
        <v>562</v>
      </c>
      <c r="F31" t="s">
        <v>10</v>
      </c>
      <c r="G31" t="s">
        <v>663</v>
      </c>
      <c r="H31" t="s">
        <v>664</v>
      </c>
      <c r="I31">
        <v>3</v>
      </c>
      <c r="J31">
        <v>43112</v>
      </c>
      <c r="K31" t="s">
        <v>24</v>
      </c>
      <c r="L31" t="s">
        <v>31</v>
      </c>
      <c r="M31">
        <v>1</v>
      </c>
      <c r="N31" t="s">
        <v>584</v>
      </c>
      <c r="O31" t="s">
        <v>589</v>
      </c>
    </row>
    <row r="32" spans="1:15" x14ac:dyDescent="0.3">
      <c r="A32" t="s">
        <v>205</v>
      </c>
      <c r="B32" t="s">
        <v>665</v>
      </c>
      <c r="C32">
        <v>61</v>
      </c>
      <c r="D32" t="s">
        <v>23</v>
      </c>
      <c r="E32" t="s">
        <v>622</v>
      </c>
      <c r="F32" t="s">
        <v>611</v>
      </c>
      <c r="G32" t="s">
        <v>666</v>
      </c>
      <c r="H32" t="s">
        <v>667</v>
      </c>
      <c r="I32">
        <v>5</v>
      </c>
      <c r="J32">
        <v>55497</v>
      </c>
      <c r="K32" t="s">
        <v>28</v>
      </c>
      <c r="L32" t="s">
        <v>25</v>
      </c>
      <c r="M32">
        <v>4</v>
      </c>
      <c r="N32" t="s">
        <v>584</v>
      </c>
      <c r="O32" t="s">
        <v>608</v>
      </c>
    </row>
    <row r="33" spans="1:15" x14ac:dyDescent="0.3">
      <c r="A33" t="s">
        <v>477</v>
      </c>
      <c r="B33" t="s">
        <v>668</v>
      </c>
      <c r="C33">
        <v>66</v>
      </c>
      <c r="D33" t="s">
        <v>23</v>
      </c>
      <c r="E33" t="s">
        <v>558</v>
      </c>
      <c r="F33" t="s">
        <v>627</v>
      </c>
      <c r="G33" t="s">
        <v>669</v>
      </c>
      <c r="H33" t="s">
        <v>670</v>
      </c>
      <c r="I33">
        <v>1</v>
      </c>
      <c r="J33">
        <v>56729</v>
      </c>
      <c r="K33" t="s">
        <v>24</v>
      </c>
      <c r="L33" t="s">
        <v>25</v>
      </c>
      <c r="M33">
        <v>2</v>
      </c>
      <c r="N33" t="s">
        <v>584</v>
      </c>
      <c r="O33" t="s">
        <v>599</v>
      </c>
    </row>
    <row r="34" spans="1:15" x14ac:dyDescent="0.3">
      <c r="A34" t="s">
        <v>208</v>
      </c>
      <c r="B34" t="s">
        <v>671</v>
      </c>
      <c r="C34">
        <v>66</v>
      </c>
      <c r="D34" t="s">
        <v>604</v>
      </c>
      <c r="E34" t="s">
        <v>614</v>
      </c>
      <c r="F34" t="s">
        <v>583</v>
      </c>
      <c r="G34" t="s">
        <v>672</v>
      </c>
      <c r="H34" t="s">
        <v>673</v>
      </c>
      <c r="I34">
        <v>5</v>
      </c>
      <c r="J34">
        <v>55844</v>
      </c>
      <c r="K34" t="s">
        <v>24</v>
      </c>
      <c r="L34" t="s">
        <v>25</v>
      </c>
      <c r="M34">
        <v>4</v>
      </c>
      <c r="N34" t="s">
        <v>584</v>
      </c>
      <c r="O34" t="s">
        <v>594</v>
      </c>
    </row>
    <row r="35" spans="1:15" x14ac:dyDescent="0.3">
      <c r="A35" t="s">
        <v>474</v>
      </c>
      <c r="B35" t="s">
        <v>674</v>
      </c>
      <c r="C35">
        <v>73</v>
      </c>
      <c r="D35" t="s">
        <v>604</v>
      </c>
      <c r="E35" t="s">
        <v>561</v>
      </c>
      <c r="F35" t="s">
        <v>583</v>
      </c>
      <c r="G35" t="s">
        <v>675</v>
      </c>
      <c r="H35" t="s">
        <v>676</v>
      </c>
      <c r="I35">
        <v>2</v>
      </c>
      <c r="J35">
        <v>108068</v>
      </c>
      <c r="K35" t="s">
        <v>39</v>
      </c>
      <c r="L35" t="s">
        <v>25</v>
      </c>
      <c r="M35">
        <v>2</v>
      </c>
      <c r="N35" t="s">
        <v>584</v>
      </c>
      <c r="O35" t="s">
        <v>594</v>
      </c>
    </row>
    <row r="36" spans="1:15" x14ac:dyDescent="0.3">
      <c r="A36" t="s">
        <v>233</v>
      </c>
      <c r="B36" t="s">
        <v>677</v>
      </c>
      <c r="C36">
        <v>53</v>
      </c>
      <c r="D36" t="s">
        <v>626</v>
      </c>
      <c r="E36" t="s">
        <v>654</v>
      </c>
      <c r="F36" t="s">
        <v>678</v>
      </c>
      <c r="G36" t="s">
        <v>679</v>
      </c>
      <c r="H36" s="1">
        <v>44991</v>
      </c>
      <c r="I36">
        <v>6</v>
      </c>
      <c r="J36">
        <v>74279</v>
      </c>
      <c r="K36" t="s">
        <v>39</v>
      </c>
      <c r="L36" t="s">
        <v>25</v>
      </c>
      <c r="M36">
        <v>2</v>
      </c>
      <c r="N36" t="s">
        <v>584</v>
      </c>
      <c r="O36" t="s">
        <v>589</v>
      </c>
    </row>
    <row r="37" spans="1:15" x14ac:dyDescent="0.3">
      <c r="A37" t="s">
        <v>429</v>
      </c>
      <c r="B37" t="s">
        <v>680</v>
      </c>
      <c r="C37">
        <v>15</v>
      </c>
      <c r="D37" t="s">
        <v>30</v>
      </c>
      <c r="E37" t="s">
        <v>681</v>
      </c>
      <c r="F37" t="s">
        <v>11</v>
      </c>
      <c r="G37" t="s">
        <v>682</v>
      </c>
      <c r="H37" t="s">
        <v>683</v>
      </c>
      <c r="I37">
        <v>4</v>
      </c>
      <c r="J37">
        <v>134141</v>
      </c>
      <c r="K37" t="s">
        <v>35</v>
      </c>
      <c r="L37" t="s">
        <v>31</v>
      </c>
      <c r="M37">
        <v>5</v>
      </c>
      <c r="N37" t="s">
        <v>584</v>
      </c>
      <c r="O37" t="s">
        <v>608</v>
      </c>
    </row>
    <row r="38" spans="1:15" x14ac:dyDescent="0.3">
      <c r="A38" t="s">
        <v>494</v>
      </c>
      <c r="B38" t="s">
        <v>684</v>
      </c>
      <c r="C38">
        <v>22</v>
      </c>
      <c r="D38" t="s">
        <v>23</v>
      </c>
      <c r="E38" t="s">
        <v>562</v>
      </c>
      <c r="F38" t="s">
        <v>627</v>
      </c>
      <c r="G38" t="s">
        <v>685</v>
      </c>
      <c r="H38" t="s">
        <v>686</v>
      </c>
      <c r="I38">
        <v>2</v>
      </c>
      <c r="J38">
        <v>136805</v>
      </c>
      <c r="K38" t="s">
        <v>39</v>
      </c>
      <c r="L38" t="s">
        <v>31</v>
      </c>
      <c r="M38">
        <v>2</v>
      </c>
      <c r="N38" t="s">
        <v>584</v>
      </c>
      <c r="O38" t="s">
        <v>599</v>
      </c>
    </row>
    <row r="39" spans="1:15" x14ac:dyDescent="0.3">
      <c r="A39" t="s">
        <v>499</v>
      </c>
      <c r="B39" t="s">
        <v>687</v>
      </c>
      <c r="C39">
        <v>50</v>
      </c>
      <c r="D39" t="s">
        <v>640</v>
      </c>
      <c r="E39" t="s">
        <v>558</v>
      </c>
      <c r="F39" t="s">
        <v>678</v>
      </c>
      <c r="G39" t="s">
        <v>688</v>
      </c>
      <c r="H39" t="s">
        <v>689</v>
      </c>
      <c r="I39">
        <v>2</v>
      </c>
      <c r="J39">
        <v>142887</v>
      </c>
      <c r="K39" t="s">
        <v>39</v>
      </c>
      <c r="L39" t="s">
        <v>31</v>
      </c>
      <c r="M39">
        <v>2</v>
      </c>
      <c r="N39" t="s">
        <v>584</v>
      </c>
      <c r="O39" t="s">
        <v>585</v>
      </c>
    </row>
    <row r="40" spans="1:15" x14ac:dyDescent="0.3">
      <c r="A40" t="s">
        <v>63</v>
      </c>
      <c r="B40" t="s">
        <v>690</v>
      </c>
      <c r="C40">
        <v>26</v>
      </c>
      <c r="D40" t="s">
        <v>610</v>
      </c>
      <c r="E40" t="s">
        <v>654</v>
      </c>
      <c r="F40" t="s">
        <v>691</v>
      </c>
      <c r="G40" t="s">
        <v>692</v>
      </c>
      <c r="H40" t="s">
        <v>693</v>
      </c>
      <c r="I40">
        <v>8</v>
      </c>
      <c r="J40">
        <v>17714</v>
      </c>
      <c r="K40" t="s">
        <v>28</v>
      </c>
      <c r="L40" t="s">
        <v>25</v>
      </c>
      <c r="M40">
        <v>2</v>
      </c>
      <c r="N40" t="s">
        <v>584</v>
      </c>
      <c r="O40" t="s">
        <v>585</v>
      </c>
    </row>
    <row r="41" spans="1:15" x14ac:dyDescent="0.3">
      <c r="A41" t="s">
        <v>521</v>
      </c>
      <c r="B41" t="s">
        <v>694</v>
      </c>
      <c r="C41">
        <v>76</v>
      </c>
      <c r="D41" t="s">
        <v>30</v>
      </c>
      <c r="E41" t="s">
        <v>562</v>
      </c>
      <c r="F41" t="s">
        <v>13</v>
      </c>
      <c r="G41" t="s">
        <v>695</v>
      </c>
      <c r="H41" t="s">
        <v>696</v>
      </c>
      <c r="I41">
        <v>1</v>
      </c>
      <c r="J41">
        <v>118667</v>
      </c>
      <c r="K41" t="s">
        <v>28</v>
      </c>
      <c r="L41" t="s">
        <v>31</v>
      </c>
      <c r="M41">
        <v>5</v>
      </c>
      <c r="N41" t="s">
        <v>584</v>
      </c>
      <c r="O41" t="s">
        <v>585</v>
      </c>
    </row>
    <row r="42" spans="1:15" x14ac:dyDescent="0.3">
      <c r="A42" t="s">
        <v>257</v>
      </c>
      <c r="B42" t="s">
        <v>697</v>
      </c>
      <c r="C42">
        <v>26</v>
      </c>
      <c r="D42" t="s">
        <v>610</v>
      </c>
      <c r="E42" t="s">
        <v>681</v>
      </c>
      <c r="F42" t="s">
        <v>611</v>
      </c>
      <c r="G42" s="1">
        <v>45356</v>
      </c>
      <c r="H42" s="1">
        <v>45360</v>
      </c>
      <c r="I42">
        <v>4</v>
      </c>
      <c r="J42">
        <v>54150</v>
      </c>
      <c r="K42" t="s">
        <v>28</v>
      </c>
      <c r="L42" t="s">
        <v>25</v>
      </c>
      <c r="M42">
        <v>4</v>
      </c>
      <c r="N42" t="s">
        <v>584</v>
      </c>
      <c r="O42" t="s">
        <v>599</v>
      </c>
    </row>
    <row r="43" spans="1:15" x14ac:dyDescent="0.3">
      <c r="A43" t="s">
        <v>375</v>
      </c>
      <c r="B43" t="s">
        <v>698</v>
      </c>
      <c r="C43">
        <v>84</v>
      </c>
      <c r="D43" t="s">
        <v>596</v>
      </c>
      <c r="E43" t="s">
        <v>654</v>
      </c>
      <c r="F43" t="s">
        <v>691</v>
      </c>
      <c r="G43" t="s">
        <v>699</v>
      </c>
      <c r="H43" t="s">
        <v>700</v>
      </c>
      <c r="I43">
        <v>6</v>
      </c>
      <c r="J43">
        <v>138328</v>
      </c>
      <c r="K43" t="s">
        <v>39</v>
      </c>
      <c r="L43" t="s">
        <v>31</v>
      </c>
      <c r="M43">
        <v>1</v>
      </c>
      <c r="N43" t="s">
        <v>584</v>
      </c>
      <c r="O43" t="s">
        <v>585</v>
      </c>
    </row>
    <row r="44" spans="1:15" x14ac:dyDescent="0.3">
      <c r="A44" t="s">
        <v>160</v>
      </c>
      <c r="B44" t="s">
        <v>701</v>
      </c>
      <c r="C44">
        <v>47</v>
      </c>
      <c r="D44" t="s">
        <v>640</v>
      </c>
      <c r="E44" t="s">
        <v>702</v>
      </c>
      <c r="F44" t="s">
        <v>10</v>
      </c>
      <c r="G44" t="s">
        <v>703</v>
      </c>
      <c r="H44" t="s">
        <v>704</v>
      </c>
      <c r="I44">
        <v>7</v>
      </c>
      <c r="J44">
        <v>57054</v>
      </c>
      <c r="K44" t="s">
        <v>28</v>
      </c>
      <c r="L44" t="s">
        <v>25</v>
      </c>
      <c r="M44">
        <v>3</v>
      </c>
      <c r="N44" t="s">
        <v>584</v>
      </c>
      <c r="O44" t="s">
        <v>594</v>
      </c>
    </row>
    <row r="45" spans="1:15" x14ac:dyDescent="0.3">
      <c r="A45" t="s">
        <v>93</v>
      </c>
      <c r="B45" t="s">
        <v>705</v>
      </c>
      <c r="C45">
        <v>11</v>
      </c>
      <c r="D45" t="s">
        <v>30</v>
      </c>
      <c r="E45" t="s">
        <v>561</v>
      </c>
      <c r="F45" t="s">
        <v>11</v>
      </c>
      <c r="G45" s="1">
        <v>44988</v>
      </c>
      <c r="H45" s="1">
        <v>44997</v>
      </c>
      <c r="I45">
        <v>9</v>
      </c>
      <c r="J45">
        <v>32616</v>
      </c>
      <c r="K45" t="s">
        <v>39</v>
      </c>
      <c r="L45" t="s">
        <v>31</v>
      </c>
      <c r="M45">
        <v>2</v>
      </c>
      <c r="N45" t="s">
        <v>584</v>
      </c>
      <c r="O45" t="s">
        <v>608</v>
      </c>
    </row>
    <row r="46" spans="1:15" x14ac:dyDescent="0.3">
      <c r="A46" t="s">
        <v>55</v>
      </c>
      <c r="B46" t="s">
        <v>706</v>
      </c>
      <c r="C46">
        <v>56</v>
      </c>
      <c r="D46" t="s">
        <v>626</v>
      </c>
      <c r="E46" t="s">
        <v>561</v>
      </c>
      <c r="F46" t="s">
        <v>12</v>
      </c>
      <c r="G46" s="1">
        <v>44776</v>
      </c>
      <c r="H46" t="s">
        <v>592</v>
      </c>
      <c r="I46">
        <v>10</v>
      </c>
      <c r="J46">
        <v>17708</v>
      </c>
      <c r="K46" t="s">
        <v>24</v>
      </c>
      <c r="L46" t="s">
        <v>25</v>
      </c>
      <c r="M46">
        <v>2</v>
      </c>
      <c r="N46" t="s">
        <v>584</v>
      </c>
      <c r="O46" t="s">
        <v>599</v>
      </c>
    </row>
    <row r="47" spans="1:15" x14ac:dyDescent="0.3">
      <c r="A47" t="s">
        <v>384</v>
      </c>
      <c r="B47" t="s">
        <v>707</v>
      </c>
      <c r="C47">
        <v>10</v>
      </c>
      <c r="D47" t="s">
        <v>23</v>
      </c>
      <c r="E47" t="s">
        <v>560</v>
      </c>
      <c r="F47" t="s">
        <v>13</v>
      </c>
      <c r="G47" t="s">
        <v>708</v>
      </c>
      <c r="H47" t="s">
        <v>709</v>
      </c>
      <c r="I47">
        <v>6</v>
      </c>
      <c r="J47">
        <v>143329</v>
      </c>
      <c r="K47" t="s">
        <v>24</v>
      </c>
      <c r="L47" t="s">
        <v>31</v>
      </c>
      <c r="M47">
        <v>2</v>
      </c>
      <c r="N47" t="s">
        <v>584</v>
      </c>
      <c r="O47" t="s">
        <v>599</v>
      </c>
    </row>
    <row r="48" spans="1:15" x14ac:dyDescent="0.3">
      <c r="A48" t="s">
        <v>500</v>
      </c>
      <c r="B48" t="s">
        <v>710</v>
      </c>
      <c r="C48">
        <v>52</v>
      </c>
      <c r="D48" t="s">
        <v>610</v>
      </c>
      <c r="E48" t="s">
        <v>597</v>
      </c>
      <c r="F48" t="s">
        <v>13</v>
      </c>
      <c r="G48" t="s">
        <v>711</v>
      </c>
      <c r="H48" t="s">
        <v>712</v>
      </c>
      <c r="I48">
        <v>2</v>
      </c>
      <c r="J48">
        <v>143115</v>
      </c>
      <c r="K48" t="s">
        <v>24</v>
      </c>
      <c r="L48" t="s">
        <v>25</v>
      </c>
      <c r="M48">
        <v>5</v>
      </c>
      <c r="N48" t="s">
        <v>584</v>
      </c>
      <c r="O48" t="s">
        <v>585</v>
      </c>
    </row>
    <row r="49" spans="1:15" x14ac:dyDescent="0.3">
      <c r="A49" t="s">
        <v>315</v>
      </c>
      <c r="B49" t="s">
        <v>713</v>
      </c>
      <c r="C49">
        <v>43</v>
      </c>
      <c r="D49" t="s">
        <v>23</v>
      </c>
      <c r="E49" t="s">
        <v>563</v>
      </c>
      <c r="F49" t="s">
        <v>606</v>
      </c>
      <c r="G49" t="s">
        <v>714</v>
      </c>
      <c r="H49" t="s">
        <v>715</v>
      </c>
      <c r="I49">
        <v>4</v>
      </c>
      <c r="J49">
        <v>66730</v>
      </c>
      <c r="K49" t="s">
        <v>24</v>
      </c>
      <c r="L49" t="s">
        <v>31</v>
      </c>
      <c r="M49">
        <v>1</v>
      </c>
      <c r="N49" t="s">
        <v>584</v>
      </c>
      <c r="O49" t="s">
        <v>608</v>
      </c>
    </row>
    <row r="50" spans="1:15" x14ac:dyDescent="0.3">
      <c r="A50" t="s">
        <v>189</v>
      </c>
      <c r="B50" t="s">
        <v>716</v>
      </c>
      <c r="C50">
        <v>76</v>
      </c>
      <c r="D50" t="s">
        <v>610</v>
      </c>
      <c r="E50" t="s">
        <v>591</v>
      </c>
      <c r="F50" t="s">
        <v>12</v>
      </c>
      <c r="G50" t="s">
        <v>717</v>
      </c>
      <c r="H50" t="s">
        <v>718</v>
      </c>
      <c r="I50">
        <v>3</v>
      </c>
      <c r="J50">
        <v>30961</v>
      </c>
      <c r="K50" t="s">
        <v>24</v>
      </c>
      <c r="L50" t="s">
        <v>31</v>
      </c>
      <c r="M50">
        <v>3</v>
      </c>
      <c r="N50" t="s">
        <v>584</v>
      </c>
      <c r="O50" t="s">
        <v>585</v>
      </c>
    </row>
    <row r="51" spans="1:15" x14ac:dyDescent="0.3">
      <c r="A51" t="s">
        <v>193</v>
      </c>
      <c r="B51" t="s">
        <v>719</v>
      </c>
      <c r="C51">
        <v>33</v>
      </c>
      <c r="D51" t="s">
        <v>626</v>
      </c>
      <c r="E51" t="s">
        <v>605</v>
      </c>
      <c r="F51" t="s">
        <v>13</v>
      </c>
      <c r="G51" t="s">
        <v>720</v>
      </c>
      <c r="H51" t="s">
        <v>721</v>
      </c>
      <c r="I51">
        <v>4</v>
      </c>
      <c r="J51">
        <v>42644</v>
      </c>
      <c r="K51" t="s">
        <v>24</v>
      </c>
      <c r="L51" t="s">
        <v>31</v>
      </c>
      <c r="M51">
        <v>3</v>
      </c>
      <c r="N51" t="s">
        <v>584</v>
      </c>
      <c r="O51" t="s">
        <v>599</v>
      </c>
    </row>
    <row r="52" spans="1:15" x14ac:dyDescent="0.3">
      <c r="A52" t="s">
        <v>70</v>
      </c>
      <c r="B52" t="s">
        <v>722</v>
      </c>
      <c r="C52">
        <v>22</v>
      </c>
      <c r="D52" t="s">
        <v>640</v>
      </c>
      <c r="E52" t="s">
        <v>558</v>
      </c>
      <c r="F52" t="s">
        <v>601</v>
      </c>
      <c r="G52" s="1">
        <v>45331</v>
      </c>
      <c r="H52" t="s">
        <v>650</v>
      </c>
      <c r="I52">
        <v>8</v>
      </c>
      <c r="J52">
        <v>19936</v>
      </c>
      <c r="K52" t="s">
        <v>39</v>
      </c>
      <c r="L52" t="s">
        <v>31</v>
      </c>
      <c r="M52">
        <v>3</v>
      </c>
      <c r="N52" t="s">
        <v>584</v>
      </c>
      <c r="O52" t="s">
        <v>594</v>
      </c>
    </row>
    <row r="53" spans="1:15" x14ac:dyDescent="0.3">
      <c r="A53" t="s">
        <v>398</v>
      </c>
      <c r="B53" t="s">
        <v>723</v>
      </c>
      <c r="C53">
        <v>76</v>
      </c>
      <c r="D53" t="s">
        <v>640</v>
      </c>
      <c r="E53" t="s">
        <v>561</v>
      </c>
      <c r="F53" t="s">
        <v>11</v>
      </c>
      <c r="G53" t="s">
        <v>724</v>
      </c>
      <c r="H53" t="s">
        <v>725</v>
      </c>
      <c r="I53">
        <v>2</v>
      </c>
      <c r="J53">
        <v>52314</v>
      </c>
      <c r="K53" t="s">
        <v>35</v>
      </c>
      <c r="L53" t="s">
        <v>31</v>
      </c>
      <c r="M53">
        <v>1</v>
      </c>
      <c r="N53" t="s">
        <v>584</v>
      </c>
      <c r="O53" t="s">
        <v>585</v>
      </c>
    </row>
    <row r="54" spans="1:15" x14ac:dyDescent="0.3">
      <c r="A54" t="s">
        <v>269</v>
      </c>
      <c r="B54" t="s">
        <v>726</v>
      </c>
      <c r="C54">
        <v>19</v>
      </c>
      <c r="D54" t="s">
        <v>582</v>
      </c>
      <c r="E54" t="s">
        <v>558</v>
      </c>
      <c r="F54" t="s">
        <v>601</v>
      </c>
      <c r="G54" s="1">
        <v>44563</v>
      </c>
      <c r="H54" s="1">
        <v>44570</v>
      </c>
      <c r="I54">
        <v>7</v>
      </c>
      <c r="J54">
        <v>99012</v>
      </c>
      <c r="K54" t="s">
        <v>39</v>
      </c>
      <c r="L54" t="s">
        <v>25</v>
      </c>
      <c r="M54">
        <v>2</v>
      </c>
      <c r="N54" t="s">
        <v>584</v>
      </c>
      <c r="O54" t="s">
        <v>594</v>
      </c>
    </row>
    <row r="55" spans="1:15" x14ac:dyDescent="0.3">
      <c r="A55" t="s">
        <v>240</v>
      </c>
      <c r="B55" t="s">
        <v>727</v>
      </c>
      <c r="C55">
        <v>34</v>
      </c>
      <c r="D55" t="s">
        <v>610</v>
      </c>
      <c r="E55" t="s">
        <v>561</v>
      </c>
      <c r="F55" t="s">
        <v>9</v>
      </c>
      <c r="G55" t="s">
        <v>728</v>
      </c>
      <c r="H55" t="s">
        <v>729</v>
      </c>
      <c r="I55">
        <v>6</v>
      </c>
      <c r="J55">
        <v>76636</v>
      </c>
      <c r="K55" t="s">
        <v>24</v>
      </c>
      <c r="L55" t="s">
        <v>25</v>
      </c>
      <c r="M55">
        <v>5</v>
      </c>
      <c r="N55" t="s">
        <v>584</v>
      </c>
      <c r="O55" t="s">
        <v>585</v>
      </c>
    </row>
    <row r="56" spans="1:15" x14ac:dyDescent="0.3">
      <c r="A56" t="s">
        <v>43</v>
      </c>
      <c r="B56" t="s">
        <v>730</v>
      </c>
      <c r="C56">
        <v>80</v>
      </c>
      <c r="D56" t="s">
        <v>596</v>
      </c>
      <c r="E56" t="s">
        <v>614</v>
      </c>
      <c r="F56" t="s">
        <v>601</v>
      </c>
      <c r="G56" s="1">
        <v>45026</v>
      </c>
      <c r="H56" t="s">
        <v>731</v>
      </c>
      <c r="I56">
        <v>10</v>
      </c>
      <c r="J56">
        <v>12855</v>
      </c>
      <c r="K56" t="s">
        <v>39</v>
      </c>
      <c r="L56" t="s">
        <v>31</v>
      </c>
      <c r="M56">
        <v>1</v>
      </c>
      <c r="N56" t="s">
        <v>584</v>
      </c>
      <c r="O56" t="s">
        <v>594</v>
      </c>
    </row>
    <row r="57" spans="1:15" x14ac:dyDescent="0.3">
      <c r="A57" t="s">
        <v>82</v>
      </c>
      <c r="B57" t="s">
        <v>732</v>
      </c>
      <c r="C57">
        <v>65</v>
      </c>
      <c r="D57" t="s">
        <v>610</v>
      </c>
      <c r="E57" t="s">
        <v>591</v>
      </c>
      <c r="F57" t="s">
        <v>9</v>
      </c>
      <c r="G57" s="1">
        <v>45385</v>
      </c>
      <c r="H57" s="1">
        <v>45390</v>
      </c>
      <c r="I57">
        <v>5</v>
      </c>
      <c r="J57">
        <v>15562</v>
      </c>
      <c r="K57" t="s">
        <v>28</v>
      </c>
      <c r="L57" t="s">
        <v>25</v>
      </c>
      <c r="M57">
        <v>4</v>
      </c>
      <c r="N57" t="s">
        <v>584</v>
      </c>
      <c r="O57" t="s">
        <v>599</v>
      </c>
    </row>
    <row r="58" spans="1:15" x14ac:dyDescent="0.3">
      <c r="A58" t="s">
        <v>89</v>
      </c>
      <c r="B58" t="s">
        <v>733</v>
      </c>
      <c r="C58">
        <v>16</v>
      </c>
      <c r="D58" t="s">
        <v>582</v>
      </c>
      <c r="E58" t="s">
        <v>702</v>
      </c>
      <c r="F58" t="s">
        <v>678</v>
      </c>
      <c r="G58" t="s">
        <v>734</v>
      </c>
      <c r="H58" t="s">
        <v>735</v>
      </c>
      <c r="I58">
        <v>5</v>
      </c>
      <c r="J58">
        <v>16551</v>
      </c>
      <c r="K58" t="s">
        <v>39</v>
      </c>
      <c r="L58" t="s">
        <v>25</v>
      </c>
      <c r="M58">
        <v>4</v>
      </c>
      <c r="N58" t="s">
        <v>584</v>
      </c>
      <c r="O58" t="s">
        <v>608</v>
      </c>
    </row>
    <row r="59" spans="1:15" x14ac:dyDescent="0.3">
      <c r="A59" t="s">
        <v>312</v>
      </c>
      <c r="B59" t="s">
        <v>736</v>
      </c>
      <c r="C59">
        <v>76</v>
      </c>
      <c r="D59" t="s">
        <v>30</v>
      </c>
      <c r="E59" t="s">
        <v>737</v>
      </c>
      <c r="F59" t="s">
        <v>10</v>
      </c>
      <c r="G59" t="s">
        <v>738</v>
      </c>
      <c r="H59" s="1">
        <v>44717</v>
      </c>
      <c r="I59">
        <v>7</v>
      </c>
      <c r="J59">
        <v>116057</v>
      </c>
      <c r="K59" t="s">
        <v>24</v>
      </c>
      <c r="L59" t="s">
        <v>31</v>
      </c>
      <c r="M59">
        <v>1</v>
      </c>
      <c r="N59" t="s">
        <v>584</v>
      </c>
      <c r="O59" t="s">
        <v>594</v>
      </c>
    </row>
    <row r="60" spans="1:15" x14ac:dyDescent="0.3">
      <c r="A60" t="s">
        <v>149</v>
      </c>
      <c r="B60" t="s">
        <v>739</v>
      </c>
      <c r="C60">
        <v>40</v>
      </c>
      <c r="D60" t="s">
        <v>640</v>
      </c>
      <c r="E60" t="s">
        <v>605</v>
      </c>
      <c r="F60" t="s">
        <v>583</v>
      </c>
      <c r="G60" t="s">
        <v>740</v>
      </c>
      <c r="H60" t="s">
        <v>741</v>
      </c>
      <c r="I60">
        <v>9</v>
      </c>
      <c r="J60">
        <v>67876</v>
      </c>
      <c r="K60" t="s">
        <v>35</v>
      </c>
      <c r="L60" t="s">
        <v>25</v>
      </c>
      <c r="M60">
        <v>1</v>
      </c>
      <c r="N60" t="s">
        <v>584</v>
      </c>
      <c r="O60" t="s">
        <v>608</v>
      </c>
    </row>
    <row r="61" spans="1:15" x14ac:dyDescent="0.3">
      <c r="A61" t="s">
        <v>78</v>
      </c>
      <c r="B61" t="s">
        <v>742</v>
      </c>
      <c r="C61">
        <v>74</v>
      </c>
      <c r="D61" t="s">
        <v>626</v>
      </c>
      <c r="E61" t="s">
        <v>560</v>
      </c>
      <c r="F61" t="s">
        <v>678</v>
      </c>
      <c r="G61" t="s">
        <v>743</v>
      </c>
      <c r="H61" t="s">
        <v>744</v>
      </c>
      <c r="I61">
        <v>7</v>
      </c>
      <c r="J61">
        <v>20950</v>
      </c>
      <c r="K61" t="s">
        <v>35</v>
      </c>
      <c r="L61" t="s">
        <v>25</v>
      </c>
      <c r="M61">
        <v>3</v>
      </c>
      <c r="N61" t="s">
        <v>584</v>
      </c>
      <c r="O61" t="s">
        <v>589</v>
      </c>
    </row>
    <row r="62" spans="1:15" x14ac:dyDescent="0.3">
      <c r="A62" t="s">
        <v>212</v>
      </c>
      <c r="B62" t="s">
        <v>745</v>
      </c>
      <c r="C62">
        <v>67</v>
      </c>
      <c r="D62" t="s">
        <v>604</v>
      </c>
      <c r="E62" t="s">
        <v>562</v>
      </c>
      <c r="F62" t="s">
        <v>9</v>
      </c>
      <c r="G62" t="s">
        <v>746</v>
      </c>
      <c r="H62" t="s">
        <v>747</v>
      </c>
      <c r="I62">
        <v>10</v>
      </c>
      <c r="J62">
        <v>113554</v>
      </c>
      <c r="K62" t="s">
        <v>28</v>
      </c>
      <c r="L62" t="s">
        <v>31</v>
      </c>
      <c r="M62">
        <v>1</v>
      </c>
      <c r="N62" t="s">
        <v>584</v>
      </c>
      <c r="O62" t="s">
        <v>585</v>
      </c>
    </row>
    <row r="63" spans="1:15" x14ac:dyDescent="0.3">
      <c r="A63" t="s">
        <v>433</v>
      </c>
      <c r="B63" t="s">
        <v>748</v>
      </c>
      <c r="C63">
        <v>18</v>
      </c>
      <c r="D63" t="s">
        <v>610</v>
      </c>
      <c r="E63" t="s">
        <v>563</v>
      </c>
      <c r="F63" t="s">
        <v>12</v>
      </c>
      <c r="G63" t="s">
        <v>683</v>
      </c>
      <c r="H63" t="s">
        <v>749</v>
      </c>
      <c r="I63">
        <v>4</v>
      </c>
      <c r="J63">
        <v>138901</v>
      </c>
      <c r="K63" t="s">
        <v>28</v>
      </c>
      <c r="L63" t="s">
        <v>25</v>
      </c>
      <c r="M63">
        <v>1</v>
      </c>
      <c r="N63" t="s">
        <v>584</v>
      </c>
      <c r="O63" t="s">
        <v>599</v>
      </c>
    </row>
    <row r="64" spans="1:15" x14ac:dyDescent="0.3">
      <c r="A64" t="s">
        <v>260</v>
      </c>
      <c r="B64" t="s">
        <v>750</v>
      </c>
      <c r="C64">
        <v>11</v>
      </c>
      <c r="D64" t="s">
        <v>610</v>
      </c>
      <c r="E64" t="s">
        <v>558</v>
      </c>
      <c r="F64" t="s">
        <v>691</v>
      </c>
      <c r="G64" s="1">
        <v>44661</v>
      </c>
      <c r="H64" t="s">
        <v>751</v>
      </c>
      <c r="I64">
        <v>7</v>
      </c>
      <c r="J64">
        <v>95490</v>
      </c>
      <c r="K64" t="s">
        <v>35</v>
      </c>
      <c r="L64" t="s">
        <v>25</v>
      </c>
      <c r="M64">
        <v>3</v>
      </c>
      <c r="N64" t="s">
        <v>584</v>
      </c>
      <c r="O64" t="s">
        <v>594</v>
      </c>
    </row>
    <row r="65" spans="1:15" x14ac:dyDescent="0.3">
      <c r="A65" t="s">
        <v>295</v>
      </c>
      <c r="B65" t="s">
        <v>752</v>
      </c>
      <c r="C65">
        <v>65</v>
      </c>
      <c r="D65" t="s">
        <v>596</v>
      </c>
      <c r="E65" t="s">
        <v>558</v>
      </c>
      <c r="F65" t="s">
        <v>12</v>
      </c>
      <c r="G65" s="1">
        <v>45328</v>
      </c>
      <c r="H65" s="1">
        <v>45334</v>
      </c>
      <c r="I65">
        <v>6</v>
      </c>
      <c r="J65">
        <v>91895</v>
      </c>
      <c r="K65" t="s">
        <v>24</v>
      </c>
      <c r="L65" t="s">
        <v>31</v>
      </c>
      <c r="M65">
        <v>2</v>
      </c>
      <c r="N65" t="s">
        <v>584</v>
      </c>
      <c r="O65" t="s">
        <v>594</v>
      </c>
    </row>
    <row r="66" spans="1:15" x14ac:dyDescent="0.3">
      <c r="A66" t="s">
        <v>287</v>
      </c>
      <c r="B66" t="s">
        <v>753</v>
      </c>
      <c r="C66">
        <v>10</v>
      </c>
      <c r="D66" t="s">
        <v>610</v>
      </c>
      <c r="E66" t="s">
        <v>562</v>
      </c>
      <c r="F66" t="s">
        <v>11</v>
      </c>
      <c r="G66" s="1">
        <v>44867</v>
      </c>
      <c r="H66" s="1">
        <v>44873</v>
      </c>
      <c r="I66">
        <v>6</v>
      </c>
      <c r="J66">
        <v>87624</v>
      </c>
      <c r="K66" t="s">
        <v>24</v>
      </c>
      <c r="L66" t="s">
        <v>25</v>
      </c>
      <c r="M66">
        <v>1</v>
      </c>
      <c r="N66" t="s">
        <v>584</v>
      </c>
      <c r="O66" t="s">
        <v>594</v>
      </c>
    </row>
    <row r="67" spans="1:15" x14ac:dyDescent="0.3">
      <c r="A67" t="s">
        <v>37</v>
      </c>
      <c r="B67" t="s">
        <v>754</v>
      </c>
      <c r="C67">
        <v>14</v>
      </c>
      <c r="D67" t="s">
        <v>640</v>
      </c>
      <c r="E67" t="s">
        <v>560</v>
      </c>
      <c r="F67" t="s">
        <v>615</v>
      </c>
      <c r="G67" s="1">
        <v>45293</v>
      </c>
      <c r="H67" s="1">
        <v>45299</v>
      </c>
      <c r="I67">
        <v>6</v>
      </c>
      <c r="J67">
        <v>6769</v>
      </c>
      <c r="K67" t="s">
        <v>39</v>
      </c>
      <c r="L67" t="s">
        <v>25</v>
      </c>
      <c r="M67">
        <v>2</v>
      </c>
      <c r="N67" t="s">
        <v>584</v>
      </c>
      <c r="O67" t="s">
        <v>608</v>
      </c>
    </row>
    <row r="68" spans="1:15" x14ac:dyDescent="0.3">
      <c r="A68" t="s">
        <v>406</v>
      </c>
      <c r="B68" t="s">
        <v>755</v>
      </c>
      <c r="C68">
        <v>8</v>
      </c>
      <c r="D68" t="s">
        <v>582</v>
      </c>
      <c r="E68" t="s">
        <v>654</v>
      </c>
      <c r="F68" t="s">
        <v>611</v>
      </c>
      <c r="G68" t="s">
        <v>756</v>
      </c>
      <c r="H68" t="s">
        <v>757</v>
      </c>
      <c r="I68">
        <v>3</v>
      </c>
      <c r="J68">
        <v>82112</v>
      </c>
      <c r="K68" t="s">
        <v>35</v>
      </c>
      <c r="L68" t="s">
        <v>25</v>
      </c>
      <c r="M68">
        <v>4</v>
      </c>
      <c r="N68" t="s">
        <v>584</v>
      </c>
      <c r="O68" t="s">
        <v>585</v>
      </c>
    </row>
    <row r="69" spans="1:15" x14ac:dyDescent="0.3">
      <c r="A69" t="s">
        <v>341</v>
      </c>
      <c r="B69" t="s">
        <v>758</v>
      </c>
      <c r="C69">
        <v>38</v>
      </c>
      <c r="D69" t="s">
        <v>30</v>
      </c>
      <c r="E69" t="s">
        <v>622</v>
      </c>
      <c r="F69" t="s">
        <v>583</v>
      </c>
      <c r="G69" s="1">
        <v>45240</v>
      </c>
      <c r="H69" t="s">
        <v>759</v>
      </c>
      <c r="I69">
        <v>7</v>
      </c>
      <c r="J69">
        <v>132450</v>
      </c>
      <c r="K69" t="s">
        <v>39</v>
      </c>
      <c r="L69" t="s">
        <v>25</v>
      </c>
      <c r="M69">
        <v>1</v>
      </c>
      <c r="N69" t="s">
        <v>584</v>
      </c>
      <c r="O69" t="s">
        <v>599</v>
      </c>
    </row>
    <row r="70" spans="1:15" x14ac:dyDescent="0.3">
      <c r="A70" t="s">
        <v>94</v>
      </c>
      <c r="B70" t="s">
        <v>760</v>
      </c>
      <c r="C70">
        <v>71</v>
      </c>
      <c r="D70" t="s">
        <v>30</v>
      </c>
      <c r="E70" t="s">
        <v>560</v>
      </c>
      <c r="F70" t="s">
        <v>678</v>
      </c>
      <c r="G70" t="s">
        <v>658</v>
      </c>
      <c r="H70" t="s">
        <v>761</v>
      </c>
      <c r="I70">
        <v>3</v>
      </c>
      <c r="J70">
        <v>11198</v>
      </c>
      <c r="K70" t="s">
        <v>35</v>
      </c>
      <c r="L70" t="s">
        <v>25</v>
      </c>
      <c r="M70">
        <v>4</v>
      </c>
      <c r="N70" t="s">
        <v>584</v>
      </c>
      <c r="O70" t="s">
        <v>585</v>
      </c>
    </row>
    <row r="71" spans="1:15" x14ac:dyDescent="0.3">
      <c r="A71" t="s">
        <v>190</v>
      </c>
      <c r="B71" t="s">
        <v>762</v>
      </c>
      <c r="C71">
        <v>85</v>
      </c>
      <c r="D71" t="s">
        <v>23</v>
      </c>
      <c r="E71" t="s">
        <v>558</v>
      </c>
      <c r="F71" t="s">
        <v>623</v>
      </c>
      <c r="G71" t="s">
        <v>763</v>
      </c>
      <c r="H71" t="s">
        <v>764</v>
      </c>
      <c r="I71">
        <v>5</v>
      </c>
      <c r="J71">
        <v>52213</v>
      </c>
      <c r="K71" t="s">
        <v>24</v>
      </c>
      <c r="L71" t="s">
        <v>31</v>
      </c>
      <c r="M71">
        <v>1</v>
      </c>
      <c r="N71" t="s">
        <v>584</v>
      </c>
      <c r="O71" t="s">
        <v>589</v>
      </c>
    </row>
    <row r="72" spans="1:15" x14ac:dyDescent="0.3">
      <c r="A72" t="s">
        <v>144</v>
      </c>
      <c r="B72" t="s">
        <v>765</v>
      </c>
      <c r="C72">
        <v>36</v>
      </c>
      <c r="D72" t="s">
        <v>640</v>
      </c>
      <c r="E72" t="s">
        <v>622</v>
      </c>
      <c r="F72" t="s">
        <v>10</v>
      </c>
      <c r="G72" t="s">
        <v>766</v>
      </c>
      <c r="H72" t="s">
        <v>767</v>
      </c>
      <c r="I72">
        <v>6</v>
      </c>
      <c r="J72">
        <v>42691</v>
      </c>
      <c r="K72" t="s">
        <v>24</v>
      </c>
      <c r="L72" t="s">
        <v>31</v>
      </c>
      <c r="M72">
        <v>5</v>
      </c>
      <c r="N72" t="s">
        <v>584</v>
      </c>
      <c r="O72" t="s">
        <v>599</v>
      </c>
    </row>
    <row r="73" spans="1:15" x14ac:dyDescent="0.3">
      <c r="A73" t="s">
        <v>479</v>
      </c>
      <c r="B73" t="s">
        <v>768</v>
      </c>
      <c r="C73">
        <v>49</v>
      </c>
      <c r="D73" t="s">
        <v>596</v>
      </c>
      <c r="E73" t="s">
        <v>560</v>
      </c>
      <c r="F73" t="s">
        <v>678</v>
      </c>
      <c r="G73" s="1">
        <v>44933</v>
      </c>
      <c r="H73" s="1">
        <v>44935</v>
      </c>
      <c r="I73">
        <v>2</v>
      </c>
      <c r="J73">
        <v>116123</v>
      </c>
      <c r="K73" t="s">
        <v>24</v>
      </c>
      <c r="L73" t="s">
        <v>31</v>
      </c>
      <c r="M73">
        <v>2</v>
      </c>
      <c r="N73" t="s">
        <v>584</v>
      </c>
      <c r="O73" t="s">
        <v>589</v>
      </c>
    </row>
    <row r="74" spans="1:15" x14ac:dyDescent="0.3">
      <c r="A74" t="s">
        <v>314</v>
      </c>
      <c r="B74" t="s">
        <v>769</v>
      </c>
      <c r="C74">
        <v>44</v>
      </c>
      <c r="D74" t="s">
        <v>626</v>
      </c>
      <c r="E74" t="s">
        <v>614</v>
      </c>
      <c r="F74" t="s">
        <v>11</v>
      </c>
      <c r="G74" t="s">
        <v>770</v>
      </c>
      <c r="H74" s="1">
        <v>44656</v>
      </c>
      <c r="I74">
        <v>9</v>
      </c>
      <c r="J74">
        <v>149319</v>
      </c>
      <c r="K74" t="s">
        <v>35</v>
      </c>
      <c r="L74" t="s">
        <v>25</v>
      </c>
      <c r="M74">
        <v>2</v>
      </c>
      <c r="N74" t="s">
        <v>584</v>
      </c>
      <c r="O74" t="s">
        <v>585</v>
      </c>
    </row>
    <row r="75" spans="1:15" x14ac:dyDescent="0.3">
      <c r="A75" t="s">
        <v>367</v>
      </c>
      <c r="B75" t="s">
        <v>771</v>
      </c>
      <c r="C75">
        <v>66</v>
      </c>
      <c r="D75" t="s">
        <v>604</v>
      </c>
      <c r="E75" t="s">
        <v>605</v>
      </c>
      <c r="F75" t="s">
        <v>13</v>
      </c>
      <c r="G75" s="1">
        <v>44784</v>
      </c>
      <c r="H75" t="s">
        <v>592</v>
      </c>
      <c r="I75">
        <v>2</v>
      </c>
      <c r="J75">
        <v>43682</v>
      </c>
      <c r="K75" t="s">
        <v>39</v>
      </c>
      <c r="L75" t="s">
        <v>31</v>
      </c>
      <c r="M75">
        <v>1</v>
      </c>
      <c r="N75" t="s">
        <v>584</v>
      </c>
      <c r="O75" t="s">
        <v>589</v>
      </c>
    </row>
    <row r="76" spans="1:15" x14ac:dyDescent="0.3">
      <c r="A76" t="s">
        <v>509</v>
      </c>
      <c r="B76" t="s">
        <v>772</v>
      </c>
      <c r="C76">
        <v>79</v>
      </c>
      <c r="D76" t="s">
        <v>640</v>
      </c>
      <c r="E76" t="s">
        <v>702</v>
      </c>
      <c r="F76" t="s">
        <v>615</v>
      </c>
      <c r="G76" s="1">
        <v>44629</v>
      </c>
      <c r="H76" s="1">
        <v>44630</v>
      </c>
      <c r="I76">
        <v>1</v>
      </c>
      <c r="J76">
        <v>85082</v>
      </c>
      <c r="K76" t="s">
        <v>35</v>
      </c>
      <c r="L76" t="s">
        <v>31</v>
      </c>
      <c r="M76">
        <v>5</v>
      </c>
      <c r="N76" t="s">
        <v>584</v>
      </c>
      <c r="O76" t="s">
        <v>585</v>
      </c>
    </row>
    <row r="77" spans="1:15" x14ac:dyDescent="0.3">
      <c r="A77" t="s">
        <v>62</v>
      </c>
      <c r="B77" t="s">
        <v>773</v>
      </c>
      <c r="C77">
        <v>25</v>
      </c>
      <c r="D77" t="s">
        <v>596</v>
      </c>
      <c r="E77" t="s">
        <v>597</v>
      </c>
      <c r="F77" t="s">
        <v>9</v>
      </c>
      <c r="G77" t="s">
        <v>725</v>
      </c>
      <c r="H77" s="1">
        <v>45413</v>
      </c>
      <c r="I77">
        <v>6</v>
      </c>
      <c r="J77">
        <v>12839</v>
      </c>
      <c r="K77" t="s">
        <v>24</v>
      </c>
      <c r="L77" t="s">
        <v>25</v>
      </c>
      <c r="M77">
        <v>2</v>
      </c>
      <c r="N77" t="s">
        <v>584</v>
      </c>
      <c r="O77" t="s">
        <v>599</v>
      </c>
    </row>
    <row r="78" spans="1:15" x14ac:dyDescent="0.3">
      <c r="A78" t="s">
        <v>113</v>
      </c>
      <c r="B78" t="s">
        <v>774</v>
      </c>
      <c r="C78">
        <v>27</v>
      </c>
      <c r="D78" t="s">
        <v>23</v>
      </c>
      <c r="E78" t="s">
        <v>562</v>
      </c>
      <c r="F78" t="s">
        <v>611</v>
      </c>
      <c r="G78" s="1">
        <v>44562</v>
      </c>
      <c r="H78" s="1">
        <v>44566</v>
      </c>
      <c r="I78">
        <v>4</v>
      </c>
      <c r="J78">
        <v>21647</v>
      </c>
      <c r="K78" t="s">
        <v>35</v>
      </c>
      <c r="L78" t="s">
        <v>25</v>
      </c>
      <c r="M78">
        <v>1</v>
      </c>
      <c r="N78" t="s">
        <v>584</v>
      </c>
      <c r="O78" t="s">
        <v>589</v>
      </c>
    </row>
    <row r="79" spans="1:15" x14ac:dyDescent="0.3">
      <c r="A79" t="s">
        <v>110</v>
      </c>
      <c r="B79" t="s">
        <v>775</v>
      </c>
      <c r="C79">
        <v>39</v>
      </c>
      <c r="D79" t="s">
        <v>30</v>
      </c>
      <c r="E79" t="s">
        <v>654</v>
      </c>
      <c r="F79" t="s">
        <v>615</v>
      </c>
      <c r="G79" s="1">
        <v>44659</v>
      </c>
      <c r="H79" s="1">
        <v>44660</v>
      </c>
      <c r="I79">
        <v>1</v>
      </c>
      <c r="J79">
        <v>5176</v>
      </c>
      <c r="K79" t="s">
        <v>24</v>
      </c>
      <c r="L79" t="s">
        <v>25</v>
      </c>
      <c r="M79">
        <v>2</v>
      </c>
      <c r="N79" t="s">
        <v>584</v>
      </c>
      <c r="O79" t="s">
        <v>599</v>
      </c>
    </row>
    <row r="80" spans="1:15" x14ac:dyDescent="0.3">
      <c r="A80" t="s">
        <v>348</v>
      </c>
      <c r="B80" t="s">
        <v>776</v>
      </c>
      <c r="C80">
        <v>38</v>
      </c>
      <c r="D80" t="s">
        <v>23</v>
      </c>
      <c r="E80" t="s">
        <v>587</v>
      </c>
      <c r="F80" t="s">
        <v>11</v>
      </c>
      <c r="G80" t="s">
        <v>777</v>
      </c>
      <c r="H80" s="1">
        <v>45080</v>
      </c>
      <c r="I80">
        <v>5</v>
      </c>
      <c r="J80">
        <v>96624</v>
      </c>
      <c r="K80" t="s">
        <v>39</v>
      </c>
      <c r="L80" t="s">
        <v>25</v>
      </c>
      <c r="M80">
        <v>2</v>
      </c>
      <c r="N80" t="s">
        <v>584</v>
      </c>
      <c r="O80" t="s">
        <v>594</v>
      </c>
    </row>
    <row r="81" spans="1:15" x14ac:dyDescent="0.3">
      <c r="A81" t="s">
        <v>305</v>
      </c>
      <c r="B81" t="s">
        <v>778</v>
      </c>
      <c r="C81">
        <v>24</v>
      </c>
      <c r="D81" t="s">
        <v>610</v>
      </c>
      <c r="E81" t="s">
        <v>560</v>
      </c>
      <c r="F81" t="s">
        <v>11</v>
      </c>
      <c r="G81" s="1">
        <v>44838</v>
      </c>
      <c r="H81" s="1">
        <v>44845</v>
      </c>
      <c r="I81">
        <v>7</v>
      </c>
      <c r="J81">
        <v>110610</v>
      </c>
      <c r="K81" t="s">
        <v>35</v>
      </c>
      <c r="L81" t="s">
        <v>31</v>
      </c>
      <c r="M81">
        <v>1</v>
      </c>
      <c r="N81" t="s">
        <v>584</v>
      </c>
      <c r="O81" t="s">
        <v>599</v>
      </c>
    </row>
    <row r="82" spans="1:15" x14ac:dyDescent="0.3">
      <c r="A82" t="s">
        <v>358</v>
      </c>
      <c r="B82" t="s">
        <v>779</v>
      </c>
      <c r="C82">
        <v>57</v>
      </c>
      <c r="D82" t="s">
        <v>596</v>
      </c>
      <c r="E82" t="s">
        <v>558</v>
      </c>
      <c r="F82" t="s">
        <v>12</v>
      </c>
      <c r="G82" s="1">
        <v>44866</v>
      </c>
      <c r="H82" s="1">
        <v>44870</v>
      </c>
      <c r="I82">
        <v>4</v>
      </c>
      <c r="J82">
        <v>81888</v>
      </c>
      <c r="K82" t="s">
        <v>24</v>
      </c>
      <c r="L82" t="s">
        <v>31</v>
      </c>
      <c r="M82">
        <v>1</v>
      </c>
      <c r="N82" t="s">
        <v>584</v>
      </c>
      <c r="O82" t="s">
        <v>594</v>
      </c>
    </row>
    <row r="83" spans="1:15" x14ac:dyDescent="0.3">
      <c r="A83" t="s">
        <v>497</v>
      </c>
      <c r="B83" t="s">
        <v>780</v>
      </c>
      <c r="C83">
        <v>66</v>
      </c>
      <c r="D83" t="s">
        <v>604</v>
      </c>
      <c r="E83" t="s">
        <v>560</v>
      </c>
      <c r="F83" t="s">
        <v>13</v>
      </c>
      <c r="G83" t="s">
        <v>781</v>
      </c>
      <c r="H83" t="s">
        <v>782</v>
      </c>
      <c r="I83">
        <v>2</v>
      </c>
      <c r="J83">
        <v>142320</v>
      </c>
      <c r="K83" t="s">
        <v>28</v>
      </c>
      <c r="L83" t="s">
        <v>25</v>
      </c>
      <c r="M83">
        <v>2</v>
      </c>
      <c r="N83" t="s">
        <v>584</v>
      </c>
      <c r="O83" t="s">
        <v>585</v>
      </c>
    </row>
    <row r="84" spans="1:15" x14ac:dyDescent="0.3">
      <c r="A84" t="s">
        <v>162</v>
      </c>
      <c r="B84" t="s">
        <v>783</v>
      </c>
      <c r="C84">
        <v>20</v>
      </c>
      <c r="D84" t="s">
        <v>604</v>
      </c>
      <c r="E84" t="s">
        <v>562</v>
      </c>
      <c r="F84" t="s">
        <v>12</v>
      </c>
      <c r="G84" t="s">
        <v>784</v>
      </c>
      <c r="H84" t="s">
        <v>764</v>
      </c>
      <c r="I84">
        <v>6</v>
      </c>
      <c r="J84">
        <v>49369</v>
      </c>
      <c r="K84" t="s">
        <v>24</v>
      </c>
      <c r="L84" t="s">
        <v>25</v>
      </c>
      <c r="M84">
        <v>2</v>
      </c>
      <c r="N84" t="s">
        <v>584</v>
      </c>
      <c r="O84" t="s">
        <v>608</v>
      </c>
    </row>
    <row r="85" spans="1:15" x14ac:dyDescent="0.3">
      <c r="A85" t="s">
        <v>127</v>
      </c>
      <c r="B85" t="s">
        <v>785</v>
      </c>
      <c r="C85">
        <v>45</v>
      </c>
      <c r="D85" t="s">
        <v>23</v>
      </c>
      <c r="E85" t="s">
        <v>702</v>
      </c>
      <c r="F85" t="s">
        <v>10</v>
      </c>
      <c r="G85" s="1">
        <v>45361</v>
      </c>
      <c r="H85" t="s">
        <v>786</v>
      </c>
      <c r="I85">
        <v>3</v>
      </c>
      <c r="J85">
        <v>18569</v>
      </c>
      <c r="K85" t="s">
        <v>35</v>
      </c>
      <c r="L85" t="s">
        <v>25</v>
      </c>
      <c r="M85">
        <v>4</v>
      </c>
      <c r="N85" t="s">
        <v>584</v>
      </c>
      <c r="O85" t="s">
        <v>599</v>
      </c>
    </row>
    <row r="86" spans="1:15" x14ac:dyDescent="0.3">
      <c r="A86" t="s">
        <v>137</v>
      </c>
      <c r="B86" t="s">
        <v>787</v>
      </c>
      <c r="C86">
        <v>1</v>
      </c>
      <c r="D86" t="s">
        <v>582</v>
      </c>
      <c r="E86" t="s">
        <v>737</v>
      </c>
      <c r="F86" t="s">
        <v>12</v>
      </c>
      <c r="G86" t="s">
        <v>788</v>
      </c>
      <c r="H86" t="s">
        <v>789</v>
      </c>
      <c r="I86">
        <v>8</v>
      </c>
      <c r="J86">
        <v>54585</v>
      </c>
      <c r="K86" t="s">
        <v>39</v>
      </c>
      <c r="L86" t="s">
        <v>31</v>
      </c>
      <c r="M86">
        <v>1</v>
      </c>
      <c r="N86" t="s">
        <v>584</v>
      </c>
      <c r="O86" t="s">
        <v>594</v>
      </c>
    </row>
    <row r="87" spans="1:15" x14ac:dyDescent="0.3">
      <c r="A87" t="s">
        <v>270</v>
      </c>
      <c r="B87" t="s">
        <v>790</v>
      </c>
      <c r="C87">
        <v>16</v>
      </c>
      <c r="D87" t="s">
        <v>604</v>
      </c>
      <c r="E87" t="s">
        <v>560</v>
      </c>
      <c r="F87" t="s">
        <v>9</v>
      </c>
      <c r="G87" s="1">
        <v>45296</v>
      </c>
      <c r="H87" s="1">
        <v>45299</v>
      </c>
      <c r="I87">
        <v>3</v>
      </c>
      <c r="J87">
        <v>42439</v>
      </c>
      <c r="K87" t="s">
        <v>35</v>
      </c>
      <c r="L87" t="s">
        <v>31</v>
      </c>
      <c r="M87">
        <v>1</v>
      </c>
      <c r="N87" t="s">
        <v>584</v>
      </c>
      <c r="O87" t="s">
        <v>594</v>
      </c>
    </row>
    <row r="88" spans="1:15" x14ac:dyDescent="0.3">
      <c r="A88" t="s">
        <v>44</v>
      </c>
      <c r="B88" t="s">
        <v>791</v>
      </c>
      <c r="C88">
        <v>59</v>
      </c>
      <c r="D88" t="s">
        <v>610</v>
      </c>
      <c r="E88" t="s">
        <v>737</v>
      </c>
      <c r="F88" t="s">
        <v>656</v>
      </c>
      <c r="G88" t="s">
        <v>792</v>
      </c>
      <c r="H88" s="1">
        <v>45234</v>
      </c>
      <c r="I88">
        <v>10</v>
      </c>
      <c r="J88">
        <v>13392</v>
      </c>
      <c r="K88" t="s">
        <v>39</v>
      </c>
      <c r="L88" t="s">
        <v>25</v>
      </c>
      <c r="M88">
        <v>5</v>
      </c>
      <c r="N88" t="s">
        <v>584</v>
      </c>
      <c r="O88" t="s">
        <v>594</v>
      </c>
    </row>
    <row r="89" spans="1:15" x14ac:dyDescent="0.3">
      <c r="A89" t="s">
        <v>504</v>
      </c>
      <c r="B89" t="s">
        <v>793</v>
      </c>
      <c r="C89">
        <v>48</v>
      </c>
      <c r="D89" t="s">
        <v>23</v>
      </c>
      <c r="E89" t="s">
        <v>561</v>
      </c>
      <c r="F89" t="s">
        <v>691</v>
      </c>
      <c r="G89" s="1">
        <v>44683</v>
      </c>
      <c r="H89" s="1">
        <v>44684</v>
      </c>
      <c r="I89">
        <v>1</v>
      </c>
      <c r="J89">
        <v>77364</v>
      </c>
      <c r="K89" t="s">
        <v>35</v>
      </c>
      <c r="L89" t="s">
        <v>25</v>
      </c>
      <c r="M89">
        <v>4</v>
      </c>
      <c r="N89" t="s">
        <v>584</v>
      </c>
      <c r="O89" t="s">
        <v>585</v>
      </c>
    </row>
    <row r="90" spans="1:15" x14ac:dyDescent="0.3">
      <c r="A90" t="s">
        <v>528</v>
      </c>
      <c r="B90" t="s">
        <v>794</v>
      </c>
      <c r="C90">
        <v>84</v>
      </c>
      <c r="D90" t="s">
        <v>604</v>
      </c>
      <c r="E90" t="s">
        <v>702</v>
      </c>
      <c r="F90" t="s">
        <v>606</v>
      </c>
      <c r="G90" t="s">
        <v>795</v>
      </c>
      <c r="H90" t="s">
        <v>764</v>
      </c>
      <c r="I90">
        <v>1</v>
      </c>
      <c r="J90">
        <v>135366</v>
      </c>
      <c r="K90" t="s">
        <v>39</v>
      </c>
      <c r="L90" t="s">
        <v>31</v>
      </c>
      <c r="M90">
        <v>1</v>
      </c>
      <c r="N90" t="s">
        <v>584</v>
      </c>
      <c r="O90" t="s">
        <v>599</v>
      </c>
    </row>
    <row r="91" spans="1:15" x14ac:dyDescent="0.3">
      <c r="A91" t="s">
        <v>373</v>
      </c>
      <c r="B91" t="s">
        <v>796</v>
      </c>
      <c r="C91">
        <v>81</v>
      </c>
      <c r="D91" t="s">
        <v>582</v>
      </c>
      <c r="E91" t="s">
        <v>562</v>
      </c>
      <c r="F91" t="s">
        <v>623</v>
      </c>
      <c r="G91" t="s">
        <v>686</v>
      </c>
      <c r="H91" t="s">
        <v>797</v>
      </c>
      <c r="I91">
        <v>4</v>
      </c>
      <c r="J91">
        <v>90294</v>
      </c>
      <c r="K91" t="s">
        <v>35</v>
      </c>
      <c r="L91" t="s">
        <v>25</v>
      </c>
      <c r="M91">
        <v>4</v>
      </c>
      <c r="N91" t="s">
        <v>584</v>
      </c>
      <c r="O91" t="s">
        <v>594</v>
      </c>
    </row>
    <row r="92" spans="1:15" x14ac:dyDescent="0.3">
      <c r="A92" t="s">
        <v>445</v>
      </c>
      <c r="B92" t="s">
        <v>798</v>
      </c>
      <c r="C92">
        <v>56</v>
      </c>
      <c r="D92" t="s">
        <v>23</v>
      </c>
      <c r="E92" t="s">
        <v>681</v>
      </c>
      <c r="F92" t="s">
        <v>10</v>
      </c>
      <c r="G92" t="s">
        <v>799</v>
      </c>
      <c r="H92" t="s">
        <v>800</v>
      </c>
      <c r="I92">
        <v>4</v>
      </c>
      <c r="J92">
        <v>148402</v>
      </c>
      <c r="K92" t="s">
        <v>28</v>
      </c>
      <c r="L92" t="s">
        <v>25</v>
      </c>
      <c r="M92">
        <v>3</v>
      </c>
      <c r="N92" t="s">
        <v>584</v>
      </c>
      <c r="O92" t="s">
        <v>594</v>
      </c>
    </row>
    <row r="93" spans="1:15" x14ac:dyDescent="0.3">
      <c r="A93" t="s">
        <v>176</v>
      </c>
      <c r="B93" t="s">
        <v>801</v>
      </c>
      <c r="C93">
        <v>58</v>
      </c>
      <c r="D93" t="s">
        <v>30</v>
      </c>
      <c r="E93" t="s">
        <v>562</v>
      </c>
      <c r="F93" t="s">
        <v>11</v>
      </c>
      <c r="G93" t="s">
        <v>802</v>
      </c>
      <c r="H93" s="1">
        <v>44596</v>
      </c>
      <c r="I93">
        <v>10</v>
      </c>
      <c r="J93">
        <v>94360</v>
      </c>
      <c r="K93" t="s">
        <v>28</v>
      </c>
      <c r="L93" t="s">
        <v>25</v>
      </c>
      <c r="M93">
        <v>5</v>
      </c>
      <c r="N93" t="s">
        <v>584</v>
      </c>
      <c r="O93" t="s">
        <v>599</v>
      </c>
    </row>
    <row r="94" spans="1:15" x14ac:dyDescent="0.3">
      <c r="A94" t="s">
        <v>423</v>
      </c>
      <c r="B94" t="s">
        <v>803</v>
      </c>
      <c r="C94">
        <v>36</v>
      </c>
      <c r="D94" t="s">
        <v>610</v>
      </c>
      <c r="E94" t="s">
        <v>597</v>
      </c>
      <c r="F94" t="s">
        <v>623</v>
      </c>
      <c r="G94" t="s">
        <v>804</v>
      </c>
      <c r="H94" t="s">
        <v>805</v>
      </c>
      <c r="I94">
        <v>4</v>
      </c>
      <c r="J94">
        <v>124175</v>
      </c>
      <c r="K94" t="s">
        <v>24</v>
      </c>
      <c r="L94" t="s">
        <v>25</v>
      </c>
      <c r="M94">
        <v>3</v>
      </c>
      <c r="N94" t="s">
        <v>584</v>
      </c>
      <c r="O94" t="s">
        <v>608</v>
      </c>
    </row>
    <row r="95" spans="1:15" x14ac:dyDescent="0.3">
      <c r="A95" t="s">
        <v>119</v>
      </c>
      <c r="B95" t="s">
        <v>806</v>
      </c>
      <c r="C95">
        <v>15</v>
      </c>
      <c r="D95" t="s">
        <v>23</v>
      </c>
      <c r="E95" t="s">
        <v>597</v>
      </c>
      <c r="F95" t="s">
        <v>9</v>
      </c>
      <c r="G95" s="1">
        <v>45392</v>
      </c>
      <c r="H95" t="s">
        <v>807</v>
      </c>
      <c r="I95">
        <v>9</v>
      </c>
      <c r="J95">
        <v>53140</v>
      </c>
      <c r="K95" t="s">
        <v>35</v>
      </c>
      <c r="L95" t="s">
        <v>31</v>
      </c>
      <c r="M95">
        <v>2</v>
      </c>
      <c r="N95" t="s">
        <v>584</v>
      </c>
      <c r="O95" t="s">
        <v>585</v>
      </c>
    </row>
    <row r="96" spans="1:15" x14ac:dyDescent="0.3">
      <c r="A96" t="s">
        <v>505</v>
      </c>
      <c r="B96" t="s">
        <v>808</v>
      </c>
      <c r="C96">
        <v>71</v>
      </c>
      <c r="D96" t="s">
        <v>30</v>
      </c>
      <c r="E96" t="s">
        <v>654</v>
      </c>
      <c r="F96" t="s">
        <v>656</v>
      </c>
      <c r="G96" t="s">
        <v>809</v>
      </c>
      <c r="H96" t="s">
        <v>810</v>
      </c>
      <c r="I96">
        <v>1</v>
      </c>
      <c r="J96">
        <v>77689</v>
      </c>
      <c r="K96" t="s">
        <v>28</v>
      </c>
      <c r="L96" t="s">
        <v>25</v>
      </c>
      <c r="M96">
        <v>5</v>
      </c>
      <c r="N96" t="s">
        <v>584</v>
      </c>
      <c r="O96" t="s">
        <v>599</v>
      </c>
    </row>
    <row r="97" spans="1:15" x14ac:dyDescent="0.3">
      <c r="A97" t="s">
        <v>57</v>
      </c>
      <c r="B97" t="s">
        <v>811</v>
      </c>
      <c r="C97">
        <v>37</v>
      </c>
      <c r="D97" t="s">
        <v>23</v>
      </c>
      <c r="E97" t="s">
        <v>737</v>
      </c>
      <c r="F97" t="s">
        <v>583</v>
      </c>
      <c r="G97" t="s">
        <v>812</v>
      </c>
      <c r="H97" t="s">
        <v>667</v>
      </c>
      <c r="I97">
        <v>7</v>
      </c>
      <c r="J97">
        <v>13887</v>
      </c>
      <c r="K97" t="s">
        <v>28</v>
      </c>
      <c r="L97" t="s">
        <v>31</v>
      </c>
      <c r="M97">
        <v>5</v>
      </c>
      <c r="N97" t="s">
        <v>584</v>
      </c>
      <c r="O97" t="s">
        <v>589</v>
      </c>
    </row>
    <row r="98" spans="1:15" x14ac:dyDescent="0.3">
      <c r="A98" t="s">
        <v>273</v>
      </c>
      <c r="B98" t="s">
        <v>813</v>
      </c>
      <c r="C98">
        <v>45</v>
      </c>
      <c r="D98" t="s">
        <v>30</v>
      </c>
      <c r="E98" t="s">
        <v>563</v>
      </c>
      <c r="F98" t="s">
        <v>10</v>
      </c>
      <c r="G98" s="1">
        <v>45416</v>
      </c>
      <c r="H98" s="1">
        <v>45419</v>
      </c>
      <c r="I98">
        <v>3</v>
      </c>
      <c r="J98">
        <v>42573</v>
      </c>
      <c r="K98" t="s">
        <v>28</v>
      </c>
      <c r="L98" t="s">
        <v>25</v>
      </c>
      <c r="M98">
        <v>1</v>
      </c>
      <c r="N98" t="s">
        <v>584</v>
      </c>
      <c r="O98" t="s">
        <v>594</v>
      </c>
    </row>
    <row r="99" spans="1:15" x14ac:dyDescent="0.3">
      <c r="A99" t="s">
        <v>210</v>
      </c>
      <c r="B99" t="s">
        <v>814</v>
      </c>
      <c r="C99">
        <v>39</v>
      </c>
      <c r="D99" t="s">
        <v>626</v>
      </c>
      <c r="E99" t="s">
        <v>561</v>
      </c>
      <c r="F99" t="s">
        <v>627</v>
      </c>
      <c r="G99" t="s">
        <v>815</v>
      </c>
      <c r="H99" t="s">
        <v>816</v>
      </c>
      <c r="I99">
        <v>3</v>
      </c>
      <c r="J99">
        <v>33795</v>
      </c>
      <c r="K99" t="s">
        <v>35</v>
      </c>
      <c r="L99" t="s">
        <v>25</v>
      </c>
      <c r="M99">
        <v>5</v>
      </c>
      <c r="N99" t="s">
        <v>584</v>
      </c>
      <c r="O99" t="s">
        <v>608</v>
      </c>
    </row>
    <row r="100" spans="1:15" x14ac:dyDescent="0.3">
      <c r="A100" t="s">
        <v>267</v>
      </c>
      <c r="B100" t="s">
        <v>817</v>
      </c>
      <c r="C100">
        <v>3</v>
      </c>
      <c r="D100" t="s">
        <v>640</v>
      </c>
      <c r="E100" t="s">
        <v>558</v>
      </c>
      <c r="F100" t="s">
        <v>615</v>
      </c>
      <c r="G100" s="1">
        <v>44959</v>
      </c>
      <c r="H100" s="1">
        <v>44963</v>
      </c>
      <c r="I100">
        <v>4</v>
      </c>
      <c r="J100">
        <v>56159</v>
      </c>
      <c r="K100" t="s">
        <v>39</v>
      </c>
      <c r="L100" t="s">
        <v>31</v>
      </c>
      <c r="M100">
        <v>4</v>
      </c>
      <c r="N100" t="s">
        <v>584</v>
      </c>
      <c r="O100" t="s">
        <v>589</v>
      </c>
    </row>
    <row r="101" spans="1:15" x14ac:dyDescent="0.3">
      <c r="A101" t="s">
        <v>252</v>
      </c>
      <c r="B101" t="s">
        <v>818</v>
      </c>
      <c r="C101">
        <v>77</v>
      </c>
      <c r="D101" t="s">
        <v>30</v>
      </c>
      <c r="E101" t="s">
        <v>558</v>
      </c>
      <c r="F101" t="s">
        <v>11</v>
      </c>
      <c r="G101" t="s">
        <v>819</v>
      </c>
      <c r="H101" t="s">
        <v>725</v>
      </c>
      <c r="I101">
        <v>10</v>
      </c>
      <c r="J101">
        <v>132788</v>
      </c>
      <c r="K101" t="s">
        <v>24</v>
      </c>
      <c r="L101" t="s">
        <v>25</v>
      </c>
      <c r="M101">
        <v>2</v>
      </c>
      <c r="N101" t="s">
        <v>584</v>
      </c>
      <c r="O101" t="s">
        <v>594</v>
      </c>
    </row>
    <row r="102" spans="1:15" x14ac:dyDescent="0.3">
      <c r="A102" t="s">
        <v>442</v>
      </c>
      <c r="B102" t="s">
        <v>820</v>
      </c>
      <c r="C102">
        <v>30</v>
      </c>
      <c r="D102" t="s">
        <v>30</v>
      </c>
      <c r="E102" t="s">
        <v>597</v>
      </c>
      <c r="F102" t="s">
        <v>601</v>
      </c>
      <c r="G102" s="1">
        <v>44836</v>
      </c>
      <c r="H102" s="1">
        <v>44840</v>
      </c>
      <c r="I102">
        <v>4</v>
      </c>
      <c r="J102">
        <v>147512</v>
      </c>
      <c r="K102" t="s">
        <v>28</v>
      </c>
      <c r="L102" t="s">
        <v>25</v>
      </c>
      <c r="M102">
        <v>3</v>
      </c>
      <c r="N102" t="s">
        <v>584</v>
      </c>
      <c r="O102" t="s">
        <v>585</v>
      </c>
    </row>
    <row r="103" spans="1:15" x14ac:dyDescent="0.3">
      <c r="A103" t="s">
        <v>450</v>
      </c>
      <c r="B103" t="s">
        <v>821</v>
      </c>
      <c r="C103">
        <v>10</v>
      </c>
      <c r="D103" t="s">
        <v>23</v>
      </c>
      <c r="E103" t="s">
        <v>563</v>
      </c>
      <c r="F103" t="s">
        <v>606</v>
      </c>
      <c r="G103" s="1">
        <v>45027</v>
      </c>
      <c r="H103" t="s">
        <v>734</v>
      </c>
      <c r="I103">
        <v>3</v>
      </c>
      <c r="J103">
        <v>116774</v>
      </c>
      <c r="K103" t="s">
        <v>28</v>
      </c>
      <c r="L103" t="s">
        <v>25</v>
      </c>
      <c r="M103">
        <v>1</v>
      </c>
      <c r="N103" t="s">
        <v>584</v>
      </c>
      <c r="O103" t="s">
        <v>585</v>
      </c>
    </row>
    <row r="104" spans="1:15" x14ac:dyDescent="0.3">
      <c r="A104" t="s">
        <v>42</v>
      </c>
      <c r="B104" t="s">
        <v>822</v>
      </c>
      <c r="C104">
        <v>15</v>
      </c>
      <c r="D104" t="s">
        <v>640</v>
      </c>
      <c r="E104" t="s">
        <v>587</v>
      </c>
      <c r="F104" t="s">
        <v>691</v>
      </c>
      <c r="G104" t="s">
        <v>631</v>
      </c>
      <c r="H104" s="1">
        <v>44961</v>
      </c>
      <c r="I104">
        <v>6</v>
      </c>
      <c r="J104">
        <v>7066</v>
      </c>
      <c r="K104" t="s">
        <v>39</v>
      </c>
      <c r="L104" t="s">
        <v>31</v>
      </c>
      <c r="M104">
        <v>3</v>
      </c>
      <c r="N104" t="s">
        <v>584</v>
      </c>
      <c r="O104" t="s">
        <v>594</v>
      </c>
    </row>
    <row r="105" spans="1:15" x14ac:dyDescent="0.3">
      <c r="A105" t="s">
        <v>255</v>
      </c>
      <c r="B105" t="s">
        <v>823</v>
      </c>
      <c r="C105">
        <v>49</v>
      </c>
      <c r="D105" t="s">
        <v>640</v>
      </c>
      <c r="E105" t="s">
        <v>562</v>
      </c>
      <c r="F105" t="s">
        <v>601</v>
      </c>
      <c r="G105" s="1">
        <v>45451</v>
      </c>
      <c r="H105" t="s">
        <v>824</v>
      </c>
      <c r="I105">
        <v>8</v>
      </c>
      <c r="J105">
        <v>108060</v>
      </c>
      <c r="K105" t="s">
        <v>28</v>
      </c>
      <c r="L105" t="s">
        <v>31</v>
      </c>
      <c r="M105">
        <v>4</v>
      </c>
      <c r="N105" t="s">
        <v>584</v>
      </c>
      <c r="O105" t="s">
        <v>589</v>
      </c>
    </row>
    <row r="106" spans="1:15" x14ac:dyDescent="0.3">
      <c r="A106" t="s">
        <v>282</v>
      </c>
      <c r="B106" t="s">
        <v>825</v>
      </c>
      <c r="C106">
        <v>31</v>
      </c>
      <c r="D106" t="s">
        <v>23</v>
      </c>
      <c r="E106" t="s">
        <v>561</v>
      </c>
      <c r="F106" t="s">
        <v>11</v>
      </c>
      <c r="G106" s="1">
        <v>44929</v>
      </c>
      <c r="H106" s="1">
        <v>44938</v>
      </c>
      <c r="I106">
        <v>9</v>
      </c>
      <c r="J106">
        <v>130057</v>
      </c>
      <c r="K106" t="s">
        <v>24</v>
      </c>
      <c r="L106" t="s">
        <v>31</v>
      </c>
      <c r="M106">
        <v>4</v>
      </c>
      <c r="N106" t="s">
        <v>584</v>
      </c>
      <c r="O106" t="s">
        <v>585</v>
      </c>
    </row>
    <row r="107" spans="1:15" x14ac:dyDescent="0.3">
      <c r="A107" t="s">
        <v>143</v>
      </c>
      <c r="B107" t="s">
        <v>826</v>
      </c>
      <c r="C107">
        <v>53</v>
      </c>
      <c r="D107" t="s">
        <v>610</v>
      </c>
      <c r="E107" t="s">
        <v>563</v>
      </c>
      <c r="F107" t="s">
        <v>10</v>
      </c>
      <c r="G107" t="s">
        <v>827</v>
      </c>
      <c r="H107" t="s">
        <v>828</v>
      </c>
      <c r="I107">
        <v>5</v>
      </c>
      <c r="J107">
        <v>34977</v>
      </c>
      <c r="K107" t="s">
        <v>24</v>
      </c>
      <c r="L107" t="s">
        <v>31</v>
      </c>
      <c r="M107">
        <v>2</v>
      </c>
      <c r="N107" t="s">
        <v>584</v>
      </c>
      <c r="O107" t="s">
        <v>589</v>
      </c>
    </row>
    <row r="108" spans="1:15" x14ac:dyDescent="0.3">
      <c r="A108" t="s">
        <v>410</v>
      </c>
      <c r="B108" t="s">
        <v>829</v>
      </c>
      <c r="C108">
        <v>72</v>
      </c>
      <c r="D108" t="s">
        <v>604</v>
      </c>
      <c r="E108" t="s">
        <v>622</v>
      </c>
      <c r="F108" t="s">
        <v>10</v>
      </c>
      <c r="G108" t="s">
        <v>652</v>
      </c>
      <c r="H108" t="s">
        <v>700</v>
      </c>
      <c r="I108">
        <v>3</v>
      </c>
      <c r="J108">
        <v>84493</v>
      </c>
      <c r="K108" t="s">
        <v>35</v>
      </c>
      <c r="L108" t="s">
        <v>31</v>
      </c>
      <c r="M108">
        <v>5</v>
      </c>
      <c r="N108" t="s">
        <v>584</v>
      </c>
      <c r="O108" t="s">
        <v>589</v>
      </c>
    </row>
    <row r="109" spans="1:15" x14ac:dyDescent="0.3">
      <c r="A109" t="s">
        <v>54</v>
      </c>
      <c r="B109" t="s">
        <v>830</v>
      </c>
      <c r="C109">
        <v>11</v>
      </c>
      <c r="D109" t="s">
        <v>604</v>
      </c>
      <c r="E109" t="s">
        <v>560</v>
      </c>
      <c r="F109" t="s">
        <v>691</v>
      </c>
      <c r="G109" s="1">
        <v>45391</v>
      </c>
      <c r="H109" t="s">
        <v>831</v>
      </c>
      <c r="I109">
        <v>9</v>
      </c>
      <c r="J109">
        <v>15283</v>
      </c>
      <c r="K109" t="s">
        <v>35</v>
      </c>
      <c r="L109" t="s">
        <v>31</v>
      </c>
      <c r="M109">
        <v>2</v>
      </c>
      <c r="N109" t="s">
        <v>584</v>
      </c>
      <c r="O109" t="s">
        <v>599</v>
      </c>
    </row>
    <row r="110" spans="1:15" x14ac:dyDescent="0.3">
      <c r="A110" t="s">
        <v>285</v>
      </c>
      <c r="B110" t="s">
        <v>832</v>
      </c>
      <c r="C110">
        <v>61</v>
      </c>
      <c r="D110" t="s">
        <v>23</v>
      </c>
      <c r="E110" t="s">
        <v>563</v>
      </c>
      <c r="F110" t="s">
        <v>623</v>
      </c>
      <c r="G110" t="s">
        <v>833</v>
      </c>
      <c r="H110" s="1">
        <v>44928</v>
      </c>
      <c r="I110">
        <v>10</v>
      </c>
      <c r="J110">
        <v>145552</v>
      </c>
      <c r="K110" t="s">
        <v>39</v>
      </c>
      <c r="L110" t="s">
        <v>31</v>
      </c>
      <c r="M110">
        <v>5</v>
      </c>
      <c r="N110" t="s">
        <v>584</v>
      </c>
      <c r="O110" t="s">
        <v>599</v>
      </c>
    </row>
    <row r="111" spans="1:15" x14ac:dyDescent="0.3">
      <c r="A111" t="s">
        <v>293</v>
      </c>
      <c r="B111" t="s">
        <v>834</v>
      </c>
      <c r="C111">
        <v>69</v>
      </c>
      <c r="D111" t="s">
        <v>604</v>
      </c>
      <c r="E111" t="s">
        <v>562</v>
      </c>
      <c r="F111" t="s">
        <v>611</v>
      </c>
      <c r="G111" t="s">
        <v>835</v>
      </c>
      <c r="H111" s="1">
        <v>44621</v>
      </c>
      <c r="I111">
        <v>4</v>
      </c>
      <c r="J111">
        <v>60766</v>
      </c>
      <c r="K111" t="s">
        <v>35</v>
      </c>
      <c r="L111" t="s">
        <v>31</v>
      </c>
      <c r="M111">
        <v>4</v>
      </c>
      <c r="N111" t="s">
        <v>584</v>
      </c>
      <c r="O111" t="s">
        <v>589</v>
      </c>
    </row>
    <row r="112" spans="1:15" x14ac:dyDescent="0.3">
      <c r="A112" t="s">
        <v>380</v>
      </c>
      <c r="B112" t="s">
        <v>836</v>
      </c>
      <c r="C112">
        <v>68</v>
      </c>
      <c r="D112" t="s">
        <v>610</v>
      </c>
      <c r="E112" t="s">
        <v>561</v>
      </c>
      <c r="F112" t="s">
        <v>611</v>
      </c>
      <c r="G112" t="s">
        <v>744</v>
      </c>
      <c r="H112" t="s">
        <v>837</v>
      </c>
      <c r="I112">
        <v>4</v>
      </c>
      <c r="J112">
        <v>93309</v>
      </c>
      <c r="K112" t="s">
        <v>24</v>
      </c>
      <c r="L112" t="s">
        <v>25</v>
      </c>
      <c r="M112">
        <v>4</v>
      </c>
      <c r="N112" t="s">
        <v>584</v>
      </c>
      <c r="O112" t="s">
        <v>594</v>
      </c>
    </row>
    <row r="113" spans="1:15" x14ac:dyDescent="0.3">
      <c r="A113" t="s">
        <v>320</v>
      </c>
      <c r="B113" t="s">
        <v>838</v>
      </c>
      <c r="C113">
        <v>64</v>
      </c>
      <c r="D113" t="s">
        <v>30</v>
      </c>
      <c r="E113" t="s">
        <v>737</v>
      </c>
      <c r="F113" t="s">
        <v>601</v>
      </c>
      <c r="G113" t="s">
        <v>839</v>
      </c>
      <c r="H113" s="1">
        <v>45234</v>
      </c>
      <c r="I113">
        <v>8</v>
      </c>
      <c r="J113">
        <v>135703</v>
      </c>
      <c r="K113" t="s">
        <v>28</v>
      </c>
      <c r="L113" t="s">
        <v>31</v>
      </c>
      <c r="M113">
        <v>3</v>
      </c>
      <c r="N113" t="s">
        <v>584</v>
      </c>
      <c r="O113" t="s">
        <v>594</v>
      </c>
    </row>
    <row r="114" spans="1:15" x14ac:dyDescent="0.3">
      <c r="A114" t="s">
        <v>323</v>
      </c>
      <c r="B114" t="s">
        <v>840</v>
      </c>
      <c r="C114">
        <v>44</v>
      </c>
      <c r="D114" t="s">
        <v>582</v>
      </c>
      <c r="E114" t="s">
        <v>597</v>
      </c>
      <c r="F114" t="s">
        <v>10</v>
      </c>
      <c r="G114" s="1">
        <v>44656</v>
      </c>
      <c r="H114" s="1">
        <v>44660</v>
      </c>
      <c r="I114">
        <v>4</v>
      </c>
      <c r="J114">
        <v>68413</v>
      </c>
      <c r="K114" t="s">
        <v>24</v>
      </c>
      <c r="L114" t="s">
        <v>25</v>
      </c>
      <c r="M114">
        <v>3</v>
      </c>
      <c r="N114" t="s">
        <v>584</v>
      </c>
      <c r="O114" t="s">
        <v>585</v>
      </c>
    </row>
    <row r="115" spans="1:15" x14ac:dyDescent="0.3">
      <c r="A115" t="s">
        <v>480</v>
      </c>
      <c r="B115" t="s">
        <v>841</v>
      </c>
      <c r="C115">
        <v>64</v>
      </c>
      <c r="D115" t="s">
        <v>30</v>
      </c>
      <c r="E115" t="s">
        <v>562</v>
      </c>
      <c r="F115" t="s">
        <v>10</v>
      </c>
      <c r="G115" t="s">
        <v>842</v>
      </c>
      <c r="H115" t="s">
        <v>843</v>
      </c>
      <c r="I115">
        <v>1</v>
      </c>
      <c r="J115">
        <v>58682</v>
      </c>
      <c r="K115" t="s">
        <v>35</v>
      </c>
      <c r="L115" t="s">
        <v>25</v>
      </c>
      <c r="M115">
        <v>1</v>
      </c>
      <c r="N115" t="s">
        <v>584</v>
      </c>
      <c r="O115" t="s">
        <v>585</v>
      </c>
    </row>
    <row r="116" spans="1:15" x14ac:dyDescent="0.3">
      <c r="A116" t="s">
        <v>519</v>
      </c>
      <c r="B116" t="s">
        <v>844</v>
      </c>
      <c r="C116">
        <v>4</v>
      </c>
      <c r="D116" t="s">
        <v>30</v>
      </c>
      <c r="E116" t="s">
        <v>605</v>
      </c>
      <c r="F116" t="s">
        <v>10</v>
      </c>
      <c r="G116" t="s">
        <v>845</v>
      </c>
      <c r="H116" t="s">
        <v>637</v>
      </c>
      <c r="I116">
        <v>1</v>
      </c>
      <c r="J116">
        <v>103485</v>
      </c>
      <c r="K116" t="s">
        <v>24</v>
      </c>
      <c r="L116" t="s">
        <v>25</v>
      </c>
      <c r="M116">
        <v>4</v>
      </c>
      <c r="N116" t="s">
        <v>584</v>
      </c>
      <c r="O116" t="s">
        <v>589</v>
      </c>
    </row>
    <row r="117" spans="1:15" x14ac:dyDescent="0.3">
      <c r="A117" t="s">
        <v>491</v>
      </c>
      <c r="B117" t="s">
        <v>846</v>
      </c>
      <c r="C117">
        <v>33</v>
      </c>
      <c r="D117" t="s">
        <v>23</v>
      </c>
      <c r="E117" t="s">
        <v>605</v>
      </c>
      <c r="F117" t="s">
        <v>601</v>
      </c>
      <c r="G117" t="s">
        <v>717</v>
      </c>
      <c r="H117" t="s">
        <v>847</v>
      </c>
      <c r="I117">
        <v>2</v>
      </c>
      <c r="J117">
        <v>133428</v>
      </c>
      <c r="K117" t="s">
        <v>39</v>
      </c>
      <c r="L117" t="s">
        <v>31</v>
      </c>
      <c r="M117">
        <v>1</v>
      </c>
      <c r="N117" t="s">
        <v>584</v>
      </c>
      <c r="O117" t="s">
        <v>594</v>
      </c>
    </row>
    <row r="118" spans="1:15" x14ac:dyDescent="0.3">
      <c r="A118" t="s">
        <v>74</v>
      </c>
      <c r="B118" t="s">
        <v>848</v>
      </c>
      <c r="C118">
        <v>39</v>
      </c>
      <c r="D118" t="s">
        <v>596</v>
      </c>
      <c r="E118" t="s">
        <v>702</v>
      </c>
      <c r="F118" t="s">
        <v>13</v>
      </c>
      <c r="G118" s="1">
        <v>45447</v>
      </c>
      <c r="H118" t="s">
        <v>849</v>
      </c>
      <c r="I118">
        <v>9</v>
      </c>
      <c r="J118">
        <v>25597</v>
      </c>
      <c r="K118" t="s">
        <v>28</v>
      </c>
      <c r="L118" t="s">
        <v>25</v>
      </c>
      <c r="M118">
        <v>2</v>
      </c>
      <c r="N118" t="s">
        <v>584</v>
      </c>
      <c r="O118" t="s">
        <v>594</v>
      </c>
    </row>
    <row r="119" spans="1:15" x14ac:dyDescent="0.3">
      <c r="A119" t="s">
        <v>228</v>
      </c>
      <c r="B119" t="s">
        <v>850</v>
      </c>
      <c r="C119">
        <v>32</v>
      </c>
      <c r="D119" t="s">
        <v>30</v>
      </c>
      <c r="E119" t="s">
        <v>681</v>
      </c>
      <c r="F119" t="s">
        <v>611</v>
      </c>
      <c r="G119" t="s">
        <v>633</v>
      </c>
      <c r="H119" t="s">
        <v>851</v>
      </c>
      <c r="I119">
        <v>6</v>
      </c>
      <c r="J119">
        <v>72482</v>
      </c>
      <c r="K119" t="s">
        <v>35</v>
      </c>
      <c r="L119" t="s">
        <v>25</v>
      </c>
      <c r="M119">
        <v>2</v>
      </c>
      <c r="N119" t="s">
        <v>584</v>
      </c>
      <c r="O119" t="s">
        <v>589</v>
      </c>
    </row>
    <row r="120" spans="1:15" x14ac:dyDescent="0.3">
      <c r="A120" t="s">
        <v>360</v>
      </c>
      <c r="B120" t="s">
        <v>852</v>
      </c>
      <c r="C120">
        <v>64</v>
      </c>
      <c r="D120" t="s">
        <v>626</v>
      </c>
      <c r="E120" t="s">
        <v>681</v>
      </c>
      <c r="F120" t="s">
        <v>10</v>
      </c>
      <c r="G120" t="s">
        <v>853</v>
      </c>
      <c r="H120" t="s">
        <v>854</v>
      </c>
      <c r="I120">
        <v>7</v>
      </c>
      <c r="J120">
        <v>145724</v>
      </c>
      <c r="K120" t="s">
        <v>28</v>
      </c>
      <c r="L120" t="s">
        <v>25</v>
      </c>
      <c r="M120">
        <v>3</v>
      </c>
      <c r="N120" t="s">
        <v>584</v>
      </c>
      <c r="O120" t="s">
        <v>599</v>
      </c>
    </row>
    <row r="121" spans="1:15" x14ac:dyDescent="0.3">
      <c r="A121" t="s">
        <v>510</v>
      </c>
      <c r="B121" t="s">
        <v>855</v>
      </c>
      <c r="C121">
        <v>82</v>
      </c>
      <c r="D121" t="s">
        <v>640</v>
      </c>
      <c r="E121" t="s">
        <v>630</v>
      </c>
      <c r="F121" t="s">
        <v>601</v>
      </c>
      <c r="G121" s="1">
        <v>45019</v>
      </c>
      <c r="H121" s="1">
        <v>45020</v>
      </c>
      <c r="I121">
        <v>1</v>
      </c>
      <c r="J121">
        <v>86647</v>
      </c>
      <c r="K121" t="s">
        <v>24</v>
      </c>
      <c r="L121" t="s">
        <v>31</v>
      </c>
      <c r="M121">
        <v>1</v>
      </c>
      <c r="N121" t="s">
        <v>584</v>
      </c>
      <c r="O121" t="s">
        <v>594</v>
      </c>
    </row>
    <row r="122" spans="1:15" x14ac:dyDescent="0.3">
      <c r="A122" t="s">
        <v>413</v>
      </c>
      <c r="B122" t="s">
        <v>856</v>
      </c>
      <c r="C122">
        <v>78</v>
      </c>
      <c r="D122" t="s">
        <v>640</v>
      </c>
      <c r="E122" t="s">
        <v>654</v>
      </c>
      <c r="F122" t="s">
        <v>12</v>
      </c>
      <c r="G122" s="1">
        <v>44777</v>
      </c>
      <c r="H122" s="1">
        <v>44779</v>
      </c>
      <c r="I122">
        <v>2</v>
      </c>
      <c r="J122">
        <v>56803</v>
      </c>
      <c r="K122" t="s">
        <v>39</v>
      </c>
      <c r="L122" t="s">
        <v>31</v>
      </c>
      <c r="M122">
        <v>3</v>
      </c>
      <c r="N122" t="s">
        <v>584</v>
      </c>
      <c r="O122" t="s">
        <v>594</v>
      </c>
    </row>
    <row r="123" spans="1:15" x14ac:dyDescent="0.3">
      <c r="A123" t="s">
        <v>71</v>
      </c>
      <c r="B123" t="s">
        <v>857</v>
      </c>
      <c r="C123">
        <v>75</v>
      </c>
      <c r="D123" t="s">
        <v>626</v>
      </c>
      <c r="E123" t="s">
        <v>630</v>
      </c>
      <c r="F123" t="s">
        <v>10</v>
      </c>
      <c r="G123" s="1">
        <v>45363</v>
      </c>
      <c r="H123" t="s">
        <v>858</v>
      </c>
      <c r="I123">
        <v>3</v>
      </c>
      <c r="J123">
        <v>7646</v>
      </c>
      <c r="K123" t="s">
        <v>28</v>
      </c>
      <c r="L123" t="s">
        <v>31</v>
      </c>
      <c r="M123">
        <v>2</v>
      </c>
      <c r="N123" t="s">
        <v>584</v>
      </c>
      <c r="O123" t="s">
        <v>585</v>
      </c>
    </row>
    <row r="124" spans="1:15" x14ac:dyDescent="0.3">
      <c r="A124" t="s">
        <v>337</v>
      </c>
      <c r="B124" t="s">
        <v>859</v>
      </c>
      <c r="C124">
        <v>24</v>
      </c>
      <c r="D124" t="s">
        <v>610</v>
      </c>
      <c r="E124" t="s">
        <v>563</v>
      </c>
      <c r="F124" t="s">
        <v>11</v>
      </c>
      <c r="G124" s="1">
        <v>44808</v>
      </c>
      <c r="H124" s="1">
        <v>44814</v>
      </c>
      <c r="I124">
        <v>6</v>
      </c>
      <c r="J124">
        <v>110649</v>
      </c>
      <c r="K124" t="s">
        <v>24</v>
      </c>
      <c r="L124" t="s">
        <v>31</v>
      </c>
      <c r="M124">
        <v>3</v>
      </c>
      <c r="N124" t="s">
        <v>584</v>
      </c>
      <c r="O124" t="s">
        <v>608</v>
      </c>
    </row>
    <row r="125" spans="1:15" x14ac:dyDescent="0.3">
      <c r="A125" t="s">
        <v>250</v>
      </c>
      <c r="B125" t="s">
        <v>860</v>
      </c>
      <c r="C125">
        <v>85</v>
      </c>
      <c r="D125" t="s">
        <v>640</v>
      </c>
      <c r="E125" t="s">
        <v>737</v>
      </c>
      <c r="F125" t="s">
        <v>623</v>
      </c>
      <c r="G125" s="1">
        <v>45139</v>
      </c>
      <c r="H125" s="1">
        <v>45144</v>
      </c>
      <c r="I125">
        <v>5</v>
      </c>
      <c r="J125">
        <v>66120</v>
      </c>
      <c r="K125" t="s">
        <v>35</v>
      </c>
      <c r="L125" t="s">
        <v>25</v>
      </c>
      <c r="M125">
        <v>2</v>
      </c>
      <c r="N125" t="s">
        <v>584</v>
      </c>
      <c r="O125" t="s">
        <v>594</v>
      </c>
    </row>
    <row r="126" spans="1:15" x14ac:dyDescent="0.3">
      <c r="A126" t="s">
        <v>526</v>
      </c>
      <c r="B126" t="s">
        <v>861</v>
      </c>
      <c r="C126">
        <v>76</v>
      </c>
      <c r="D126" t="s">
        <v>582</v>
      </c>
      <c r="E126" t="s">
        <v>737</v>
      </c>
      <c r="F126" t="s">
        <v>611</v>
      </c>
      <c r="G126" s="1">
        <v>45238</v>
      </c>
      <c r="H126" s="1">
        <v>45239</v>
      </c>
      <c r="I126">
        <v>1</v>
      </c>
      <c r="J126">
        <v>126854</v>
      </c>
      <c r="K126" t="s">
        <v>35</v>
      </c>
      <c r="L126" t="s">
        <v>31</v>
      </c>
      <c r="M126">
        <v>2</v>
      </c>
      <c r="N126" t="s">
        <v>584</v>
      </c>
      <c r="O126" t="s">
        <v>599</v>
      </c>
    </row>
    <row r="127" spans="1:15" x14ac:dyDescent="0.3">
      <c r="A127" t="s">
        <v>377</v>
      </c>
      <c r="B127" t="s">
        <v>862</v>
      </c>
      <c r="C127">
        <v>41</v>
      </c>
      <c r="D127" t="s">
        <v>610</v>
      </c>
      <c r="E127" t="s">
        <v>562</v>
      </c>
      <c r="F127" t="s">
        <v>606</v>
      </c>
      <c r="G127" t="s">
        <v>863</v>
      </c>
      <c r="H127" t="s">
        <v>864</v>
      </c>
      <c r="I127">
        <v>3</v>
      </c>
      <c r="J127">
        <v>69522</v>
      </c>
      <c r="K127" t="s">
        <v>35</v>
      </c>
      <c r="L127" t="s">
        <v>25</v>
      </c>
      <c r="M127">
        <v>4</v>
      </c>
      <c r="N127" t="s">
        <v>584</v>
      </c>
      <c r="O127" t="s">
        <v>599</v>
      </c>
    </row>
    <row r="128" spans="1:15" x14ac:dyDescent="0.3">
      <c r="A128" t="s">
        <v>132</v>
      </c>
      <c r="B128" t="s">
        <v>865</v>
      </c>
      <c r="C128">
        <v>69</v>
      </c>
      <c r="D128" t="s">
        <v>596</v>
      </c>
      <c r="E128" t="s">
        <v>562</v>
      </c>
      <c r="F128" t="s">
        <v>615</v>
      </c>
      <c r="G128" s="1">
        <v>45089</v>
      </c>
      <c r="H128" t="s">
        <v>866</v>
      </c>
      <c r="I128">
        <v>7</v>
      </c>
      <c r="J128">
        <v>44912</v>
      </c>
      <c r="K128" t="s">
        <v>28</v>
      </c>
      <c r="L128" t="s">
        <v>25</v>
      </c>
      <c r="M128">
        <v>1</v>
      </c>
      <c r="N128" t="s">
        <v>584</v>
      </c>
      <c r="O128" t="s">
        <v>608</v>
      </c>
    </row>
    <row r="129" spans="1:15" x14ac:dyDescent="0.3">
      <c r="A129" t="s">
        <v>420</v>
      </c>
      <c r="B129" t="s">
        <v>867</v>
      </c>
      <c r="C129">
        <v>60</v>
      </c>
      <c r="D129" t="s">
        <v>582</v>
      </c>
      <c r="E129" t="s">
        <v>563</v>
      </c>
      <c r="F129" t="s">
        <v>13</v>
      </c>
      <c r="G129" t="s">
        <v>761</v>
      </c>
      <c r="H129" t="s">
        <v>868</v>
      </c>
      <c r="I129">
        <v>4</v>
      </c>
      <c r="J129">
        <v>121824</v>
      </c>
      <c r="K129" t="s">
        <v>24</v>
      </c>
      <c r="L129" t="s">
        <v>25</v>
      </c>
      <c r="M129">
        <v>2</v>
      </c>
      <c r="N129" t="s">
        <v>584</v>
      </c>
      <c r="O129" t="s">
        <v>585</v>
      </c>
    </row>
    <row r="130" spans="1:15" x14ac:dyDescent="0.3">
      <c r="A130" t="s">
        <v>309</v>
      </c>
      <c r="B130" t="s">
        <v>869</v>
      </c>
      <c r="C130">
        <v>69</v>
      </c>
      <c r="D130" t="s">
        <v>23</v>
      </c>
      <c r="E130" t="s">
        <v>563</v>
      </c>
      <c r="F130" t="s">
        <v>13</v>
      </c>
      <c r="G130" s="1">
        <v>45081</v>
      </c>
      <c r="H130" s="1">
        <v>45087</v>
      </c>
      <c r="I130">
        <v>6</v>
      </c>
      <c r="J130">
        <v>96819</v>
      </c>
      <c r="K130" t="s">
        <v>24</v>
      </c>
      <c r="L130" t="s">
        <v>31</v>
      </c>
      <c r="M130">
        <v>4</v>
      </c>
      <c r="N130" t="s">
        <v>584</v>
      </c>
      <c r="O130" t="s">
        <v>585</v>
      </c>
    </row>
    <row r="131" spans="1:15" x14ac:dyDescent="0.3">
      <c r="A131" t="s">
        <v>226</v>
      </c>
      <c r="B131" t="s">
        <v>870</v>
      </c>
      <c r="C131">
        <v>28</v>
      </c>
      <c r="D131" t="s">
        <v>30</v>
      </c>
      <c r="E131" t="s">
        <v>591</v>
      </c>
      <c r="F131" t="s">
        <v>583</v>
      </c>
      <c r="G131" s="1">
        <v>44622</v>
      </c>
      <c r="H131" s="1">
        <v>44631</v>
      </c>
      <c r="I131">
        <v>9</v>
      </c>
      <c r="J131">
        <v>107427</v>
      </c>
      <c r="K131" t="s">
        <v>35</v>
      </c>
      <c r="L131" t="s">
        <v>25</v>
      </c>
      <c r="M131">
        <v>4</v>
      </c>
      <c r="N131" t="s">
        <v>584</v>
      </c>
      <c r="O131" t="s">
        <v>608</v>
      </c>
    </row>
    <row r="132" spans="1:15" x14ac:dyDescent="0.3">
      <c r="A132" t="s">
        <v>319</v>
      </c>
      <c r="B132" t="s">
        <v>871</v>
      </c>
      <c r="C132">
        <v>85</v>
      </c>
      <c r="D132" t="s">
        <v>23</v>
      </c>
      <c r="E132" t="s">
        <v>630</v>
      </c>
      <c r="F132" t="s">
        <v>678</v>
      </c>
      <c r="G132" t="s">
        <v>872</v>
      </c>
      <c r="H132" t="s">
        <v>873</v>
      </c>
      <c r="I132">
        <v>8</v>
      </c>
      <c r="J132">
        <v>135612</v>
      </c>
      <c r="K132" t="s">
        <v>35</v>
      </c>
      <c r="L132" t="s">
        <v>25</v>
      </c>
      <c r="M132">
        <v>4</v>
      </c>
      <c r="N132" t="s">
        <v>584</v>
      </c>
      <c r="O132" t="s">
        <v>589</v>
      </c>
    </row>
    <row r="133" spans="1:15" x14ac:dyDescent="0.3">
      <c r="A133" t="s">
        <v>173</v>
      </c>
      <c r="B133" t="s">
        <v>874</v>
      </c>
      <c r="C133">
        <v>85</v>
      </c>
      <c r="D133" t="s">
        <v>610</v>
      </c>
      <c r="E133" t="s">
        <v>587</v>
      </c>
      <c r="F133" t="s">
        <v>627</v>
      </c>
      <c r="G133" s="1">
        <v>44745</v>
      </c>
      <c r="H133" s="1">
        <v>44754</v>
      </c>
      <c r="I133">
        <v>9</v>
      </c>
      <c r="J133">
        <v>82232</v>
      </c>
      <c r="K133" t="s">
        <v>35</v>
      </c>
      <c r="L133" t="s">
        <v>31</v>
      </c>
      <c r="M133">
        <v>2</v>
      </c>
      <c r="N133" t="s">
        <v>584</v>
      </c>
      <c r="O133" t="s">
        <v>594</v>
      </c>
    </row>
    <row r="134" spans="1:15" x14ac:dyDescent="0.3">
      <c r="A134" t="s">
        <v>333</v>
      </c>
      <c r="B134" t="s">
        <v>875</v>
      </c>
      <c r="C134">
        <v>23</v>
      </c>
      <c r="D134" t="s">
        <v>30</v>
      </c>
      <c r="E134" t="s">
        <v>597</v>
      </c>
      <c r="F134" t="s">
        <v>656</v>
      </c>
      <c r="G134" t="s">
        <v>876</v>
      </c>
      <c r="H134" t="s">
        <v>877</v>
      </c>
      <c r="I134">
        <v>7</v>
      </c>
      <c r="J134">
        <v>126854</v>
      </c>
      <c r="K134" t="s">
        <v>24</v>
      </c>
      <c r="L134" t="s">
        <v>25</v>
      </c>
      <c r="M134">
        <v>4</v>
      </c>
      <c r="N134" t="s">
        <v>584</v>
      </c>
      <c r="O134" t="s">
        <v>585</v>
      </c>
    </row>
    <row r="135" spans="1:15" x14ac:dyDescent="0.3">
      <c r="A135" t="s">
        <v>241</v>
      </c>
      <c r="B135" t="s">
        <v>878</v>
      </c>
      <c r="C135">
        <v>36</v>
      </c>
      <c r="D135" t="s">
        <v>23</v>
      </c>
      <c r="E135" t="s">
        <v>560</v>
      </c>
      <c r="F135" t="s">
        <v>583</v>
      </c>
      <c r="G135" t="s">
        <v>692</v>
      </c>
      <c r="H135" t="s">
        <v>879</v>
      </c>
      <c r="I135">
        <v>5</v>
      </c>
      <c r="J135">
        <v>63869</v>
      </c>
      <c r="K135" t="s">
        <v>35</v>
      </c>
      <c r="L135" t="s">
        <v>31</v>
      </c>
      <c r="M135">
        <v>4</v>
      </c>
      <c r="N135" t="s">
        <v>584</v>
      </c>
      <c r="O135" t="s">
        <v>589</v>
      </c>
    </row>
    <row r="136" spans="1:15" x14ac:dyDescent="0.3">
      <c r="A136" t="s">
        <v>264</v>
      </c>
      <c r="B136" t="s">
        <v>880</v>
      </c>
      <c r="C136">
        <v>17</v>
      </c>
      <c r="D136" t="s">
        <v>582</v>
      </c>
      <c r="E136" t="s">
        <v>737</v>
      </c>
      <c r="F136" t="s">
        <v>11</v>
      </c>
      <c r="G136" s="1">
        <v>44747</v>
      </c>
      <c r="H136" t="s">
        <v>881</v>
      </c>
      <c r="I136">
        <v>9</v>
      </c>
      <c r="J136">
        <v>125595</v>
      </c>
      <c r="K136" t="s">
        <v>35</v>
      </c>
      <c r="L136" t="s">
        <v>31</v>
      </c>
      <c r="M136">
        <v>4</v>
      </c>
      <c r="N136" t="s">
        <v>584</v>
      </c>
      <c r="O136" t="s">
        <v>585</v>
      </c>
    </row>
    <row r="137" spans="1:15" x14ac:dyDescent="0.3">
      <c r="A137" t="s">
        <v>326</v>
      </c>
      <c r="B137" t="s">
        <v>882</v>
      </c>
      <c r="C137">
        <v>56</v>
      </c>
      <c r="D137" t="s">
        <v>582</v>
      </c>
      <c r="E137" t="s">
        <v>561</v>
      </c>
      <c r="F137" t="s">
        <v>583</v>
      </c>
      <c r="G137" t="s">
        <v>883</v>
      </c>
      <c r="H137" t="s">
        <v>884</v>
      </c>
      <c r="I137">
        <v>1</v>
      </c>
      <c r="J137">
        <v>17282</v>
      </c>
      <c r="K137" t="s">
        <v>39</v>
      </c>
      <c r="L137" t="s">
        <v>31</v>
      </c>
      <c r="M137">
        <v>1</v>
      </c>
      <c r="N137" t="s">
        <v>584</v>
      </c>
      <c r="O137" t="s">
        <v>599</v>
      </c>
    </row>
    <row r="138" spans="1:15" x14ac:dyDescent="0.3">
      <c r="A138" t="s">
        <v>463</v>
      </c>
      <c r="B138" t="s">
        <v>885</v>
      </c>
      <c r="C138">
        <v>59</v>
      </c>
      <c r="D138" t="s">
        <v>596</v>
      </c>
      <c r="E138" t="s">
        <v>561</v>
      </c>
      <c r="F138" t="s">
        <v>627</v>
      </c>
      <c r="G138" s="1">
        <v>44897</v>
      </c>
      <c r="H138" s="1">
        <v>44898</v>
      </c>
      <c r="I138">
        <v>1</v>
      </c>
      <c r="J138">
        <v>45646</v>
      </c>
      <c r="K138" t="s">
        <v>39</v>
      </c>
      <c r="L138" t="s">
        <v>31</v>
      </c>
      <c r="M138">
        <v>3</v>
      </c>
      <c r="N138" t="s">
        <v>584</v>
      </c>
      <c r="O138" t="s">
        <v>599</v>
      </c>
    </row>
    <row r="139" spans="1:15" x14ac:dyDescent="0.3">
      <c r="A139" t="s">
        <v>470</v>
      </c>
      <c r="B139" t="s">
        <v>886</v>
      </c>
      <c r="C139">
        <v>64</v>
      </c>
      <c r="D139" t="s">
        <v>23</v>
      </c>
      <c r="E139" t="s">
        <v>563</v>
      </c>
      <c r="F139" t="s">
        <v>606</v>
      </c>
      <c r="G139" t="s">
        <v>887</v>
      </c>
      <c r="H139" t="s">
        <v>888</v>
      </c>
      <c r="I139">
        <v>3</v>
      </c>
      <c r="J139">
        <v>149766</v>
      </c>
      <c r="K139" t="s">
        <v>35</v>
      </c>
      <c r="L139" t="s">
        <v>31</v>
      </c>
      <c r="M139">
        <v>4</v>
      </c>
      <c r="N139" t="s">
        <v>584</v>
      </c>
      <c r="O139" t="s">
        <v>589</v>
      </c>
    </row>
    <row r="140" spans="1:15" x14ac:dyDescent="0.3">
      <c r="A140" t="s">
        <v>115</v>
      </c>
      <c r="B140" t="s">
        <v>889</v>
      </c>
      <c r="C140">
        <v>7</v>
      </c>
      <c r="D140" t="s">
        <v>640</v>
      </c>
      <c r="E140" t="s">
        <v>561</v>
      </c>
      <c r="F140" t="s">
        <v>11</v>
      </c>
      <c r="G140" t="s">
        <v>890</v>
      </c>
      <c r="H140" t="s">
        <v>891</v>
      </c>
      <c r="I140">
        <v>1</v>
      </c>
      <c r="J140">
        <v>5569</v>
      </c>
      <c r="K140" t="s">
        <v>39</v>
      </c>
      <c r="L140" t="s">
        <v>25</v>
      </c>
      <c r="M140">
        <v>1</v>
      </c>
      <c r="N140" t="s">
        <v>584</v>
      </c>
      <c r="O140" t="s">
        <v>594</v>
      </c>
    </row>
    <row r="141" spans="1:15" x14ac:dyDescent="0.3">
      <c r="A141" t="s">
        <v>86</v>
      </c>
      <c r="B141" t="s">
        <v>892</v>
      </c>
      <c r="C141">
        <v>58</v>
      </c>
      <c r="D141" t="s">
        <v>640</v>
      </c>
      <c r="E141" t="s">
        <v>562</v>
      </c>
      <c r="F141" t="s">
        <v>583</v>
      </c>
      <c r="G141" t="s">
        <v>893</v>
      </c>
      <c r="H141" t="s">
        <v>728</v>
      </c>
      <c r="I141">
        <v>8</v>
      </c>
      <c r="J141">
        <v>26031</v>
      </c>
      <c r="K141" t="s">
        <v>39</v>
      </c>
      <c r="L141" t="s">
        <v>25</v>
      </c>
      <c r="M141">
        <v>3</v>
      </c>
      <c r="N141" t="s">
        <v>584</v>
      </c>
      <c r="O141" t="s">
        <v>589</v>
      </c>
    </row>
    <row r="142" spans="1:15" x14ac:dyDescent="0.3">
      <c r="A142" t="s">
        <v>150</v>
      </c>
      <c r="B142" t="s">
        <v>894</v>
      </c>
      <c r="C142">
        <v>66</v>
      </c>
      <c r="D142" t="s">
        <v>582</v>
      </c>
      <c r="E142" t="s">
        <v>654</v>
      </c>
      <c r="F142" t="s">
        <v>13</v>
      </c>
      <c r="G142" t="s">
        <v>895</v>
      </c>
      <c r="H142" t="s">
        <v>896</v>
      </c>
      <c r="I142">
        <v>5</v>
      </c>
      <c r="J142">
        <v>38611</v>
      </c>
      <c r="K142" t="s">
        <v>35</v>
      </c>
      <c r="L142" t="s">
        <v>31</v>
      </c>
      <c r="M142">
        <v>3</v>
      </c>
      <c r="N142" t="s">
        <v>584</v>
      </c>
      <c r="O142" t="s">
        <v>594</v>
      </c>
    </row>
    <row r="143" spans="1:15" x14ac:dyDescent="0.3">
      <c r="A143" t="s">
        <v>154</v>
      </c>
      <c r="B143" t="s">
        <v>897</v>
      </c>
      <c r="C143">
        <v>8</v>
      </c>
      <c r="D143" t="s">
        <v>640</v>
      </c>
      <c r="E143" t="s">
        <v>561</v>
      </c>
      <c r="F143" t="s">
        <v>615</v>
      </c>
      <c r="G143" s="1">
        <v>44597</v>
      </c>
      <c r="H143" t="s">
        <v>898</v>
      </c>
      <c r="I143">
        <v>8</v>
      </c>
      <c r="J143">
        <v>63388</v>
      </c>
      <c r="K143" t="s">
        <v>39</v>
      </c>
      <c r="L143" t="s">
        <v>25</v>
      </c>
      <c r="M143">
        <v>1</v>
      </c>
      <c r="N143" t="s">
        <v>584</v>
      </c>
      <c r="O143" t="s">
        <v>599</v>
      </c>
    </row>
    <row r="144" spans="1:15" x14ac:dyDescent="0.3">
      <c r="A144" t="s">
        <v>47</v>
      </c>
      <c r="B144" t="s">
        <v>899</v>
      </c>
      <c r="C144">
        <v>1</v>
      </c>
      <c r="D144" t="s">
        <v>30</v>
      </c>
      <c r="E144" t="s">
        <v>562</v>
      </c>
      <c r="F144" t="s">
        <v>606</v>
      </c>
      <c r="G144" t="s">
        <v>900</v>
      </c>
      <c r="H144" s="1">
        <v>44991</v>
      </c>
      <c r="I144">
        <v>9</v>
      </c>
      <c r="J144">
        <v>12339</v>
      </c>
      <c r="K144" t="s">
        <v>35</v>
      </c>
      <c r="L144" t="s">
        <v>25</v>
      </c>
      <c r="M144">
        <v>4</v>
      </c>
      <c r="N144" t="s">
        <v>584</v>
      </c>
      <c r="O144" t="s">
        <v>608</v>
      </c>
    </row>
    <row r="145" spans="1:15" x14ac:dyDescent="0.3">
      <c r="A145" t="s">
        <v>434</v>
      </c>
      <c r="B145" t="s">
        <v>901</v>
      </c>
      <c r="C145">
        <v>57</v>
      </c>
      <c r="D145" t="s">
        <v>626</v>
      </c>
      <c r="E145" t="s">
        <v>605</v>
      </c>
      <c r="F145" t="s">
        <v>11</v>
      </c>
      <c r="G145" t="s">
        <v>902</v>
      </c>
      <c r="H145" s="1">
        <v>45047</v>
      </c>
      <c r="I145">
        <v>4</v>
      </c>
      <c r="J145">
        <v>139484</v>
      </c>
      <c r="K145" t="s">
        <v>28</v>
      </c>
      <c r="L145" t="s">
        <v>31</v>
      </c>
      <c r="M145">
        <v>1</v>
      </c>
      <c r="N145" t="s">
        <v>584</v>
      </c>
      <c r="O145" t="s">
        <v>585</v>
      </c>
    </row>
    <row r="146" spans="1:15" x14ac:dyDescent="0.3">
      <c r="A146" t="s">
        <v>203</v>
      </c>
      <c r="B146" t="s">
        <v>903</v>
      </c>
      <c r="C146">
        <v>74</v>
      </c>
      <c r="D146" t="s">
        <v>640</v>
      </c>
      <c r="E146" t="s">
        <v>562</v>
      </c>
      <c r="F146" t="s">
        <v>11</v>
      </c>
      <c r="G146" t="s">
        <v>904</v>
      </c>
      <c r="H146" t="s">
        <v>905</v>
      </c>
      <c r="I146">
        <v>4</v>
      </c>
      <c r="J146">
        <v>44139</v>
      </c>
      <c r="K146" t="s">
        <v>39</v>
      </c>
      <c r="L146" t="s">
        <v>31</v>
      </c>
      <c r="M146">
        <v>3</v>
      </c>
      <c r="N146" t="s">
        <v>584</v>
      </c>
      <c r="O146" t="s">
        <v>585</v>
      </c>
    </row>
    <row r="147" spans="1:15" x14ac:dyDescent="0.3">
      <c r="A147" t="s">
        <v>124</v>
      </c>
      <c r="B147" t="s">
        <v>906</v>
      </c>
      <c r="C147">
        <v>46</v>
      </c>
      <c r="D147" t="s">
        <v>30</v>
      </c>
      <c r="E147" t="s">
        <v>597</v>
      </c>
      <c r="F147" t="s">
        <v>623</v>
      </c>
      <c r="G147" t="s">
        <v>907</v>
      </c>
      <c r="H147" t="s">
        <v>908</v>
      </c>
      <c r="I147">
        <v>8</v>
      </c>
      <c r="J147">
        <v>48290</v>
      </c>
      <c r="K147" t="s">
        <v>39</v>
      </c>
      <c r="L147" t="s">
        <v>31</v>
      </c>
      <c r="M147">
        <v>1</v>
      </c>
      <c r="N147" t="s">
        <v>584</v>
      </c>
      <c r="O147" t="s">
        <v>585</v>
      </c>
    </row>
    <row r="148" spans="1:15" x14ac:dyDescent="0.3">
      <c r="A148" t="s">
        <v>520</v>
      </c>
      <c r="B148" t="s">
        <v>909</v>
      </c>
      <c r="C148">
        <v>56</v>
      </c>
      <c r="D148" t="s">
        <v>610</v>
      </c>
      <c r="E148" t="s">
        <v>558</v>
      </c>
      <c r="F148" t="s">
        <v>10</v>
      </c>
      <c r="G148" s="1">
        <v>45025</v>
      </c>
      <c r="H148" s="1">
        <v>45026</v>
      </c>
      <c r="I148">
        <v>1</v>
      </c>
      <c r="J148">
        <v>105920</v>
      </c>
      <c r="K148" t="s">
        <v>24</v>
      </c>
      <c r="L148" t="s">
        <v>31</v>
      </c>
      <c r="M148">
        <v>1</v>
      </c>
      <c r="N148" t="s">
        <v>584</v>
      </c>
      <c r="O148" t="s">
        <v>585</v>
      </c>
    </row>
    <row r="149" spans="1:15" x14ac:dyDescent="0.3">
      <c r="A149" t="s">
        <v>142</v>
      </c>
      <c r="B149" t="s">
        <v>910</v>
      </c>
      <c r="C149">
        <v>10</v>
      </c>
      <c r="D149" t="s">
        <v>582</v>
      </c>
      <c r="E149" t="s">
        <v>587</v>
      </c>
      <c r="F149" t="s">
        <v>615</v>
      </c>
      <c r="G149" t="s">
        <v>911</v>
      </c>
      <c r="H149" t="s">
        <v>912</v>
      </c>
      <c r="I149">
        <v>8</v>
      </c>
      <c r="J149">
        <v>55816</v>
      </c>
      <c r="K149" t="s">
        <v>39</v>
      </c>
      <c r="L149" t="s">
        <v>31</v>
      </c>
      <c r="M149">
        <v>5</v>
      </c>
      <c r="N149" t="s">
        <v>584</v>
      </c>
      <c r="O149" t="s">
        <v>599</v>
      </c>
    </row>
    <row r="150" spans="1:15" x14ac:dyDescent="0.3">
      <c r="A150" t="s">
        <v>452</v>
      </c>
      <c r="B150" t="s">
        <v>913</v>
      </c>
      <c r="C150">
        <v>42</v>
      </c>
      <c r="D150" t="s">
        <v>640</v>
      </c>
      <c r="E150" t="s">
        <v>654</v>
      </c>
      <c r="F150" t="s">
        <v>611</v>
      </c>
      <c r="G150" t="s">
        <v>809</v>
      </c>
      <c r="H150" t="s">
        <v>914</v>
      </c>
      <c r="I150">
        <v>3</v>
      </c>
      <c r="J150">
        <v>117574</v>
      </c>
      <c r="K150" t="s">
        <v>39</v>
      </c>
      <c r="L150" t="s">
        <v>31</v>
      </c>
      <c r="M150">
        <v>2</v>
      </c>
      <c r="N150" t="s">
        <v>584</v>
      </c>
      <c r="O150" t="s">
        <v>599</v>
      </c>
    </row>
    <row r="151" spans="1:15" x14ac:dyDescent="0.3">
      <c r="A151" t="s">
        <v>401</v>
      </c>
      <c r="B151" t="s">
        <v>915</v>
      </c>
      <c r="C151">
        <v>75</v>
      </c>
      <c r="D151" t="s">
        <v>604</v>
      </c>
      <c r="E151" t="s">
        <v>561</v>
      </c>
      <c r="F151" t="s">
        <v>9</v>
      </c>
      <c r="G151" t="s">
        <v>916</v>
      </c>
      <c r="H151" s="1">
        <v>45294</v>
      </c>
      <c r="I151">
        <v>4</v>
      </c>
      <c r="J151">
        <v>105430</v>
      </c>
      <c r="K151" t="s">
        <v>24</v>
      </c>
      <c r="L151" t="s">
        <v>25</v>
      </c>
      <c r="M151">
        <v>5</v>
      </c>
      <c r="N151" t="s">
        <v>584</v>
      </c>
      <c r="O151" t="s">
        <v>585</v>
      </c>
    </row>
    <row r="152" spans="1:15" x14ac:dyDescent="0.3">
      <c r="A152" t="s">
        <v>388</v>
      </c>
      <c r="B152" t="s">
        <v>917</v>
      </c>
      <c r="C152">
        <v>28</v>
      </c>
      <c r="D152" t="s">
        <v>610</v>
      </c>
      <c r="E152" t="s">
        <v>563</v>
      </c>
      <c r="F152" t="s">
        <v>13</v>
      </c>
      <c r="G152" t="s">
        <v>918</v>
      </c>
      <c r="H152" t="s">
        <v>919</v>
      </c>
      <c r="I152">
        <v>3</v>
      </c>
      <c r="J152">
        <v>73766</v>
      </c>
      <c r="K152" t="s">
        <v>28</v>
      </c>
      <c r="L152" t="s">
        <v>25</v>
      </c>
      <c r="M152">
        <v>3</v>
      </c>
      <c r="N152" t="s">
        <v>584</v>
      </c>
      <c r="O152" t="s">
        <v>594</v>
      </c>
    </row>
    <row r="153" spans="1:15" x14ac:dyDescent="0.3">
      <c r="A153" t="s">
        <v>308</v>
      </c>
      <c r="B153" t="s">
        <v>920</v>
      </c>
      <c r="C153">
        <v>44</v>
      </c>
      <c r="D153" t="s">
        <v>626</v>
      </c>
      <c r="E153" t="s">
        <v>558</v>
      </c>
      <c r="F153" t="s">
        <v>691</v>
      </c>
      <c r="G153" s="1">
        <v>44604</v>
      </c>
      <c r="H153" t="s">
        <v>921</v>
      </c>
      <c r="I153">
        <v>7</v>
      </c>
      <c r="J153">
        <v>111695</v>
      </c>
      <c r="K153" t="s">
        <v>28</v>
      </c>
      <c r="L153" t="s">
        <v>31</v>
      </c>
      <c r="M153">
        <v>3</v>
      </c>
      <c r="N153" t="s">
        <v>584</v>
      </c>
      <c r="O153" t="s">
        <v>594</v>
      </c>
    </row>
    <row r="154" spans="1:15" x14ac:dyDescent="0.3">
      <c r="A154" t="s">
        <v>300</v>
      </c>
      <c r="B154" t="s">
        <v>922</v>
      </c>
      <c r="C154">
        <v>50</v>
      </c>
      <c r="D154" t="s">
        <v>23</v>
      </c>
      <c r="E154" t="s">
        <v>558</v>
      </c>
      <c r="F154" t="s">
        <v>9</v>
      </c>
      <c r="G154" s="1">
        <v>45115</v>
      </c>
      <c r="H154" t="s">
        <v>923</v>
      </c>
      <c r="I154">
        <v>6</v>
      </c>
      <c r="J154">
        <v>93420</v>
      </c>
      <c r="K154" t="s">
        <v>35</v>
      </c>
      <c r="L154" t="s">
        <v>31</v>
      </c>
      <c r="M154">
        <v>4</v>
      </c>
      <c r="N154" t="s">
        <v>584</v>
      </c>
      <c r="O154" t="s">
        <v>608</v>
      </c>
    </row>
    <row r="155" spans="1:15" x14ac:dyDescent="0.3">
      <c r="A155" t="s">
        <v>498</v>
      </c>
      <c r="B155" t="s">
        <v>924</v>
      </c>
      <c r="C155">
        <v>44</v>
      </c>
      <c r="D155" t="s">
        <v>626</v>
      </c>
      <c r="E155" t="s">
        <v>587</v>
      </c>
      <c r="F155" t="s">
        <v>583</v>
      </c>
      <c r="G155" t="s">
        <v>925</v>
      </c>
      <c r="H155" t="s">
        <v>926</v>
      </c>
      <c r="I155">
        <v>1</v>
      </c>
      <c r="J155">
        <v>71354</v>
      </c>
      <c r="K155" t="s">
        <v>39</v>
      </c>
      <c r="L155" t="s">
        <v>25</v>
      </c>
      <c r="M155">
        <v>2</v>
      </c>
      <c r="N155" t="s">
        <v>584</v>
      </c>
      <c r="O155" t="s">
        <v>589</v>
      </c>
    </row>
    <row r="156" spans="1:15" x14ac:dyDescent="0.3">
      <c r="A156" t="s">
        <v>130</v>
      </c>
      <c r="B156" t="s">
        <v>927</v>
      </c>
      <c r="C156">
        <v>18</v>
      </c>
      <c r="D156" t="s">
        <v>596</v>
      </c>
      <c r="E156" t="s">
        <v>561</v>
      </c>
      <c r="F156" t="s">
        <v>611</v>
      </c>
      <c r="G156" t="s">
        <v>928</v>
      </c>
      <c r="H156" s="1">
        <v>45083</v>
      </c>
      <c r="I156">
        <v>9</v>
      </c>
      <c r="J156">
        <v>56767</v>
      </c>
      <c r="K156" t="s">
        <v>24</v>
      </c>
      <c r="L156" t="s">
        <v>31</v>
      </c>
      <c r="M156">
        <v>3</v>
      </c>
      <c r="N156" t="s">
        <v>584</v>
      </c>
      <c r="O156" t="s">
        <v>599</v>
      </c>
    </row>
    <row r="157" spans="1:15" x14ac:dyDescent="0.3">
      <c r="A157" t="s">
        <v>473</v>
      </c>
      <c r="B157" t="s">
        <v>929</v>
      </c>
      <c r="C157">
        <v>40</v>
      </c>
      <c r="D157" t="s">
        <v>610</v>
      </c>
      <c r="E157" t="s">
        <v>630</v>
      </c>
      <c r="F157" t="s">
        <v>611</v>
      </c>
      <c r="G157" s="1">
        <v>44572</v>
      </c>
      <c r="H157" t="s">
        <v>930</v>
      </c>
      <c r="I157">
        <v>2</v>
      </c>
      <c r="J157">
        <v>106585</v>
      </c>
      <c r="K157" t="s">
        <v>28</v>
      </c>
      <c r="L157" t="s">
        <v>31</v>
      </c>
      <c r="M157">
        <v>4</v>
      </c>
      <c r="N157" t="s">
        <v>584</v>
      </c>
      <c r="O157" t="s">
        <v>589</v>
      </c>
    </row>
    <row r="158" spans="1:15" x14ac:dyDescent="0.3">
      <c r="A158" t="s">
        <v>114</v>
      </c>
      <c r="B158" t="s">
        <v>931</v>
      </c>
      <c r="C158">
        <v>21</v>
      </c>
      <c r="D158" t="s">
        <v>640</v>
      </c>
      <c r="E158" t="s">
        <v>560</v>
      </c>
      <c r="F158" t="s">
        <v>10</v>
      </c>
      <c r="G158" t="s">
        <v>932</v>
      </c>
      <c r="H158" t="s">
        <v>933</v>
      </c>
      <c r="I158">
        <v>8</v>
      </c>
      <c r="J158">
        <v>44145</v>
      </c>
      <c r="K158" t="s">
        <v>35</v>
      </c>
      <c r="L158" t="s">
        <v>25</v>
      </c>
      <c r="M158">
        <v>5</v>
      </c>
      <c r="N158" t="s">
        <v>584</v>
      </c>
      <c r="O158" t="s">
        <v>599</v>
      </c>
    </row>
    <row r="159" spans="1:15" x14ac:dyDescent="0.3">
      <c r="A159" t="s">
        <v>370</v>
      </c>
      <c r="B159" t="s">
        <v>934</v>
      </c>
      <c r="C159">
        <v>12</v>
      </c>
      <c r="D159" t="s">
        <v>23</v>
      </c>
      <c r="E159" t="s">
        <v>562</v>
      </c>
      <c r="F159" t="s">
        <v>9</v>
      </c>
      <c r="G159" s="1">
        <v>44875</v>
      </c>
      <c r="H159" t="s">
        <v>935</v>
      </c>
      <c r="I159">
        <v>4</v>
      </c>
      <c r="J159">
        <v>89603</v>
      </c>
      <c r="K159" t="s">
        <v>35</v>
      </c>
      <c r="L159" t="s">
        <v>25</v>
      </c>
      <c r="M159">
        <v>1</v>
      </c>
      <c r="N159" t="s">
        <v>584</v>
      </c>
      <c r="O159" t="s">
        <v>585</v>
      </c>
    </row>
    <row r="160" spans="1:15" x14ac:dyDescent="0.3">
      <c r="A160" t="s">
        <v>369</v>
      </c>
      <c r="B160" t="s">
        <v>936</v>
      </c>
      <c r="C160">
        <v>5</v>
      </c>
      <c r="D160" t="s">
        <v>610</v>
      </c>
      <c r="E160" t="s">
        <v>587</v>
      </c>
      <c r="F160" t="s">
        <v>9</v>
      </c>
      <c r="G160" t="s">
        <v>937</v>
      </c>
      <c r="H160" t="s">
        <v>938</v>
      </c>
      <c r="I160">
        <v>1</v>
      </c>
      <c r="J160">
        <v>22192</v>
      </c>
      <c r="K160" t="s">
        <v>24</v>
      </c>
      <c r="L160" t="s">
        <v>25</v>
      </c>
      <c r="M160">
        <v>4</v>
      </c>
      <c r="N160" t="s">
        <v>584</v>
      </c>
      <c r="O160" t="s">
        <v>599</v>
      </c>
    </row>
    <row r="161" spans="1:15" x14ac:dyDescent="0.3">
      <c r="A161" t="s">
        <v>302</v>
      </c>
      <c r="B161" t="s">
        <v>939</v>
      </c>
      <c r="C161">
        <v>67</v>
      </c>
      <c r="D161" t="s">
        <v>626</v>
      </c>
      <c r="E161" t="s">
        <v>622</v>
      </c>
      <c r="F161" t="s">
        <v>678</v>
      </c>
      <c r="G161" s="1">
        <v>45208</v>
      </c>
      <c r="H161" t="s">
        <v>940</v>
      </c>
      <c r="I161">
        <v>9</v>
      </c>
      <c r="J161">
        <v>140541</v>
      </c>
      <c r="K161" t="s">
        <v>28</v>
      </c>
      <c r="L161" t="s">
        <v>25</v>
      </c>
      <c r="M161">
        <v>1</v>
      </c>
      <c r="N161" t="s">
        <v>584</v>
      </c>
      <c r="O161" t="s">
        <v>594</v>
      </c>
    </row>
    <row r="162" spans="1:15" x14ac:dyDescent="0.3">
      <c r="A162" t="s">
        <v>347</v>
      </c>
      <c r="B162" t="s">
        <v>941</v>
      </c>
      <c r="C162">
        <v>78</v>
      </c>
      <c r="D162" t="s">
        <v>30</v>
      </c>
      <c r="E162" t="s">
        <v>630</v>
      </c>
      <c r="F162" t="s">
        <v>601</v>
      </c>
      <c r="G162" t="s">
        <v>942</v>
      </c>
      <c r="H162" s="1">
        <v>44869</v>
      </c>
      <c r="I162">
        <v>5</v>
      </c>
      <c r="J162">
        <v>96610</v>
      </c>
      <c r="K162" t="s">
        <v>28</v>
      </c>
      <c r="L162" t="s">
        <v>31</v>
      </c>
      <c r="M162">
        <v>1</v>
      </c>
      <c r="N162" t="s">
        <v>584</v>
      </c>
      <c r="O162" t="s">
        <v>585</v>
      </c>
    </row>
    <row r="163" spans="1:15" x14ac:dyDescent="0.3">
      <c r="A163" t="s">
        <v>171</v>
      </c>
      <c r="B163" t="s">
        <v>943</v>
      </c>
      <c r="C163">
        <v>61</v>
      </c>
      <c r="D163" t="s">
        <v>582</v>
      </c>
      <c r="E163" t="s">
        <v>614</v>
      </c>
      <c r="F163" t="s">
        <v>9</v>
      </c>
      <c r="G163" s="1">
        <v>44630</v>
      </c>
      <c r="H163" t="s">
        <v>709</v>
      </c>
      <c r="I163">
        <v>9</v>
      </c>
      <c r="J163">
        <v>80890</v>
      </c>
      <c r="K163" t="s">
        <v>39</v>
      </c>
      <c r="L163" t="s">
        <v>25</v>
      </c>
      <c r="M163">
        <v>2</v>
      </c>
      <c r="N163" t="s">
        <v>584</v>
      </c>
      <c r="O163" t="s">
        <v>589</v>
      </c>
    </row>
    <row r="164" spans="1:15" x14ac:dyDescent="0.3">
      <c r="A164" t="s">
        <v>56</v>
      </c>
      <c r="B164" t="s">
        <v>944</v>
      </c>
      <c r="C164">
        <v>18</v>
      </c>
      <c r="D164" t="s">
        <v>23</v>
      </c>
      <c r="E164" t="s">
        <v>630</v>
      </c>
      <c r="F164" t="s">
        <v>627</v>
      </c>
      <c r="G164" s="1">
        <v>45454</v>
      </c>
      <c r="H164" t="s">
        <v>945</v>
      </c>
      <c r="I164">
        <v>6</v>
      </c>
      <c r="J164">
        <v>10653</v>
      </c>
      <c r="K164" t="s">
        <v>28</v>
      </c>
      <c r="L164" t="s">
        <v>25</v>
      </c>
      <c r="M164">
        <v>3</v>
      </c>
      <c r="N164" t="s">
        <v>584</v>
      </c>
      <c r="O164" t="s">
        <v>589</v>
      </c>
    </row>
    <row r="165" spans="1:15" x14ac:dyDescent="0.3">
      <c r="A165" t="s">
        <v>389</v>
      </c>
      <c r="B165" t="s">
        <v>946</v>
      </c>
      <c r="C165">
        <v>54</v>
      </c>
      <c r="D165" t="s">
        <v>596</v>
      </c>
      <c r="E165" t="s">
        <v>622</v>
      </c>
      <c r="F165" t="s">
        <v>583</v>
      </c>
      <c r="G165" t="s">
        <v>804</v>
      </c>
      <c r="H165" t="s">
        <v>947</v>
      </c>
      <c r="I165">
        <v>5</v>
      </c>
      <c r="J165">
        <v>123100</v>
      </c>
      <c r="K165" t="s">
        <v>24</v>
      </c>
      <c r="L165" t="s">
        <v>25</v>
      </c>
      <c r="M165">
        <v>2</v>
      </c>
      <c r="N165" t="s">
        <v>584</v>
      </c>
      <c r="O165" t="s">
        <v>599</v>
      </c>
    </row>
    <row r="166" spans="1:15" x14ac:dyDescent="0.3">
      <c r="A166" t="s">
        <v>359</v>
      </c>
      <c r="B166" t="s">
        <v>948</v>
      </c>
      <c r="C166">
        <v>56</v>
      </c>
      <c r="D166" t="s">
        <v>626</v>
      </c>
      <c r="E166" t="s">
        <v>605</v>
      </c>
      <c r="F166" t="s">
        <v>9</v>
      </c>
      <c r="G166" t="s">
        <v>884</v>
      </c>
      <c r="H166" t="s">
        <v>598</v>
      </c>
      <c r="I166">
        <v>2</v>
      </c>
      <c r="J166">
        <v>41059</v>
      </c>
      <c r="K166" t="s">
        <v>24</v>
      </c>
      <c r="L166" t="s">
        <v>31</v>
      </c>
      <c r="M166">
        <v>3</v>
      </c>
      <c r="N166" t="s">
        <v>584</v>
      </c>
      <c r="O166" t="s">
        <v>608</v>
      </c>
    </row>
    <row r="167" spans="1:15" x14ac:dyDescent="0.3">
      <c r="A167" t="s">
        <v>345</v>
      </c>
      <c r="B167" t="s">
        <v>949</v>
      </c>
      <c r="C167">
        <v>18</v>
      </c>
      <c r="D167" t="s">
        <v>610</v>
      </c>
      <c r="E167" t="s">
        <v>591</v>
      </c>
      <c r="F167" t="s">
        <v>656</v>
      </c>
      <c r="G167" t="s">
        <v>950</v>
      </c>
      <c r="H167" t="s">
        <v>799</v>
      </c>
      <c r="I167">
        <v>6</v>
      </c>
      <c r="J167">
        <v>115538</v>
      </c>
      <c r="K167" t="s">
        <v>39</v>
      </c>
      <c r="L167" t="s">
        <v>25</v>
      </c>
      <c r="M167">
        <v>3</v>
      </c>
      <c r="N167" t="s">
        <v>584</v>
      </c>
      <c r="O167" t="s">
        <v>589</v>
      </c>
    </row>
    <row r="168" spans="1:15" x14ac:dyDescent="0.3">
      <c r="A168" t="s">
        <v>258</v>
      </c>
      <c r="B168" t="s">
        <v>951</v>
      </c>
      <c r="C168">
        <v>72</v>
      </c>
      <c r="D168" t="s">
        <v>610</v>
      </c>
      <c r="E168" t="s">
        <v>561</v>
      </c>
      <c r="F168" t="s">
        <v>691</v>
      </c>
      <c r="G168" s="1">
        <v>44871</v>
      </c>
      <c r="H168" t="s">
        <v>935</v>
      </c>
      <c r="I168">
        <v>8</v>
      </c>
      <c r="J168">
        <v>108542</v>
      </c>
      <c r="K168" t="s">
        <v>24</v>
      </c>
      <c r="L168" t="s">
        <v>31</v>
      </c>
      <c r="M168">
        <v>4</v>
      </c>
      <c r="N168" t="s">
        <v>584</v>
      </c>
      <c r="O168" t="s">
        <v>594</v>
      </c>
    </row>
    <row r="169" spans="1:15" x14ac:dyDescent="0.3">
      <c r="A169" t="s">
        <v>362</v>
      </c>
      <c r="B169" t="s">
        <v>952</v>
      </c>
      <c r="C169">
        <v>48</v>
      </c>
      <c r="D169" t="s">
        <v>610</v>
      </c>
      <c r="E169" t="s">
        <v>605</v>
      </c>
      <c r="F169" t="s">
        <v>678</v>
      </c>
      <c r="G169" s="1">
        <v>45451</v>
      </c>
      <c r="H169" s="1">
        <v>45453</v>
      </c>
      <c r="I169">
        <v>2</v>
      </c>
      <c r="J169">
        <v>41972</v>
      </c>
      <c r="K169" t="s">
        <v>24</v>
      </c>
      <c r="L169" t="s">
        <v>25</v>
      </c>
      <c r="M169">
        <v>4</v>
      </c>
      <c r="N169" t="s">
        <v>584</v>
      </c>
      <c r="O169" t="s">
        <v>599</v>
      </c>
    </row>
    <row r="170" spans="1:15" x14ac:dyDescent="0.3">
      <c r="A170" t="s">
        <v>459</v>
      </c>
      <c r="B170" t="s">
        <v>953</v>
      </c>
      <c r="C170">
        <v>13</v>
      </c>
      <c r="D170" t="s">
        <v>23</v>
      </c>
      <c r="E170" t="s">
        <v>558</v>
      </c>
      <c r="F170" t="s">
        <v>11</v>
      </c>
      <c r="G170" s="1">
        <v>44874</v>
      </c>
      <c r="H170" s="1">
        <v>44876</v>
      </c>
      <c r="I170">
        <v>2</v>
      </c>
      <c r="J170">
        <v>82519</v>
      </c>
      <c r="K170" t="s">
        <v>35</v>
      </c>
      <c r="L170" t="s">
        <v>25</v>
      </c>
      <c r="M170">
        <v>2</v>
      </c>
      <c r="N170" t="s">
        <v>584</v>
      </c>
      <c r="O170" t="s">
        <v>589</v>
      </c>
    </row>
    <row r="171" spans="1:15" x14ac:dyDescent="0.3">
      <c r="A171" t="s">
        <v>166</v>
      </c>
      <c r="B171" t="s">
        <v>954</v>
      </c>
      <c r="C171">
        <v>70</v>
      </c>
      <c r="D171" t="s">
        <v>23</v>
      </c>
      <c r="E171" t="s">
        <v>563</v>
      </c>
      <c r="F171" t="s">
        <v>627</v>
      </c>
      <c r="G171" t="s">
        <v>955</v>
      </c>
      <c r="H171" t="s">
        <v>956</v>
      </c>
      <c r="I171">
        <v>8</v>
      </c>
      <c r="J171">
        <v>68300</v>
      </c>
      <c r="K171" t="s">
        <v>28</v>
      </c>
      <c r="L171" t="s">
        <v>31</v>
      </c>
      <c r="M171">
        <v>4</v>
      </c>
      <c r="N171" t="s">
        <v>584</v>
      </c>
      <c r="O171" t="s">
        <v>585</v>
      </c>
    </row>
    <row r="172" spans="1:15" x14ac:dyDescent="0.3">
      <c r="A172" t="s">
        <v>46</v>
      </c>
      <c r="B172" t="s">
        <v>957</v>
      </c>
      <c r="C172">
        <v>29</v>
      </c>
      <c r="D172" t="s">
        <v>640</v>
      </c>
      <c r="E172" t="s">
        <v>561</v>
      </c>
      <c r="F172" t="s">
        <v>606</v>
      </c>
      <c r="G172" t="s">
        <v>958</v>
      </c>
      <c r="H172" t="s">
        <v>959</v>
      </c>
      <c r="I172">
        <v>4</v>
      </c>
      <c r="J172">
        <v>5469</v>
      </c>
      <c r="K172" t="s">
        <v>28</v>
      </c>
      <c r="L172" t="s">
        <v>25</v>
      </c>
      <c r="M172">
        <v>4</v>
      </c>
      <c r="N172" t="s">
        <v>584</v>
      </c>
      <c r="O172" t="s">
        <v>585</v>
      </c>
    </row>
    <row r="173" spans="1:15" x14ac:dyDescent="0.3">
      <c r="A173" t="s">
        <v>243</v>
      </c>
      <c r="B173" t="s">
        <v>960</v>
      </c>
      <c r="C173">
        <v>14</v>
      </c>
      <c r="D173" t="s">
        <v>30</v>
      </c>
      <c r="E173" t="s">
        <v>561</v>
      </c>
      <c r="F173" t="s">
        <v>9</v>
      </c>
      <c r="G173" s="1">
        <v>44868</v>
      </c>
      <c r="H173" t="s">
        <v>961</v>
      </c>
      <c r="I173">
        <v>10</v>
      </c>
      <c r="J173">
        <v>128033</v>
      </c>
      <c r="K173" t="s">
        <v>39</v>
      </c>
      <c r="L173" t="s">
        <v>31</v>
      </c>
      <c r="M173">
        <v>5</v>
      </c>
      <c r="N173" t="s">
        <v>584</v>
      </c>
      <c r="O173" t="s">
        <v>589</v>
      </c>
    </row>
    <row r="174" spans="1:15" x14ac:dyDescent="0.3">
      <c r="A174" t="s">
        <v>328</v>
      </c>
      <c r="B174" t="s">
        <v>962</v>
      </c>
      <c r="C174">
        <v>82</v>
      </c>
      <c r="D174" t="s">
        <v>596</v>
      </c>
      <c r="E174" t="s">
        <v>558</v>
      </c>
      <c r="F174" t="s">
        <v>627</v>
      </c>
      <c r="G174" t="s">
        <v>854</v>
      </c>
      <c r="H174" t="s">
        <v>963</v>
      </c>
      <c r="I174">
        <v>8</v>
      </c>
      <c r="J174">
        <v>139253</v>
      </c>
      <c r="K174" t="s">
        <v>24</v>
      </c>
      <c r="L174" t="s">
        <v>25</v>
      </c>
      <c r="M174">
        <v>3</v>
      </c>
      <c r="N174" t="s">
        <v>584</v>
      </c>
      <c r="O174" t="s">
        <v>589</v>
      </c>
    </row>
    <row r="175" spans="1:15" x14ac:dyDescent="0.3">
      <c r="A175" t="s">
        <v>182</v>
      </c>
      <c r="B175" t="s">
        <v>964</v>
      </c>
      <c r="C175">
        <v>53</v>
      </c>
      <c r="D175" t="s">
        <v>23</v>
      </c>
      <c r="E175" t="s">
        <v>630</v>
      </c>
      <c r="F175" t="s">
        <v>11</v>
      </c>
      <c r="G175" t="s">
        <v>786</v>
      </c>
      <c r="H175" t="s">
        <v>965</v>
      </c>
      <c r="I175">
        <v>3</v>
      </c>
      <c r="J175">
        <v>29240</v>
      </c>
      <c r="K175" t="s">
        <v>28</v>
      </c>
      <c r="L175" t="s">
        <v>25</v>
      </c>
      <c r="M175">
        <v>4</v>
      </c>
      <c r="N175" t="s">
        <v>584</v>
      </c>
      <c r="O175" t="s">
        <v>608</v>
      </c>
    </row>
    <row r="176" spans="1:15" x14ac:dyDescent="0.3">
      <c r="A176" t="s">
        <v>512</v>
      </c>
      <c r="B176" t="s">
        <v>966</v>
      </c>
      <c r="C176">
        <v>76</v>
      </c>
      <c r="D176" t="s">
        <v>582</v>
      </c>
      <c r="E176" t="s">
        <v>614</v>
      </c>
      <c r="F176" t="s">
        <v>11</v>
      </c>
      <c r="G176" t="s">
        <v>967</v>
      </c>
      <c r="H176" t="s">
        <v>968</v>
      </c>
      <c r="I176">
        <v>1</v>
      </c>
      <c r="J176">
        <v>87905</v>
      </c>
      <c r="K176" t="s">
        <v>39</v>
      </c>
      <c r="L176" t="s">
        <v>31</v>
      </c>
      <c r="M176">
        <v>5</v>
      </c>
      <c r="N176" t="s">
        <v>584</v>
      </c>
      <c r="O176" t="s">
        <v>608</v>
      </c>
    </row>
    <row r="177" spans="1:15" x14ac:dyDescent="0.3">
      <c r="A177" t="s">
        <v>133</v>
      </c>
      <c r="B177" t="s">
        <v>969</v>
      </c>
      <c r="C177">
        <v>74</v>
      </c>
      <c r="D177" t="s">
        <v>582</v>
      </c>
      <c r="E177" t="s">
        <v>563</v>
      </c>
      <c r="F177" t="s">
        <v>10</v>
      </c>
      <c r="G177" s="1">
        <v>45301</v>
      </c>
      <c r="H177" t="s">
        <v>970</v>
      </c>
      <c r="I177">
        <v>5</v>
      </c>
      <c r="J177">
        <v>32614</v>
      </c>
      <c r="K177" t="s">
        <v>28</v>
      </c>
      <c r="L177" t="s">
        <v>31</v>
      </c>
      <c r="M177">
        <v>3</v>
      </c>
      <c r="N177" t="s">
        <v>584</v>
      </c>
      <c r="O177" t="s">
        <v>585</v>
      </c>
    </row>
    <row r="178" spans="1:15" x14ac:dyDescent="0.3">
      <c r="A178" t="s">
        <v>100</v>
      </c>
      <c r="B178" t="s">
        <v>971</v>
      </c>
      <c r="C178">
        <v>11</v>
      </c>
      <c r="D178" t="s">
        <v>610</v>
      </c>
      <c r="E178" t="s">
        <v>654</v>
      </c>
      <c r="F178" t="s">
        <v>583</v>
      </c>
      <c r="G178" s="1">
        <v>45150</v>
      </c>
      <c r="H178" t="s">
        <v>972</v>
      </c>
      <c r="I178">
        <v>6</v>
      </c>
      <c r="J178">
        <v>26295</v>
      </c>
      <c r="K178" t="s">
        <v>39</v>
      </c>
      <c r="L178" t="s">
        <v>31</v>
      </c>
      <c r="M178">
        <v>1</v>
      </c>
      <c r="N178" t="s">
        <v>584</v>
      </c>
      <c r="O178" t="s">
        <v>589</v>
      </c>
    </row>
    <row r="179" spans="1:15" x14ac:dyDescent="0.3">
      <c r="A179" t="s">
        <v>529</v>
      </c>
      <c r="B179" t="s">
        <v>973</v>
      </c>
      <c r="C179">
        <v>26</v>
      </c>
      <c r="D179" t="s">
        <v>610</v>
      </c>
      <c r="E179" t="s">
        <v>630</v>
      </c>
      <c r="F179" t="s">
        <v>13</v>
      </c>
      <c r="G179" s="1">
        <v>44567</v>
      </c>
      <c r="H179" s="1">
        <v>44568</v>
      </c>
      <c r="I179">
        <v>1</v>
      </c>
      <c r="J179">
        <v>141110</v>
      </c>
      <c r="K179" t="s">
        <v>39</v>
      </c>
      <c r="L179" t="s">
        <v>25</v>
      </c>
      <c r="M179">
        <v>2</v>
      </c>
      <c r="N179" t="s">
        <v>584</v>
      </c>
      <c r="O179" t="s">
        <v>589</v>
      </c>
    </row>
    <row r="180" spans="1:15" x14ac:dyDescent="0.3">
      <c r="A180" t="s">
        <v>234</v>
      </c>
      <c r="B180" t="s">
        <v>974</v>
      </c>
      <c r="C180">
        <v>65</v>
      </c>
      <c r="D180" t="s">
        <v>610</v>
      </c>
      <c r="E180" t="s">
        <v>630</v>
      </c>
      <c r="F180" t="s">
        <v>656</v>
      </c>
      <c r="G180" s="1">
        <v>44692</v>
      </c>
      <c r="H180" t="s">
        <v>975</v>
      </c>
      <c r="I180">
        <v>3</v>
      </c>
      <c r="J180">
        <v>37143</v>
      </c>
      <c r="K180" t="s">
        <v>39</v>
      </c>
      <c r="L180" t="s">
        <v>25</v>
      </c>
      <c r="M180">
        <v>1</v>
      </c>
      <c r="N180" t="s">
        <v>584</v>
      </c>
      <c r="O180" t="s">
        <v>608</v>
      </c>
    </row>
    <row r="181" spans="1:15" x14ac:dyDescent="0.3">
      <c r="A181" t="s">
        <v>66</v>
      </c>
      <c r="B181" t="s">
        <v>976</v>
      </c>
      <c r="C181">
        <v>61</v>
      </c>
      <c r="D181" t="s">
        <v>604</v>
      </c>
      <c r="E181" t="s">
        <v>558</v>
      </c>
      <c r="F181" t="s">
        <v>678</v>
      </c>
      <c r="G181" t="s">
        <v>977</v>
      </c>
      <c r="H181" t="s">
        <v>978</v>
      </c>
      <c r="I181">
        <v>3</v>
      </c>
      <c r="J181">
        <v>7291</v>
      </c>
      <c r="K181" t="s">
        <v>24</v>
      </c>
      <c r="L181" t="s">
        <v>25</v>
      </c>
      <c r="M181">
        <v>5</v>
      </c>
      <c r="N181" t="s">
        <v>584</v>
      </c>
      <c r="O181" t="s">
        <v>608</v>
      </c>
    </row>
    <row r="182" spans="1:15" x14ac:dyDescent="0.3">
      <c r="A182" t="s">
        <v>52</v>
      </c>
      <c r="B182" t="s">
        <v>979</v>
      </c>
      <c r="C182">
        <v>75</v>
      </c>
      <c r="D182" t="s">
        <v>596</v>
      </c>
      <c r="E182" t="s">
        <v>563</v>
      </c>
      <c r="F182" t="s">
        <v>656</v>
      </c>
      <c r="G182" t="s">
        <v>980</v>
      </c>
      <c r="H182" s="1">
        <v>45358</v>
      </c>
      <c r="I182">
        <v>9</v>
      </c>
      <c r="J182">
        <v>14709</v>
      </c>
      <c r="K182" t="s">
        <v>24</v>
      </c>
      <c r="L182" t="s">
        <v>31</v>
      </c>
      <c r="M182">
        <v>3</v>
      </c>
      <c r="N182" t="s">
        <v>584</v>
      </c>
      <c r="O182" t="s">
        <v>594</v>
      </c>
    </row>
    <row r="183" spans="1:15" x14ac:dyDescent="0.3">
      <c r="A183" t="s">
        <v>489</v>
      </c>
      <c r="B183" t="s">
        <v>981</v>
      </c>
      <c r="C183">
        <v>79</v>
      </c>
      <c r="D183" t="s">
        <v>582</v>
      </c>
      <c r="E183" t="s">
        <v>681</v>
      </c>
      <c r="F183" t="s">
        <v>615</v>
      </c>
      <c r="G183" s="1">
        <v>44812</v>
      </c>
      <c r="H183" s="1">
        <v>44814</v>
      </c>
      <c r="I183">
        <v>2</v>
      </c>
      <c r="J183">
        <v>130110</v>
      </c>
      <c r="K183" t="s">
        <v>24</v>
      </c>
      <c r="L183" t="s">
        <v>31</v>
      </c>
      <c r="M183">
        <v>1</v>
      </c>
      <c r="N183" t="s">
        <v>584</v>
      </c>
      <c r="O183" t="s">
        <v>599</v>
      </c>
    </row>
    <row r="184" spans="1:15" x14ac:dyDescent="0.3">
      <c r="A184" t="s">
        <v>238</v>
      </c>
      <c r="B184" t="s">
        <v>982</v>
      </c>
      <c r="C184">
        <v>15</v>
      </c>
      <c r="D184" t="s">
        <v>626</v>
      </c>
      <c r="E184" t="s">
        <v>563</v>
      </c>
      <c r="F184" t="s">
        <v>611</v>
      </c>
      <c r="G184" t="s">
        <v>720</v>
      </c>
      <c r="H184" s="1">
        <v>44774</v>
      </c>
      <c r="I184">
        <v>6</v>
      </c>
      <c r="J184">
        <v>76256</v>
      </c>
      <c r="K184" t="s">
        <v>28</v>
      </c>
      <c r="L184" t="s">
        <v>31</v>
      </c>
      <c r="M184">
        <v>3</v>
      </c>
      <c r="N184" t="s">
        <v>584</v>
      </c>
      <c r="O184" t="s">
        <v>599</v>
      </c>
    </row>
    <row r="185" spans="1:15" x14ac:dyDescent="0.3">
      <c r="A185" t="s">
        <v>316</v>
      </c>
      <c r="B185" t="s">
        <v>983</v>
      </c>
      <c r="C185">
        <v>6</v>
      </c>
      <c r="D185" t="s">
        <v>626</v>
      </c>
      <c r="E185" t="s">
        <v>562</v>
      </c>
      <c r="F185" t="s">
        <v>623</v>
      </c>
      <c r="G185" s="1">
        <v>44960</v>
      </c>
      <c r="H185" s="1">
        <v>44963</v>
      </c>
      <c r="I185">
        <v>3</v>
      </c>
      <c r="J185">
        <v>50271</v>
      </c>
      <c r="K185" t="s">
        <v>35</v>
      </c>
      <c r="L185" t="s">
        <v>31</v>
      </c>
      <c r="M185">
        <v>3</v>
      </c>
      <c r="N185" t="s">
        <v>584</v>
      </c>
      <c r="O185" t="s">
        <v>608</v>
      </c>
    </row>
    <row r="186" spans="1:15" x14ac:dyDescent="0.3">
      <c r="A186" t="s">
        <v>232</v>
      </c>
      <c r="B186" t="s">
        <v>984</v>
      </c>
      <c r="C186">
        <v>40</v>
      </c>
      <c r="D186" t="s">
        <v>610</v>
      </c>
      <c r="E186" t="s">
        <v>560</v>
      </c>
      <c r="F186" t="s">
        <v>13</v>
      </c>
      <c r="G186" s="1">
        <v>45150</v>
      </c>
      <c r="H186" t="s">
        <v>845</v>
      </c>
      <c r="I186">
        <v>2</v>
      </c>
      <c r="J186">
        <v>24423</v>
      </c>
      <c r="K186" t="s">
        <v>39</v>
      </c>
      <c r="L186" t="s">
        <v>31</v>
      </c>
      <c r="M186">
        <v>5</v>
      </c>
      <c r="N186" t="s">
        <v>584</v>
      </c>
      <c r="O186" t="s">
        <v>594</v>
      </c>
    </row>
    <row r="187" spans="1:15" x14ac:dyDescent="0.3">
      <c r="A187" t="s">
        <v>310</v>
      </c>
      <c r="B187" t="s">
        <v>985</v>
      </c>
      <c r="C187">
        <v>61</v>
      </c>
      <c r="D187" t="s">
        <v>610</v>
      </c>
      <c r="E187" t="s">
        <v>654</v>
      </c>
      <c r="F187" t="s">
        <v>678</v>
      </c>
      <c r="G187" t="s">
        <v>986</v>
      </c>
      <c r="H187" t="s">
        <v>740</v>
      </c>
      <c r="I187">
        <v>6</v>
      </c>
      <c r="J187">
        <v>96826</v>
      </c>
      <c r="K187" t="s">
        <v>39</v>
      </c>
      <c r="L187" t="s">
        <v>31</v>
      </c>
      <c r="M187">
        <v>2</v>
      </c>
      <c r="N187" t="s">
        <v>584</v>
      </c>
      <c r="O187" t="s">
        <v>589</v>
      </c>
    </row>
    <row r="188" spans="1:15" x14ac:dyDescent="0.3">
      <c r="A188" t="s">
        <v>288</v>
      </c>
      <c r="B188" t="s">
        <v>987</v>
      </c>
      <c r="C188">
        <v>38</v>
      </c>
      <c r="D188" t="s">
        <v>582</v>
      </c>
      <c r="E188" t="s">
        <v>605</v>
      </c>
      <c r="F188" t="s">
        <v>12</v>
      </c>
      <c r="G188" t="s">
        <v>988</v>
      </c>
      <c r="H188" t="s">
        <v>837</v>
      </c>
      <c r="I188">
        <v>8</v>
      </c>
      <c r="J188">
        <v>117933</v>
      </c>
      <c r="K188" t="s">
        <v>28</v>
      </c>
      <c r="L188" t="s">
        <v>25</v>
      </c>
      <c r="M188">
        <v>4</v>
      </c>
      <c r="N188" t="s">
        <v>584</v>
      </c>
      <c r="O188" t="s">
        <v>608</v>
      </c>
    </row>
    <row r="189" spans="1:15" x14ac:dyDescent="0.3">
      <c r="A189" t="s">
        <v>141</v>
      </c>
      <c r="B189" t="s">
        <v>989</v>
      </c>
      <c r="C189">
        <v>27</v>
      </c>
      <c r="D189" t="s">
        <v>640</v>
      </c>
      <c r="E189" t="s">
        <v>561</v>
      </c>
      <c r="F189" t="s">
        <v>601</v>
      </c>
      <c r="G189" s="1">
        <v>45027</v>
      </c>
      <c r="H189" t="s">
        <v>990</v>
      </c>
      <c r="I189">
        <v>4</v>
      </c>
      <c r="J189">
        <v>27737</v>
      </c>
      <c r="K189" t="s">
        <v>28</v>
      </c>
      <c r="L189" t="s">
        <v>31</v>
      </c>
      <c r="M189">
        <v>2</v>
      </c>
      <c r="N189" t="s">
        <v>584</v>
      </c>
      <c r="O189" t="s">
        <v>594</v>
      </c>
    </row>
    <row r="190" spans="1:15" x14ac:dyDescent="0.3">
      <c r="A190" t="s">
        <v>283</v>
      </c>
      <c r="B190" t="s">
        <v>991</v>
      </c>
      <c r="C190">
        <v>40</v>
      </c>
      <c r="D190" t="s">
        <v>626</v>
      </c>
      <c r="E190" t="s">
        <v>561</v>
      </c>
      <c r="F190" t="s">
        <v>9</v>
      </c>
      <c r="G190" s="1">
        <v>45393</v>
      </c>
      <c r="H190" t="s">
        <v>992</v>
      </c>
      <c r="I190">
        <v>10</v>
      </c>
      <c r="J190">
        <v>144583</v>
      </c>
      <c r="K190" t="s">
        <v>35</v>
      </c>
      <c r="L190" t="s">
        <v>31</v>
      </c>
      <c r="M190">
        <v>2</v>
      </c>
      <c r="N190" t="s">
        <v>584</v>
      </c>
      <c r="O190" t="s">
        <v>599</v>
      </c>
    </row>
    <row r="191" spans="1:15" x14ac:dyDescent="0.3">
      <c r="A191" t="s">
        <v>32</v>
      </c>
      <c r="B191" t="s">
        <v>993</v>
      </c>
      <c r="C191">
        <v>63</v>
      </c>
      <c r="D191" t="s">
        <v>582</v>
      </c>
      <c r="E191" t="s">
        <v>587</v>
      </c>
      <c r="F191" t="s">
        <v>11</v>
      </c>
      <c r="G191" t="s">
        <v>994</v>
      </c>
      <c r="H191" t="s">
        <v>995</v>
      </c>
      <c r="I191">
        <v>7</v>
      </c>
      <c r="J191">
        <v>6033</v>
      </c>
      <c r="K191" t="s">
        <v>24</v>
      </c>
      <c r="L191" t="s">
        <v>31</v>
      </c>
      <c r="M191">
        <v>1</v>
      </c>
      <c r="N191" t="s">
        <v>584</v>
      </c>
      <c r="O191" t="s">
        <v>594</v>
      </c>
    </row>
    <row r="192" spans="1:15" x14ac:dyDescent="0.3">
      <c r="A192" t="s">
        <v>266</v>
      </c>
      <c r="B192" t="s">
        <v>996</v>
      </c>
      <c r="C192">
        <v>45</v>
      </c>
      <c r="D192" t="s">
        <v>610</v>
      </c>
      <c r="E192" t="s">
        <v>587</v>
      </c>
      <c r="F192" t="s">
        <v>11</v>
      </c>
      <c r="G192" s="1">
        <v>45241</v>
      </c>
      <c r="H192" t="s">
        <v>759</v>
      </c>
      <c r="I192">
        <v>6</v>
      </c>
      <c r="J192">
        <v>84181</v>
      </c>
      <c r="K192" t="s">
        <v>39</v>
      </c>
      <c r="L192" t="s">
        <v>25</v>
      </c>
      <c r="M192">
        <v>3</v>
      </c>
      <c r="N192" t="s">
        <v>584</v>
      </c>
      <c r="O192" t="s">
        <v>585</v>
      </c>
    </row>
    <row r="193" spans="1:15" x14ac:dyDescent="0.3">
      <c r="A193" t="s">
        <v>446</v>
      </c>
      <c r="B193" t="s">
        <v>997</v>
      </c>
      <c r="C193">
        <v>82</v>
      </c>
      <c r="D193" t="s">
        <v>604</v>
      </c>
      <c r="E193" t="s">
        <v>654</v>
      </c>
      <c r="F193" t="s">
        <v>11</v>
      </c>
      <c r="G193" t="s">
        <v>998</v>
      </c>
      <c r="H193" s="1">
        <v>45109</v>
      </c>
      <c r="I193">
        <v>3</v>
      </c>
      <c r="J193">
        <v>112255</v>
      </c>
      <c r="K193" t="s">
        <v>28</v>
      </c>
      <c r="L193" t="s">
        <v>31</v>
      </c>
      <c r="M193">
        <v>4</v>
      </c>
      <c r="N193" t="s">
        <v>584</v>
      </c>
      <c r="O193" t="s">
        <v>599</v>
      </c>
    </row>
    <row r="194" spans="1:15" x14ac:dyDescent="0.3">
      <c r="A194" t="s">
        <v>184</v>
      </c>
      <c r="B194" t="s">
        <v>999</v>
      </c>
      <c r="C194">
        <v>12</v>
      </c>
      <c r="D194" t="s">
        <v>640</v>
      </c>
      <c r="E194" t="s">
        <v>630</v>
      </c>
      <c r="F194" t="s">
        <v>615</v>
      </c>
      <c r="G194" t="s">
        <v>1000</v>
      </c>
      <c r="H194" t="s">
        <v>1001</v>
      </c>
      <c r="I194">
        <v>7</v>
      </c>
      <c r="J194">
        <v>68621</v>
      </c>
      <c r="K194" t="s">
        <v>35</v>
      </c>
      <c r="L194" t="s">
        <v>25</v>
      </c>
      <c r="M194">
        <v>2</v>
      </c>
      <c r="N194" t="s">
        <v>584</v>
      </c>
      <c r="O194" t="s">
        <v>594</v>
      </c>
    </row>
    <row r="195" spans="1:15" x14ac:dyDescent="0.3">
      <c r="A195" t="s">
        <v>245</v>
      </c>
      <c r="B195" t="s">
        <v>1002</v>
      </c>
      <c r="C195">
        <v>78</v>
      </c>
      <c r="D195" t="s">
        <v>30</v>
      </c>
      <c r="E195" t="s">
        <v>560</v>
      </c>
      <c r="F195" t="s">
        <v>9</v>
      </c>
      <c r="G195" t="s">
        <v>1003</v>
      </c>
      <c r="H195" s="1">
        <v>45356</v>
      </c>
      <c r="I195">
        <v>9</v>
      </c>
      <c r="J195">
        <v>115503</v>
      </c>
      <c r="K195" t="s">
        <v>35</v>
      </c>
      <c r="L195" t="s">
        <v>25</v>
      </c>
      <c r="M195">
        <v>5</v>
      </c>
      <c r="N195" t="s">
        <v>584</v>
      </c>
      <c r="O195" t="s">
        <v>608</v>
      </c>
    </row>
    <row r="196" spans="1:15" x14ac:dyDescent="0.3">
      <c r="A196" t="s">
        <v>467</v>
      </c>
      <c r="B196" t="s">
        <v>1004</v>
      </c>
      <c r="C196">
        <v>84</v>
      </c>
      <c r="D196" t="s">
        <v>610</v>
      </c>
      <c r="E196" t="s">
        <v>630</v>
      </c>
      <c r="F196" t="s">
        <v>11</v>
      </c>
      <c r="G196" t="s">
        <v>1005</v>
      </c>
      <c r="H196" t="s">
        <v>1006</v>
      </c>
      <c r="I196">
        <v>1</v>
      </c>
      <c r="J196">
        <v>47804</v>
      </c>
      <c r="K196" t="s">
        <v>39</v>
      </c>
      <c r="L196" t="s">
        <v>25</v>
      </c>
      <c r="M196">
        <v>2</v>
      </c>
      <c r="N196" t="s">
        <v>584</v>
      </c>
      <c r="O196" t="s">
        <v>594</v>
      </c>
    </row>
    <row r="197" spans="1:15" x14ac:dyDescent="0.3">
      <c r="A197" t="s">
        <v>289</v>
      </c>
      <c r="B197" t="s">
        <v>1007</v>
      </c>
      <c r="C197">
        <v>61</v>
      </c>
      <c r="D197" t="s">
        <v>640</v>
      </c>
      <c r="E197" t="s">
        <v>561</v>
      </c>
      <c r="F197" t="s">
        <v>11</v>
      </c>
      <c r="G197" t="s">
        <v>593</v>
      </c>
      <c r="H197" t="s">
        <v>816</v>
      </c>
      <c r="I197">
        <v>6</v>
      </c>
      <c r="J197">
        <v>88623</v>
      </c>
      <c r="K197" t="s">
        <v>24</v>
      </c>
      <c r="L197" t="s">
        <v>31</v>
      </c>
      <c r="M197">
        <v>2</v>
      </c>
      <c r="N197" t="s">
        <v>584</v>
      </c>
      <c r="O197" t="s">
        <v>608</v>
      </c>
    </row>
    <row r="198" spans="1:15" x14ac:dyDescent="0.3">
      <c r="A198" t="s">
        <v>230</v>
      </c>
      <c r="B198" t="s">
        <v>1008</v>
      </c>
      <c r="C198">
        <v>80</v>
      </c>
      <c r="D198" t="s">
        <v>582</v>
      </c>
      <c r="E198" t="s">
        <v>561</v>
      </c>
      <c r="F198" t="s">
        <v>678</v>
      </c>
      <c r="G198" t="s">
        <v>1009</v>
      </c>
      <c r="H198" t="s">
        <v>1006</v>
      </c>
      <c r="I198">
        <v>8</v>
      </c>
      <c r="J198">
        <v>97608</v>
      </c>
      <c r="K198" t="s">
        <v>24</v>
      </c>
      <c r="L198" t="s">
        <v>31</v>
      </c>
      <c r="M198">
        <v>2</v>
      </c>
      <c r="N198" t="s">
        <v>584</v>
      </c>
      <c r="O198" t="s">
        <v>594</v>
      </c>
    </row>
    <row r="199" spans="1:15" x14ac:dyDescent="0.3">
      <c r="A199" t="s">
        <v>199</v>
      </c>
      <c r="B199" t="s">
        <v>1010</v>
      </c>
      <c r="C199">
        <v>75</v>
      </c>
      <c r="D199" t="s">
        <v>30</v>
      </c>
      <c r="E199" t="s">
        <v>562</v>
      </c>
      <c r="F199" t="s">
        <v>13</v>
      </c>
      <c r="G199" t="s">
        <v>972</v>
      </c>
      <c r="H199" t="s">
        <v>887</v>
      </c>
      <c r="I199">
        <v>10</v>
      </c>
      <c r="J199">
        <v>109533</v>
      </c>
      <c r="K199" t="s">
        <v>35</v>
      </c>
      <c r="L199" t="s">
        <v>31</v>
      </c>
      <c r="M199">
        <v>2</v>
      </c>
      <c r="N199" t="s">
        <v>584</v>
      </c>
      <c r="O199" t="s">
        <v>608</v>
      </c>
    </row>
    <row r="200" spans="1:15" x14ac:dyDescent="0.3">
      <c r="A200" t="s">
        <v>222</v>
      </c>
      <c r="B200" t="s">
        <v>1011</v>
      </c>
      <c r="C200">
        <v>33</v>
      </c>
      <c r="D200" t="s">
        <v>640</v>
      </c>
      <c r="E200" t="s">
        <v>614</v>
      </c>
      <c r="F200" t="s">
        <v>9</v>
      </c>
      <c r="G200" s="1">
        <v>45078</v>
      </c>
      <c r="H200" s="1">
        <v>45083</v>
      </c>
      <c r="I200">
        <v>5</v>
      </c>
      <c r="J200">
        <v>59239</v>
      </c>
      <c r="K200" t="s">
        <v>35</v>
      </c>
      <c r="L200" t="s">
        <v>25</v>
      </c>
      <c r="M200">
        <v>2</v>
      </c>
      <c r="N200" t="s">
        <v>584</v>
      </c>
      <c r="O200" t="s">
        <v>585</v>
      </c>
    </row>
    <row r="201" spans="1:15" x14ac:dyDescent="0.3">
      <c r="A201" t="s">
        <v>471</v>
      </c>
      <c r="B201" t="s">
        <v>1012</v>
      </c>
      <c r="C201">
        <v>74</v>
      </c>
      <c r="D201" t="s">
        <v>626</v>
      </c>
      <c r="E201" t="s">
        <v>605</v>
      </c>
      <c r="F201" t="s">
        <v>627</v>
      </c>
      <c r="G201" s="1">
        <v>45446</v>
      </c>
      <c r="H201" s="1">
        <v>45448</v>
      </c>
      <c r="I201">
        <v>2</v>
      </c>
      <c r="J201">
        <v>103475</v>
      </c>
      <c r="K201" t="s">
        <v>39</v>
      </c>
      <c r="L201" t="s">
        <v>31</v>
      </c>
      <c r="M201">
        <v>3</v>
      </c>
      <c r="N201" t="s">
        <v>584</v>
      </c>
      <c r="O201" t="s">
        <v>594</v>
      </c>
    </row>
    <row r="202" spans="1:15" x14ac:dyDescent="0.3">
      <c r="A202" t="s">
        <v>340</v>
      </c>
      <c r="B202" t="s">
        <v>1013</v>
      </c>
      <c r="C202">
        <v>32</v>
      </c>
      <c r="D202" t="s">
        <v>610</v>
      </c>
      <c r="E202" t="s">
        <v>591</v>
      </c>
      <c r="F202" t="s">
        <v>678</v>
      </c>
      <c r="G202" t="s">
        <v>891</v>
      </c>
      <c r="H202" t="s">
        <v>1014</v>
      </c>
      <c r="I202">
        <v>1</v>
      </c>
      <c r="J202">
        <v>18898</v>
      </c>
      <c r="K202" t="s">
        <v>39</v>
      </c>
      <c r="L202" t="s">
        <v>31</v>
      </c>
      <c r="M202">
        <v>2</v>
      </c>
      <c r="N202" t="s">
        <v>584</v>
      </c>
      <c r="O202" t="s">
        <v>599</v>
      </c>
    </row>
    <row r="203" spans="1:15" x14ac:dyDescent="0.3">
      <c r="A203" t="s">
        <v>481</v>
      </c>
      <c r="B203" t="s">
        <v>1015</v>
      </c>
      <c r="C203">
        <v>78</v>
      </c>
      <c r="D203" t="s">
        <v>596</v>
      </c>
      <c r="E203" t="s">
        <v>558</v>
      </c>
      <c r="F203" t="s">
        <v>678</v>
      </c>
      <c r="G203" t="s">
        <v>1016</v>
      </c>
      <c r="H203" t="s">
        <v>1017</v>
      </c>
      <c r="I203">
        <v>1</v>
      </c>
      <c r="J203">
        <v>59025</v>
      </c>
      <c r="K203" t="s">
        <v>39</v>
      </c>
      <c r="L203" t="s">
        <v>25</v>
      </c>
      <c r="M203">
        <v>5</v>
      </c>
      <c r="N203" t="s">
        <v>584</v>
      </c>
      <c r="O203" t="s">
        <v>594</v>
      </c>
    </row>
    <row r="204" spans="1:15" x14ac:dyDescent="0.3">
      <c r="A204" t="s">
        <v>50</v>
      </c>
      <c r="B204" t="s">
        <v>1018</v>
      </c>
      <c r="C204">
        <v>75</v>
      </c>
      <c r="D204" t="s">
        <v>23</v>
      </c>
      <c r="E204" t="s">
        <v>622</v>
      </c>
      <c r="F204" t="s">
        <v>11</v>
      </c>
      <c r="G204" t="s">
        <v>1019</v>
      </c>
      <c r="H204" s="1">
        <v>45387</v>
      </c>
      <c r="I204">
        <v>6</v>
      </c>
      <c r="J204">
        <v>9357</v>
      </c>
      <c r="K204" t="s">
        <v>35</v>
      </c>
      <c r="L204" t="s">
        <v>31</v>
      </c>
      <c r="M204">
        <v>2</v>
      </c>
      <c r="N204" t="s">
        <v>584</v>
      </c>
      <c r="O204" t="s">
        <v>599</v>
      </c>
    </row>
    <row r="205" spans="1:15" x14ac:dyDescent="0.3">
      <c r="A205" t="s">
        <v>181</v>
      </c>
      <c r="B205" t="s">
        <v>1020</v>
      </c>
      <c r="C205">
        <v>40</v>
      </c>
      <c r="D205" t="s">
        <v>23</v>
      </c>
      <c r="E205" t="s">
        <v>558</v>
      </c>
      <c r="F205" t="s">
        <v>583</v>
      </c>
      <c r="G205" t="s">
        <v>847</v>
      </c>
      <c r="H205" t="s">
        <v>1021</v>
      </c>
      <c r="I205">
        <v>7</v>
      </c>
      <c r="J205">
        <v>67247</v>
      </c>
      <c r="K205" t="s">
        <v>35</v>
      </c>
      <c r="L205" t="s">
        <v>25</v>
      </c>
      <c r="M205">
        <v>3</v>
      </c>
      <c r="N205" t="s">
        <v>584</v>
      </c>
      <c r="O205" t="s">
        <v>589</v>
      </c>
    </row>
    <row r="206" spans="1:15" x14ac:dyDescent="0.3">
      <c r="A206" t="s">
        <v>249</v>
      </c>
      <c r="B206" t="s">
        <v>1022</v>
      </c>
      <c r="C206">
        <v>67</v>
      </c>
      <c r="D206" t="s">
        <v>582</v>
      </c>
      <c r="E206" t="s">
        <v>737</v>
      </c>
      <c r="F206" t="s">
        <v>10</v>
      </c>
      <c r="G206" t="s">
        <v>1023</v>
      </c>
      <c r="H206" t="s">
        <v>802</v>
      </c>
      <c r="I206">
        <v>9</v>
      </c>
      <c r="J206">
        <v>118443</v>
      </c>
      <c r="K206" t="s">
        <v>39</v>
      </c>
      <c r="L206" t="s">
        <v>31</v>
      </c>
      <c r="M206">
        <v>2</v>
      </c>
      <c r="N206" t="s">
        <v>584</v>
      </c>
      <c r="O206" t="s">
        <v>599</v>
      </c>
    </row>
    <row r="207" spans="1:15" x14ac:dyDescent="0.3">
      <c r="A207" t="s">
        <v>116</v>
      </c>
      <c r="B207" t="s">
        <v>1024</v>
      </c>
      <c r="C207">
        <v>71</v>
      </c>
      <c r="D207" t="s">
        <v>610</v>
      </c>
      <c r="E207" t="s">
        <v>560</v>
      </c>
      <c r="F207" t="s">
        <v>691</v>
      </c>
      <c r="G207" t="s">
        <v>1025</v>
      </c>
      <c r="H207" s="1">
        <v>45051</v>
      </c>
      <c r="I207">
        <v>10</v>
      </c>
      <c r="J207">
        <v>56930</v>
      </c>
      <c r="K207" t="s">
        <v>24</v>
      </c>
      <c r="L207" t="s">
        <v>25</v>
      </c>
      <c r="M207">
        <v>1</v>
      </c>
      <c r="N207" t="s">
        <v>584</v>
      </c>
      <c r="O207" t="s">
        <v>594</v>
      </c>
    </row>
    <row r="208" spans="1:15" x14ac:dyDescent="0.3">
      <c r="A208" t="s">
        <v>58</v>
      </c>
      <c r="B208" t="s">
        <v>1026</v>
      </c>
      <c r="C208">
        <v>55</v>
      </c>
      <c r="D208" t="s">
        <v>596</v>
      </c>
      <c r="E208" t="s">
        <v>605</v>
      </c>
      <c r="F208" t="s">
        <v>601</v>
      </c>
      <c r="G208" t="s">
        <v>881</v>
      </c>
      <c r="H208" t="s">
        <v>1027</v>
      </c>
      <c r="I208">
        <v>8</v>
      </c>
      <c r="J208">
        <v>16009</v>
      </c>
      <c r="K208" t="s">
        <v>28</v>
      </c>
      <c r="L208" t="s">
        <v>31</v>
      </c>
      <c r="M208">
        <v>3</v>
      </c>
      <c r="N208" t="s">
        <v>584</v>
      </c>
      <c r="O208" t="s">
        <v>585</v>
      </c>
    </row>
    <row r="209" spans="1:15" x14ac:dyDescent="0.3">
      <c r="A209" t="s">
        <v>457</v>
      </c>
      <c r="B209" t="s">
        <v>1028</v>
      </c>
      <c r="C209">
        <v>21</v>
      </c>
      <c r="D209" t="s">
        <v>596</v>
      </c>
      <c r="E209" t="s">
        <v>587</v>
      </c>
      <c r="F209" t="s">
        <v>9</v>
      </c>
      <c r="G209" t="s">
        <v>644</v>
      </c>
      <c r="H209" t="s">
        <v>1029</v>
      </c>
      <c r="I209">
        <v>3</v>
      </c>
      <c r="J209">
        <v>122095</v>
      </c>
      <c r="K209" t="s">
        <v>35</v>
      </c>
      <c r="L209" t="s">
        <v>31</v>
      </c>
      <c r="M209">
        <v>4</v>
      </c>
      <c r="N209" t="s">
        <v>584</v>
      </c>
      <c r="O209" t="s">
        <v>589</v>
      </c>
    </row>
    <row r="210" spans="1:15" x14ac:dyDescent="0.3">
      <c r="A210" t="s">
        <v>96</v>
      </c>
      <c r="B210" t="s">
        <v>1030</v>
      </c>
      <c r="C210">
        <v>19</v>
      </c>
      <c r="D210" t="s">
        <v>604</v>
      </c>
      <c r="E210" t="s">
        <v>622</v>
      </c>
      <c r="F210" t="s">
        <v>627</v>
      </c>
      <c r="G210" t="s">
        <v>918</v>
      </c>
      <c r="H210" t="s">
        <v>1031</v>
      </c>
      <c r="I210">
        <v>10</v>
      </c>
      <c r="J210">
        <v>39522</v>
      </c>
      <c r="K210" t="s">
        <v>28</v>
      </c>
      <c r="L210" t="s">
        <v>31</v>
      </c>
      <c r="M210">
        <v>3</v>
      </c>
      <c r="N210" t="s">
        <v>584</v>
      </c>
      <c r="O210" t="s">
        <v>599</v>
      </c>
    </row>
    <row r="211" spans="1:15" x14ac:dyDescent="0.3">
      <c r="A211" t="s">
        <v>353</v>
      </c>
      <c r="B211" t="s">
        <v>1032</v>
      </c>
      <c r="C211">
        <v>5</v>
      </c>
      <c r="D211" t="s">
        <v>596</v>
      </c>
      <c r="E211" t="s">
        <v>561</v>
      </c>
      <c r="F211" t="s">
        <v>12</v>
      </c>
      <c r="G211" s="1">
        <v>44745</v>
      </c>
      <c r="H211" s="1">
        <v>44746</v>
      </c>
      <c r="I211">
        <v>1</v>
      </c>
      <c r="J211">
        <v>19731</v>
      </c>
      <c r="K211" t="s">
        <v>39</v>
      </c>
      <c r="L211" t="s">
        <v>25</v>
      </c>
      <c r="M211">
        <v>3</v>
      </c>
      <c r="N211" t="s">
        <v>584</v>
      </c>
      <c r="O211" t="s">
        <v>608</v>
      </c>
    </row>
    <row r="212" spans="1:15" x14ac:dyDescent="0.3">
      <c r="A212" t="s">
        <v>346</v>
      </c>
      <c r="B212" t="s">
        <v>1033</v>
      </c>
      <c r="C212">
        <v>84</v>
      </c>
      <c r="D212" t="s">
        <v>604</v>
      </c>
      <c r="E212" t="s">
        <v>561</v>
      </c>
      <c r="F212" t="s">
        <v>691</v>
      </c>
      <c r="G212" s="1">
        <v>45209</v>
      </c>
      <c r="H212" s="1">
        <v>45210</v>
      </c>
      <c r="I212">
        <v>1</v>
      </c>
      <c r="J212">
        <v>19275</v>
      </c>
      <c r="K212" t="s">
        <v>24</v>
      </c>
      <c r="L212" t="s">
        <v>31</v>
      </c>
      <c r="M212">
        <v>5</v>
      </c>
      <c r="N212" t="s">
        <v>584</v>
      </c>
      <c r="O212" t="s">
        <v>594</v>
      </c>
    </row>
    <row r="213" spans="1:15" x14ac:dyDescent="0.3">
      <c r="A213" t="s">
        <v>140</v>
      </c>
      <c r="B213" t="s">
        <v>1034</v>
      </c>
      <c r="C213">
        <v>85</v>
      </c>
      <c r="D213" t="s">
        <v>30</v>
      </c>
      <c r="E213" t="s">
        <v>654</v>
      </c>
      <c r="F213" t="s">
        <v>583</v>
      </c>
      <c r="G213" t="s">
        <v>1035</v>
      </c>
      <c r="H213" t="s">
        <v>919</v>
      </c>
      <c r="I213">
        <v>9</v>
      </c>
      <c r="J213">
        <v>62387</v>
      </c>
      <c r="K213" t="s">
        <v>39</v>
      </c>
      <c r="L213" t="s">
        <v>31</v>
      </c>
      <c r="M213">
        <v>3</v>
      </c>
      <c r="N213" t="s">
        <v>584</v>
      </c>
      <c r="O213" t="s">
        <v>585</v>
      </c>
    </row>
    <row r="214" spans="1:15" x14ac:dyDescent="0.3">
      <c r="A214" t="s">
        <v>118</v>
      </c>
      <c r="B214" t="s">
        <v>1036</v>
      </c>
      <c r="C214">
        <v>6</v>
      </c>
      <c r="D214" t="s">
        <v>30</v>
      </c>
      <c r="E214" t="s">
        <v>597</v>
      </c>
      <c r="F214" t="s">
        <v>583</v>
      </c>
      <c r="G214" s="1">
        <v>44567</v>
      </c>
      <c r="H214" t="s">
        <v>1037</v>
      </c>
      <c r="I214">
        <v>9</v>
      </c>
      <c r="J214">
        <v>51586</v>
      </c>
      <c r="K214" t="s">
        <v>24</v>
      </c>
      <c r="L214" t="s">
        <v>31</v>
      </c>
      <c r="M214">
        <v>5</v>
      </c>
      <c r="N214" t="s">
        <v>584</v>
      </c>
      <c r="O214" t="s">
        <v>594</v>
      </c>
    </row>
    <row r="215" spans="1:15" x14ac:dyDescent="0.3">
      <c r="A215" t="s">
        <v>451</v>
      </c>
      <c r="B215" t="s">
        <v>1038</v>
      </c>
      <c r="C215">
        <v>66</v>
      </c>
      <c r="D215" t="s">
        <v>610</v>
      </c>
      <c r="E215" t="s">
        <v>605</v>
      </c>
      <c r="F215" t="s">
        <v>12</v>
      </c>
      <c r="G215" t="s">
        <v>1039</v>
      </c>
      <c r="H215" t="s">
        <v>940</v>
      </c>
      <c r="I215">
        <v>3</v>
      </c>
      <c r="J215">
        <v>117186</v>
      </c>
      <c r="K215" t="s">
        <v>24</v>
      </c>
      <c r="L215" t="s">
        <v>31</v>
      </c>
      <c r="M215">
        <v>1</v>
      </c>
      <c r="N215" t="s">
        <v>584</v>
      </c>
      <c r="O215" t="s">
        <v>599</v>
      </c>
    </row>
    <row r="216" spans="1:15" x14ac:dyDescent="0.3">
      <c r="A216" t="s">
        <v>235</v>
      </c>
      <c r="B216" t="s">
        <v>1040</v>
      </c>
      <c r="C216">
        <v>29</v>
      </c>
      <c r="D216" t="s">
        <v>610</v>
      </c>
      <c r="E216" t="s">
        <v>702</v>
      </c>
      <c r="F216" t="s">
        <v>12</v>
      </c>
      <c r="G216" s="1">
        <v>45209</v>
      </c>
      <c r="H216" t="s">
        <v>1041</v>
      </c>
      <c r="I216">
        <v>9</v>
      </c>
      <c r="J216">
        <v>113162</v>
      </c>
      <c r="K216" t="s">
        <v>39</v>
      </c>
      <c r="L216" t="s">
        <v>25</v>
      </c>
      <c r="M216">
        <v>2</v>
      </c>
      <c r="N216" t="s">
        <v>584</v>
      </c>
      <c r="O216" t="s">
        <v>589</v>
      </c>
    </row>
    <row r="217" spans="1:15" x14ac:dyDescent="0.3">
      <c r="A217" t="s">
        <v>458</v>
      </c>
      <c r="B217" t="s">
        <v>1042</v>
      </c>
      <c r="C217">
        <v>22</v>
      </c>
      <c r="D217" t="s">
        <v>626</v>
      </c>
      <c r="E217" t="s">
        <v>597</v>
      </c>
      <c r="F217" t="s">
        <v>13</v>
      </c>
      <c r="G217" t="s">
        <v>1043</v>
      </c>
      <c r="H217" s="1">
        <v>44927</v>
      </c>
      <c r="I217">
        <v>2</v>
      </c>
      <c r="J217">
        <v>82453</v>
      </c>
      <c r="K217" t="s">
        <v>35</v>
      </c>
      <c r="L217" t="s">
        <v>25</v>
      </c>
      <c r="M217">
        <v>5</v>
      </c>
      <c r="N217" t="s">
        <v>584</v>
      </c>
      <c r="O217" t="s">
        <v>608</v>
      </c>
    </row>
    <row r="218" spans="1:15" x14ac:dyDescent="0.3">
      <c r="A218" t="s">
        <v>136</v>
      </c>
      <c r="B218" t="s">
        <v>1044</v>
      </c>
      <c r="C218">
        <v>8</v>
      </c>
      <c r="D218" t="s">
        <v>626</v>
      </c>
      <c r="E218" t="s">
        <v>597</v>
      </c>
      <c r="F218" t="s">
        <v>9</v>
      </c>
      <c r="G218" t="s">
        <v>837</v>
      </c>
      <c r="H218" s="1">
        <v>44748</v>
      </c>
      <c r="I218">
        <v>9</v>
      </c>
      <c r="J218">
        <v>61349</v>
      </c>
      <c r="K218" t="s">
        <v>39</v>
      </c>
      <c r="L218" t="s">
        <v>31</v>
      </c>
      <c r="M218">
        <v>2</v>
      </c>
      <c r="N218" t="s">
        <v>584</v>
      </c>
      <c r="O218" t="s">
        <v>589</v>
      </c>
    </row>
    <row r="219" spans="1:15" x14ac:dyDescent="0.3">
      <c r="A219" t="s">
        <v>251</v>
      </c>
      <c r="B219" t="s">
        <v>1045</v>
      </c>
      <c r="C219">
        <v>41</v>
      </c>
      <c r="D219" t="s">
        <v>604</v>
      </c>
      <c r="E219" t="s">
        <v>702</v>
      </c>
      <c r="F219" t="s">
        <v>627</v>
      </c>
      <c r="G219" t="s">
        <v>1046</v>
      </c>
      <c r="H219" t="s">
        <v>1047</v>
      </c>
      <c r="I219">
        <v>2</v>
      </c>
      <c r="J219">
        <v>26528</v>
      </c>
      <c r="K219" t="s">
        <v>35</v>
      </c>
      <c r="L219" t="s">
        <v>31</v>
      </c>
      <c r="M219">
        <v>4</v>
      </c>
      <c r="N219" t="s">
        <v>584</v>
      </c>
      <c r="O219" t="s">
        <v>608</v>
      </c>
    </row>
    <row r="220" spans="1:15" x14ac:dyDescent="0.3">
      <c r="A220" t="s">
        <v>387</v>
      </c>
      <c r="B220" t="s">
        <v>1048</v>
      </c>
      <c r="C220">
        <v>60</v>
      </c>
      <c r="D220" t="s">
        <v>582</v>
      </c>
      <c r="E220" t="s">
        <v>614</v>
      </c>
      <c r="F220" t="s">
        <v>678</v>
      </c>
      <c r="G220" t="s">
        <v>940</v>
      </c>
      <c r="H220" t="s">
        <v>1049</v>
      </c>
      <c r="I220">
        <v>3</v>
      </c>
      <c r="J220">
        <v>72912</v>
      </c>
      <c r="K220" t="s">
        <v>39</v>
      </c>
      <c r="L220" t="s">
        <v>31</v>
      </c>
      <c r="M220">
        <v>2</v>
      </c>
      <c r="N220" t="s">
        <v>584</v>
      </c>
      <c r="O220" t="s">
        <v>594</v>
      </c>
    </row>
    <row r="221" spans="1:15" x14ac:dyDescent="0.3">
      <c r="A221" t="s">
        <v>502</v>
      </c>
      <c r="B221" t="s">
        <v>1050</v>
      </c>
      <c r="C221">
        <v>81</v>
      </c>
      <c r="D221" t="s">
        <v>640</v>
      </c>
      <c r="E221" t="s">
        <v>562</v>
      </c>
      <c r="F221" t="s">
        <v>656</v>
      </c>
      <c r="G221" t="s">
        <v>839</v>
      </c>
      <c r="H221" t="s">
        <v>1051</v>
      </c>
      <c r="I221">
        <v>2</v>
      </c>
      <c r="J221">
        <v>143498</v>
      </c>
      <c r="K221" t="s">
        <v>24</v>
      </c>
      <c r="L221" t="s">
        <v>31</v>
      </c>
      <c r="M221">
        <v>3</v>
      </c>
      <c r="N221" t="s">
        <v>584</v>
      </c>
      <c r="O221" t="s">
        <v>599</v>
      </c>
    </row>
    <row r="222" spans="1:15" x14ac:dyDescent="0.3">
      <c r="A222" t="s">
        <v>155</v>
      </c>
      <c r="B222" t="s">
        <v>1052</v>
      </c>
      <c r="C222">
        <v>12</v>
      </c>
      <c r="D222" t="s">
        <v>610</v>
      </c>
      <c r="E222" t="s">
        <v>562</v>
      </c>
      <c r="F222" t="s">
        <v>611</v>
      </c>
      <c r="G222" t="s">
        <v>1053</v>
      </c>
      <c r="H222" s="1">
        <v>45354</v>
      </c>
      <c r="I222">
        <v>8</v>
      </c>
      <c r="J222">
        <v>64098</v>
      </c>
      <c r="K222" t="s">
        <v>35</v>
      </c>
      <c r="L222" t="s">
        <v>31</v>
      </c>
      <c r="M222">
        <v>3</v>
      </c>
      <c r="N222" t="s">
        <v>584</v>
      </c>
      <c r="O222" t="s">
        <v>599</v>
      </c>
    </row>
    <row r="223" spans="1:15" x14ac:dyDescent="0.3">
      <c r="A223" t="s">
        <v>290</v>
      </c>
      <c r="B223" t="s">
        <v>1054</v>
      </c>
      <c r="C223">
        <v>55</v>
      </c>
      <c r="D223" t="s">
        <v>596</v>
      </c>
      <c r="E223" t="s">
        <v>681</v>
      </c>
      <c r="F223" t="s">
        <v>13</v>
      </c>
      <c r="G223" s="1">
        <v>44932</v>
      </c>
      <c r="H223" t="s">
        <v>689</v>
      </c>
      <c r="I223">
        <v>10</v>
      </c>
      <c r="J223">
        <v>149270</v>
      </c>
      <c r="K223" t="s">
        <v>35</v>
      </c>
      <c r="L223" t="s">
        <v>25</v>
      </c>
      <c r="M223">
        <v>1</v>
      </c>
      <c r="N223" t="s">
        <v>584</v>
      </c>
      <c r="O223" t="s">
        <v>599</v>
      </c>
    </row>
    <row r="224" spans="1:15" x14ac:dyDescent="0.3">
      <c r="A224" t="s">
        <v>59</v>
      </c>
      <c r="B224" t="s">
        <v>1055</v>
      </c>
      <c r="C224">
        <v>36</v>
      </c>
      <c r="D224" t="s">
        <v>610</v>
      </c>
      <c r="E224" t="s">
        <v>558</v>
      </c>
      <c r="F224" t="s">
        <v>13</v>
      </c>
      <c r="G224" t="s">
        <v>1056</v>
      </c>
      <c r="H224" t="s">
        <v>1057</v>
      </c>
      <c r="I224">
        <v>7</v>
      </c>
      <c r="J224">
        <v>14152</v>
      </c>
      <c r="K224" t="s">
        <v>28</v>
      </c>
      <c r="L224" t="s">
        <v>25</v>
      </c>
      <c r="M224">
        <v>2</v>
      </c>
      <c r="N224" t="s">
        <v>584</v>
      </c>
      <c r="O224" t="s">
        <v>594</v>
      </c>
    </row>
    <row r="225" spans="1:15" x14ac:dyDescent="0.3">
      <c r="A225" t="s">
        <v>371</v>
      </c>
      <c r="B225" t="s">
        <v>1058</v>
      </c>
      <c r="C225">
        <v>17</v>
      </c>
      <c r="D225" t="s">
        <v>640</v>
      </c>
      <c r="E225" t="s">
        <v>597</v>
      </c>
      <c r="F225" t="s">
        <v>10</v>
      </c>
      <c r="G225" t="s">
        <v>804</v>
      </c>
      <c r="H225" t="s">
        <v>1059</v>
      </c>
      <c r="I225">
        <v>3</v>
      </c>
      <c r="J225">
        <v>67341</v>
      </c>
      <c r="K225" t="s">
        <v>28</v>
      </c>
      <c r="L225" t="s">
        <v>31</v>
      </c>
      <c r="M225">
        <v>2</v>
      </c>
      <c r="N225" t="s">
        <v>584</v>
      </c>
      <c r="O225" t="s">
        <v>599</v>
      </c>
    </row>
    <row r="226" spans="1:15" x14ac:dyDescent="0.3">
      <c r="A226" t="s">
        <v>324</v>
      </c>
      <c r="B226" t="s">
        <v>1060</v>
      </c>
      <c r="C226">
        <v>68</v>
      </c>
      <c r="D226" t="s">
        <v>640</v>
      </c>
      <c r="E226" t="s">
        <v>622</v>
      </c>
      <c r="F226" t="s">
        <v>10</v>
      </c>
      <c r="G226" t="s">
        <v>1061</v>
      </c>
      <c r="H226" s="1">
        <v>44654</v>
      </c>
      <c r="I226">
        <v>5</v>
      </c>
      <c r="J226">
        <v>85620</v>
      </c>
      <c r="K226" t="s">
        <v>28</v>
      </c>
      <c r="L226" t="s">
        <v>31</v>
      </c>
      <c r="M226">
        <v>4</v>
      </c>
      <c r="N226" t="s">
        <v>584</v>
      </c>
      <c r="O226" t="s">
        <v>599</v>
      </c>
    </row>
    <row r="227" spans="1:15" x14ac:dyDescent="0.3">
      <c r="A227" t="s">
        <v>268</v>
      </c>
      <c r="B227" t="s">
        <v>1062</v>
      </c>
      <c r="C227">
        <v>51</v>
      </c>
      <c r="D227" t="s">
        <v>640</v>
      </c>
      <c r="E227" t="s">
        <v>558</v>
      </c>
      <c r="F227" t="s">
        <v>11</v>
      </c>
      <c r="G227" t="s">
        <v>1063</v>
      </c>
      <c r="H227" s="1">
        <v>44683</v>
      </c>
      <c r="I227">
        <v>6</v>
      </c>
      <c r="J227">
        <v>84739</v>
      </c>
      <c r="K227" t="s">
        <v>35</v>
      </c>
      <c r="L227" t="s">
        <v>31</v>
      </c>
      <c r="M227">
        <v>5</v>
      </c>
      <c r="N227" t="s">
        <v>584</v>
      </c>
      <c r="O227" t="s">
        <v>599</v>
      </c>
    </row>
    <row r="228" spans="1:15" x14ac:dyDescent="0.3">
      <c r="A228" t="s">
        <v>79</v>
      </c>
      <c r="B228" t="s">
        <v>1064</v>
      </c>
      <c r="C228">
        <v>26</v>
      </c>
      <c r="D228" t="s">
        <v>582</v>
      </c>
      <c r="E228" t="s">
        <v>560</v>
      </c>
      <c r="F228" t="s">
        <v>623</v>
      </c>
      <c r="G228" t="s">
        <v>1065</v>
      </c>
      <c r="H228" s="1">
        <v>44779</v>
      </c>
      <c r="I228">
        <v>10</v>
      </c>
      <c r="J228">
        <v>29984</v>
      </c>
      <c r="K228" t="s">
        <v>39</v>
      </c>
      <c r="L228" t="s">
        <v>31</v>
      </c>
      <c r="M228">
        <v>2</v>
      </c>
      <c r="N228" t="s">
        <v>584</v>
      </c>
      <c r="O228" t="s">
        <v>585</v>
      </c>
    </row>
    <row r="229" spans="1:15" x14ac:dyDescent="0.3">
      <c r="A229" t="s">
        <v>422</v>
      </c>
      <c r="B229" t="s">
        <v>1066</v>
      </c>
      <c r="C229">
        <v>84</v>
      </c>
      <c r="D229" t="s">
        <v>582</v>
      </c>
      <c r="E229" t="s">
        <v>591</v>
      </c>
      <c r="F229" t="s">
        <v>583</v>
      </c>
      <c r="G229" s="1">
        <v>45238</v>
      </c>
      <c r="H229" s="1">
        <v>45242</v>
      </c>
      <c r="I229">
        <v>4</v>
      </c>
      <c r="J229">
        <v>123958</v>
      </c>
      <c r="K229" t="s">
        <v>28</v>
      </c>
      <c r="L229" t="s">
        <v>25</v>
      </c>
      <c r="M229">
        <v>1</v>
      </c>
      <c r="N229" t="s">
        <v>584</v>
      </c>
      <c r="O229" t="s">
        <v>594</v>
      </c>
    </row>
    <row r="230" spans="1:15" x14ac:dyDescent="0.3">
      <c r="A230" t="s">
        <v>438</v>
      </c>
      <c r="B230" t="s">
        <v>1067</v>
      </c>
      <c r="C230">
        <v>73</v>
      </c>
      <c r="D230" t="s">
        <v>582</v>
      </c>
      <c r="E230" t="s">
        <v>558</v>
      </c>
      <c r="F230" t="s">
        <v>678</v>
      </c>
      <c r="G230" t="s">
        <v>1068</v>
      </c>
      <c r="H230" t="s">
        <v>1069</v>
      </c>
      <c r="I230">
        <v>2</v>
      </c>
      <c r="J230">
        <v>72072</v>
      </c>
      <c r="K230" t="s">
        <v>24</v>
      </c>
      <c r="L230" t="s">
        <v>31</v>
      </c>
      <c r="M230">
        <v>1</v>
      </c>
      <c r="N230" t="s">
        <v>584</v>
      </c>
      <c r="O230" t="s">
        <v>589</v>
      </c>
    </row>
    <row r="231" spans="1:15" x14ac:dyDescent="0.3">
      <c r="A231" t="s">
        <v>170</v>
      </c>
      <c r="B231" t="s">
        <v>1070</v>
      </c>
      <c r="C231">
        <v>6</v>
      </c>
      <c r="D231" t="s">
        <v>23</v>
      </c>
      <c r="E231" t="s">
        <v>597</v>
      </c>
      <c r="F231" t="s">
        <v>12</v>
      </c>
      <c r="G231" t="s">
        <v>968</v>
      </c>
      <c r="H231" t="s">
        <v>1068</v>
      </c>
      <c r="I231">
        <v>5</v>
      </c>
      <c r="J231">
        <v>44867</v>
      </c>
      <c r="K231" t="s">
        <v>39</v>
      </c>
      <c r="L231" t="s">
        <v>25</v>
      </c>
      <c r="M231">
        <v>3</v>
      </c>
      <c r="N231" t="s">
        <v>584</v>
      </c>
      <c r="O231" t="s">
        <v>594</v>
      </c>
    </row>
    <row r="232" spans="1:15" x14ac:dyDescent="0.3">
      <c r="A232" t="s">
        <v>469</v>
      </c>
      <c r="B232" t="s">
        <v>1071</v>
      </c>
      <c r="C232">
        <v>75</v>
      </c>
      <c r="D232" t="s">
        <v>582</v>
      </c>
      <c r="E232" t="s">
        <v>562</v>
      </c>
      <c r="F232" t="s">
        <v>12</v>
      </c>
      <c r="G232" s="1">
        <v>44874</v>
      </c>
      <c r="H232" s="1">
        <v>44877</v>
      </c>
      <c r="I232">
        <v>3</v>
      </c>
      <c r="J232">
        <v>148955</v>
      </c>
      <c r="K232" t="s">
        <v>35</v>
      </c>
      <c r="L232" t="s">
        <v>25</v>
      </c>
      <c r="M232">
        <v>1</v>
      </c>
      <c r="N232" t="s">
        <v>584</v>
      </c>
      <c r="O232" t="s">
        <v>599</v>
      </c>
    </row>
    <row r="233" spans="1:15" x14ac:dyDescent="0.3">
      <c r="A233" t="s">
        <v>148</v>
      </c>
      <c r="B233" t="s">
        <v>1072</v>
      </c>
      <c r="C233">
        <v>81</v>
      </c>
      <c r="D233" t="s">
        <v>30</v>
      </c>
      <c r="E233" t="s">
        <v>562</v>
      </c>
      <c r="F233" t="s">
        <v>11</v>
      </c>
      <c r="G233" t="s">
        <v>1073</v>
      </c>
      <c r="H233" t="s">
        <v>1074</v>
      </c>
      <c r="I233">
        <v>2</v>
      </c>
      <c r="J233">
        <v>14905</v>
      </c>
      <c r="K233" t="s">
        <v>39</v>
      </c>
      <c r="L233" t="s">
        <v>31</v>
      </c>
      <c r="M233">
        <v>5</v>
      </c>
      <c r="N233" t="s">
        <v>584</v>
      </c>
      <c r="O233" t="s">
        <v>594</v>
      </c>
    </row>
    <row r="234" spans="1:15" x14ac:dyDescent="0.3">
      <c r="A234" t="s">
        <v>215</v>
      </c>
      <c r="B234" t="s">
        <v>1075</v>
      </c>
      <c r="C234">
        <v>80</v>
      </c>
      <c r="D234" t="s">
        <v>604</v>
      </c>
      <c r="E234" t="s">
        <v>614</v>
      </c>
      <c r="F234" t="s">
        <v>10</v>
      </c>
      <c r="G234" t="s">
        <v>695</v>
      </c>
      <c r="H234" t="s">
        <v>1068</v>
      </c>
      <c r="I234">
        <v>3</v>
      </c>
      <c r="J234">
        <v>34610</v>
      </c>
      <c r="K234" t="s">
        <v>24</v>
      </c>
      <c r="L234" t="s">
        <v>25</v>
      </c>
      <c r="M234">
        <v>3</v>
      </c>
      <c r="N234" t="s">
        <v>584</v>
      </c>
      <c r="O234" t="s">
        <v>608</v>
      </c>
    </row>
    <row r="235" spans="1:15" x14ac:dyDescent="0.3">
      <c r="A235" t="s">
        <v>430</v>
      </c>
      <c r="B235" t="s">
        <v>1076</v>
      </c>
      <c r="C235">
        <v>81</v>
      </c>
      <c r="D235" t="s">
        <v>640</v>
      </c>
      <c r="E235" t="s">
        <v>558</v>
      </c>
      <c r="F235" t="s">
        <v>611</v>
      </c>
      <c r="G235" t="s">
        <v>1077</v>
      </c>
      <c r="H235" t="s">
        <v>1078</v>
      </c>
      <c r="I235">
        <v>4</v>
      </c>
      <c r="J235">
        <v>135377</v>
      </c>
      <c r="K235" t="s">
        <v>24</v>
      </c>
      <c r="L235" t="s">
        <v>31</v>
      </c>
      <c r="M235">
        <v>3</v>
      </c>
      <c r="N235" t="s">
        <v>584</v>
      </c>
      <c r="O235" t="s">
        <v>589</v>
      </c>
    </row>
    <row r="236" spans="1:15" x14ac:dyDescent="0.3">
      <c r="A236" t="s">
        <v>325</v>
      </c>
      <c r="B236" t="s">
        <v>1079</v>
      </c>
      <c r="C236">
        <v>61</v>
      </c>
      <c r="D236" t="s">
        <v>582</v>
      </c>
      <c r="E236" t="s">
        <v>587</v>
      </c>
      <c r="F236" t="s">
        <v>12</v>
      </c>
      <c r="G236" t="s">
        <v>1080</v>
      </c>
      <c r="H236" t="s">
        <v>1051</v>
      </c>
      <c r="I236">
        <v>6</v>
      </c>
      <c r="J236">
        <v>103068</v>
      </c>
      <c r="K236" t="s">
        <v>28</v>
      </c>
      <c r="L236" t="s">
        <v>31</v>
      </c>
      <c r="M236">
        <v>5</v>
      </c>
      <c r="N236" t="s">
        <v>584</v>
      </c>
      <c r="O236" t="s">
        <v>599</v>
      </c>
    </row>
    <row r="237" spans="1:15" x14ac:dyDescent="0.3">
      <c r="A237" t="s">
        <v>51</v>
      </c>
      <c r="B237" t="s">
        <v>1081</v>
      </c>
      <c r="C237">
        <v>75</v>
      </c>
      <c r="D237" t="s">
        <v>582</v>
      </c>
      <c r="E237" t="s">
        <v>558</v>
      </c>
      <c r="F237" t="s">
        <v>11</v>
      </c>
      <c r="G237" t="s">
        <v>1082</v>
      </c>
      <c r="H237" s="1">
        <v>44870</v>
      </c>
      <c r="I237">
        <v>8</v>
      </c>
      <c r="J237">
        <v>12543</v>
      </c>
      <c r="K237" t="s">
        <v>28</v>
      </c>
      <c r="L237" t="s">
        <v>31</v>
      </c>
      <c r="M237">
        <v>2</v>
      </c>
      <c r="N237" t="s">
        <v>584</v>
      </c>
      <c r="O237" t="s">
        <v>608</v>
      </c>
    </row>
    <row r="238" spans="1:15" x14ac:dyDescent="0.3">
      <c r="A238" t="s">
        <v>411</v>
      </c>
      <c r="B238" t="s">
        <v>1083</v>
      </c>
      <c r="C238">
        <v>2</v>
      </c>
      <c r="D238" t="s">
        <v>604</v>
      </c>
      <c r="E238" t="s">
        <v>591</v>
      </c>
      <c r="F238" t="s">
        <v>691</v>
      </c>
      <c r="G238" t="s">
        <v>1084</v>
      </c>
      <c r="H238" t="s">
        <v>1085</v>
      </c>
      <c r="I238">
        <v>1</v>
      </c>
      <c r="J238">
        <v>28169</v>
      </c>
      <c r="K238" t="s">
        <v>35</v>
      </c>
      <c r="L238" t="s">
        <v>31</v>
      </c>
      <c r="M238">
        <v>1</v>
      </c>
      <c r="N238" t="s">
        <v>584</v>
      </c>
      <c r="O238" t="s">
        <v>585</v>
      </c>
    </row>
    <row r="239" spans="1:15" x14ac:dyDescent="0.3">
      <c r="A239" t="s">
        <v>508</v>
      </c>
      <c r="B239" t="s">
        <v>1086</v>
      </c>
      <c r="C239">
        <v>62</v>
      </c>
      <c r="D239" t="s">
        <v>30</v>
      </c>
      <c r="E239" t="s">
        <v>558</v>
      </c>
      <c r="F239" t="s">
        <v>10</v>
      </c>
      <c r="G239" s="1">
        <v>45333</v>
      </c>
      <c r="H239" s="1">
        <v>45334</v>
      </c>
      <c r="I239">
        <v>1</v>
      </c>
      <c r="J239">
        <v>84283</v>
      </c>
      <c r="K239" t="s">
        <v>39</v>
      </c>
      <c r="L239" t="s">
        <v>25</v>
      </c>
      <c r="M239">
        <v>2</v>
      </c>
      <c r="N239" t="s">
        <v>584</v>
      </c>
      <c r="O239" t="s">
        <v>608</v>
      </c>
    </row>
    <row r="240" spans="1:15" x14ac:dyDescent="0.3">
      <c r="A240" t="s">
        <v>532</v>
      </c>
      <c r="B240" t="s">
        <v>1087</v>
      </c>
      <c r="C240">
        <v>62</v>
      </c>
      <c r="D240" t="s">
        <v>596</v>
      </c>
      <c r="E240" t="s">
        <v>561</v>
      </c>
      <c r="F240" t="s">
        <v>615</v>
      </c>
      <c r="G240" s="1">
        <v>45236</v>
      </c>
      <c r="H240" s="1">
        <v>45237</v>
      </c>
      <c r="I240">
        <v>1</v>
      </c>
      <c r="J240">
        <v>146484</v>
      </c>
      <c r="K240" t="s">
        <v>28</v>
      </c>
      <c r="L240" t="s">
        <v>31</v>
      </c>
      <c r="M240">
        <v>5</v>
      </c>
      <c r="N240" t="s">
        <v>584</v>
      </c>
      <c r="O240" t="s">
        <v>599</v>
      </c>
    </row>
    <row r="241" spans="1:15" x14ac:dyDescent="0.3">
      <c r="A241" t="s">
        <v>299</v>
      </c>
      <c r="B241" t="s">
        <v>1088</v>
      </c>
      <c r="C241">
        <v>6</v>
      </c>
      <c r="D241" t="s">
        <v>30</v>
      </c>
      <c r="E241" t="s">
        <v>597</v>
      </c>
      <c r="F241" t="s">
        <v>656</v>
      </c>
      <c r="G241" s="1">
        <v>44775</v>
      </c>
      <c r="H241" s="1">
        <v>44784</v>
      </c>
      <c r="I241">
        <v>9</v>
      </c>
      <c r="J241">
        <v>138213</v>
      </c>
      <c r="K241" t="s">
        <v>24</v>
      </c>
      <c r="L241" t="s">
        <v>25</v>
      </c>
      <c r="M241">
        <v>2</v>
      </c>
      <c r="N241" t="s">
        <v>584</v>
      </c>
      <c r="O241" t="s">
        <v>594</v>
      </c>
    </row>
    <row r="242" spans="1:15" x14ac:dyDescent="0.3">
      <c r="A242" t="s">
        <v>60</v>
      </c>
      <c r="B242" t="s">
        <v>1089</v>
      </c>
      <c r="C242">
        <v>59</v>
      </c>
      <c r="D242" t="s">
        <v>610</v>
      </c>
      <c r="E242" t="s">
        <v>561</v>
      </c>
      <c r="F242" t="s">
        <v>11</v>
      </c>
      <c r="G242" t="s">
        <v>1090</v>
      </c>
      <c r="H242" t="s">
        <v>1091</v>
      </c>
      <c r="I242">
        <v>4</v>
      </c>
      <c r="J242">
        <v>8175</v>
      </c>
      <c r="K242" t="s">
        <v>39</v>
      </c>
      <c r="L242" t="s">
        <v>31</v>
      </c>
      <c r="M242">
        <v>5</v>
      </c>
      <c r="N242" t="s">
        <v>584</v>
      </c>
      <c r="O242" t="s">
        <v>599</v>
      </c>
    </row>
    <row r="243" spans="1:15" x14ac:dyDescent="0.3">
      <c r="A243" t="s">
        <v>262</v>
      </c>
      <c r="B243" t="s">
        <v>1092</v>
      </c>
      <c r="C243">
        <v>41</v>
      </c>
      <c r="D243" t="s">
        <v>640</v>
      </c>
      <c r="E243" t="s">
        <v>605</v>
      </c>
      <c r="F243" t="s">
        <v>13</v>
      </c>
      <c r="G243" t="s">
        <v>1093</v>
      </c>
      <c r="H243" s="1">
        <v>44749</v>
      </c>
      <c r="I243">
        <v>7</v>
      </c>
      <c r="J243">
        <v>95930</v>
      </c>
      <c r="K243" t="s">
        <v>35</v>
      </c>
      <c r="L243" t="s">
        <v>31</v>
      </c>
      <c r="M243">
        <v>3</v>
      </c>
      <c r="N243" t="s">
        <v>584</v>
      </c>
      <c r="O243" t="s">
        <v>589</v>
      </c>
    </row>
    <row r="244" spans="1:15" x14ac:dyDescent="0.3">
      <c r="A244" t="s">
        <v>351</v>
      </c>
      <c r="B244" t="s">
        <v>1094</v>
      </c>
      <c r="C244">
        <v>36</v>
      </c>
      <c r="D244" t="s">
        <v>596</v>
      </c>
      <c r="E244" t="s">
        <v>561</v>
      </c>
      <c r="F244" t="s">
        <v>601</v>
      </c>
      <c r="G244" s="1">
        <v>44777</v>
      </c>
      <c r="H244" s="1">
        <v>44781</v>
      </c>
      <c r="I244">
        <v>4</v>
      </c>
      <c r="J244">
        <v>77826</v>
      </c>
      <c r="K244" t="s">
        <v>35</v>
      </c>
      <c r="L244" t="s">
        <v>25</v>
      </c>
      <c r="M244">
        <v>4</v>
      </c>
      <c r="N244" t="s">
        <v>584</v>
      </c>
      <c r="O244" t="s">
        <v>608</v>
      </c>
    </row>
    <row r="245" spans="1:15" x14ac:dyDescent="0.3">
      <c r="A245" t="s">
        <v>405</v>
      </c>
      <c r="B245" t="s">
        <v>1095</v>
      </c>
      <c r="C245">
        <v>12</v>
      </c>
      <c r="D245" t="s">
        <v>610</v>
      </c>
      <c r="E245" t="s">
        <v>563</v>
      </c>
      <c r="F245" t="s">
        <v>10</v>
      </c>
      <c r="G245" t="s">
        <v>1096</v>
      </c>
      <c r="H245" t="s">
        <v>1097</v>
      </c>
      <c r="I245">
        <v>3</v>
      </c>
      <c r="J245">
        <v>81592</v>
      </c>
      <c r="K245" t="s">
        <v>24</v>
      </c>
      <c r="L245" t="s">
        <v>31</v>
      </c>
      <c r="M245">
        <v>2</v>
      </c>
      <c r="N245" t="s">
        <v>584</v>
      </c>
      <c r="O245" t="s">
        <v>599</v>
      </c>
    </row>
    <row r="246" spans="1:15" x14ac:dyDescent="0.3">
      <c r="A246" t="s">
        <v>493</v>
      </c>
      <c r="B246" t="s">
        <v>1098</v>
      </c>
      <c r="C246">
        <v>23</v>
      </c>
      <c r="D246" t="s">
        <v>582</v>
      </c>
      <c r="E246" t="s">
        <v>558</v>
      </c>
      <c r="F246" t="s">
        <v>678</v>
      </c>
      <c r="G246" t="s">
        <v>1099</v>
      </c>
      <c r="H246" t="s">
        <v>837</v>
      </c>
      <c r="I246">
        <v>2</v>
      </c>
      <c r="J246">
        <v>136475</v>
      </c>
      <c r="K246" t="s">
        <v>28</v>
      </c>
      <c r="L246" t="s">
        <v>31</v>
      </c>
      <c r="M246">
        <v>5</v>
      </c>
      <c r="N246" t="s">
        <v>584</v>
      </c>
      <c r="O246" t="s">
        <v>585</v>
      </c>
    </row>
    <row r="247" spans="1:15" x14ac:dyDescent="0.3">
      <c r="A247" t="s">
        <v>382</v>
      </c>
      <c r="B247" t="s">
        <v>1100</v>
      </c>
      <c r="C247">
        <v>29</v>
      </c>
      <c r="D247" t="s">
        <v>30</v>
      </c>
      <c r="E247" t="s">
        <v>591</v>
      </c>
      <c r="F247" t="s">
        <v>623</v>
      </c>
      <c r="G247" s="1">
        <v>45207</v>
      </c>
      <c r="H247" s="1">
        <v>45210</v>
      </c>
      <c r="I247">
        <v>3</v>
      </c>
      <c r="J247">
        <v>71300</v>
      </c>
      <c r="K247" t="s">
        <v>39</v>
      </c>
      <c r="L247" t="s">
        <v>25</v>
      </c>
      <c r="M247">
        <v>2</v>
      </c>
      <c r="N247" t="s">
        <v>584</v>
      </c>
      <c r="O247" t="s">
        <v>594</v>
      </c>
    </row>
    <row r="248" spans="1:15" x14ac:dyDescent="0.3">
      <c r="A248" t="s">
        <v>361</v>
      </c>
      <c r="B248" t="s">
        <v>1101</v>
      </c>
      <c r="C248">
        <v>83</v>
      </c>
      <c r="D248" t="s">
        <v>610</v>
      </c>
      <c r="E248" t="s">
        <v>560</v>
      </c>
      <c r="F248" t="s">
        <v>656</v>
      </c>
      <c r="G248" t="s">
        <v>669</v>
      </c>
      <c r="H248" t="s">
        <v>1102</v>
      </c>
      <c r="I248">
        <v>7</v>
      </c>
      <c r="J248">
        <v>145731</v>
      </c>
      <c r="K248" t="s">
        <v>35</v>
      </c>
      <c r="L248" t="s">
        <v>31</v>
      </c>
      <c r="M248">
        <v>2</v>
      </c>
      <c r="N248" t="s">
        <v>584</v>
      </c>
      <c r="O248" t="s">
        <v>599</v>
      </c>
    </row>
    <row r="249" spans="1:15" x14ac:dyDescent="0.3">
      <c r="A249" t="s">
        <v>339</v>
      </c>
      <c r="B249" t="s">
        <v>1103</v>
      </c>
      <c r="C249">
        <v>80</v>
      </c>
      <c r="D249" t="s">
        <v>582</v>
      </c>
      <c r="E249" t="s">
        <v>622</v>
      </c>
      <c r="F249" t="s">
        <v>627</v>
      </c>
      <c r="G249" s="1">
        <v>44572</v>
      </c>
      <c r="H249" t="s">
        <v>658</v>
      </c>
      <c r="I249">
        <v>3</v>
      </c>
      <c r="J249">
        <v>56521</v>
      </c>
      <c r="K249" t="s">
        <v>35</v>
      </c>
      <c r="L249" t="s">
        <v>31</v>
      </c>
      <c r="M249">
        <v>1</v>
      </c>
      <c r="N249" t="s">
        <v>584</v>
      </c>
      <c r="O249" t="s">
        <v>608</v>
      </c>
    </row>
    <row r="250" spans="1:15" x14ac:dyDescent="0.3">
      <c r="A250" t="s">
        <v>77</v>
      </c>
      <c r="B250" t="s">
        <v>1104</v>
      </c>
      <c r="C250">
        <v>57</v>
      </c>
      <c r="D250" t="s">
        <v>30</v>
      </c>
      <c r="E250" t="s">
        <v>605</v>
      </c>
      <c r="F250" t="s">
        <v>9</v>
      </c>
      <c r="G250" t="s">
        <v>1046</v>
      </c>
      <c r="H250" t="s">
        <v>968</v>
      </c>
      <c r="I250">
        <v>4</v>
      </c>
      <c r="J250">
        <v>11958</v>
      </c>
      <c r="K250" t="s">
        <v>24</v>
      </c>
      <c r="L250" t="s">
        <v>25</v>
      </c>
      <c r="M250">
        <v>5</v>
      </c>
      <c r="N250" t="s">
        <v>584</v>
      </c>
      <c r="O250" t="s">
        <v>594</v>
      </c>
    </row>
    <row r="251" spans="1:15" x14ac:dyDescent="0.3">
      <c r="A251" t="s">
        <v>485</v>
      </c>
      <c r="B251" t="s">
        <v>1105</v>
      </c>
      <c r="C251">
        <v>74</v>
      </c>
      <c r="D251" t="s">
        <v>626</v>
      </c>
      <c r="E251" t="s">
        <v>587</v>
      </c>
      <c r="F251" t="s">
        <v>9</v>
      </c>
      <c r="G251" t="s">
        <v>1106</v>
      </c>
      <c r="H251" t="s">
        <v>1107</v>
      </c>
      <c r="I251">
        <v>2</v>
      </c>
      <c r="J251">
        <v>123737</v>
      </c>
      <c r="K251" t="s">
        <v>35</v>
      </c>
      <c r="L251" t="s">
        <v>25</v>
      </c>
      <c r="M251">
        <v>4</v>
      </c>
      <c r="N251" t="s">
        <v>584</v>
      </c>
      <c r="O251" t="s">
        <v>585</v>
      </c>
    </row>
    <row r="252" spans="1:15" x14ac:dyDescent="0.3">
      <c r="A252" t="s">
        <v>366</v>
      </c>
      <c r="B252" t="s">
        <v>1108</v>
      </c>
      <c r="C252">
        <v>65</v>
      </c>
      <c r="D252" t="s">
        <v>610</v>
      </c>
      <c r="E252" t="s">
        <v>702</v>
      </c>
      <c r="F252" t="s">
        <v>11</v>
      </c>
      <c r="G252" s="1">
        <v>44622</v>
      </c>
      <c r="H252" s="1">
        <v>44626</v>
      </c>
      <c r="I252">
        <v>4</v>
      </c>
      <c r="J252">
        <v>84884</v>
      </c>
      <c r="K252" t="s">
        <v>28</v>
      </c>
      <c r="L252" t="s">
        <v>25</v>
      </c>
      <c r="M252">
        <v>1</v>
      </c>
      <c r="N252" t="s">
        <v>584</v>
      </c>
      <c r="O252" t="s">
        <v>594</v>
      </c>
    </row>
    <row r="253" spans="1:15" x14ac:dyDescent="0.3">
      <c r="A253" t="s">
        <v>221</v>
      </c>
      <c r="B253" t="s">
        <v>1109</v>
      </c>
      <c r="C253">
        <v>31</v>
      </c>
      <c r="D253" t="s">
        <v>596</v>
      </c>
      <c r="E253" t="s">
        <v>630</v>
      </c>
      <c r="F253" t="s">
        <v>13</v>
      </c>
      <c r="G253" t="s">
        <v>1110</v>
      </c>
      <c r="H253" t="s">
        <v>888</v>
      </c>
      <c r="I253">
        <v>4</v>
      </c>
      <c r="J253">
        <v>47224</v>
      </c>
      <c r="K253" t="s">
        <v>24</v>
      </c>
      <c r="L253" t="s">
        <v>25</v>
      </c>
      <c r="M253">
        <v>3</v>
      </c>
      <c r="N253" t="s">
        <v>584</v>
      </c>
      <c r="O253" t="s">
        <v>608</v>
      </c>
    </row>
    <row r="254" spans="1:15" x14ac:dyDescent="0.3">
      <c r="A254" t="s">
        <v>465</v>
      </c>
      <c r="B254" t="s">
        <v>1111</v>
      </c>
      <c r="C254">
        <v>14</v>
      </c>
      <c r="D254" t="s">
        <v>23</v>
      </c>
      <c r="E254" t="s">
        <v>737</v>
      </c>
      <c r="F254" t="s">
        <v>656</v>
      </c>
      <c r="G254" s="1">
        <v>44621</v>
      </c>
      <c r="H254" s="1">
        <v>44624</v>
      </c>
      <c r="I254">
        <v>3</v>
      </c>
      <c r="J254">
        <v>139754</v>
      </c>
      <c r="K254" t="s">
        <v>28</v>
      </c>
      <c r="L254" t="s">
        <v>25</v>
      </c>
      <c r="M254">
        <v>2</v>
      </c>
      <c r="N254" t="s">
        <v>584</v>
      </c>
      <c r="O254" t="s">
        <v>589</v>
      </c>
    </row>
    <row r="255" spans="1:15" x14ac:dyDescent="0.3">
      <c r="A255" t="s">
        <v>291</v>
      </c>
      <c r="B255" t="s">
        <v>1112</v>
      </c>
      <c r="C255">
        <v>75</v>
      </c>
      <c r="D255" t="s">
        <v>30</v>
      </c>
      <c r="E255" t="s">
        <v>654</v>
      </c>
      <c r="F255" t="s">
        <v>10</v>
      </c>
      <c r="G255" t="s">
        <v>858</v>
      </c>
      <c r="H255" t="s">
        <v>1113</v>
      </c>
      <c r="I255">
        <v>4</v>
      </c>
      <c r="J255">
        <v>60172</v>
      </c>
      <c r="K255" t="s">
        <v>28</v>
      </c>
      <c r="L255" t="s">
        <v>25</v>
      </c>
      <c r="M255">
        <v>2</v>
      </c>
      <c r="N255" t="s">
        <v>584</v>
      </c>
      <c r="O255" t="s">
        <v>608</v>
      </c>
    </row>
    <row r="256" spans="1:15" x14ac:dyDescent="0.3">
      <c r="A256" t="s">
        <v>41</v>
      </c>
      <c r="B256" t="s">
        <v>1114</v>
      </c>
      <c r="C256">
        <v>33</v>
      </c>
      <c r="D256" t="s">
        <v>626</v>
      </c>
      <c r="E256" t="s">
        <v>563</v>
      </c>
      <c r="F256" t="s">
        <v>12</v>
      </c>
      <c r="G256" t="s">
        <v>1005</v>
      </c>
      <c r="H256" s="1">
        <v>45205</v>
      </c>
      <c r="I256">
        <v>9</v>
      </c>
      <c r="J256">
        <v>10560</v>
      </c>
      <c r="K256" t="s">
        <v>28</v>
      </c>
      <c r="L256" t="s">
        <v>25</v>
      </c>
      <c r="M256">
        <v>1</v>
      </c>
      <c r="N256" t="s">
        <v>584</v>
      </c>
      <c r="O256" t="s">
        <v>599</v>
      </c>
    </row>
    <row r="257" spans="1:15" x14ac:dyDescent="0.3">
      <c r="A257" t="s">
        <v>279</v>
      </c>
      <c r="B257" t="s">
        <v>1115</v>
      </c>
      <c r="C257">
        <v>49</v>
      </c>
      <c r="D257" t="s">
        <v>30</v>
      </c>
      <c r="E257" t="s">
        <v>614</v>
      </c>
      <c r="F257" t="s">
        <v>11</v>
      </c>
      <c r="G257" t="s">
        <v>942</v>
      </c>
      <c r="H257" s="1">
        <v>44874</v>
      </c>
      <c r="I257">
        <v>10</v>
      </c>
      <c r="J257">
        <v>143318</v>
      </c>
      <c r="K257" t="s">
        <v>39</v>
      </c>
      <c r="L257" t="s">
        <v>31</v>
      </c>
      <c r="M257">
        <v>5</v>
      </c>
      <c r="N257" t="s">
        <v>584</v>
      </c>
      <c r="O257" t="s">
        <v>594</v>
      </c>
    </row>
    <row r="258" spans="1:15" x14ac:dyDescent="0.3">
      <c r="A258" t="s">
        <v>354</v>
      </c>
      <c r="B258" t="s">
        <v>1116</v>
      </c>
      <c r="C258">
        <v>61</v>
      </c>
      <c r="D258" t="s">
        <v>582</v>
      </c>
      <c r="E258" t="s">
        <v>562</v>
      </c>
      <c r="F258" t="s">
        <v>13</v>
      </c>
      <c r="G258" t="s">
        <v>784</v>
      </c>
      <c r="H258" t="s">
        <v>1117</v>
      </c>
      <c r="I258">
        <v>3</v>
      </c>
      <c r="J258">
        <v>59209</v>
      </c>
      <c r="K258" t="s">
        <v>24</v>
      </c>
      <c r="L258" t="s">
        <v>25</v>
      </c>
      <c r="M258">
        <v>4</v>
      </c>
      <c r="N258" t="s">
        <v>584</v>
      </c>
      <c r="O258" t="s">
        <v>599</v>
      </c>
    </row>
    <row r="259" spans="1:15" x14ac:dyDescent="0.3">
      <c r="A259" t="s">
        <v>80</v>
      </c>
      <c r="B259" t="s">
        <v>1118</v>
      </c>
      <c r="C259">
        <v>32</v>
      </c>
      <c r="D259" t="s">
        <v>23</v>
      </c>
      <c r="E259" t="s">
        <v>562</v>
      </c>
      <c r="F259" t="s">
        <v>691</v>
      </c>
      <c r="G259" t="s">
        <v>766</v>
      </c>
      <c r="H259" t="s">
        <v>1119</v>
      </c>
      <c r="I259">
        <v>3</v>
      </c>
      <c r="J259">
        <v>9023</v>
      </c>
      <c r="K259" t="s">
        <v>28</v>
      </c>
      <c r="L259" t="s">
        <v>31</v>
      </c>
      <c r="M259">
        <v>1</v>
      </c>
      <c r="N259" t="s">
        <v>584</v>
      </c>
      <c r="O259" t="s">
        <v>594</v>
      </c>
    </row>
    <row r="260" spans="1:15" x14ac:dyDescent="0.3">
      <c r="A260" t="s">
        <v>237</v>
      </c>
      <c r="B260" t="s">
        <v>1120</v>
      </c>
      <c r="C260">
        <v>9</v>
      </c>
      <c r="D260" t="s">
        <v>610</v>
      </c>
      <c r="E260" t="s">
        <v>562</v>
      </c>
      <c r="F260" t="s">
        <v>12</v>
      </c>
      <c r="G260" t="s">
        <v>1121</v>
      </c>
      <c r="H260" t="s">
        <v>940</v>
      </c>
      <c r="I260">
        <v>4</v>
      </c>
      <c r="J260">
        <v>50656</v>
      </c>
      <c r="K260" t="s">
        <v>28</v>
      </c>
      <c r="L260" t="s">
        <v>31</v>
      </c>
      <c r="M260">
        <v>5</v>
      </c>
      <c r="N260" t="s">
        <v>584</v>
      </c>
      <c r="O260" t="s">
        <v>599</v>
      </c>
    </row>
    <row r="261" spans="1:15" x14ac:dyDescent="0.3">
      <c r="A261" t="s">
        <v>202</v>
      </c>
      <c r="B261" t="s">
        <v>1122</v>
      </c>
      <c r="C261">
        <v>13</v>
      </c>
      <c r="D261" t="s">
        <v>640</v>
      </c>
      <c r="E261" t="s">
        <v>561</v>
      </c>
      <c r="F261" t="s">
        <v>606</v>
      </c>
      <c r="G261" s="1">
        <v>44722</v>
      </c>
      <c r="H261" t="s">
        <v>893</v>
      </c>
      <c r="I261">
        <v>4</v>
      </c>
      <c r="J261">
        <v>43911</v>
      </c>
      <c r="K261" t="s">
        <v>35</v>
      </c>
      <c r="L261" t="s">
        <v>31</v>
      </c>
      <c r="M261">
        <v>2</v>
      </c>
      <c r="N261" t="s">
        <v>584</v>
      </c>
      <c r="O261" t="s">
        <v>599</v>
      </c>
    </row>
    <row r="262" spans="1:15" x14ac:dyDescent="0.3">
      <c r="A262" t="s">
        <v>407</v>
      </c>
      <c r="B262" t="s">
        <v>1123</v>
      </c>
      <c r="C262">
        <v>57</v>
      </c>
      <c r="D262" t="s">
        <v>596</v>
      </c>
      <c r="E262" t="s">
        <v>562</v>
      </c>
      <c r="F262" t="s">
        <v>12</v>
      </c>
      <c r="G262" t="s">
        <v>1124</v>
      </c>
      <c r="H262" s="1">
        <v>44655</v>
      </c>
      <c r="I262">
        <v>5</v>
      </c>
      <c r="J262">
        <v>136919</v>
      </c>
      <c r="K262" t="s">
        <v>28</v>
      </c>
      <c r="L262" t="s">
        <v>31</v>
      </c>
      <c r="M262">
        <v>1</v>
      </c>
      <c r="N262" t="s">
        <v>584</v>
      </c>
      <c r="O262" t="s">
        <v>599</v>
      </c>
    </row>
    <row r="263" spans="1:15" x14ac:dyDescent="0.3">
      <c r="A263" t="s">
        <v>108</v>
      </c>
      <c r="B263" t="s">
        <v>1125</v>
      </c>
      <c r="C263">
        <v>70</v>
      </c>
      <c r="D263" t="s">
        <v>640</v>
      </c>
      <c r="E263" t="s">
        <v>558</v>
      </c>
      <c r="F263" t="s">
        <v>9</v>
      </c>
      <c r="G263" t="s">
        <v>1126</v>
      </c>
      <c r="H263" t="s">
        <v>1127</v>
      </c>
      <c r="I263">
        <v>1</v>
      </c>
      <c r="J263">
        <v>5167</v>
      </c>
      <c r="K263" t="s">
        <v>28</v>
      </c>
      <c r="L263" t="s">
        <v>31</v>
      </c>
      <c r="M263">
        <v>4</v>
      </c>
      <c r="N263" t="s">
        <v>584</v>
      </c>
      <c r="O263" t="s">
        <v>585</v>
      </c>
    </row>
    <row r="264" spans="1:15" x14ac:dyDescent="0.3">
      <c r="A264" t="s">
        <v>123</v>
      </c>
      <c r="B264" t="s">
        <v>1128</v>
      </c>
      <c r="C264">
        <v>50</v>
      </c>
      <c r="D264" t="s">
        <v>626</v>
      </c>
      <c r="E264" t="s">
        <v>558</v>
      </c>
      <c r="F264" t="s">
        <v>656</v>
      </c>
      <c r="G264" s="1">
        <v>44900</v>
      </c>
      <c r="H264" t="s">
        <v>809</v>
      </c>
      <c r="I264">
        <v>8</v>
      </c>
      <c r="J264">
        <v>48074</v>
      </c>
      <c r="K264" t="s">
        <v>39</v>
      </c>
      <c r="L264" t="s">
        <v>31</v>
      </c>
      <c r="M264">
        <v>4</v>
      </c>
      <c r="N264" t="s">
        <v>584</v>
      </c>
      <c r="O264" t="s">
        <v>608</v>
      </c>
    </row>
    <row r="265" spans="1:15" x14ac:dyDescent="0.3">
      <c r="A265" t="s">
        <v>343</v>
      </c>
      <c r="B265" t="s">
        <v>1129</v>
      </c>
      <c r="C265">
        <v>27</v>
      </c>
      <c r="D265" t="s">
        <v>640</v>
      </c>
      <c r="E265" t="s">
        <v>597</v>
      </c>
      <c r="F265" t="s">
        <v>678</v>
      </c>
      <c r="G265" t="s">
        <v>1130</v>
      </c>
      <c r="H265" t="s">
        <v>631</v>
      </c>
      <c r="I265">
        <v>2</v>
      </c>
      <c r="J265">
        <v>38221</v>
      </c>
      <c r="K265" t="s">
        <v>39</v>
      </c>
      <c r="L265" t="s">
        <v>25</v>
      </c>
      <c r="M265">
        <v>1</v>
      </c>
      <c r="N265" t="s">
        <v>584</v>
      </c>
      <c r="O265" t="s">
        <v>608</v>
      </c>
    </row>
    <row r="266" spans="1:15" x14ac:dyDescent="0.3">
      <c r="A266" t="s">
        <v>217</v>
      </c>
      <c r="B266" t="s">
        <v>1131</v>
      </c>
      <c r="C266">
        <v>3</v>
      </c>
      <c r="D266" t="s">
        <v>582</v>
      </c>
      <c r="E266" t="s">
        <v>560</v>
      </c>
      <c r="F266" t="s">
        <v>691</v>
      </c>
      <c r="G266" t="s">
        <v>1132</v>
      </c>
      <c r="H266" t="s">
        <v>1133</v>
      </c>
      <c r="I266">
        <v>7</v>
      </c>
      <c r="J266">
        <v>81801</v>
      </c>
      <c r="K266" t="s">
        <v>24</v>
      </c>
      <c r="L266" t="s">
        <v>31</v>
      </c>
      <c r="M266">
        <v>4</v>
      </c>
      <c r="N266" t="s">
        <v>584</v>
      </c>
      <c r="O266" t="s">
        <v>594</v>
      </c>
    </row>
    <row r="267" spans="1:15" x14ac:dyDescent="0.3">
      <c r="A267" t="s">
        <v>311</v>
      </c>
      <c r="B267" t="s">
        <v>1134</v>
      </c>
      <c r="C267">
        <v>7</v>
      </c>
      <c r="D267" t="s">
        <v>610</v>
      </c>
      <c r="E267" t="s">
        <v>630</v>
      </c>
      <c r="F267" t="s">
        <v>615</v>
      </c>
      <c r="G267" t="s">
        <v>1135</v>
      </c>
      <c r="H267" s="1">
        <v>44958</v>
      </c>
      <c r="I267">
        <v>9</v>
      </c>
      <c r="J267">
        <v>146772</v>
      </c>
      <c r="K267" t="s">
        <v>24</v>
      </c>
      <c r="L267" t="s">
        <v>31</v>
      </c>
      <c r="M267">
        <v>3</v>
      </c>
      <c r="N267" t="s">
        <v>584</v>
      </c>
      <c r="O267" t="s">
        <v>599</v>
      </c>
    </row>
    <row r="268" spans="1:15" x14ac:dyDescent="0.3">
      <c r="A268" t="s">
        <v>191</v>
      </c>
      <c r="B268" t="s">
        <v>1136</v>
      </c>
      <c r="C268">
        <v>19</v>
      </c>
      <c r="D268" t="s">
        <v>582</v>
      </c>
      <c r="E268" t="s">
        <v>563</v>
      </c>
      <c r="F268" t="s">
        <v>615</v>
      </c>
      <c r="G268" t="s">
        <v>631</v>
      </c>
      <c r="H268" s="1">
        <v>44963</v>
      </c>
      <c r="I268">
        <v>8</v>
      </c>
      <c r="J268">
        <v>83626</v>
      </c>
      <c r="K268" t="s">
        <v>28</v>
      </c>
      <c r="L268" t="s">
        <v>31</v>
      </c>
      <c r="M268">
        <v>1</v>
      </c>
      <c r="N268" t="s">
        <v>584</v>
      </c>
      <c r="O268" t="s">
        <v>608</v>
      </c>
    </row>
    <row r="269" spans="1:15" x14ac:dyDescent="0.3">
      <c r="A269" t="s">
        <v>244</v>
      </c>
      <c r="B269" t="s">
        <v>1137</v>
      </c>
      <c r="C269">
        <v>4</v>
      </c>
      <c r="D269" t="s">
        <v>610</v>
      </c>
      <c r="E269" t="s">
        <v>561</v>
      </c>
      <c r="F269" t="s">
        <v>627</v>
      </c>
      <c r="G269" s="1">
        <v>45114</v>
      </c>
      <c r="H269" t="s">
        <v>1138</v>
      </c>
      <c r="I269">
        <v>9</v>
      </c>
      <c r="J269">
        <v>115409</v>
      </c>
      <c r="K269" t="s">
        <v>28</v>
      </c>
      <c r="L269" t="s">
        <v>25</v>
      </c>
      <c r="M269">
        <v>2</v>
      </c>
      <c r="N269" t="s">
        <v>584</v>
      </c>
      <c r="O269" t="s">
        <v>599</v>
      </c>
    </row>
    <row r="270" spans="1:15" x14ac:dyDescent="0.3">
      <c r="A270" t="s">
        <v>165</v>
      </c>
      <c r="B270" t="s">
        <v>1139</v>
      </c>
      <c r="C270">
        <v>78</v>
      </c>
      <c r="D270" t="s">
        <v>582</v>
      </c>
      <c r="E270" t="s">
        <v>597</v>
      </c>
      <c r="F270" t="s">
        <v>611</v>
      </c>
      <c r="G270" t="s">
        <v>1140</v>
      </c>
      <c r="H270" t="s">
        <v>1124</v>
      </c>
      <c r="I270">
        <v>5</v>
      </c>
      <c r="J270">
        <v>42230</v>
      </c>
      <c r="K270" t="s">
        <v>35</v>
      </c>
      <c r="L270" t="s">
        <v>25</v>
      </c>
      <c r="M270">
        <v>3</v>
      </c>
      <c r="N270" t="s">
        <v>584</v>
      </c>
      <c r="O270" t="s">
        <v>589</v>
      </c>
    </row>
    <row r="271" spans="1:15" x14ac:dyDescent="0.3">
      <c r="A271" t="s">
        <v>156</v>
      </c>
      <c r="B271" t="s">
        <v>1141</v>
      </c>
      <c r="C271">
        <v>71</v>
      </c>
      <c r="D271" t="s">
        <v>23</v>
      </c>
      <c r="E271" t="s">
        <v>561</v>
      </c>
      <c r="F271" t="s">
        <v>12</v>
      </c>
      <c r="G271" s="1">
        <v>45414</v>
      </c>
      <c r="H271" s="1">
        <v>45423</v>
      </c>
      <c r="I271">
        <v>9</v>
      </c>
      <c r="J271">
        <v>72121</v>
      </c>
      <c r="K271" t="s">
        <v>35</v>
      </c>
      <c r="L271" t="s">
        <v>31</v>
      </c>
      <c r="M271">
        <v>1</v>
      </c>
      <c r="N271" t="s">
        <v>584</v>
      </c>
      <c r="O271" t="s">
        <v>585</v>
      </c>
    </row>
    <row r="272" spans="1:15" x14ac:dyDescent="0.3">
      <c r="A272" t="s">
        <v>206</v>
      </c>
      <c r="B272" t="s">
        <v>1142</v>
      </c>
      <c r="C272">
        <v>45</v>
      </c>
      <c r="D272" t="s">
        <v>23</v>
      </c>
      <c r="E272" t="s">
        <v>622</v>
      </c>
      <c r="F272" t="s">
        <v>10</v>
      </c>
      <c r="G272" t="s">
        <v>935</v>
      </c>
      <c r="H272" t="s">
        <v>932</v>
      </c>
      <c r="I272">
        <v>7</v>
      </c>
      <c r="J272">
        <v>77696</v>
      </c>
      <c r="K272" t="s">
        <v>39</v>
      </c>
      <c r="L272" t="s">
        <v>31</v>
      </c>
      <c r="M272">
        <v>3</v>
      </c>
      <c r="N272" t="s">
        <v>584</v>
      </c>
      <c r="O272" t="s">
        <v>599</v>
      </c>
    </row>
    <row r="273" spans="1:15" x14ac:dyDescent="0.3">
      <c r="A273" t="s">
        <v>126</v>
      </c>
      <c r="B273" t="s">
        <v>1143</v>
      </c>
      <c r="C273">
        <v>66</v>
      </c>
      <c r="D273" t="s">
        <v>626</v>
      </c>
      <c r="E273" t="s">
        <v>558</v>
      </c>
      <c r="F273" t="s">
        <v>691</v>
      </c>
      <c r="G273" t="s">
        <v>847</v>
      </c>
      <c r="H273" t="s">
        <v>1144</v>
      </c>
      <c r="I273">
        <v>9</v>
      </c>
      <c r="J273">
        <v>55619</v>
      </c>
      <c r="K273" t="s">
        <v>24</v>
      </c>
      <c r="L273" t="s">
        <v>31</v>
      </c>
      <c r="M273">
        <v>1</v>
      </c>
      <c r="N273" t="s">
        <v>584</v>
      </c>
      <c r="O273" t="s">
        <v>594</v>
      </c>
    </row>
    <row r="274" spans="1:15" x14ac:dyDescent="0.3">
      <c r="A274" t="s">
        <v>163</v>
      </c>
      <c r="B274" t="s">
        <v>1145</v>
      </c>
      <c r="C274">
        <v>85</v>
      </c>
      <c r="D274" t="s">
        <v>23</v>
      </c>
      <c r="E274" t="s">
        <v>563</v>
      </c>
      <c r="F274" t="s">
        <v>606</v>
      </c>
      <c r="G274" t="s">
        <v>1146</v>
      </c>
      <c r="H274" t="s">
        <v>1074</v>
      </c>
      <c r="I274">
        <v>10</v>
      </c>
      <c r="J274">
        <v>82490</v>
      </c>
      <c r="K274" t="s">
        <v>35</v>
      </c>
      <c r="L274" t="s">
        <v>25</v>
      </c>
      <c r="M274">
        <v>1</v>
      </c>
      <c r="N274" t="s">
        <v>584</v>
      </c>
      <c r="O274" t="s">
        <v>589</v>
      </c>
    </row>
    <row r="275" spans="1:15" x14ac:dyDescent="0.3">
      <c r="A275" t="s">
        <v>524</v>
      </c>
      <c r="B275" t="s">
        <v>1147</v>
      </c>
      <c r="C275">
        <v>45</v>
      </c>
      <c r="D275" t="s">
        <v>596</v>
      </c>
      <c r="E275" t="s">
        <v>558</v>
      </c>
      <c r="F275" t="s">
        <v>10</v>
      </c>
      <c r="G275" s="1">
        <v>44783</v>
      </c>
      <c r="H275" s="1">
        <v>44784</v>
      </c>
      <c r="I275">
        <v>1</v>
      </c>
      <c r="J275">
        <v>123371</v>
      </c>
      <c r="K275" t="s">
        <v>35</v>
      </c>
      <c r="L275" t="s">
        <v>31</v>
      </c>
      <c r="M275">
        <v>3</v>
      </c>
      <c r="N275" t="s">
        <v>584</v>
      </c>
      <c r="O275" t="s">
        <v>589</v>
      </c>
    </row>
    <row r="276" spans="1:15" x14ac:dyDescent="0.3">
      <c r="A276" t="s">
        <v>102</v>
      </c>
      <c r="B276" t="s">
        <v>1148</v>
      </c>
      <c r="C276">
        <v>53</v>
      </c>
      <c r="D276" t="s">
        <v>610</v>
      </c>
      <c r="E276" t="s">
        <v>737</v>
      </c>
      <c r="F276" t="s">
        <v>656</v>
      </c>
      <c r="G276" t="s">
        <v>1149</v>
      </c>
      <c r="H276" s="1">
        <v>44719</v>
      </c>
      <c r="I276">
        <v>8</v>
      </c>
      <c r="J276">
        <v>37876</v>
      </c>
      <c r="K276" t="s">
        <v>24</v>
      </c>
      <c r="L276" t="s">
        <v>25</v>
      </c>
      <c r="M276">
        <v>1</v>
      </c>
      <c r="N276" t="s">
        <v>584</v>
      </c>
      <c r="O276" t="s">
        <v>608</v>
      </c>
    </row>
    <row r="277" spans="1:15" x14ac:dyDescent="0.3">
      <c r="A277" t="s">
        <v>90</v>
      </c>
      <c r="B277" t="s">
        <v>1150</v>
      </c>
      <c r="C277">
        <v>74</v>
      </c>
      <c r="D277" t="s">
        <v>23</v>
      </c>
      <c r="E277" t="s">
        <v>562</v>
      </c>
      <c r="F277" t="s">
        <v>627</v>
      </c>
      <c r="G277" t="s">
        <v>1084</v>
      </c>
      <c r="H277" s="1">
        <v>45053</v>
      </c>
      <c r="I277">
        <v>9</v>
      </c>
      <c r="J277">
        <v>31235</v>
      </c>
      <c r="K277" t="s">
        <v>39</v>
      </c>
      <c r="L277" t="s">
        <v>25</v>
      </c>
      <c r="M277">
        <v>2</v>
      </c>
      <c r="N277" t="s">
        <v>584</v>
      </c>
      <c r="O277" t="s">
        <v>589</v>
      </c>
    </row>
    <row r="278" spans="1:15" x14ac:dyDescent="0.3">
      <c r="A278" t="s">
        <v>107</v>
      </c>
      <c r="B278" t="s">
        <v>1151</v>
      </c>
      <c r="C278">
        <v>82</v>
      </c>
      <c r="D278" t="s">
        <v>610</v>
      </c>
      <c r="E278" t="s">
        <v>597</v>
      </c>
      <c r="F278" t="s">
        <v>583</v>
      </c>
      <c r="G278" t="s">
        <v>1152</v>
      </c>
      <c r="H278" t="s">
        <v>1153</v>
      </c>
      <c r="I278">
        <v>3</v>
      </c>
      <c r="J278">
        <v>15224</v>
      </c>
      <c r="K278" t="s">
        <v>35</v>
      </c>
      <c r="L278" t="s">
        <v>31</v>
      </c>
      <c r="M278">
        <v>5</v>
      </c>
      <c r="N278" t="s">
        <v>584</v>
      </c>
      <c r="O278" t="s">
        <v>608</v>
      </c>
    </row>
    <row r="279" spans="1:15" x14ac:dyDescent="0.3">
      <c r="A279" t="s">
        <v>106</v>
      </c>
      <c r="B279" t="s">
        <v>1154</v>
      </c>
      <c r="C279">
        <v>76</v>
      </c>
      <c r="D279" t="s">
        <v>582</v>
      </c>
      <c r="E279" t="s">
        <v>597</v>
      </c>
      <c r="F279" t="s">
        <v>611</v>
      </c>
      <c r="G279" s="1">
        <v>45423</v>
      </c>
      <c r="H279" t="s">
        <v>977</v>
      </c>
      <c r="I279">
        <v>9</v>
      </c>
      <c r="J279">
        <v>44692</v>
      </c>
      <c r="K279" t="s">
        <v>39</v>
      </c>
      <c r="L279" t="s">
        <v>25</v>
      </c>
      <c r="M279">
        <v>1</v>
      </c>
      <c r="N279" t="s">
        <v>584</v>
      </c>
      <c r="O279" t="s">
        <v>599</v>
      </c>
    </row>
    <row r="280" spans="1:15" x14ac:dyDescent="0.3">
      <c r="A280" t="s">
        <v>97</v>
      </c>
      <c r="B280" t="s">
        <v>1155</v>
      </c>
      <c r="C280">
        <v>45</v>
      </c>
      <c r="D280" t="s">
        <v>626</v>
      </c>
      <c r="E280" t="s">
        <v>614</v>
      </c>
      <c r="F280" t="s">
        <v>615</v>
      </c>
      <c r="G280" t="s">
        <v>1156</v>
      </c>
      <c r="H280" t="s">
        <v>1157</v>
      </c>
      <c r="I280">
        <v>7</v>
      </c>
      <c r="J280">
        <v>28002</v>
      </c>
      <c r="K280" t="s">
        <v>35</v>
      </c>
      <c r="L280" t="s">
        <v>31</v>
      </c>
      <c r="M280">
        <v>1</v>
      </c>
      <c r="N280" t="s">
        <v>584</v>
      </c>
      <c r="O280" t="s">
        <v>589</v>
      </c>
    </row>
    <row r="281" spans="1:15" x14ac:dyDescent="0.3">
      <c r="A281" t="s">
        <v>286</v>
      </c>
      <c r="B281" t="s">
        <v>1158</v>
      </c>
      <c r="C281">
        <v>2</v>
      </c>
      <c r="D281" t="s">
        <v>23</v>
      </c>
      <c r="E281" t="s">
        <v>563</v>
      </c>
      <c r="F281" t="s">
        <v>13</v>
      </c>
      <c r="G281" t="s">
        <v>1056</v>
      </c>
      <c r="H281" t="s">
        <v>1025</v>
      </c>
      <c r="I281">
        <v>8</v>
      </c>
      <c r="J281">
        <v>116790</v>
      </c>
      <c r="K281" t="s">
        <v>24</v>
      </c>
      <c r="L281" t="s">
        <v>25</v>
      </c>
      <c r="M281">
        <v>2</v>
      </c>
      <c r="N281" t="s">
        <v>584</v>
      </c>
      <c r="O281" t="s">
        <v>585</v>
      </c>
    </row>
    <row r="282" spans="1:15" x14ac:dyDescent="0.3">
      <c r="A282" t="s">
        <v>247</v>
      </c>
      <c r="B282" t="s">
        <v>1159</v>
      </c>
      <c r="C282">
        <v>21</v>
      </c>
      <c r="D282" t="s">
        <v>610</v>
      </c>
      <c r="E282" t="s">
        <v>654</v>
      </c>
      <c r="F282" t="s">
        <v>615</v>
      </c>
      <c r="G282" s="1">
        <v>44964</v>
      </c>
      <c r="H282" s="1">
        <v>44968</v>
      </c>
      <c r="I282">
        <v>4</v>
      </c>
      <c r="J282">
        <v>51606</v>
      </c>
      <c r="K282" t="s">
        <v>39</v>
      </c>
      <c r="L282" t="s">
        <v>25</v>
      </c>
      <c r="M282">
        <v>2</v>
      </c>
      <c r="N282" t="s">
        <v>584</v>
      </c>
      <c r="O282" t="s">
        <v>594</v>
      </c>
    </row>
    <row r="283" spans="1:15" x14ac:dyDescent="0.3">
      <c r="A283" t="s">
        <v>105</v>
      </c>
      <c r="B283" t="s">
        <v>1160</v>
      </c>
      <c r="C283">
        <v>67</v>
      </c>
      <c r="D283" t="s">
        <v>626</v>
      </c>
      <c r="E283" t="s">
        <v>737</v>
      </c>
      <c r="F283" t="s">
        <v>11</v>
      </c>
      <c r="G283" t="s">
        <v>620</v>
      </c>
      <c r="H283" t="s">
        <v>1027</v>
      </c>
      <c r="I283">
        <v>2</v>
      </c>
      <c r="J283">
        <v>9910</v>
      </c>
      <c r="K283" t="s">
        <v>39</v>
      </c>
      <c r="L283" t="s">
        <v>25</v>
      </c>
      <c r="M283">
        <v>3</v>
      </c>
      <c r="N283" t="s">
        <v>584</v>
      </c>
      <c r="O283" t="s">
        <v>594</v>
      </c>
    </row>
    <row r="284" spans="1:15" x14ac:dyDescent="0.3">
      <c r="A284" t="s">
        <v>200</v>
      </c>
      <c r="B284" t="s">
        <v>1161</v>
      </c>
      <c r="C284">
        <v>75</v>
      </c>
      <c r="D284" t="s">
        <v>23</v>
      </c>
      <c r="E284" t="s">
        <v>561</v>
      </c>
      <c r="F284" t="s">
        <v>601</v>
      </c>
      <c r="G284" t="s">
        <v>712</v>
      </c>
      <c r="H284" t="s">
        <v>1162</v>
      </c>
      <c r="I284">
        <v>8</v>
      </c>
      <c r="J284">
        <v>87711</v>
      </c>
      <c r="K284" t="s">
        <v>39</v>
      </c>
      <c r="L284" t="s">
        <v>31</v>
      </c>
      <c r="M284">
        <v>5</v>
      </c>
      <c r="N284" t="s">
        <v>584</v>
      </c>
      <c r="O284" t="s">
        <v>594</v>
      </c>
    </row>
    <row r="285" spans="1:15" x14ac:dyDescent="0.3">
      <c r="A285" t="s">
        <v>223</v>
      </c>
      <c r="B285" t="s">
        <v>1163</v>
      </c>
      <c r="C285">
        <v>7</v>
      </c>
      <c r="D285" t="s">
        <v>582</v>
      </c>
      <c r="E285" t="s">
        <v>702</v>
      </c>
      <c r="F285" t="s">
        <v>9</v>
      </c>
      <c r="G285" t="s">
        <v>1097</v>
      </c>
      <c r="H285" s="1">
        <v>45445</v>
      </c>
      <c r="I285">
        <v>6</v>
      </c>
      <c r="J285">
        <v>71249</v>
      </c>
      <c r="K285" t="s">
        <v>39</v>
      </c>
      <c r="L285" t="s">
        <v>31</v>
      </c>
      <c r="M285">
        <v>2</v>
      </c>
      <c r="N285" t="s">
        <v>584</v>
      </c>
      <c r="O285" t="s">
        <v>589</v>
      </c>
    </row>
    <row r="286" spans="1:15" x14ac:dyDescent="0.3">
      <c r="A286" t="s">
        <v>256</v>
      </c>
      <c r="B286" t="s">
        <v>1164</v>
      </c>
      <c r="C286">
        <v>5</v>
      </c>
      <c r="D286" t="s">
        <v>604</v>
      </c>
      <c r="E286" t="s">
        <v>563</v>
      </c>
      <c r="F286" t="s">
        <v>678</v>
      </c>
      <c r="G286" t="s">
        <v>968</v>
      </c>
      <c r="H286" t="s">
        <v>695</v>
      </c>
      <c r="I286">
        <v>2</v>
      </c>
      <c r="J286">
        <v>27037</v>
      </c>
      <c r="K286" t="s">
        <v>28</v>
      </c>
      <c r="L286" t="s">
        <v>25</v>
      </c>
      <c r="M286">
        <v>3</v>
      </c>
      <c r="N286" t="s">
        <v>584</v>
      </c>
      <c r="O286" t="s">
        <v>589</v>
      </c>
    </row>
    <row r="287" spans="1:15" x14ac:dyDescent="0.3">
      <c r="A287" t="s">
        <v>496</v>
      </c>
      <c r="B287" t="s">
        <v>1165</v>
      </c>
      <c r="C287">
        <v>17</v>
      </c>
      <c r="D287" t="s">
        <v>30</v>
      </c>
      <c r="E287" t="s">
        <v>562</v>
      </c>
      <c r="F287" t="s">
        <v>13</v>
      </c>
      <c r="G287" s="1">
        <v>45233</v>
      </c>
      <c r="H287" s="1">
        <v>45235</v>
      </c>
      <c r="I287">
        <v>2</v>
      </c>
      <c r="J287">
        <v>141126</v>
      </c>
      <c r="K287" t="s">
        <v>28</v>
      </c>
      <c r="L287" t="s">
        <v>31</v>
      </c>
      <c r="M287">
        <v>1</v>
      </c>
      <c r="N287" t="s">
        <v>584</v>
      </c>
      <c r="O287" t="s">
        <v>589</v>
      </c>
    </row>
    <row r="288" spans="1:15" x14ac:dyDescent="0.3">
      <c r="A288" t="s">
        <v>404</v>
      </c>
      <c r="B288" t="s">
        <v>1166</v>
      </c>
      <c r="C288">
        <v>56</v>
      </c>
      <c r="D288" t="s">
        <v>626</v>
      </c>
      <c r="E288" t="s">
        <v>587</v>
      </c>
      <c r="F288" t="s">
        <v>13</v>
      </c>
      <c r="G288" t="s">
        <v>685</v>
      </c>
      <c r="H288" t="s">
        <v>1167</v>
      </c>
      <c r="I288">
        <v>5</v>
      </c>
      <c r="J288">
        <v>135861</v>
      </c>
      <c r="K288" t="s">
        <v>35</v>
      </c>
      <c r="L288" t="s">
        <v>31</v>
      </c>
      <c r="M288">
        <v>3</v>
      </c>
      <c r="N288" t="s">
        <v>584</v>
      </c>
      <c r="O288" t="s">
        <v>585</v>
      </c>
    </row>
    <row r="289" spans="1:15" x14ac:dyDescent="0.3">
      <c r="A289" t="s">
        <v>484</v>
      </c>
      <c r="B289" t="s">
        <v>1168</v>
      </c>
      <c r="C289">
        <v>16</v>
      </c>
      <c r="D289" t="s">
        <v>626</v>
      </c>
      <c r="E289" t="s">
        <v>563</v>
      </c>
      <c r="F289" t="s">
        <v>656</v>
      </c>
      <c r="G289" s="1">
        <v>44783</v>
      </c>
      <c r="H289" s="1">
        <v>44784</v>
      </c>
      <c r="I289">
        <v>1</v>
      </c>
      <c r="J289">
        <v>61740</v>
      </c>
      <c r="K289" t="s">
        <v>28</v>
      </c>
      <c r="L289" t="s">
        <v>31</v>
      </c>
      <c r="M289">
        <v>2</v>
      </c>
      <c r="N289" t="s">
        <v>584</v>
      </c>
      <c r="O289" t="s">
        <v>594</v>
      </c>
    </row>
    <row r="290" spans="1:15" x14ac:dyDescent="0.3">
      <c r="A290" t="s">
        <v>513</v>
      </c>
      <c r="B290" t="s">
        <v>1169</v>
      </c>
      <c r="C290">
        <v>32</v>
      </c>
      <c r="D290" t="s">
        <v>640</v>
      </c>
      <c r="E290" t="s">
        <v>591</v>
      </c>
      <c r="F290" t="s">
        <v>627</v>
      </c>
      <c r="G290" t="s">
        <v>816</v>
      </c>
      <c r="H290" t="s">
        <v>1016</v>
      </c>
      <c r="I290">
        <v>1</v>
      </c>
      <c r="J290">
        <v>91326</v>
      </c>
      <c r="K290" t="s">
        <v>35</v>
      </c>
      <c r="L290" t="s">
        <v>31</v>
      </c>
      <c r="M290">
        <v>4</v>
      </c>
      <c r="N290" t="s">
        <v>584</v>
      </c>
      <c r="O290" t="s">
        <v>594</v>
      </c>
    </row>
    <row r="291" spans="1:15" x14ac:dyDescent="0.3">
      <c r="A291" t="s">
        <v>417</v>
      </c>
      <c r="B291" t="s">
        <v>1170</v>
      </c>
      <c r="C291">
        <v>34</v>
      </c>
      <c r="D291" t="s">
        <v>626</v>
      </c>
      <c r="E291" t="s">
        <v>622</v>
      </c>
      <c r="F291" t="s">
        <v>11</v>
      </c>
      <c r="G291" s="1">
        <v>44720</v>
      </c>
      <c r="H291" s="1">
        <v>44722</v>
      </c>
      <c r="I291">
        <v>2</v>
      </c>
      <c r="J291">
        <v>59257</v>
      </c>
      <c r="K291" t="s">
        <v>39</v>
      </c>
      <c r="L291" t="s">
        <v>25</v>
      </c>
      <c r="M291">
        <v>1</v>
      </c>
      <c r="N291" t="s">
        <v>584</v>
      </c>
      <c r="O291" t="s">
        <v>594</v>
      </c>
    </row>
    <row r="292" spans="1:15" x14ac:dyDescent="0.3">
      <c r="A292" t="s">
        <v>332</v>
      </c>
      <c r="B292" t="s">
        <v>1171</v>
      </c>
      <c r="C292">
        <v>61</v>
      </c>
      <c r="D292" t="s">
        <v>610</v>
      </c>
      <c r="E292" t="s">
        <v>605</v>
      </c>
      <c r="F292" t="s">
        <v>606</v>
      </c>
      <c r="G292" t="s">
        <v>1172</v>
      </c>
      <c r="H292" t="s">
        <v>1162</v>
      </c>
      <c r="I292">
        <v>2</v>
      </c>
      <c r="J292">
        <v>35862</v>
      </c>
      <c r="K292" t="s">
        <v>35</v>
      </c>
      <c r="L292" t="s">
        <v>31</v>
      </c>
      <c r="M292">
        <v>1</v>
      </c>
      <c r="N292" t="s">
        <v>584</v>
      </c>
      <c r="O292" t="s">
        <v>594</v>
      </c>
    </row>
    <row r="293" spans="1:15" x14ac:dyDescent="0.3">
      <c r="A293" t="s">
        <v>21</v>
      </c>
      <c r="B293" t="s">
        <v>1173</v>
      </c>
      <c r="C293">
        <v>81</v>
      </c>
      <c r="D293" t="s">
        <v>582</v>
      </c>
      <c r="E293" t="s">
        <v>558</v>
      </c>
      <c r="F293" t="s">
        <v>9</v>
      </c>
      <c r="G293" t="s">
        <v>1174</v>
      </c>
      <c r="H293" s="1">
        <v>45237</v>
      </c>
      <c r="I293">
        <v>10</v>
      </c>
      <c r="J293">
        <v>5092</v>
      </c>
      <c r="K293" t="s">
        <v>24</v>
      </c>
      <c r="L293" t="s">
        <v>25</v>
      </c>
      <c r="M293">
        <v>4</v>
      </c>
      <c r="N293" t="s">
        <v>584</v>
      </c>
      <c r="O293" t="s">
        <v>608</v>
      </c>
    </row>
    <row r="294" spans="1:15" x14ac:dyDescent="0.3">
      <c r="A294" t="s">
        <v>168</v>
      </c>
      <c r="B294" t="s">
        <v>1175</v>
      </c>
      <c r="C294">
        <v>84</v>
      </c>
      <c r="D294" t="s">
        <v>626</v>
      </c>
      <c r="E294" t="s">
        <v>702</v>
      </c>
      <c r="F294" t="s">
        <v>10</v>
      </c>
      <c r="G294" s="1">
        <v>45026</v>
      </c>
      <c r="H294" t="s">
        <v>1176</v>
      </c>
      <c r="I294">
        <v>8</v>
      </c>
      <c r="J294">
        <v>69958</v>
      </c>
      <c r="K294" t="s">
        <v>24</v>
      </c>
      <c r="L294" t="s">
        <v>25</v>
      </c>
      <c r="M294">
        <v>3</v>
      </c>
      <c r="N294" t="s">
        <v>584</v>
      </c>
      <c r="O294" t="s">
        <v>585</v>
      </c>
    </row>
    <row r="295" spans="1:15" x14ac:dyDescent="0.3">
      <c r="A295" t="s">
        <v>522</v>
      </c>
      <c r="B295" t="s">
        <v>1177</v>
      </c>
      <c r="C295">
        <v>36</v>
      </c>
      <c r="D295" t="s">
        <v>30</v>
      </c>
      <c r="E295" t="s">
        <v>563</v>
      </c>
      <c r="F295" t="s">
        <v>9</v>
      </c>
      <c r="G295" s="1">
        <v>44805</v>
      </c>
      <c r="H295" s="1">
        <v>44806</v>
      </c>
      <c r="I295">
        <v>1</v>
      </c>
      <c r="J295">
        <v>119418</v>
      </c>
      <c r="K295" t="s">
        <v>35</v>
      </c>
      <c r="L295" t="s">
        <v>31</v>
      </c>
      <c r="M295">
        <v>5</v>
      </c>
      <c r="N295" t="s">
        <v>584</v>
      </c>
      <c r="O295" t="s">
        <v>585</v>
      </c>
    </row>
    <row r="296" spans="1:15" x14ac:dyDescent="0.3">
      <c r="A296" t="s">
        <v>120</v>
      </c>
      <c r="B296" t="s">
        <v>1178</v>
      </c>
      <c r="C296">
        <v>36</v>
      </c>
      <c r="D296" t="s">
        <v>30</v>
      </c>
      <c r="E296" t="s">
        <v>562</v>
      </c>
      <c r="F296" t="s">
        <v>12</v>
      </c>
      <c r="G296" s="1">
        <v>45206</v>
      </c>
      <c r="H296" s="1">
        <v>45211</v>
      </c>
      <c r="I296">
        <v>5</v>
      </c>
      <c r="J296">
        <v>29721</v>
      </c>
      <c r="K296" t="s">
        <v>35</v>
      </c>
      <c r="L296" t="s">
        <v>31</v>
      </c>
      <c r="M296">
        <v>5</v>
      </c>
      <c r="N296" t="s">
        <v>584</v>
      </c>
      <c r="O296" t="s">
        <v>594</v>
      </c>
    </row>
    <row r="297" spans="1:15" x14ac:dyDescent="0.3">
      <c r="A297" t="s">
        <v>533</v>
      </c>
      <c r="B297" t="s">
        <v>1179</v>
      </c>
      <c r="C297">
        <v>76</v>
      </c>
      <c r="D297" t="s">
        <v>582</v>
      </c>
      <c r="E297" t="s">
        <v>591</v>
      </c>
      <c r="F297" t="s">
        <v>13</v>
      </c>
      <c r="G297" s="1">
        <v>44868</v>
      </c>
      <c r="H297" s="1">
        <v>44869</v>
      </c>
      <c r="I297">
        <v>1</v>
      </c>
      <c r="J297">
        <v>149628</v>
      </c>
      <c r="K297" t="s">
        <v>39</v>
      </c>
      <c r="L297" t="s">
        <v>31</v>
      </c>
      <c r="M297">
        <v>5</v>
      </c>
      <c r="N297" t="s">
        <v>584</v>
      </c>
      <c r="O297" t="s">
        <v>585</v>
      </c>
    </row>
    <row r="298" spans="1:15" x14ac:dyDescent="0.3">
      <c r="A298" t="s">
        <v>219</v>
      </c>
      <c r="B298" t="s">
        <v>1180</v>
      </c>
      <c r="C298">
        <v>64</v>
      </c>
      <c r="D298" t="s">
        <v>626</v>
      </c>
      <c r="E298" t="s">
        <v>654</v>
      </c>
      <c r="F298" t="s">
        <v>627</v>
      </c>
      <c r="G298" t="s">
        <v>729</v>
      </c>
      <c r="H298" s="1">
        <v>44750</v>
      </c>
      <c r="I298">
        <v>10</v>
      </c>
      <c r="J298">
        <v>117786</v>
      </c>
      <c r="K298" t="s">
        <v>35</v>
      </c>
      <c r="L298" t="s">
        <v>25</v>
      </c>
      <c r="M298">
        <v>1</v>
      </c>
      <c r="N298" t="s">
        <v>584</v>
      </c>
      <c r="O298" t="s">
        <v>608</v>
      </c>
    </row>
    <row r="299" spans="1:15" x14ac:dyDescent="0.3">
      <c r="A299" t="s">
        <v>395</v>
      </c>
      <c r="B299" t="s">
        <v>1181</v>
      </c>
      <c r="C299">
        <v>18</v>
      </c>
      <c r="D299" t="s">
        <v>23</v>
      </c>
      <c r="E299" t="s">
        <v>702</v>
      </c>
      <c r="F299" t="s">
        <v>10</v>
      </c>
      <c r="G299" t="s">
        <v>1130</v>
      </c>
      <c r="H299" t="s">
        <v>1182</v>
      </c>
      <c r="I299">
        <v>3</v>
      </c>
      <c r="J299">
        <v>77582</v>
      </c>
      <c r="K299" t="s">
        <v>39</v>
      </c>
      <c r="L299" t="s">
        <v>25</v>
      </c>
      <c r="M299">
        <v>2</v>
      </c>
      <c r="N299" t="s">
        <v>584</v>
      </c>
      <c r="O299" t="s">
        <v>585</v>
      </c>
    </row>
    <row r="300" spans="1:15" x14ac:dyDescent="0.3">
      <c r="A300" t="s">
        <v>355</v>
      </c>
      <c r="B300" t="s">
        <v>1183</v>
      </c>
      <c r="C300">
        <v>63</v>
      </c>
      <c r="D300" t="s">
        <v>604</v>
      </c>
      <c r="E300" t="s">
        <v>561</v>
      </c>
      <c r="F300" t="s">
        <v>11</v>
      </c>
      <c r="G300" t="s">
        <v>593</v>
      </c>
      <c r="H300" t="s">
        <v>1016</v>
      </c>
      <c r="I300">
        <v>7</v>
      </c>
      <c r="J300">
        <v>138261</v>
      </c>
      <c r="K300" t="s">
        <v>28</v>
      </c>
      <c r="L300" t="s">
        <v>25</v>
      </c>
      <c r="M300">
        <v>5</v>
      </c>
      <c r="N300" t="s">
        <v>584</v>
      </c>
      <c r="O300" t="s">
        <v>589</v>
      </c>
    </row>
    <row r="301" spans="1:15" x14ac:dyDescent="0.3">
      <c r="A301" t="s">
        <v>122</v>
      </c>
      <c r="B301" t="s">
        <v>1184</v>
      </c>
      <c r="C301">
        <v>45</v>
      </c>
      <c r="D301" t="s">
        <v>610</v>
      </c>
      <c r="E301" t="s">
        <v>558</v>
      </c>
      <c r="F301" t="s">
        <v>678</v>
      </c>
      <c r="G301" t="s">
        <v>1113</v>
      </c>
      <c r="H301" t="s">
        <v>704</v>
      </c>
      <c r="I301">
        <v>10</v>
      </c>
      <c r="J301">
        <v>59757</v>
      </c>
      <c r="K301" t="s">
        <v>24</v>
      </c>
      <c r="L301" t="s">
        <v>25</v>
      </c>
      <c r="M301">
        <v>4</v>
      </c>
      <c r="N301" t="s">
        <v>584</v>
      </c>
      <c r="O301" t="s">
        <v>585</v>
      </c>
    </row>
    <row r="302" spans="1:15" x14ac:dyDescent="0.3">
      <c r="A302" t="s">
        <v>447</v>
      </c>
      <c r="B302" t="s">
        <v>1185</v>
      </c>
      <c r="C302">
        <v>11</v>
      </c>
      <c r="D302" t="s">
        <v>604</v>
      </c>
      <c r="E302" t="s">
        <v>558</v>
      </c>
      <c r="F302" t="s">
        <v>9</v>
      </c>
      <c r="G302" t="s">
        <v>1186</v>
      </c>
      <c r="H302" t="s">
        <v>1187</v>
      </c>
      <c r="I302">
        <v>3</v>
      </c>
      <c r="J302">
        <v>114713</v>
      </c>
      <c r="K302" t="s">
        <v>24</v>
      </c>
      <c r="L302" t="s">
        <v>31</v>
      </c>
      <c r="M302">
        <v>3</v>
      </c>
      <c r="N302" t="s">
        <v>584</v>
      </c>
      <c r="O302" t="s">
        <v>608</v>
      </c>
    </row>
    <row r="303" spans="1:15" x14ac:dyDescent="0.3">
      <c r="A303" t="s">
        <v>196</v>
      </c>
      <c r="B303" t="s">
        <v>1188</v>
      </c>
      <c r="C303">
        <v>28</v>
      </c>
      <c r="D303" t="s">
        <v>596</v>
      </c>
      <c r="E303" t="s">
        <v>681</v>
      </c>
      <c r="F303" t="s">
        <v>12</v>
      </c>
      <c r="G303" s="1">
        <v>45414</v>
      </c>
      <c r="H303" s="1">
        <v>45416</v>
      </c>
      <c r="I303">
        <v>2</v>
      </c>
      <c r="J303">
        <v>21773</v>
      </c>
      <c r="K303" t="s">
        <v>24</v>
      </c>
      <c r="L303" t="s">
        <v>25</v>
      </c>
      <c r="M303">
        <v>5</v>
      </c>
      <c r="N303" t="s">
        <v>584</v>
      </c>
      <c r="O303" t="s">
        <v>594</v>
      </c>
    </row>
    <row r="304" spans="1:15" x14ac:dyDescent="0.3">
      <c r="A304" t="s">
        <v>172</v>
      </c>
      <c r="B304" t="s">
        <v>1189</v>
      </c>
      <c r="C304">
        <v>41</v>
      </c>
      <c r="D304" t="s">
        <v>604</v>
      </c>
      <c r="E304" t="s">
        <v>562</v>
      </c>
      <c r="F304" t="s">
        <v>656</v>
      </c>
      <c r="G304" t="s">
        <v>1190</v>
      </c>
      <c r="H304" t="s">
        <v>724</v>
      </c>
      <c r="I304">
        <v>6</v>
      </c>
      <c r="J304">
        <v>54390</v>
      </c>
      <c r="K304" t="s">
        <v>39</v>
      </c>
      <c r="L304" t="s">
        <v>25</v>
      </c>
      <c r="M304">
        <v>2</v>
      </c>
      <c r="N304" t="s">
        <v>584</v>
      </c>
      <c r="O304" t="s">
        <v>585</v>
      </c>
    </row>
    <row r="305" spans="1:15" x14ac:dyDescent="0.3">
      <c r="A305" t="s">
        <v>146</v>
      </c>
      <c r="B305" t="s">
        <v>1191</v>
      </c>
      <c r="C305">
        <v>49</v>
      </c>
      <c r="D305" t="s">
        <v>640</v>
      </c>
      <c r="E305" t="s">
        <v>591</v>
      </c>
      <c r="F305" t="s">
        <v>12</v>
      </c>
      <c r="G305" s="1">
        <v>44994</v>
      </c>
      <c r="H305" t="s">
        <v>669</v>
      </c>
      <c r="I305">
        <v>8</v>
      </c>
      <c r="J305">
        <v>59102</v>
      </c>
      <c r="K305" t="s">
        <v>35</v>
      </c>
      <c r="L305" t="s">
        <v>25</v>
      </c>
      <c r="M305">
        <v>5</v>
      </c>
      <c r="N305" t="s">
        <v>584</v>
      </c>
      <c r="O305" t="s">
        <v>608</v>
      </c>
    </row>
    <row r="306" spans="1:15" x14ac:dyDescent="0.3">
      <c r="A306" t="s">
        <v>216</v>
      </c>
      <c r="B306" t="s">
        <v>1192</v>
      </c>
      <c r="C306">
        <v>26</v>
      </c>
      <c r="D306" t="s">
        <v>610</v>
      </c>
      <c r="E306" t="s">
        <v>605</v>
      </c>
      <c r="F306" t="s">
        <v>627</v>
      </c>
      <c r="G306" t="s">
        <v>1193</v>
      </c>
      <c r="H306" s="1">
        <v>45323</v>
      </c>
      <c r="I306">
        <v>4</v>
      </c>
      <c r="J306">
        <v>46578</v>
      </c>
      <c r="K306" t="s">
        <v>35</v>
      </c>
      <c r="L306" t="s">
        <v>31</v>
      </c>
      <c r="M306">
        <v>1</v>
      </c>
      <c r="N306" t="s">
        <v>584</v>
      </c>
      <c r="O306" t="s">
        <v>608</v>
      </c>
    </row>
    <row r="307" spans="1:15" x14ac:dyDescent="0.3">
      <c r="A307" t="s">
        <v>186</v>
      </c>
      <c r="B307" t="s">
        <v>1194</v>
      </c>
      <c r="C307">
        <v>37</v>
      </c>
      <c r="D307" t="s">
        <v>626</v>
      </c>
      <c r="E307" t="s">
        <v>558</v>
      </c>
      <c r="F307" t="s">
        <v>11</v>
      </c>
      <c r="G307" s="1">
        <v>44875</v>
      </c>
      <c r="H307" t="s">
        <v>1195</v>
      </c>
      <c r="I307">
        <v>10</v>
      </c>
      <c r="J307">
        <v>100724</v>
      </c>
      <c r="K307" t="s">
        <v>39</v>
      </c>
      <c r="L307" t="s">
        <v>31</v>
      </c>
      <c r="M307">
        <v>2</v>
      </c>
      <c r="N307" t="s">
        <v>584</v>
      </c>
      <c r="O307" t="s">
        <v>608</v>
      </c>
    </row>
    <row r="308" spans="1:15" x14ac:dyDescent="0.3">
      <c r="A308" t="s">
        <v>462</v>
      </c>
      <c r="B308" t="s">
        <v>1196</v>
      </c>
      <c r="C308">
        <v>41</v>
      </c>
      <c r="D308" t="s">
        <v>582</v>
      </c>
      <c r="E308" t="s">
        <v>702</v>
      </c>
      <c r="F308" t="s">
        <v>13</v>
      </c>
      <c r="G308" s="1">
        <v>44688</v>
      </c>
      <c r="H308" s="1">
        <v>44689</v>
      </c>
      <c r="I308">
        <v>1</v>
      </c>
      <c r="J308">
        <v>45348</v>
      </c>
      <c r="K308" t="s">
        <v>35</v>
      </c>
      <c r="L308" t="s">
        <v>25</v>
      </c>
      <c r="M308">
        <v>2</v>
      </c>
      <c r="N308" t="s">
        <v>584</v>
      </c>
      <c r="O308" t="s">
        <v>585</v>
      </c>
    </row>
    <row r="309" spans="1:15" x14ac:dyDescent="0.3">
      <c r="A309" t="s">
        <v>475</v>
      </c>
      <c r="B309" t="s">
        <v>1197</v>
      </c>
      <c r="C309">
        <v>15</v>
      </c>
      <c r="D309" t="s">
        <v>604</v>
      </c>
      <c r="E309" t="s">
        <v>597</v>
      </c>
      <c r="F309" t="s">
        <v>583</v>
      </c>
      <c r="G309" s="1">
        <v>44630</v>
      </c>
      <c r="H309" s="1">
        <v>44632</v>
      </c>
      <c r="I309">
        <v>2</v>
      </c>
      <c r="J309">
        <v>112150</v>
      </c>
      <c r="K309" t="s">
        <v>28</v>
      </c>
      <c r="L309" t="s">
        <v>25</v>
      </c>
      <c r="M309">
        <v>4</v>
      </c>
      <c r="N309" t="s">
        <v>584</v>
      </c>
      <c r="O309" t="s">
        <v>599</v>
      </c>
    </row>
    <row r="310" spans="1:15" x14ac:dyDescent="0.3">
      <c r="A310" t="s">
        <v>213</v>
      </c>
      <c r="B310" t="s">
        <v>1198</v>
      </c>
      <c r="C310">
        <v>63</v>
      </c>
      <c r="D310" t="s">
        <v>626</v>
      </c>
      <c r="E310" t="s">
        <v>563</v>
      </c>
      <c r="F310" t="s">
        <v>691</v>
      </c>
      <c r="G310" t="s">
        <v>1097</v>
      </c>
      <c r="H310" s="1">
        <v>45448</v>
      </c>
      <c r="I310">
        <v>9</v>
      </c>
      <c r="J310">
        <v>102701</v>
      </c>
      <c r="K310" t="s">
        <v>39</v>
      </c>
      <c r="L310" t="s">
        <v>31</v>
      </c>
      <c r="M310">
        <v>4</v>
      </c>
      <c r="N310" t="s">
        <v>584</v>
      </c>
      <c r="O310" t="s">
        <v>589</v>
      </c>
    </row>
    <row r="311" spans="1:15" x14ac:dyDescent="0.3">
      <c r="A311" t="s">
        <v>225</v>
      </c>
      <c r="B311" t="s">
        <v>1199</v>
      </c>
      <c r="C311">
        <v>28</v>
      </c>
      <c r="D311" t="s">
        <v>626</v>
      </c>
      <c r="E311" t="s">
        <v>560</v>
      </c>
      <c r="F311" t="s">
        <v>601</v>
      </c>
      <c r="G311" s="1">
        <v>45330</v>
      </c>
      <c r="H311" t="s">
        <v>1200</v>
      </c>
      <c r="I311">
        <v>10</v>
      </c>
      <c r="J311">
        <v>118876</v>
      </c>
      <c r="K311" t="s">
        <v>39</v>
      </c>
      <c r="L311" t="s">
        <v>31</v>
      </c>
      <c r="M311">
        <v>3</v>
      </c>
      <c r="N311" t="s">
        <v>584</v>
      </c>
      <c r="O311" t="s">
        <v>594</v>
      </c>
    </row>
    <row r="312" spans="1:15" x14ac:dyDescent="0.3">
      <c r="A312" t="s">
        <v>318</v>
      </c>
      <c r="B312" t="s">
        <v>1201</v>
      </c>
      <c r="C312">
        <v>3</v>
      </c>
      <c r="D312" t="s">
        <v>582</v>
      </c>
      <c r="E312" t="s">
        <v>563</v>
      </c>
      <c r="F312" t="s">
        <v>13</v>
      </c>
      <c r="G312" s="1">
        <v>44958</v>
      </c>
      <c r="H312" s="1">
        <v>44966</v>
      </c>
      <c r="I312">
        <v>8</v>
      </c>
      <c r="J312">
        <v>134508</v>
      </c>
      <c r="K312" t="s">
        <v>24</v>
      </c>
      <c r="L312" t="s">
        <v>25</v>
      </c>
      <c r="M312">
        <v>5</v>
      </c>
      <c r="N312" t="s">
        <v>584</v>
      </c>
      <c r="O312" t="s">
        <v>599</v>
      </c>
    </row>
    <row r="313" spans="1:15" x14ac:dyDescent="0.3">
      <c r="A313" t="s">
        <v>501</v>
      </c>
      <c r="B313" t="s">
        <v>1202</v>
      </c>
      <c r="C313">
        <v>63</v>
      </c>
      <c r="D313" t="s">
        <v>626</v>
      </c>
      <c r="E313" t="s">
        <v>630</v>
      </c>
      <c r="F313" t="s">
        <v>656</v>
      </c>
      <c r="G313" t="s">
        <v>725</v>
      </c>
      <c r="H313" t="s">
        <v>1203</v>
      </c>
      <c r="I313">
        <v>2</v>
      </c>
      <c r="J313">
        <v>143267</v>
      </c>
      <c r="K313" t="s">
        <v>28</v>
      </c>
      <c r="L313" t="s">
        <v>25</v>
      </c>
      <c r="M313">
        <v>2</v>
      </c>
      <c r="N313" t="s">
        <v>584</v>
      </c>
      <c r="O313" t="s">
        <v>589</v>
      </c>
    </row>
    <row r="314" spans="1:15" x14ac:dyDescent="0.3">
      <c r="A314" t="s">
        <v>331</v>
      </c>
      <c r="B314" t="s">
        <v>1204</v>
      </c>
      <c r="C314">
        <v>85</v>
      </c>
      <c r="D314" t="s">
        <v>610</v>
      </c>
      <c r="E314" t="s">
        <v>587</v>
      </c>
      <c r="F314" t="s">
        <v>691</v>
      </c>
      <c r="G314" t="s">
        <v>1205</v>
      </c>
      <c r="H314" t="s">
        <v>1124</v>
      </c>
      <c r="I314">
        <v>4</v>
      </c>
      <c r="J314">
        <v>70380</v>
      </c>
      <c r="K314" t="s">
        <v>39</v>
      </c>
      <c r="L314" t="s">
        <v>31</v>
      </c>
      <c r="M314">
        <v>2</v>
      </c>
      <c r="N314" t="s">
        <v>584</v>
      </c>
      <c r="O314" t="s">
        <v>589</v>
      </c>
    </row>
    <row r="315" spans="1:15" x14ac:dyDescent="0.3">
      <c r="A315" t="s">
        <v>91</v>
      </c>
      <c r="B315" t="s">
        <v>1206</v>
      </c>
      <c r="C315">
        <v>13</v>
      </c>
      <c r="D315" t="s">
        <v>596</v>
      </c>
      <c r="E315" t="s">
        <v>597</v>
      </c>
      <c r="F315" t="s">
        <v>678</v>
      </c>
      <c r="G315" t="s">
        <v>1207</v>
      </c>
      <c r="H315" t="s">
        <v>770</v>
      </c>
      <c r="I315">
        <v>4</v>
      </c>
      <c r="J315">
        <v>14058</v>
      </c>
      <c r="K315" t="s">
        <v>24</v>
      </c>
      <c r="L315" t="s">
        <v>31</v>
      </c>
      <c r="M315">
        <v>5</v>
      </c>
      <c r="N315" t="s">
        <v>584</v>
      </c>
      <c r="O315" t="s">
        <v>589</v>
      </c>
    </row>
    <row r="316" spans="1:15" x14ac:dyDescent="0.3">
      <c r="A316" t="s">
        <v>449</v>
      </c>
      <c r="B316" t="s">
        <v>1208</v>
      </c>
      <c r="C316">
        <v>64</v>
      </c>
      <c r="D316" t="s">
        <v>604</v>
      </c>
      <c r="E316" t="s">
        <v>622</v>
      </c>
      <c r="F316" t="s">
        <v>606</v>
      </c>
      <c r="G316" t="s">
        <v>972</v>
      </c>
      <c r="H316" t="s">
        <v>1209</v>
      </c>
      <c r="I316">
        <v>2</v>
      </c>
      <c r="J316">
        <v>76746</v>
      </c>
      <c r="K316" t="s">
        <v>35</v>
      </c>
      <c r="L316" t="s">
        <v>31</v>
      </c>
      <c r="M316">
        <v>1</v>
      </c>
      <c r="N316" t="s">
        <v>584</v>
      </c>
      <c r="O316" t="s">
        <v>594</v>
      </c>
    </row>
    <row r="317" spans="1:15" x14ac:dyDescent="0.3">
      <c r="A317" t="s">
        <v>69</v>
      </c>
      <c r="B317" t="s">
        <v>1210</v>
      </c>
      <c r="C317">
        <v>78</v>
      </c>
      <c r="D317" t="s">
        <v>23</v>
      </c>
      <c r="E317" t="s">
        <v>563</v>
      </c>
      <c r="F317" t="s">
        <v>10</v>
      </c>
      <c r="G317" t="s">
        <v>1211</v>
      </c>
      <c r="H317" t="s">
        <v>1212</v>
      </c>
      <c r="I317">
        <v>3</v>
      </c>
      <c r="J317">
        <v>7380</v>
      </c>
      <c r="K317" t="s">
        <v>35</v>
      </c>
      <c r="L317" t="s">
        <v>25</v>
      </c>
      <c r="M317">
        <v>4</v>
      </c>
      <c r="N317" t="s">
        <v>584</v>
      </c>
      <c r="O317" t="s">
        <v>585</v>
      </c>
    </row>
    <row r="318" spans="1:15" x14ac:dyDescent="0.3">
      <c r="A318" t="s">
        <v>167</v>
      </c>
      <c r="B318" t="s">
        <v>1213</v>
      </c>
      <c r="C318">
        <v>12</v>
      </c>
      <c r="D318" t="s">
        <v>610</v>
      </c>
      <c r="E318" t="s">
        <v>597</v>
      </c>
      <c r="F318" t="s">
        <v>10</v>
      </c>
      <c r="G318" t="s">
        <v>1182</v>
      </c>
      <c r="H318" s="1">
        <v>44965</v>
      </c>
      <c r="I318">
        <v>9</v>
      </c>
      <c r="J318">
        <v>78403</v>
      </c>
      <c r="K318" t="s">
        <v>35</v>
      </c>
      <c r="L318" t="s">
        <v>31</v>
      </c>
      <c r="M318">
        <v>2</v>
      </c>
      <c r="N318" t="s">
        <v>584</v>
      </c>
      <c r="O318" t="s">
        <v>589</v>
      </c>
    </row>
    <row r="319" spans="1:15" x14ac:dyDescent="0.3">
      <c r="A319" t="s">
        <v>441</v>
      </c>
      <c r="B319" t="s">
        <v>1214</v>
      </c>
      <c r="C319">
        <v>69</v>
      </c>
      <c r="D319" t="s">
        <v>23</v>
      </c>
      <c r="E319" t="s">
        <v>587</v>
      </c>
      <c r="F319" t="s">
        <v>606</v>
      </c>
      <c r="G319" t="s">
        <v>725</v>
      </c>
      <c r="H319" t="s">
        <v>635</v>
      </c>
      <c r="I319">
        <v>4</v>
      </c>
      <c r="J319">
        <v>146493</v>
      </c>
      <c r="K319" t="s">
        <v>39</v>
      </c>
      <c r="L319" t="s">
        <v>31</v>
      </c>
      <c r="M319">
        <v>2</v>
      </c>
      <c r="N319" t="s">
        <v>584</v>
      </c>
      <c r="O319" t="s">
        <v>594</v>
      </c>
    </row>
    <row r="320" spans="1:15" x14ac:dyDescent="0.3">
      <c r="A320" t="s">
        <v>514</v>
      </c>
      <c r="B320" t="s">
        <v>1215</v>
      </c>
      <c r="C320">
        <v>81</v>
      </c>
      <c r="D320" t="s">
        <v>640</v>
      </c>
      <c r="E320" t="s">
        <v>597</v>
      </c>
      <c r="F320" t="s">
        <v>9</v>
      </c>
      <c r="G320" s="1">
        <v>45084</v>
      </c>
      <c r="H320" s="1">
        <v>45085</v>
      </c>
      <c r="I320">
        <v>1</v>
      </c>
      <c r="J320">
        <v>93508</v>
      </c>
      <c r="K320" t="s">
        <v>28</v>
      </c>
      <c r="L320" t="s">
        <v>25</v>
      </c>
      <c r="M320">
        <v>3</v>
      </c>
      <c r="N320" t="s">
        <v>584</v>
      </c>
      <c r="O320" t="s">
        <v>594</v>
      </c>
    </row>
    <row r="321" spans="1:15" x14ac:dyDescent="0.3">
      <c r="A321" t="s">
        <v>488</v>
      </c>
      <c r="B321" t="s">
        <v>1216</v>
      </c>
      <c r="C321">
        <v>2</v>
      </c>
      <c r="D321" t="s">
        <v>640</v>
      </c>
      <c r="E321" t="s">
        <v>587</v>
      </c>
      <c r="F321" t="s">
        <v>12</v>
      </c>
      <c r="G321" t="s">
        <v>1217</v>
      </c>
      <c r="H321" t="s">
        <v>804</v>
      </c>
      <c r="I321">
        <v>2</v>
      </c>
      <c r="J321">
        <v>126637</v>
      </c>
      <c r="K321" t="s">
        <v>24</v>
      </c>
      <c r="L321" t="s">
        <v>25</v>
      </c>
      <c r="M321">
        <v>2</v>
      </c>
      <c r="N321" t="s">
        <v>584</v>
      </c>
      <c r="O321" t="s">
        <v>599</v>
      </c>
    </row>
    <row r="322" spans="1:15" x14ac:dyDescent="0.3">
      <c r="A322" t="s">
        <v>397</v>
      </c>
      <c r="B322" t="s">
        <v>1218</v>
      </c>
      <c r="C322">
        <v>24</v>
      </c>
      <c r="D322" t="s">
        <v>640</v>
      </c>
      <c r="E322" t="s">
        <v>654</v>
      </c>
      <c r="F322" t="s">
        <v>606</v>
      </c>
      <c r="G322" s="1">
        <v>44808</v>
      </c>
      <c r="H322" s="1">
        <v>44811</v>
      </c>
      <c r="I322">
        <v>3</v>
      </c>
      <c r="J322">
        <v>78413</v>
      </c>
      <c r="K322" t="s">
        <v>35</v>
      </c>
      <c r="L322" t="s">
        <v>31</v>
      </c>
      <c r="M322">
        <v>2</v>
      </c>
      <c r="N322" t="s">
        <v>584</v>
      </c>
      <c r="O322" t="s">
        <v>599</v>
      </c>
    </row>
    <row r="323" spans="1:15" x14ac:dyDescent="0.3">
      <c r="A323" t="s">
        <v>506</v>
      </c>
      <c r="B323" t="s">
        <v>1219</v>
      </c>
      <c r="C323">
        <v>56</v>
      </c>
      <c r="D323" t="s">
        <v>626</v>
      </c>
      <c r="E323" t="s">
        <v>563</v>
      </c>
      <c r="F323" t="s">
        <v>606</v>
      </c>
      <c r="G323" t="s">
        <v>961</v>
      </c>
      <c r="H323" t="s">
        <v>935</v>
      </c>
      <c r="I323">
        <v>1</v>
      </c>
      <c r="J323">
        <v>79731</v>
      </c>
      <c r="K323" t="s">
        <v>28</v>
      </c>
      <c r="L323" t="s">
        <v>31</v>
      </c>
      <c r="M323">
        <v>3</v>
      </c>
      <c r="N323" t="s">
        <v>584</v>
      </c>
      <c r="O323" t="s">
        <v>589</v>
      </c>
    </row>
    <row r="324" spans="1:15" x14ac:dyDescent="0.3">
      <c r="A324" t="s">
        <v>436</v>
      </c>
      <c r="B324" t="s">
        <v>1220</v>
      </c>
      <c r="C324">
        <v>6</v>
      </c>
      <c r="D324" t="s">
        <v>596</v>
      </c>
      <c r="E324" t="s">
        <v>605</v>
      </c>
      <c r="F324" t="s">
        <v>12</v>
      </c>
      <c r="G324" t="s">
        <v>1069</v>
      </c>
      <c r="H324" t="s">
        <v>1221</v>
      </c>
      <c r="I324">
        <v>2</v>
      </c>
      <c r="J324">
        <v>71572</v>
      </c>
      <c r="K324" t="s">
        <v>39</v>
      </c>
      <c r="L324" t="s">
        <v>31</v>
      </c>
      <c r="M324">
        <v>1</v>
      </c>
      <c r="N324" t="s">
        <v>584</v>
      </c>
      <c r="O324" t="s">
        <v>608</v>
      </c>
    </row>
    <row r="325" spans="1:15" x14ac:dyDescent="0.3">
      <c r="A325" t="s">
        <v>76</v>
      </c>
      <c r="B325" t="s">
        <v>1222</v>
      </c>
      <c r="C325">
        <v>48</v>
      </c>
      <c r="D325" t="s">
        <v>640</v>
      </c>
      <c r="E325" t="s">
        <v>597</v>
      </c>
      <c r="F325" t="s">
        <v>606</v>
      </c>
      <c r="G325" t="s">
        <v>1069</v>
      </c>
      <c r="H325" s="1">
        <v>44716</v>
      </c>
      <c r="I325">
        <v>9</v>
      </c>
      <c r="J325">
        <v>26474</v>
      </c>
      <c r="K325" t="s">
        <v>35</v>
      </c>
      <c r="L325" t="s">
        <v>25</v>
      </c>
      <c r="M325">
        <v>5</v>
      </c>
      <c r="N325" t="s">
        <v>584</v>
      </c>
      <c r="O325" t="s">
        <v>589</v>
      </c>
    </row>
    <row r="326" spans="1:15" x14ac:dyDescent="0.3">
      <c r="A326" t="s">
        <v>386</v>
      </c>
      <c r="B326" t="s">
        <v>1223</v>
      </c>
      <c r="C326">
        <v>77</v>
      </c>
      <c r="D326" t="s">
        <v>582</v>
      </c>
      <c r="E326" t="s">
        <v>614</v>
      </c>
      <c r="F326" t="s">
        <v>601</v>
      </c>
      <c r="G326" s="1">
        <v>44962</v>
      </c>
      <c r="H326" s="1">
        <v>44965</v>
      </c>
      <c r="I326">
        <v>3</v>
      </c>
      <c r="J326">
        <v>71982</v>
      </c>
      <c r="K326" t="s">
        <v>28</v>
      </c>
      <c r="L326" t="s">
        <v>25</v>
      </c>
      <c r="M326">
        <v>2</v>
      </c>
      <c r="N326" t="s">
        <v>584</v>
      </c>
      <c r="O326" t="s">
        <v>589</v>
      </c>
    </row>
    <row r="327" spans="1:15" x14ac:dyDescent="0.3">
      <c r="A327" t="s">
        <v>492</v>
      </c>
      <c r="B327" t="s">
        <v>1224</v>
      </c>
      <c r="C327">
        <v>21</v>
      </c>
      <c r="D327" t="s">
        <v>596</v>
      </c>
      <c r="E327" t="s">
        <v>702</v>
      </c>
      <c r="F327" t="s">
        <v>11</v>
      </c>
      <c r="G327" s="1">
        <v>45201</v>
      </c>
      <c r="H327" s="1">
        <v>45202</v>
      </c>
      <c r="I327">
        <v>1</v>
      </c>
      <c r="J327">
        <v>66841</v>
      </c>
      <c r="K327" t="s">
        <v>39</v>
      </c>
      <c r="L327" t="s">
        <v>31</v>
      </c>
      <c r="M327">
        <v>1</v>
      </c>
      <c r="N327" t="s">
        <v>584</v>
      </c>
      <c r="O327" t="s">
        <v>589</v>
      </c>
    </row>
    <row r="328" spans="1:15" x14ac:dyDescent="0.3">
      <c r="A328" t="s">
        <v>518</v>
      </c>
      <c r="B328" t="s">
        <v>1225</v>
      </c>
      <c r="C328">
        <v>26</v>
      </c>
      <c r="D328" t="s">
        <v>23</v>
      </c>
      <c r="E328" t="s">
        <v>562</v>
      </c>
      <c r="F328" t="s">
        <v>606</v>
      </c>
      <c r="G328" t="s">
        <v>714</v>
      </c>
      <c r="H328" t="s">
        <v>1226</v>
      </c>
      <c r="I328">
        <v>1</v>
      </c>
      <c r="J328">
        <v>100646</v>
      </c>
      <c r="K328" t="s">
        <v>24</v>
      </c>
      <c r="L328" t="s">
        <v>31</v>
      </c>
      <c r="M328">
        <v>1</v>
      </c>
      <c r="N328" t="s">
        <v>584</v>
      </c>
      <c r="O328" t="s">
        <v>608</v>
      </c>
    </row>
    <row r="329" spans="1:15" x14ac:dyDescent="0.3">
      <c r="A329" t="s">
        <v>507</v>
      </c>
      <c r="B329" t="s">
        <v>1227</v>
      </c>
      <c r="C329">
        <v>69</v>
      </c>
      <c r="D329" t="s">
        <v>582</v>
      </c>
      <c r="E329" t="s">
        <v>560</v>
      </c>
      <c r="F329" t="s">
        <v>611</v>
      </c>
      <c r="G329" t="s">
        <v>1228</v>
      </c>
      <c r="H329" t="s">
        <v>893</v>
      </c>
      <c r="I329">
        <v>1</v>
      </c>
      <c r="J329">
        <v>83372</v>
      </c>
      <c r="K329" t="s">
        <v>35</v>
      </c>
      <c r="L329" t="s">
        <v>25</v>
      </c>
      <c r="M329">
        <v>2</v>
      </c>
      <c r="N329" t="s">
        <v>584</v>
      </c>
      <c r="O329" t="s">
        <v>585</v>
      </c>
    </row>
    <row r="330" spans="1:15" x14ac:dyDescent="0.3">
      <c r="A330" t="s">
        <v>495</v>
      </c>
      <c r="B330" t="s">
        <v>1229</v>
      </c>
      <c r="C330">
        <v>53</v>
      </c>
      <c r="D330" t="s">
        <v>23</v>
      </c>
      <c r="E330" t="s">
        <v>560</v>
      </c>
      <c r="F330" t="s">
        <v>678</v>
      </c>
      <c r="G330" s="1">
        <v>45209</v>
      </c>
      <c r="H330" s="1">
        <v>45210</v>
      </c>
      <c r="I330">
        <v>1</v>
      </c>
      <c r="J330">
        <v>68593</v>
      </c>
      <c r="K330" t="s">
        <v>39</v>
      </c>
      <c r="L330" t="s">
        <v>31</v>
      </c>
      <c r="M330">
        <v>4</v>
      </c>
      <c r="N330" t="s">
        <v>584</v>
      </c>
      <c r="O330" t="s">
        <v>585</v>
      </c>
    </row>
    <row r="331" spans="1:15" x14ac:dyDescent="0.3">
      <c r="A331" t="s">
        <v>454</v>
      </c>
      <c r="B331" t="s">
        <v>1230</v>
      </c>
      <c r="C331">
        <v>23</v>
      </c>
      <c r="D331" t="s">
        <v>582</v>
      </c>
      <c r="E331" t="s">
        <v>560</v>
      </c>
      <c r="F331" t="s">
        <v>615</v>
      </c>
      <c r="G331" t="s">
        <v>1231</v>
      </c>
      <c r="H331" t="s">
        <v>1232</v>
      </c>
      <c r="I331">
        <v>3</v>
      </c>
      <c r="J331">
        <v>120028</v>
      </c>
      <c r="K331" t="s">
        <v>39</v>
      </c>
      <c r="L331" t="s">
        <v>31</v>
      </c>
      <c r="M331">
        <v>5</v>
      </c>
      <c r="N331" t="s">
        <v>584</v>
      </c>
      <c r="O331" t="s">
        <v>594</v>
      </c>
    </row>
    <row r="332" spans="1:15" x14ac:dyDescent="0.3">
      <c r="A332" t="s">
        <v>261</v>
      </c>
      <c r="B332" t="s">
        <v>1233</v>
      </c>
      <c r="C332">
        <v>37</v>
      </c>
      <c r="D332" t="s">
        <v>582</v>
      </c>
      <c r="E332" t="s">
        <v>587</v>
      </c>
      <c r="F332" t="s">
        <v>9</v>
      </c>
      <c r="G332" t="s">
        <v>883</v>
      </c>
      <c r="H332" t="s">
        <v>1234</v>
      </c>
      <c r="I332">
        <v>2</v>
      </c>
      <c r="J332">
        <v>27355</v>
      </c>
      <c r="K332" t="s">
        <v>28</v>
      </c>
      <c r="L332" t="s">
        <v>31</v>
      </c>
      <c r="M332">
        <v>4</v>
      </c>
      <c r="N332" t="s">
        <v>584</v>
      </c>
      <c r="O332" t="s">
        <v>589</v>
      </c>
    </row>
    <row r="333" spans="1:15" x14ac:dyDescent="0.3">
      <c r="A333" t="s">
        <v>415</v>
      </c>
      <c r="B333" t="s">
        <v>1235</v>
      </c>
      <c r="C333">
        <v>51</v>
      </c>
      <c r="D333" t="s">
        <v>604</v>
      </c>
      <c r="E333" t="s">
        <v>587</v>
      </c>
      <c r="F333" t="s">
        <v>11</v>
      </c>
      <c r="G333" t="s">
        <v>1093</v>
      </c>
      <c r="H333" s="1">
        <v>44746</v>
      </c>
      <c r="I333">
        <v>4</v>
      </c>
      <c r="J333">
        <v>117126</v>
      </c>
      <c r="K333" t="s">
        <v>35</v>
      </c>
      <c r="L333" t="s">
        <v>31</v>
      </c>
      <c r="M333">
        <v>3</v>
      </c>
      <c r="N333" t="s">
        <v>584</v>
      </c>
      <c r="O333" t="s">
        <v>608</v>
      </c>
    </row>
    <row r="334" spans="1:15" x14ac:dyDescent="0.3">
      <c r="A334" t="s">
        <v>298</v>
      </c>
      <c r="B334" t="s">
        <v>1236</v>
      </c>
      <c r="C334">
        <v>7</v>
      </c>
      <c r="D334" t="s">
        <v>626</v>
      </c>
      <c r="E334" t="s">
        <v>702</v>
      </c>
      <c r="F334" t="s">
        <v>678</v>
      </c>
      <c r="G334" t="s">
        <v>1187</v>
      </c>
      <c r="H334" t="s">
        <v>1237</v>
      </c>
      <c r="I334">
        <v>6</v>
      </c>
      <c r="J334">
        <v>92077</v>
      </c>
      <c r="K334" t="s">
        <v>24</v>
      </c>
      <c r="L334" t="s">
        <v>31</v>
      </c>
      <c r="M334">
        <v>1</v>
      </c>
      <c r="N334" t="s">
        <v>584</v>
      </c>
      <c r="O334" t="s">
        <v>594</v>
      </c>
    </row>
    <row r="335" spans="1:15" x14ac:dyDescent="0.3">
      <c r="A335" t="s">
        <v>151</v>
      </c>
      <c r="B335" t="s">
        <v>1238</v>
      </c>
      <c r="C335">
        <v>1</v>
      </c>
      <c r="D335" t="s">
        <v>640</v>
      </c>
      <c r="E335" t="s">
        <v>737</v>
      </c>
      <c r="F335" t="s">
        <v>11</v>
      </c>
      <c r="G335" t="s">
        <v>1239</v>
      </c>
      <c r="H335" t="s">
        <v>963</v>
      </c>
      <c r="I335">
        <v>9</v>
      </c>
      <c r="J335">
        <v>70108</v>
      </c>
      <c r="K335" t="s">
        <v>35</v>
      </c>
      <c r="L335" t="s">
        <v>25</v>
      </c>
      <c r="M335">
        <v>5</v>
      </c>
      <c r="N335" t="s">
        <v>584</v>
      </c>
      <c r="O335" t="s">
        <v>594</v>
      </c>
    </row>
    <row r="336" spans="1:15" x14ac:dyDescent="0.3">
      <c r="A336" t="s">
        <v>307</v>
      </c>
      <c r="B336" t="s">
        <v>1240</v>
      </c>
      <c r="C336">
        <v>57</v>
      </c>
      <c r="D336" t="s">
        <v>23</v>
      </c>
      <c r="E336" t="s">
        <v>737</v>
      </c>
      <c r="F336" t="s">
        <v>615</v>
      </c>
      <c r="G336" t="s">
        <v>893</v>
      </c>
      <c r="H336" t="s">
        <v>1241</v>
      </c>
      <c r="I336">
        <v>4</v>
      </c>
      <c r="J336">
        <v>63481</v>
      </c>
      <c r="K336" t="s">
        <v>24</v>
      </c>
      <c r="L336" t="s">
        <v>31</v>
      </c>
      <c r="M336">
        <v>1</v>
      </c>
      <c r="N336" t="s">
        <v>584</v>
      </c>
      <c r="O336" t="s">
        <v>608</v>
      </c>
    </row>
    <row r="337" spans="1:15" x14ac:dyDescent="0.3">
      <c r="A337" t="s">
        <v>253</v>
      </c>
      <c r="B337" t="s">
        <v>1242</v>
      </c>
      <c r="C337">
        <v>5</v>
      </c>
      <c r="D337" t="s">
        <v>640</v>
      </c>
      <c r="E337" t="s">
        <v>654</v>
      </c>
      <c r="F337" t="s">
        <v>691</v>
      </c>
      <c r="G337" t="s">
        <v>1243</v>
      </c>
      <c r="H337" t="s">
        <v>1212</v>
      </c>
      <c r="I337">
        <v>4</v>
      </c>
      <c r="J337">
        <v>53486</v>
      </c>
      <c r="K337" t="s">
        <v>28</v>
      </c>
      <c r="L337" t="s">
        <v>25</v>
      </c>
      <c r="M337">
        <v>1</v>
      </c>
      <c r="N337" t="s">
        <v>584</v>
      </c>
      <c r="O337" t="s">
        <v>585</v>
      </c>
    </row>
    <row r="338" spans="1:15" x14ac:dyDescent="0.3">
      <c r="A338" t="s">
        <v>259</v>
      </c>
      <c r="B338" t="s">
        <v>1244</v>
      </c>
      <c r="C338">
        <v>19</v>
      </c>
      <c r="D338" t="s">
        <v>610</v>
      </c>
      <c r="E338" t="s">
        <v>614</v>
      </c>
      <c r="F338" t="s">
        <v>10</v>
      </c>
      <c r="G338" t="s">
        <v>968</v>
      </c>
      <c r="H338" t="s">
        <v>738</v>
      </c>
      <c r="I338">
        <v>10</v>
      </c>
      <c r="J338">
        <v>135707</v>
      </c>
      <c r="K338" t="s">
        <v>28</v>
      </c>
      <c r="L338" t="s">
        <v>25</v>
      </c>
      <c r="M338">
        <v>1</v>
      </c>
      <c r="N338" t="s">
        <v>584</v>
      </c>
      <c r="O338" t="s">
        <v>599</v>
      </c>
    </row>
    <row r="339" spans="1:15" x14ac:dyDescent="0.3">
      <c r="A339" t="s">
        <v>456</v>
      </c>
      <c r="B339" t="s">
        <v>1245</v>
      </c>
      <c r="C339">
        <v>53</v>
      </c>
      <c r="D339" t="s">
        <v>582</v>
      </c>
      <c r="E339" t="s">
        <v>654</v>
      </c>
      <c r="F339" t="s">
        <v>678</v>
      </c>
      <c r="G339" s="1">
        <v>45053</v>
      </c>
      <c r="H339" s="1">
        <v>45054</v>
      </c>
      <c r="I339">
        <v>1</v>
      </c>
      <c r="J339">
        <v>40639</v>
      </c>
      <c r="K339" t="s">
        <v>39</v>
      </c>
      <c r="L339" t="s">
        <v>25</v>
      </c>
      <c r="M339">
        <v>2</v>
      </c>
      <c r="N339" t="s">
        <v>584</v>
      </c>
      <c r="O339" t="s">
        <v>589</v>
      </c>
    </row>
    <row r="340" spans="1:15" x14ac:dyDescent="0.3">
      <c r="A340" t="s">
        <v>516</v>
      </c>
      <c r="B340" t="s">
        <v>1246</v>
      </c>
      <c r="C340">
        <v>27</v>
      </c>
      <c r="D340" t="s">
        <v>596</v>
      </c>
      <c r="E340" t="s">
        <v>558</v>
      </c>
      <c r="F340" t="s">
        <v>10</v>
      </c>
      <c r="G340" s="1">
        <v>45055</v>
      </c>
      <c r="H340" s="1">
        <v>45056</v>
      </c>
      <c r="I340">
        <v>1</v>
      </c>
      <c r="J340">
        <v>96431</v>
      </c>
      <c r="K340" t="s">
        <v>24</v>
      </c>
      <c r="L340" t="s">
        <v>31</v>
      </c>
      <c r="M340">
        <v>1</v>
      </c>
      <c r="N340" t="s">
        <v>584</v>
      </c>
      <c r="O340" t="s">
        <v>594</v>
      </c>
    </row>
    <row r="341" spans="1:15" x14ac:dyDescent="0.3">
      <c r="A341" t="s">
        <v>92</v>
      </c>
      <c r="B341" t="s">
        <v>1247</v>
      </c>
      <c r="C341">
        <v>53</v>
      </c>
      <c r="D341" t="s">
        <v>30</v>
      </c>
      <c r="E341" t="s">
        <v>562</v>
      </c>
      <c r="F341" t="s">
        <v>583</v>
      </c>
      <c r="G341" t="s">
        <v>930</v>
      </c>
      <c r="H341" t="s">
        <v>1106</v>
      </c>
      <c r="I341">
        <v>7</v>
      </c>
      <c r="J341">
        <v>24863</v>
      </c>
      <c r="K341" t="s">
        <v>39</v>
      </c>
      <c r="L341" t="s">
        <v>31</v>
      </c>
      <c r="M341">
        <v>5</v>
      </c>
      <c r="N341" t="s">
        <v>584</v>
      </c>
      <c r="O341" t="s">
        <v>594</v>
      </c>
    </row>
    <row r="342" spans="1:15" x14ac:dyDescent="0.3">
      <c r="A342" t="s">
        <v>409</v>
      </c>
      <c r="B342" t="s">
        <v>1248</v>
      </c>
      <c r="C342">
        <v>57</v>
      </c>
      <c r="D342" t="s">
        <v>30</v>
      </c>
      <c r="E342" t="s">
        <v>558</v>
      </c>
      <c r="F342" t="s">
        <v>601</v>
      </c>
      <c r="G342" s="1">
        <v>45147</v>
      </c>
      <c r="H342" t="s">
        <v>845</v>
      </c>
      <c r="I342">
        <v>5</v>
      </c>
      <c r="J342">
        <v>139448</v>
      </c>
      <c r="K342" t="s">
        <v>28</v>
      </c>
      <c r="L342" t="s">
        <v>25</v>
      </c>
      <c r="M342">
        <v>4</v>
      </c>
      <c r="N342" t="s">
        <v>584</v>
      </c>
      <c r="O342" t="s">
        <v>599</v>
      </c>
    </row>
    <row r="343" spans="1:15" x14ac:dyDescent="0.3">
      <c r="A343" t="s">
        <v>336</v>
      </c>
      <c r="B343" t="s">
        <v>1249</v>
      </c>
      <c r="C343">
        <v>46</v>
      </c>
      <c r="D343" t="s">
        <v>610</v>
      </c>
      <c r="E343" t="s">
        <v>562</v>
      </c>
      <c r="F343" t="s">
        <v>678</v>
      </c>
      <c r="G343" t="s">
        <v>1250</v>
      </c>
      <c r="H343" t="s">
        <v>1005</v>
      </c>
      <c r="I343">
        <v>8</v>
      </c>
      <c r="J343">
        <v>147078</v>
      </c>
      <c r="K343" t="s">
        <v>35</v>
      </c>
      <c r="L343" t="s">
        <v>25</v>
      </c>
      <c r="M343">
        <v>3</v>
      </c>
      <c r="N343" t="s">
        <v>584</v>
      </c>
      <c r="O343" t="s">
        <v>599</v>
      </c>
    </row>
    <row r="344" spans="1:15" x14ac:dyDescent="0.3">
      <c r="A344" t="s">
        <v>129</v>
      </c>
      <c r="B344" t="s">
        <v>1251</v>
      </c>
      <c r="C344">
        <v>50</v>
      </c>
      <c r="D344" t="s">
        <v>582</v>
      </c>
      <c r="E344" t="s">
        <v>630</v>
      </c>
      <c r="F344" t="s">
        <v>10</v>
      </c>
      <c r="G344" s="1">
        <v>44930</v>
      </c>
      <c r="H344" s="1">
        <v>44936</v>
      </c>
      <c r="I344">
        <v>6</v>
      </c>
      <c r="J344">
        <v>37706</v>
      </c>
      <c r="K344" t="s">
        <v>28</v>
      </c>
      <c r="L344" t="s">
        <v>31</v>
      </c>
      <c r="M344">
        <v>2</v>
      </c>
      <c r="N344" t="s">
        <v>584</v>
      </c>
      <c r="O344" t="s">
        <v>589</v>
      </c>
    </row>
    <row r="345" spans="1:15" x14ac:dyDescent="0.3">
      <c r="A345" t="s">
        <v>29</v>
      </c>
      <c r="B345" t="s">
        <v>1252</v>
      </c>
      <c r="C345">
        <v>33</v>
      </c>
      <c r="D345" t="s">
        <v>30</v>
      </c>
      <c r="E345" t="s">
        <v>702</v>
      </c>
      <c r="F345" t="s">
        <v>11</v>
      </c>
      <c r="G345" t="s">
        <v>896</v>
      </c>
      <c r="H345" t="s">
        <v>1243</v>
      </c>
      <c r="I345">
        <v>7</v>
      </c>
      <c r="J345">
        <v>5986</v>
      </c>
      <c r="K345" t="s">
        <v>24</v>
      </c>
      <c r="L345" t="s">
        <v>31</v>
      </c>
      <c r="M345">
        <v>5</v>
      </c>
      <c r="N345" t="s">
        <v>584</v>
      </c>
      <c r="O345" t="s">
        <v>585</v>
      </c>
    </row>
    <row r="346" spans="1:15" x14ac:dyDescent="0.3">
      <c r="A346" t="s">
        <v>338</v>
      </c>
      <c r="B346" t="s">
        <v>1253</v>
      </c>
      <c r="C346">
        <v>67</v>
      </c>
      <c r="D346" t="s">
        <v>596</v>
      </c>
      <c r="E346" t="s">
        <v>614</v>
      </c>
      <c r="F346" t="s">
        <v>13</v>
      </c>
      <c r="G346" t="s">
        <v>711</v>
      </c>
      <c r="H346" t="s">
        <v>864</v>
      </c>
      <c r="I346">
        <v>4</v>
      </c>
      <c r="J346">
        <v>73901</v>
      </c>
      <c r="K346" t="s">
        <v>39</v>
      </c>
      <c r="L346" t="s">
        <v>25</v>
      </c>
      <c r="M346">
        <v>5</v>
      </c>
      <c r="N346" t="s">
        <v>584</v>
      </c>
      <c r="O346" t="s">
        <v>585</v>
      </c>
    </row>
    <row r="347" spans="1:15" x14ac:dyDescent="0.3">
      <c r="A347" t="s">
        <v>81</v>
      </c>
      <c r="B347" t="s">
        <v>1254</v>
      </c>
      <c r="C347">
        <v>44</v>
      </c>
      <c r="D347" t="s">
        <v>582</v>
      </c>
      <c r="E347" t="s">
        <v>562</v>
      </c>
      <c r="F347" t="s">
        <v>10</v>
      </c>
      <c r="G347" t="s">
        <v>1255</v>
      </c>
      <c r="H347" t="s">
        <v>669</v>
      </c>
      <c r="I347">
        <v>4</v>
      </c>
      <c r="J347">
        <v>12190</v>
      </c>
      <c r="K347" t="s">
        <v>35</v>
      </c>
      <c r="L347" t="s">
        <v>31</v>
      </c>
      <c r="M347">
        <v>4</v>
      </c>
      <c r="N347" t="s">
        <v>584</v>
      </c>
      <c r="O347" t="s">
        <v>589</v>
      </c>
    </row>
    <row r="348" spans="1:15" x14ac:dyDescent="0.3">
      <c r="A348" t="s">
        <v>145</v>
      </c>
      <c r="B348" t="s">
        <v>1256</v>
      </c>
      <c r="C348">
        <v>29</v>
      </c>
      <c r="D348" t="s">
        <v>626</v>
      </c>
      <c r="E348" t="s">
        <v>563</v>
      </c>
      <c r="F348" t="s">
        <v>583</v>
      </c>
      <c r="G348" t="s">
        <v>1257</v>
      </c>
      <c r="H348" t="s">
        <v>1258</v>
      </c>
      <c r="I348">
        <v>4</v>
      </c>
      <c r="J348">
        <v>29436</v>
      </c>
      <c r="K348" t="s">
        <v>28</v>
      </c>
      <c r="L348" t="s">
        <v>25</v>
      </c>
      <c r="M348">
        <v>1</v>
      </c>
      <c r="N348" t="s">
        <v>584</v>
      </c>
      <c r="O348" t="s">
        <v>599</v>
      </c>
    </row>
    <row r="349" spans="1:15" x14ac:dyDescent="0.3">
      <c r="A349" t="s">
        <v>364</v>
      </c>
      <c r="B349" t="s">
        <v>1259</v>
      </c>
      <c r="C349">
        <v>34</v>
      </c>
      <c r="D349" t="s">
        <v>23</v>
      </c>
      <c r="E349" t="s">
        <v>597</v>
      </c>
      <c r="F349" t="s">
        <v>623</v>
      </c>
      <c r="G349" t="s">
        <v>1260</v>
      </c>
      <c r="H349" t="s">
        <v>1261</v>
      </c>
      <c r="I349">
        <v>7</v>
      </c>
      <c r="J349">
        <v>147215</v>
      </c>
      <c r="K349" t="s">
        <v>35</v>
      </c>
      <c r="L349" t="s">
        <v>25</v>
      </c>
      <c r="M349">
        <v>4</v>
      </c>
      <c r="N349" t="s">
        <v>584</v>
      </c>
      <c r="O349" t="s">
        <v>589</v>
      </c>
    </row>
    <row r="350" spans="1:15" x14ac:dyDescent="0.3">
      <c r="A350" t="s">
        <v>363</v>
      </c>
      <c r="B350" t="s">
        <v>1262</v>
      </c>
      <c r="C350">
        <v>51</v>
      </c>
      <c r="D350" t="s">
        <v>626</v>
      </c>
      <c r="E350" t="s">
        <v>563</v>
      </c>
      <c r="F350" t="s">
        <v>13</v>
      </c>
      <c r="G350" t="s">
        <v>602</v>
      </c>
      <c r="H350" s="1">
        <v>45201</v>
      </c>
      <c r="I350">
        <v>2</v>
      </c>
      <c r="J350">
        <v>42048</v>
      </c>
      <c r="K350" t="s">
        <v>28</v>
      </c>
      <c r="L350" t="s">
        <v>31</v>
      </c>
      <c r="M350">
        <v>5</v>
      </c>
      <c r="N350" t="s">
        <v>584</v>
      </c>
      <c r="O350" t="s">
        <v>599</v>
      </c>
    </row>
    <row r="351" spans="1:15" x14ac:dyDescent="0.3">
      <c r="A351" t="s">
        <v>379</v>
      </c>
      <c r="B351" t="s">
        <v>1263</v>
      </c>
      <c r="C351">
        <v>6</v>
      </c>
      <c r="D351" t="s">
        <v>626</v>
      </c>
      <c r="E351" t="s">
        <v>563</v>
      </c>
      <c r="F351" t="s">
        <v>11</v>
      </c>
      <c r="G351" s="1">
        <v>44746</v>
      </c>
      <c r="H351" s="1">
        <v>44751</v>
      </c>
      <c r="I351">
        <v>5</v>
      </c>
      <c r="J351">
        <v>116527</v>
      </c>
      <c r="K351" t="s">
        <v>28</v>
      </c>
      <c r="L351" t="s">
        <v>25</v>
      </c>
      <c r="M351">
        <v>3</v>
      </c>
      <c r="N351" t="s">
        <v>584</v>
      </c>
      <c r="O351" t="s">
        <v>594</v>
      </c>
    </row>
    <row r="352" spans="1:15" x14ac:dyDescent="0.3">
      <c r="A352" t="s">
        <v>68</v>
      </c>
      <c r="B352" t="s">
        <v>1264</v>
      </c>
      <c r="C352">
        <v>56</v>
      </c>
      <c r="D352" t="s">
        <v>604</v>
      </c>
      <c r="E352" t="s">
        <v>561</v>
      </c>
      <c r="F352" t="s">
        <v>611</v>
      </c>
      <c r="G352" t="s">
        <v>923</v>
      </c>
      <c r="H352" t="s">
        <v>1265</v>
      </c>
      <c r="I352">
        <v>4</v>
      </c>
      <c r="J352">
        <v>9800</v>
      </c>
      <c r="K352" t="s">
        <v>39</v>
      </c>
      <c r="L352" t="s">
        <v>31</v>
      </c>
      <c r="M352">
        <v>1</v>
      </c>
      <c r="N352" t="s">
        <v>584</v>
      </c>
      <c r="O352" t="s">
        <v>608</v>
      </c>
    </row>
    <row r="353" spans="1:15" x14ac:dyDescent="0.3">
      <c r="A353" t="s">
        <v>400</v>
      </c>
      <c r="B353" t="s">
        <v>1266</v>
      </c>
      <c r="C353">
        <v>21</v>
      </c>
      <c r="D353" t="s">
        <v>640</v>
      </c>
      <c r="E353" t="s">
        <v>562</v>
      </c>
      <c r="F353" t="s">
        <v>611</v>
      </c>
      <c r="G353" t="s">
        <v>1190</v>
      </c>
      <c r="H353" t="s">
        <v>781</v>
      </c>
      <c r="I353">
        <v>5</v>
      </c>
      <c r="J353">
        <v>131652</v>
      </c>
      <c r="K353" t="s">
        <v>24</v>
      </c>
      <c r="L353" t="s">
        <v>25</v>
      </c>
      <c r="M353">
        <v>4</v>
      </c>
      <c r="N353" t="s">
        <v>584</v>
      </c>
      <c r="O353" t="s">
        <v>589</v>
      </c>
    </row>
    <row r="354" spans="1:15" x14ac:dyDescent="0.3">
      <c r="A354" t="s">
        <v>349</v>
      </c>
      <c r="B354" t="s">
        <v>1267</v>
      </c>
      <c r="C354">
        <v>32</v>
      </c>
      <c r="D354" t="s">
        <v>582</v>
      </c>
      <c r="E354" t="s">
        <v>737</v>
      </c>
      <c r="F354" t="s">
        <v>12</v>
      </c>
      <c r="G354" s="1">
        <v>44964</v>
      </c>
      <c r="H354" s="1">
        <v>44967</v>
      </c>
      <c r="I354">
        <v>3</v>
      </c>
      <c r="J354">
        <v>57975</v>
      </c>
      <c r="K354" t="s">
        <v>24</v>
      </c>
      <c r="L354" t="s">
        <v>31</v>
      </c>
      <c r="M354">
        <v>3</v>
      </c>
      <c r="N354" t="s">
        <v>584</v>
      </c>
      <c r="O354" t="s">
        <v>608</v>
      </c>
    </row>
    <row r="355" spans="1:15" x14ac:dyDescent="0.3">
      <c r="A355" t="s">
        <v>424</v>
      </c>
      <c r="B355" t="s">
        <v>1268</v>
      </c>
      <c r="C355">
        <v>32</v>
      </c>
      <c r="D355" t="s">
        <v>23</v>
      </c>
      <c r="E355" t="s">
        <v>558</v>
      </c>
      <c r="F355" t="s">
        <v>601</v>
      </c>
      <c r="G355" t="s">
        <v>784</v>
      </c>
      <c r="H355" t="s">
        <v>1269</v>
      </c>
      <c r="I355">
        <v>4</v>
      </c>
      <c r="J355">
        <v>124421</v>
      </c>
      <c r="K355" t="s">
        <v>39</v>
      </c>
      <c r="L355" t="s">
        <v>25</v>
      </c>
      <c r="M355">
        <v>3</v>
      </c>
      <c r="N355" t="s">
        <v>584</v>
      </c>
      <c r="O355" t="s">
        <v>608</v>
      </c>
    </row>
    <row r="356" spans="1:15" x14ac:dyDescent="0.3">
      <c r="A356" t="s">
        <v>464</v>
      </c>
      <c r="B356" t="s">
        <v>1270</v>
      </c>
      <c r="C356">
        <v>47</v>
      </c>
      <c r="D356" t="s">
        <v>604</v>
      </c>
      <c r="E356" t="s">
        <v>558</v>
      </c>
      <c r="F356" t="s">
        <v>656</v>
      </c>
      <c r="G356" s="1">
        <v>45233</v>
      </c>
      <c r="H356" s="1">
        <v>45236</v>
      </c>
      <c r="I356">
        <v>3</v>
      </c>
      <c r="J356">
        <v>138153</v>
      </c>
      <c r="K356" t="s">
        <v>35</v>
      </c>
      <c r="L356" t="s">
        <v>25</v>
      </c>
      <c r="M356">
        <v>4</v>
      </c>
      <c r="N356" t="s">
        <v>584</v>
      </c>
      <c r="O356" t="s">
        <v>589</v>
      </c>
    </row>
    <row r="357" spans="1:15" x14ac:dyDescent="0.3">
      <c r="A357" t="s">
        <v>75</v>
      </c>
      <c r="B357" t="s">
        <v>1271</v>
      </c>
      <c r="C357">
        <v>74</v>
      </c>
      <c r="D357" t="s">
        <v>604</v>
      </c>
      <c r="E357" t="s">
        <v>622</v>
      </c>
      <c r="F357" t="s">
        <v>10</v>
      </c>
      <c r="G357" s="1">
        <v>44723</v>
      </c>
      <c r="H357" t="s">
        <v>988</v>
      </c>
      <c r="I357">
        <v>8</v>
      </c>
      <c r="J357">
        <v>23514</v>
      </c>
      <c r="K357" t="s">
        <v>35</v>
      </c>
      <c r="L357" t="s">
        <v>25</v>
      </c>
      <c r="M357">
        <v>4</v>
      </c>
      <c r="N357" t="s">
        <v>584</v>
      </c>
      <c r="O357" t="s">
        <v>589</v>
      </c>
    </row>
    <row r="358" spans="1:15" x14ac:dyDescent="0.3">
      <c r="A358" t="s">
        <v>180</v>
      </c>
      <c r="B358" t="s">
        <v>1272</v>
      </c>
      <c r="C358">
        <v>72</v>
      </c>
      <c r="D358" t="s">
        <v>582</v>
      </c>
      <c r="E358" t="s">
        <v>558</v>
      </c>
      <c r="F358" t="s">
        <v>627</v>
      </c>
      <c r="G358" s="1">
        <v>44994</v>
      </c>
      <c r="H358" t="s">
        <v>1255</v>
      </c>
      <c r="I358">
        <v>4</v>
      </c>
      <c r="J358">
        <v>38009</v>
      </c>
      <c r="K358" t="s">
        <v>39</v>
      </c>
      <c r="L358" t="s">
        <v>25</v>
      </c>
      <c r="M358">
        <v>4</v>
      </c>
      <c r="N358" t="s">
        <v>584</v>
      </c>
      <c r="O358" t="s">
        <v>585</v>
      </c>
    </row>
    <row r="359" spans="1:15" x14ac:dyDescent="0.3">
      <c r="A359" t="s">
        <v>164</v>
      </c>
      <c r="B359" t="s">
        <v>1273</v>
      </c>
      <c r="C359">
        <v>10</v>
      </c>
      <c r="D359" t="s">
        <v>640</v>
      </c>
      <c r="E359" t="s">
        <v>561</v>
      </c>
      <c r="F359" t="s">
        <v>9</v>
      </c>
      <c r="G359" t="s">
        <v>1274</v>
      </c>
      <c r="H359" s="1">
        <v>45109</v>
      </c>
      <c r="I359">
        <v>10</v>
      </c>
      <c r="J359">
        <v>83333</v>
      </c>
      <c r="K359" t="s">
        <v>35</v>
      </c>
      <c r="L359" t="s">
        <v>25</v>
      </c>
      <c r="M359">
        <v>1</v>
      </c>
      <c r="N359" t="s">
        <v>584</v>
      </c>
      <c r="O359" t="s">
        <v>589</v>
      </c>
    </row>
    <row r="360" spans="1:15" x14ac:dyDescent="0.3">
      <c r="A360" t="s">
        <v>84</v>
      </c>
      <c r="B360" t="s">
        <v>1275</v>
      </c>
      <c r="C360">
        <v>77</v>
      </c>
      <c r="D360" t="s">
        <v>596</v>
      </c>
      <c r="E360" t="s">
        <v>702</v>
      </c>
      <c r="F360" t="s">
        <v>678</v>
      </c>
      <c r="G360" s="1">
        <v>44844</v>
      </c>
      <c r="H360" t="s">
        <v>1276</v>
      </c>
      <c r="I360">
        <v>4</v>
      </c>
      <c r="J360">
        <v>12797</v>
      </c>
      <c r="K360" t="s">
        <v>35</v>
      </c>
      <c r="L360" t="s">
        <v>25</v>
      </c>
      <c r="M360">
        <v>5</v>
      </c>
      <c r="N360" t="s">
        <v>584</v>
      </c>
      <c r="O360" t="s">
        <v>594</v>
      </c>
    </row>
    <row r="361" spans="1:15" x14ac:dyDescent="0.3">
      <c r="A361" t="s">
        <v>482</v>
      </c>
      <c r="B361" t="s">
        <v>1277</v>
      </c>
      <c r="C361">
        <v>14</v>
      </c>
      <c r="D361" t="s">
        <v>596</v>
      </c>
      <c r="E361" t="s">
        <v>561</v>
      </c>
      <c r="F361" t="s">
        <v>10</v>
      </c>
      <c r="G361" s="1">
        <v>45119</v>
      </c>
      <c r="H361" t="s">
        <v>923</v>
      </c>
      <c r="I361">
        <v>2</v>
      </c>
      <c r="J361">
        <v>119308</v>
      </c>
      <c r="K361" t="s">
        <v>35</v>
      </c>
      <c r="L361" t="s">
        <v>25</v>
      </c>
      <c r="M361">
        <v>3</v>
      </c>
      <c r="N361" t="s">
        <v>584</v>
      </c>
      <c r="O361" t="s">
        <v>608</v>
      </c>
    </row>
    <row r="362" spans="1:15" x14ac:dyDescent="0.3">
      <c r="A362" t="s">
        <v>207</v>
      </c>
      <c r="B362" t="s">
        <v>1278</v>
      </c>
      <c r="C362">
        <v>47</v>
      </c>
      <c r="D362" t="s">
        <v>640</v>
      </c>
      <c r="E362" t="s">
        <v>558</v>
      </c>
      <c r="F362" t="s">
        <v>627</v>
      </c>
      <c r="G362" t="s">
        <v>1162</v>
      </c>
      <c r="H362" s="1">
        <v>45147</v>
      </c>
      <c r="I362">
        <v>9</v>
      </c>
      <c r="J362">
        <v>100386</v>
      </c>
      <c r="K362" t="s">
        <v>35</v>
      </c>
      <c r="L362" t="s">
        <v>31</v>
      </c>
      <c r="M362">
        <v>3</v>
      </c>
      <c r="N362" t="s">
        <v>584</v>
      </c>
      <c r="O362" t="s">
        <v>585</v>
      </c>
    </row>
    <row r="363" spans="1:15" x14ac:dyDescent="0.3">
      <c r="A363" t="s">
        <v>418</v>
      </c>
      <c r="B363" t="s">
        <v>1279</v>
      </c>
      <c r="C363">
        <v>23</v>
      </c>
      <c r="D363" t="s">
        <v>23</v>
      </c>
      <c r="E363" t="s">
        <v>597</v>
      </c>
      <c r="F363" t="s">
        <v>678</v>
      </c>
      <c r="G363" t="s">
        <v>1276</v>
      </c>
      <c r="H363" t="s">
        <v>1280</v>
      </c>
      <c r="I363">
        <v>4</v>
      </c>
      <c r="J363">
        <v>120108</v>
      </c>
      <c r="K363" t="s">
        <v>24</v>
      </c>
      <c r="L363" t="s">
        <v>25</v>
      </c>
      <c r="M363">
        <v>5</v>
      </c>
      <c r="N363" t="s">
        <v>584</v>
      </c>
      <c r="O363" t="s">
        <v>599</v>
      </c>
    </row>
    <row r="364" spans="1:15" x14ac:dyDescent="0.3">
      <c r="A364" t="s">
        <v>350</v>
      </c>
      <c r="B364" t="s">
        <v>1281</v>
      </c>
      <c r="C364">
        <v>21</v>
      </c>
      <c r="D364" t="s">
        <v>626</v>
      </c>
      <c r="E364" t="s">
        <v>597</v>
      </c>
      <c r="F364" t="s">
        <v>12</v>
      </c>
      <c r="G364" t="s">
        <v>1282</v>
      </c>
      <c r="H364" t="s">
        <v>1283</v>
      </c>
      <c r="I364">
        <v>7</v>
      </c>
      <c r="J364">
        <v>135808</v>
      </c>
      <c r="K364" t="s">
        <v>24</v>
      </c>
      <c r="L364" t="s">
        <v>25</v>
      </c>
      <c r="M364">
        <v>5</v>
      </c>
      <c r="N364" t="s">
        <v>584</v>
      </c>
      <c r="O364" t="s">
        <v>608</v>
      </c>
    </row>
    <row r="365" spans="1:15" x14ac:dyDescent="0.3">
      <c r="A365" t="s">
        <v>421</v>
      </c>
      <c r="B365" t="s">
        <v>1284</v>
      </c>
      <c r="C365">
        <v>6</v>
      </c>
      <c r="D365" t="s">
        <v>582</v>
      </c>
      <c r="E365" t="s">
        <v>563</v>
      </c>
      <c r="F365" t="s">
        <v>615</v>
      </c>
      <c r="G365" s="1">
        <v>44713</v>
      </c>
      <c r="H365" s="1">
        <v>44716</v>
      </c>
      <c r="I365">
        <v>3</v>
      </c>
      <c r="J365">
        <v>91983</v>
      </c>
      <c r="K365" t="s">
        <v>24</v>
      </c>
      <c r="L365" t="s">
        <v>25</v>
      </c>
      <c r="M365">
        <v>3</v>
      </c>
      <c r="N365" t="s">
        <v>584</v>
      </c>
      <c r="O365" t="s">
        <v>594</v>
      </c>
    </row>
    <row r="366" spans="1:15" x14ac:dyDescent="0.3">
      <c r="A366" t="s">
        <v>67</v>
      </c>
      <c r="B366" t="s">
        <v>1285</v>
      </c>
      <c r="C366">
        <v>56</v>
      </c>
      <c r="D366" t="s">
        <v>582</v>
      </c>
      <c r="E366" t="s">
        <v>562</v>
      </c>
      <c r="F366" t="s">
        <v>606</v>
      </c>
      <c r="G366" s="1">
        <v>45329</v>
      </c>
      <c r="H366" t="s">
        <v>650</v>
      </c>
      <c r="I366">
        <v>10</v>
      </c>
      <c r="J366">
        <v>24425</v>
      </c>
      <c r="K366" t="s">
        <v>39</v>
      </c>
      <c r="L366" t="s">
        <v>31</v>
      </c>
      <c r="M366">
        <v>4</v>
      </c>
      <c r="N366" t="s">
        <v>584</v>
      </c>
      <c r="O366" t="s">
        <v>589</v>
      </c>
    </row>
    <row r="367" spans="1:15" x14ac:dyDescent="0.3">
      <c r="A367" t="s">
        <v>322</v>
      </c>
      <c r="B367" t="s">
        <v>1286</v>
      </c>
      <c r="C367">
        <v>13</v>
      </c>
      <c r="D367" t="s">
        <v>23</v>
      </c>
      <c r="E367" t="s">
        <v>605</v>
      </c>
      <c r="F367" t="s">
        <v>13</v>
      </c>
      <c r="G367" t="s">
        <v>682</v>
      </c>
      <c r="H367" t="s">
        <v>1260</v>
      </c>
      <c r="I367">
        <v>5</v>
      </c>
      <c r="J367">
        <v>85426</v>
      </c>
      <c r="K367" t="s">
        <v>24</v>
      </c>
      <c r="L367" t="s">
        <v>25</v>
      </c>
      <c r="M367">
        <v>3</v>
      </c>
      <c r="N367" t="s">
        <v>584</v>
      </c>
      <c r="O367" t="s">
        <v>608</v>
      </c>
    </row>
    <row r="368" spans="1:15" x14ac:dyDescent="0.3">
      <c r="A368" t="s">
        <v>254</v>
      </c>
      <c r="B368" t="s">
        <v>1287</v>
      </c>
      <c r="C368">
        <v>31</v>
      </c>
      <c r="D368" t="s">
        <v>582</v>
      </c>
      <c r="E368" t="s">
        <v>558</v>
      </c>
      <c r="F368" t="s">
        <v>9</v>
      </c>
      <c r="G368" t="s">
        <v>1288</v>
      </c>
      <c r="H368" s="1">
        <v>45175</v>
      </c>
      <c r="I368">
        <v>7</v>
      </c>
      <c r="J368">
        <v>93812</v>
      </c>
      <c r="K368" t="s">
        <v>24</v>
      </c>
      <c r="L368" t="s">
        <v>31</v>
      </c>
      <c r="M368">
        <v>2</v>
      </c>
      <c r="N368" t="s">
        <v>584</v>
      </c>
      <c r="O368" t="s">
        <v>589</v>
      </c>
    </row>
    <row r="369" spans="1:15" x14ac:dyDescent="0.3">
      <c r="A369" t="s">
        <v>381</v>
      </c>
      <c r="B369" t="s">
        <v>1289</v>
      </c>
      <c r="C369">
        <v>14</v>
      </c>
      <c r="D369" t="s">
        <v>610</v>
      </c>
      <c r="E369" t="s">
        <v>558</v>
      </c>
      <c r="F369" t="s">
        <v>611</v>
      </c>
      <c r="G369" t="s">
        <v>1290</v>
      </c>
      <c r="H369" t="s">
        <v>1291</v>
      </c>
      <c r="I369">
        <v>3</v>
      </c>
      <c r="J369">
        <v>70497</v>
      </c>
      <c r="K369" t="s">
        <v>35</v>
      </c>
      <c r="L369" t="s">
        <v>25</v>
      </c>
      <c r="M369">
        <v>2</v>
      </c>
      <c r="N369" t="s">
        <v>584</v>
      </c>
      <c r="O369" t="s">
        <v>599</v>
      </c>
    </row>
    <row r="370" spans="1:15" x14ac:dyDescent="0.3">
      <c r="A370" t="s">
        <v>85</v>
      </c>
      <c r="B370" t="s">
        <v>1292</v>
      </c>
      <c r="C370">
        <v>77</v>
      </c>
      <c r="D370" t="s">
        <v>604</v>
      </c>
      <c r="E370" t="s">
        <v>561</v>
      </c>
      <c r="F370" t="s">
        <v>615</v>
      </c>
      <c r="G370" t="s">
        <v>1293</v>
      </c>
      <c r="H370" s="1">
        <v>44685</v>
      </c>
      <c r="I370">
        <v>7</v>
      </c>
      <c r="J370">
        <v>22660</v>
      </c>
      <c r="K370" t="s">
        <v>28</v>
      </c>
      <c r="L370" t="s">
        <v>25</v>
      </c>
      <c r="M370">
        <v>2</v>
      </c>
      <c r="N370" t="s">
        <v>584</v>
      </c>
      <c r="O370" t="s">
        <v>589</v>
      </c>
    </row>
    <row r="371" spans="1:15" x14ac:dyDescent="0.3">
      <c r="A371" t="s">
        <v>321</v>
      </c>
      <c r="B371" t="s">
        <v>1294</v>
      </c>
      <c r="C371">
        <v>8</v>
      </c>
      <c r="D371" t="s">
        <v>582</v>
      </c>
      <c r="E371" t="s">
        <v>563</v>
      </c>
      <c r="F371" t="s">
        <v>11</v>
      </c>
      <c r="G371" s="1">
        <v>45353</v>
      </c>
      <c r="H371" s="1">
        <v>45355</v>
      </c>
      <c r="I371">
        <v>2</v>
      </c>
      <c r="J371">
        <v>33955</v>
      </c>
      <c r="K371" t="s">
        <v>39</v>
      </c>
      <c r="L371" t="s">
        <v>31</v>
      </c>
      <c r="M371">
        <v>4</v>
      </c>
      <c r="N371" t="s">
        <v>584</v>
      </c>
      <c r="O371" t="s">
        <v>589</v>
      </c>
    </row>
    <row r="372" spans="1:15" x14ac:dyDescent="0.3">
      <c r="A372" t="s">
        <v>277</v>
      </c>
      <c r="B372" t="s">
        <v>1295</v>
      </c>
      <c r="C372">
        <v>2</v>
      </c>
      <c r="D372" t="s">
        <v>30</v>
      </c>
      <c r="E372" t="s">
        <v>681</v>
      </c>
      <c r="F372" t="s">
        <v>623</v>
      </c>
      <c r="G372" s="1">
        <v>44928</v>
      </c>
      <c r="H372" s="1">
        <v>44930</v>
      </c>
      <c r="I372">
        <v>2</v>
      </c>
      <c r="J372">
        <v>28492</v>
      </c>
      <c r="K372" t="s">
        <v>24</v>
      </c>
      <c r="L372" t="s">
        <v>31</v>
      </c>
      <c r="M372">
        <v>2</v>
      </c>
      <c r="N372" t="s">
        <v>584</v>
      </c>
      <c r="O372" t="s">
        <v>599</v>
      </c>
    </row>
    <row r="373" spans="1:15" x14ac:dyDescent="0.3">
      <c r="A373" t="s">
        <v>440</v>
      </c>
      <c r="B373" t="s">
        <v>1296</v>
      </c>
      <c r="C373">
        <v>23</v>
      </c>
      <c r="D373" t="s">
        <v>596</v>
      </c>
      <c r="E373" t="s">
        <v>681</v>
      </c>
      <c r="F373" t="s">
        <v>615</v>
      </c>
      <c r="G373" s="1">
        <v>45415</v>
      </c>
      <c r="H373" s="1">
        <v>45419</v>
      </c>
      <c r="I373">
        <v>4</v>
      </c>
      <c r="J373">
        <v>145766</v>
      </c>
      <c r="K373" t="s">
        <v>24</v>
      </c>
      <c r="L373" t="s">
        <v>25</v>
      </c>
      <c r="M373">
        <v>5</v>
      </c>
      <c r="N373" t="s">
        <v>584</v>
      </c>
      <c r="O373" t="s">
        <v>594</v>
      </c>
    </row>
    <row r="374" spans="1:15" x14ac:dyDescent="0.3">
      <c r="A374" t="s">
        <v>357</v>
      </c>
      <c r="B374" t="s">
        <v>1297</v>
      </c>
      <c r="C374">
        <v>12</v>
      </c>
      <c r="D374" t="s">
        <v>596</v>
      </c>
      <c r="E374" t="s">
        <v>605</v>
      </c>
      <c r="F374" t="s">
        <v>611</v>
      </c>
      <c r="G374" t="s">
        <v>1037</v>
      </c>
      <c r="H374" t="s">
        <v>1298</v>
      </c>
      <c r="I374">
        <v>4</v>
      </c>
      <c r="J374">
        <v>81285</v>
      </c>
      <c r="K374" t="s">
        <v>39</v>
      </c>
      <c r="L374" t="s">
        <v>25</v>
      </c>
      <c r="M374">
        <v>3</v>
      </c>
      <c r="N374" t="s">
        <v>584</v>
      </c>
      <c r="O374" t="s">
        <v>585</v>
      </c>
    </row>
    <row r="375" spans="1:15" x14ac:dyDescent="0.3">
      <c r="A375" t="s">
        <v>88</v>
      </c>
      <c r="B375" t="s">
        <v>1299</v>
      </c>
      <c r="C375">
        <v>67</v>
      </c>
      <c r="D375" t="s">
        <v>596</v>
      </c>
      <c r="E375" t="s">
        <v>563</v>
      </c>
      <c r="F375" t="s">
        <v>656</v>
      </c>
      <c r="G375" s="1">
        <v>44754</v>
      </c>
      <c r="H375" t="s">
        <v>1300</v>
      </c>
      <c r="I375">
        <v>9</v>
      </c>
      <c r="J375">
        <v>29713</v>
      </c>
      <c r="K375" t="s">
        <v>24</v>
      </c>
      <c r="L375" t="s">
        <v>25</v>
      </c>
      <c r="M375">
        <v>2</v>
      </c>
      <c r="N375" t="s">
        <v>584</v>
      </c>
      <c r="O375" t="s">
        <v>594</v>
      </c>
    </row>
    <row r="376" spans="1:15" x14ac:dyDescent="0.3">
      <c r="A376" t="s">
        <v>376</v>
      </c>
      <c r="B376" t="s">
        <v>1301</v>
      </c>
      <c r="C376">
        <v>44</v>
      </c>
      <c r="D376" t="s">
        <v>604</v>
      </c>
      <c r="E376" t="s">
        <v>558</v>
      </c>
      <c r="F376" t="s">
        <v>13</v>
      </c>
      <c r="G376" t="s">
        <v>717</v>
      </c>
      <c r="H376" t="s">
        <v>1302</v>
      </c>
      <c r="I376">
        <v>6</v>
      </c>
      <c r="J376">
        <v>138835</v>
      </c>
      <c r="K376" t="s">
        <v>39</v>
      </c>
      <c r="L376" t="s">
        <v>25</v>
      </c>
      <c r="M376">
        <v>4</v>
      </c>
      <c r="N376" t="s">
        <v>584</v>
      </c>
      <c r="O376" t="s">
        <v>599</v>
      </c>
    </row>
    <row r="377" spans="1:15" x14ac:dyDescent="0.3">
      <c r="A377" t="s">
        <v>327</v>
      </c>
      <c r="B377" t="s">
        <v>1303</v>
      </c>
      <c r="C377">
        <v>79</v>
      </c>
      <c r="D377" t="s">
        <v>30</v>
      </c>
      <c r="E377" t="s">
        <v>560</v>
      </c>
      <c r="F377" t="s">
        <v>601</v>
      </c>
      <c r="G377" t="s">
        <v>942</v>
      </c>
      <c r="H377" s="1">
        <v>44868</v>
      </c>
      <c r="I377">
        <v>4</v>
      </c>
      <c r="J377">
        <v>69228</v>
      </c>
      <c r="K377" t="s">
        <v>35</v>
      </c>
      <c r="L377" t="s">
        <v>25</v>
      </c>
      <c r="M377">
        <v>3</v>
      </c>
      <c r="N377" t="s">
        <v>584</v>
      </c>
      <c r="O377" t="s">
        <v>608</v>
      </c>
    </row>
    <row r="378" spans="1:15" x14ac:dyDescent="0.3">
      <c r="A378" t="s">
        <v>112</v>
      </c>
      <c r="B378" t="s">
        <v>1304</v>
      </c>
      <c r="C378">
        <v>30</v>
      </c>
      <c r="D378" t="s">
        <v>604</v>
      </c>
      <c r="E378" t="s">
        <v>587</v>
      </c>
      <c r="F378" t="s">
        <v>13</v>
      </c>
      <c r="G378" s="1">
        <v>44716</v>
      </c>
      <c r="H378" t="s">
        <v>893</v>
      </c>
      <c r="I378">
        <v>10</v>
      </c>
      <c r="J378">
        <v>52541</v>
      </c>
      <c r="K378" t="s">
        <v>39</v>
      </c>
      <c r="L378" t="s">
        <v>31</v>
      </c>
      <c r="M378">
        <v>5</v>
      </c>
      <c r="N378" t="s">
        <v>584</v>
      </c>
      <c r="O378" t="s">
        <v>585</v>
      </c>
    </row>
    <row r="379" spans="1:15" x14ac:dyDescent="0.3">
      <c r="A379" t="s">
        <v>399</v>
      </c>
      <c r="B379" t="s">
        <v>1305</v>
      </c>
      <c r="C379">
        <v>1</v>
      </c>
      <c r="D379" t="s">
        <v>604</v>
      </c>
      <c r="E379" t="s">
        <v>558</v>
      </c>
      <c r="F379" t="s">
        <v>10</v>
      </c>
      <c r="G379" t="s">
        <v>644</v>
      </c>
      <c r="H379" s="1">
        <v>45323</v>
      </c>
      <c r="I379">
        <v>5</v>
      </c>
      <c r="J379">
        <v>131640</v>
      </c>
      <c r="K379" t="s">
        <v>24</v>
      </c>
      <c r="L379" t="s">
        <v>31</v>
      </c>
      <c r="M379">
        <v>2</v>
      </c>
      <c r="N379" t="s">
        <v>584</v>
      </c>
      <c r="O379" t="s">
        <v>594</v>
      </c>
    </row>
    <row r="380" spans="1:15" x14ac:dyDescent="0.3">
      <c r="A380" t="s">
        <v>297</v>
      </c>
      <c r="B380" t="s">
        <v>1306</v>
      </c>
      <c r="C380">
        <v>78</v>
      </c>
      <c r="D380" t="s">
        <v>604</v>
      </c>
      <c r="E380" t="s">
        <v>558</v>
      </c>
      <c r="F380" t="s">
        <v>615</v>
      </c>
      <c r="G380" s="1">
        <v>45143</v>
      </c>
      <c r="H380" t="s">
        <v>845</v>
      </c>
      <c r="I380">
        <v>9</v>
      </c>
      <c r="J380">
        <v>138108</v>
      </c>
      <c r="K380" t="s">
        <v>24</v>
      </c>
      <c r="L380" t="s">
        <v>25</v>
      </c>
      <c r="M380">
        <v>1</v>
      </c>
      <c r="N380" t="s">
        <v>584</v>
      </c>
      <c r="O380" t="s">
        <v>594</v>
      </c>
    </row>
    <row r="381" spans="1:15" x14ac:dyDescent="0.3">
      <c r="A381" t="s">
        <v>448</v>
      </c>
      <c r="B381" t="s">
        <v>1307</v>
      </c>
      <c r="C381">
        <v>25</v>
      </c>
      <c r="D381" t="s">
        <v>626</v>
      </c>
      <c r="E381" t="s">
        <v>561</v>
      </c>
      <c r="F381" t="s">
        <v>12</v>
      </c>
      <c r="G381" t="s">
        <v>1280</v>
      </c>
      <c r="H381" t="s">
        <v>1308</v>
      </c>
      <c r="I381">
        <v>1</v>
      </c>
      <c r="J381">
        <v>38331</v>
      </c>
      <c r="K381" t="s">
        <v>35</v>
      </c>
      <c r="L381" t="s">
        <v>25</v>
      </c>
      <c r="M381">
        <v>3</v>
      </c>
      <c r="N381" t="s">
        <v>584</v>
      </c>
      <c r="O381" t="s">
        <v>599</v>
      </c>
    </row>
    <row r="382" spans="1:15" x14ac:dyDescent="0.3">
      <c r="A382" t="s">
        <v>195</v>
      </c>
      <c r="B382" t="s">
        <v>1309</v>
      </c>
      <c r="C382">
        <v>21</v>
      </c>
      <c r="D382" t="s">
        <v>640</v>
      </c>
      <c r="E382" t="s">
        <v>654</v>
      </c>
      <c r="F382" t="s">
        <v>11</v>
      </c>
      <c r="G382" t="s">
        <v>738</v>
      </c>
      <c r="H382" s="1">
        <v>44714</v>
      </c>
      <c r="I382">
        <v>4</v>
      </c>
      <c r="J382">
        <v>43129</v>
      </c>
      <c r="K382" t="s">
        <v>28</v>
      </c>
      <c r="L382" t="s">
        <v>25</v>
      </c>
      <c r="M382">
        <v>4</v>
      </c>
      <c r="N382" t="s">
        <v>584</v>
      </c>
      <c r="O382" t="s">
        <v>585</v>
      </c>
    </row>
    <row r="383" spans="1:15" x14ac:dyDescent="0.3">
      <c r="A383" t="s">
        <v>393</v>
      </c>
      <c r="B383" t="s">
        <v>1310</v>
      </c>
      <c r="C383">
        <v>25</v>
      </c>
      <c r="D383" t="s">
        <v>582</v>
      </c>
      <c r="E383" t="s">
        <v>562</v>
      </c>
      <c r="F383" t="s">
        <v>10</v>
      </c>
      <c r="G383" s="1">
        <v>44779</v>
      </c>
      <c r="H383" s="1">
        <v>44782</v>
      </c>
      <c r="I383">
        <v>3</v>
      </c>
      <c r="J383">
        <v>77203</v>
      </c>
      <c r="K383" t="s">
        <v>35</v>
      </c>
      <c r="L383" t="s">
        <v>25</v>
      </c>
      <c r="M383">
        <v>5</v>
      </c>
      <c r="N383" t="s">
        <v>584</v>
      </c>
      <c r="O383" t="s">
        <v>599</v>
      </c>
    </row>
    <row r="384" spans="1:15" x14ac:dyDescent="0.3">
      <c r="A384" t="s">
        <v>158</v>
      </c>
      <c r="B384" t="s">
        <v>1311</v>
      </c>
      <c r="C384">
        <v>18</v>
      </c>
      <c r="D384" t="s">
        <v>604</v>
      </c>
      <c r="E384" t="s">
        <v>562</v>
      </c>
      <c r="F384" t="s">
        <v>678</v>
      </c>
      <c r="G384" t="s">
        <v>1312</v>
      </c>
      <c r="H384" t="s">
        <v>1313</v>
      </c>
      <c r="I384">
        <v>9</v>
      </c>
      <c r="J384">
        <v>72624</v>
      </c>
      <c r="K384" t="s">
        <v>28</v>
      </c>
      <c r="L384" t="s">
        <v>25</v>
      </c>
      <c r="M384">
        <v>2</v>
      </c>
      <c r="N384" t="s">
        <v>584</v>
      </c>
      <c r="O384" t="s">
        <v>594</v>
      </c>
    </row>
    <row r="385" spans="1:15" x14ac:dyDescent="0.3">
      <c r="A385" t="s">
        <v>342</v>
      </c>
      <c r="B385" t="s">
        <v>1314</v>
      </c>
      <c r="C385">
        <v>10</v>
      </c>
      <c r="D385" t="s">
        <v>610</v>
      </c>
      <c r="E385" t="s">
        <v>558</v>
      </c>
      <c r="F385" t="s">
        <v>615</v>
      </c>
      <c r="G385" t="s">
        <v>1315</v>
      </c>
      <c r="H385" s="1">
        <v>45232</v>
      </c>
      <c r="I385">
        <v>7</v>
      </c>
      <c r="J385">
        <v>132655</v>
      </c>
      <c r="K385" t="s">
        <v>35</v>
      </c>
      <c r="L385" t="s">
        <v>25</v>
      </c>
      <c r="M385">
        <v>2</v>
      </c>
      <c r="N385" t="s">
        <v>584</v>
      </c>
      <c r="O385" t="s">
        <v>594</v>
      </c>
    </row>
    <row r="386" spans="1:15" x14ac:dyDescent="0.3">
      <c r="A386" t="s">
        <v>103</v>
      </c>
      <c r="B386" t="s">
        <v>1316</v>
      </c>
      <c r="C386">
        <v>33</v>
      </c>
      <c r="D386" t="s">
        <v>23</v>
      </c>
      <c r="E386" t="s">
        <v>681</v>
      </c>
      <c r="F386" t="s">
        <v>627</v>
      </c>
      <c r="G386" t="s">
        <v>746</v>
      </c>
      <c r="H386" t="s">
        <v>1317</v>
      </c>
      <c r="I386">
        <v>8</v>
      </c>
      <c r="J386">
        <v>38158</v>
      </c>
      <c r="K386" t="s">
        <v>28</v>
      </c>
      <c r="L386" t="s">
        <v>31</v>
      </c>
      <c r="M386">
        <v>3</v>
      </c>
      <c r="N386" t="s">
        <v>584</v>
      </c>
      <c r="O386" t="s">
        <v>594</v>
      </c>
    </row>
    <row r="387" spans="1:15" x14ac:dyDescent="0.3">
      <c r="A387" t="s">
        <v>330</v>
      </c>
      <c r="B387" t="s">
        <v>1318</v>
      </c>
      <c r="C387">
        <v>36</v>
      </c>
      <c r="D387" t="s">
        <v>23</v>
      </c>
      <c r="E387" t="s">
        <v>591</v>
      </c>
      <c r="F387" t="s">
        <v>10</v>
      </c>
      <c r="G387" t="s">
        <v>1319</v>
      </c>
      <c r="H387" t="s">
        <v>1320</v>
      </c>
      <c r="I387">
        <v>4</v>
      </c>
      <c r="J387">
        <v>70288</v>
      </c>
      <c r="K387" t="s">
        <v>28</v>
      </c>
      <c r="L387" t="s">
        <v>25</v>
      </c>
      <c r="M387">
        <v>2</v>
      </c>
      <c r="N387" t="s">
        <v>584</v>
      </c>
      <c r="O387" t="s">
        <v>608</v>
      </c>
    </row>
    <row r="388" spans="1:15" x14ac:dyDescent="0.3">
      <c r="A388" t="s">
        <v>111</v>
      </c>
      <c r="B388" t="s">
        <v>1321</v>
      </c>
      <c r="C388">
        <v>16</v>
      </c>
      <c r="D388" t="s">
        <v>30</v>
      </c>
      <c r="E388" t="s">
        <v>558</v>
      </c>
      <c r="F388" t="s">
        <v>10</v>
      </c>
      <c r="G388" t="s">
        <v>1237</v>
      </c>
      <c r="H388" s="1">
        <v>44838</v>
      </c>
      <c r="I388">
        <v>8</v>
      </c>
      <c r="J388">
        <v>41794</v>
      </c>
      <c r="K388" t="s">
        <v>24</v>
      </c>
      <c r="L388" t="s">
        <v>25</v>
      </c>
      <c r="M388">
        <v>5</v>
      </c>
      <c r="N388" t="s">
        <v>584</v>
      </c>
      <c r="O388" t="s">
        <v>594</v>
      </c>
    </row>
    <row r="389" spans="1:15" x14ac:dyDescent="0.3">
      <c r="A389" t="s">
        <v>414</v>
      </c>
      <c r="B389" t="s">
        <v>1322</v>
      </c>
      <c r="C389">
        <v>72</v>
      </c>
      <c r="D389" t="s">
        <v>596</v>
      </c>
      <c r="E389" t="s">
        <v>558</v>
      </c>
      <c r="F389" t="s">
        <v>611</v>
      </c>
      <c r="G389" s="1">
        <v>44663</v>
      </c>
      <c r="H389" t="s">
        <v>751</v>
      </c>
      <c r="I389">
        <v>5</v>
      </c>
      <c r="J389">
        <v>146202</v>
      </c>
      <c r="K389" t="s">
        <v>28</v>
      </c>
      <c r="L389" t="s">
        <v>25</v>
      </c>
      <c r="M389">
        <v>3</v>
      </c>
      <c r="N389" t="s">
        <v>584</v>
      </c>
      <c r="O389" t="s">
        <v>594</v>
      </c>
    </row>
    <row r="390" spans="1:15" x14ac:dyDescent="0.3">
      <c r="A390" t="s">
        <v>152</v>
      </c>
      <c r="B390" t="s">
        <v>1323</v>
      </c>
      <c r="C390">
        <v>47</v>
      </c>
      <c r="D390" t="s">
        <v>604</v>
      </c>
      <c r="E390" t="s">
        <v>558</v>
      </c>
      <c r="F390" t="s">
        <v>606</v>
      </c>
      <c r="G390" t="s">
        <v>1324</v>
      </c>
      <c r="H390" s="1">
        <v>45084</v>
      </c>
      <c r="I390">
        <v>7</v>
      </c>
      <c r="J390">
        <v>55022</v>
      </c>
      <c r="K390" t="s">
        <v>35</v>
      </c>
      <c r="L390" t="s">
        <v>25</v>
      </c>
      <c r="M390">
        <v>2</v>
      </c>
      <c r="N390" t="s">
        <v>584</v>
      </c>
      <c r="O390" t="s">
        <v>608</v>
      </c>
    </row>
    <row r="391" spans="1:15" x14ac:dyDescent="0.3">
      <c r="A391" t="s">
        <v>394</v>
      </c>
      <c r="B391" t="s">
        <v>1325</v>
      </c>
      <c r="C391">
        <v>80</v>
      </c>
      <c r="D391" t="s">
        <v>23</v>
      </c>
      <c r="E391" t="s">
        <v>654</v>
      </c>
      <c r="F391" t="s">
        <v>611</v>
      </c>
      <c r="G391" s="1">
        <v>45301</v>
      </c>
      <c r="H391" t="s">
        <v>717</v>
      </c>
      <c r="I391">
        <v>4</v>
      </c>
      <c r="J391">
        <v>103021</v>
      </c>
      <c r="K391" t="s">
        <v>39</v>
      </c>
      <c r="L391" t="s">
        <v>31</v>
      </c>
      <c r="M391">
        <v>1</v>
      </c>
      <c r="N391" t="s">
        <v>584</v>
      </c>
      <c r="O391" t="s">
        <v>589</v>
      </c>
    </row>
    <row r="392" spans="1:15" x14ac:dyDescent="0.3">
      <c r="A392" t="s">
        <v>209</v>
      </c>
      <c r="B392" t="s">
        <v>1326</v>
      </c>
      <c r="C392">
        <v>21</v>
      </c>
      <c r="D392" t="s">
        <v>610</v>
      </c>
      <c r="E392" t="s">
        <v>630</v>
      </c>
      <c r="F392" t="s">
        <v>13</v>
      </c>
      <c r="G392" t="s">
        <v>876</v>
      </c>
      <c r="H392" t="s">
        <v>1133</v>
      </c>
      <c r="I392">
        <v>9</v>
      </c>
      <c r="J392">
        <v>100745</v>
      </c>
      <c r="K392" t="s">
        <v>28</v>
      </c>
      <c r="L392" t="s">
        <v>31</v>
      </c>
      <c r="M392">
        <v>2</v>
      </c>
      <c r="N392" t="s">
        <v>584</v>
      </c>
      <c r="O392" t="s">
        <v>594</v>
      </c>
    </row>
    <row r="393" spans="1:15" x14ac:dyDescent="0.3">
      <c r="A393" t="s">
        <v>426</v>
      </c>
      <c r="B393" t="s">
        <v>1327</v>
      </c>
      <c r="C393">
        <v>15</v>
      </c>
      <c r="D393" t="s">
        <v>604</v>
      </c>
      <c r="E393" t="s">
        <v>622</v>
      </c>
      <c r="F393" t="s">
        <v>691</v>
      </c>
      <c r="G393" s="1">
        <v>45418</v>
      </c>
      <c r="H393" s="1">
        <v>45421</v>
      </c>
      <c r="I393">
        <v>3</v>
      </c>
      <c r="J393">
        <v>94764</v>
      </c>
      <c r="K393" t="s">
        <v>39</v>
      </c>
      <c r="L393" t="s">
        <v>25</v>
      </c>
      <c r="M393">
        <v>2</v>
      </c>
      <c r="N393" t="s">
        <v>584</v>
      </c>
      <c r="O393" t="s">
        <v>608</v>
      </c>
    </row>
    <row r="394" spans="1:15" x14ac:dyDescent="0.3">
      <c r="A394" t="s">
        <v>419</v>
      </c>
      <c r="B394" t="s">
        <v>1328</v>
      </c>
      <c r="C394">
        <v>12</v>
      </c>
      <c r="D394" t="s">
        <v>582</v>
      </c>
      <c r="E394" t="s">
        <v>737</v>
      </c>
      <c r="F394" t="s">
        <v>627</v>
      </c>
      <c r="G394" t="s">
        <v>1329</v>
      </c>
      <c r="H394" t="s">
        <v>805</v>
      </c>
      <c r="I394">
        <v>3</v>
      </c>
      <c r="J394">
        <v>90238</v>
      </c>
      <c r="K394" t="s">
        <v>35</v>
      </c>
      <c r="L394" t="s">
        <v>25</v>
      </c>
      <c r="M394">
        <v>5</v>
      </c>
      <c r="N394" t="s">
        <v>584</v>
      </c>
      <c r="O394" t="s">
        <v>594</v>
      </c>
    </row>
    <row r="395" spans="1:15" x14ac:dyDescent="0.3">
      <c r="A395" t="s">
        <v>392</v>
      </c>
      <c r="B395" t="s">
        <v>1330</v>
      </c>
      <c r="C395">
        <v>70</v>
      </c>
      <c r="D395" t="s">
        <v>582</v>
      </c>
      <c r="E395" t="s">
        <v>587</v>
      </c>
      <c r="F395" t="s">
        <v>13</v>
      </c>
      <c r="G395" t="s">
        <v>683</v>
      </c>
      <c r="H395" t="s">
        <v>749</v>
      </c>
      <c r="I395">
        <v>4</v>
      </c>
      <c r="J395">
        <v>100378</v>
      </c>
      <c r="K395" t="s">
        <v>35</v>
      </c>
      <c r="L395" t="s">
        <v>31</v>
      </c>
      <c r="M395">
        <v>5</v>
      </c>
      <c r="N395" t="s">
        <v>584</v>
      </c>
      <c r="O395" t="s">
        <v>608</v>
      </c>
    </row>
    <row r="396" spans="1:15" x14ac:dyDescent="0.3">
      <c r="A396" t="s">
        <v>61</v>
      </c>
      <c r="B396" t="s">
        <v>1331</v>
      </c>
      <c r="C396">
        <v>7</v>
      </c>
      <c r="D396" t="s">
        <v>23</v>
      </c>
      <c r="E396" t="s">
        <v>587</v>
      </c>
      <c r="F396" t="s">
        <v>691</v>
      </c>
      <c r="G396" s="1">
        <v>45271</v>
      </c>
      <c r="H396" t="s">
        <v>827</v>
      </c>
      <c r="I396">
        <v>8</v>
      </c>
      <c r="J396">
        <v>16867</v>
      </c>
      <c r="K396" t="s">
        <v>24</v>
      </c>
      <c r="L396" t="s">
        <v>25</v>
      </c>
      <c r="M396">
        <v>3</v>
      </c>
      <c r="N396" t="s">
        <v>584</v>
      </c>
      <c r="O396" t="s">
        <v>585</v>
      </c>
    </row>
    <row r="397" spans="1:15" x14ac:dyDescent="0.3">
      <c r="A397" t="s">
        <v>443</v>
      </c>
      <c r="B397" t="s">
        <v>1332</v>
      </c>
      <c r="C397">
        <v>78</v>
      </c>
      <c r="D397" t="s">
        <v>604</v>
      </c>
      <c r="E397" t="s">
        <v>558</v>
      </c>
      <c r="F397" t="s">
        <v>11</v>
      </c>
      <c r="G397" t="s">
        <v>1069</v>
      </c>
      <c r="H397" t="s">
        <v>1149</v>
      </c>
      <c r="I397">
        <v>4</v>
      </c>
      <c r="J397">
        <v>147575</v>
      </c>
      <c r="K397" t="s">
        <v>39</v>
      </c>
      <c r="L397" t="s">
        <v>31</v>
      </c>
      <c r="M397">
        <v>3</v>
      </c>
      <c r="N397" t="s">
        <v>584</v>
      </c>
      <c r="O397" t="s">
        <v>589</v>
      </c>
    </row>
    <row r="398" spans="1:15" x14ac:dyDescent="0.3">
      <c r="A398" t="s">
        <v>204</v>
      </c>
      <c r="B398" t="s">
        <v>1333</v>
      </c>
      <c r="C398">
        <v>11</v>
      </c>
      <c r="D398" t="s">
        <v>604</v>
      </c>
      <c r="E398" t="s">
        <v>562</v>
      </c>
      <c r="F398" t="s">
        <v>611</v>
      </c>
      <c r="G398" t="s">
        <v>1334</v>
      </c>
      <c r="H398" s="1">
        <v>45114</v>
      </c>
      <c r="I398">
        <v>7</v>
      </c>
      <c r="J398">
        <v>77590</v>
      </c>
      <c r="K398" t="s">
        <v>28</v>
      </c>
      <c r="L398" t="s">
        <v>31</v>
      </c>
      <c r="M398">
        <v>5</v>
      </c>
      <c r="N398" t="s">
        <v>584</v>
      </c>
      <c r="O398" t="s">
        <v>608</v>
      </c>
    </row>
    <row r="399" spans="1:15" x14ac:dyDescent="0.3">
      <c r="A399" t="s">
        <v>468</v>
      </c>
      <c r="B399" t="s">
        <v>1335</v>
      </c>
      <c r="C399">
        <v>47</v>
      </c>
      <c r="D399" t="s">
        <v>610</v>
      </c>
      <c r="E399" t="s">
        <v>630</v>
      </c>
      <c r="F399" t="s">
        <v>12</v>
      </c>
      <c r="G399" s="1">
        <v>45387</v>
      </c>
      <c r="H399" s="1">
        <v>45390</v>
      </c>
      <c r="I399">
        <v>3</v>
      </c>
      <c r="J399">
        <v>146980</v>
      </c>
      <c r="K399" t="s">
        <v>24</v>
      </c>
      <c r="L399" t="s">
        <v>25</v>
      </c>
      <c r="M399">
        <v>5</v>
      </c>
      <c r="N399" t="s">
        <v>584</v>
      </c>
      <c r="O399" t="s">
        <v>589</v>
      </c>
    </row>
    <row r="400" spans="1:15" x14ac:dyDescent="0.3">
      <c r="A400" t="s">
        <v>444</v>
      </c>
      <c r="B400" t="s">
        <v>1336</v>
      </c>
      <c r="C400">
        <v>15</v>
      </c>
      <c r="D400" t="s">
        <v>582</v>
      </c>
      <c r="E400" t="s">
        <v>654</v>
      </c>
      <c r="F400" t="s">
        <v>9</v>
      </c>
      <c r="G400" t="s">
        <v>1337</v>
      </c>
      <c r="H400" t="s">
        <v>1338</v>
      </c>
      <c r="I400">
        <v>3</v>
      </c>
      <c r="J400">
        <v>111160</v>
      </c>
      <c r="K400" t="s">
        <v>28</v>
      </c>
      <c r="L400" t="s">
        <v>31</v>
      </c>
      <c r="M400">
        <v>1</v>
      </c>
      <c r="N400" t="s">
        <v>584</v>
      </c>
      <c r="O400" t="s">
        <v>608</v>
      </c>
    </row>
    <row r="401" spans="1:15" x14ac:dyDescent="0.3">
      <c r="A401" t="s">
        <v>301</v>
      </c>
      <c r="B401" t="s">
        <v>1339</v>
      </c>
      <c r="C401">
        <v>20</v>
      </c>
      <c r="D401" t="s">
        <v>596</v>
      </c>
      <c r="E401" t="s">
        <v>562</v>
      </c>
      <c r="F401" t="s">
        <v>10</v>
      </c>
      <c r="G401" s="1">
        <v>45024</v>
      </c>
      <c r="H401" t="s">
        <v>1340</v>
      </c>
      <c r="I401">
        <v>5</v>
      </c>
      <c r="J401">
        <v>77941</v>
      </c>
      <c r="K401" t="s">
        <v>35</v>
      </c>
      <c r="L401" t="s">
        <v>25</v>
      </c>
      <c r="M401">
        <v>4</v>
      </c>
      <c r="N401" t="s">
        <v>584</v>
      </c>
      <c r="O401" t="s">
        <v>599</v>
      </c>
    </row>
    <row r="402" spans="1:15" x14ac:dyDescent="0.3">
      <c r="A402" t="s">
        <v>304</v>
      </c>
      <c r="B402" t="s">
        <v>1341</v>
      </c>
      <c r="C402">
        <v>75</v>
      </c>
      <c r="D402" t="s">
        <v>640</v>
      </c>
      <c r="E402" t="s">
        <v>737</v>
      </c>
      <c r="F402" t="s">
        <v>678</v>
      </c>
      <c r="G402" t="s">
        <v>800</v>
      </c>
      <c r="H402" s="1">
        <v>45025</v>
      </c>
      <c r="I402">
        <v>9</v>
      </c>
      <c r="J402">
        <v>141084</v>
      </c>
      <c r="K402" t="s">
        <v>24</v>
      </c>
      <c r="L402" t="s">
        <v>31</v>
      </c>
      <c r="M402">
        <v>3</v>
      </c>
      <c r="N402" t="s">
        <v>584</v>
      </c>
      <c r="O402" t="s">
        <v>585</v>
      </c>
    </row>
    <row r="403" spans="1:15" x14ac:dyDescent="0.3">
      <c r="A403" t="s">
        <v>246</v>
      </c>
      <c r="B403" t="s">
        <v>1342</v>
      </c>
      <c r="C403">
        <v>68</v>
      </c>
      <c r="D403" t="s">
        <v>23</v>
      </c>
      <c r="E403" t="s">
        <v>597</v>
      </c>
      <c r="F403" t="s">
        <v>11</v>
      </c>
      <c r="G403" t="s">
        <v>1343</v>
      </c>
      <c r="H403" t="s">
        <v>1133</v>
      </c>
      <c r="I403">
        <v>10</v>
      </c>
      <c r="J403">
        <v>128992</v>
      </c>
      <c r="K403" t="s">
        <v>24</v>
      </c>
      <c r="L403" t="s">
        <v>31</v>
      </c>
      <c r="M403">
        <v>3</v>
      </c>
      <c r="N403" t="s">
        <v>584</v>
      </c>
      <c r="O403" t="s">
        <v>594</v>
      </c>
    </row>
    <row r="404" spans="1:15" x14ac:dyDescent="0.3">
      <c r="A404" t="s">
        <v>201</v>
      </c>
      <c r="B404" t="s">
        <v>1344</v>
      </c>
      <c r="C404">
        <v>25</v>
      </c>
      <c r="D404" t="s">
        <v>604</v>
      </c>
      <c r="E404" t="s">
        <v>681</v>
      </c>
      <c r="F404" t="s">
        <v>615</v>
      </c>
      <c r="G404" t="s">
        <v>1140</v>
      </c>
      <c r="H404" s="1">
        <v>44654</v>
      </c>
      <c r="I404">
        <v>9</v>
      </c>
      <c r="J404">
        <v>98737</v>
      </c>
      <c r="K404" t="s">
        <v>24</v>
      </c>
      <c r="L404" t="s">
        <v>31</v>
      </c>
      <c r="M404">
        <v>2</v>
      </c>
      <c r="N404" t="s">
        <v>584</v>
      </c>
      <c r="O404" t="s">
        <v>594</v>
      </c>
    </row>
    <row r="405" spans="1:15" x14ac:dyDescent="0.3">
      <c r="A405" t="s">
        <v>368</v>
      </c>
      <c r="B405" t="s">
        <v>1345</v>
      </c>
      <c r="C405">
        <v>34</v>
      </c>
      <c r="D405" t="s">
        <v>604</v>
      </c>
      <c r="E405" t="s">
        <v>558</v>
      </c>
      <c r="F405" t="s">
        <v>678</v>
      </c>
      <c r="G405" t="s">
        <v>1000</v>
      </c>
      <c r="H405" t="s">
        <v>965</v>
      </c>
      <c r="I405">
        <v>2</v>
      </c>
      <c r="J405">
        <v>44003</v>
      </c>
      <c r="K405" t="s">
        <v>35</v>
      </c>
      <c r="L405" t="s">
        <v>25</v>
      </c>
      <c r="M405">
        <v>4</v>
      </c>
      <c r="N405" t="s">
        <v>584</v>
      </c>
      <c r="O405" t="s">
        <v>589</v>
      </c>
    </row>
    <row r="406" spans="1:15" x14ac:dyDescent="0.3">
      <c r="A406" t="s">
        <v>183</v>
      </c>
      <c r="B406" t="s">
        <v>1346</v>
      </c>
      <c r="C406">
        <v>6</v>
      </c>
      <c r="D406" t="s">
        <v>30</v>
      </c>
      <c r="E406" t="s">
        <v>622</v>
      </c>
      <c r="F406" t="s">
        <v>623</v>
      </c>
      <c r="G406" t="s">
        <v>1347</v>
      </c>
      <c r="H406" t="s">
        <v>1348</v>
      </c>
      <c r="I406">
        <v>6</v>
      </c>
      <c r="J406">
        <v>58623</v>
      </c>
      <c r="K406" t="s">
        <v>24</v>
      </c>
      <c r="L406" t="s">
        <v>31</v>
      </c>
      <c r="M406">
        <v>2</v>
      </c>
      <c r="N406" t="s">
        <v>584</v>
      </c>
      <c r="O406" t="s">
        <v>585</v>
      </c>
    </row>
    <row r="407" spans="1:15" x14ac:dyDescent="0.3">
      <c r="A407" t="s">
        <v>490</v>
      </c>
      <c r="B407" t="s">
        <v>1349</v>
      </c>
      <c r="C407">
        <v>41</v>
      </c>
      <c r="D407" t="s">
        <v>610</v>
      </c>
      <c r="E407" t="s">
        <v>558</v>
      </c>
      <c r="F407" t="s">
        <v>10</v>
      </c>
      <c r="G407" t="s">
        <v>664</v>
      </c>
      <c r="H407" t="s">
        <v>835</v>
      </c>
      <c r="I407">
        <v>1</v>
      </c>
      <c r="J407">
        <v>65501</v>
      </c>
      <c r="K407" t="s">
        <v>39</v>
      </c>
      <c r="L407" t="s">
        <v>25</v>
      </c>
      <c r="M407">
        <v>4</v>
      </c>
      <c r="N407" t="s">
        <v>584</v>
      </c>
      <c r="O407" t="s">
        <v>585</v>
      </c>
    </row>
    <row r="408" spans="1:15" x14ac:dyDescent="0.3">
      <c r="A408" t="s">
        <v>383</v>
      </c>
      <c r="B408" t="s">
        <v>1350</v>
      </c>
      <c r="C408">
        <v>66</v>
      </c>
      <c r="D408" t="s">
        <v>582</v>
      </c>
      <c r="E408" t="s">
        <v>591</v>
      </c>
      <c r="F408" t="s">
        <v>9</v>
      </c>
      <c r="G408" t="s">
        <v>1351</v>
      </c>
      <c r="H408" t="s">
        <v>682</v>
      </c>
      <c r="I408">
        <v>4</v>
      </c>
      <c r="J408">
        <v>95068</v>
      </c>
      <c r="K408" t="s">
        <v>24</v>
      </c>
      <c r="L408" t="s">
        <v>31</v>
      </c>
      <c r="M408">
        <v>1</v>
      </c>
      <c r="N408" t="s">
        <v>584</v>
      </c>
      <c r="O408" t="s">
        <v>589</v>
      </c>
    </row>
    <row r="409" spans="1:15" x14ac:dyDescent="0.3">
      <c r="A409" t="s">
        <v>194</v>
      </c>
      <c r="B409" t="s">
        <v>1352</v>
      </c>
      <c r="C409">
        <v>56</v>
      </c>
      <c r="D409" t="s">
        <v>23</v>
      </c>
      <c r="E409" t="s">
        <v>562</v>
      </c>
      <c r="F409" t="s">
        <v>627</v>
      </c>
      <c r="G409" t="s">
        <v>873</v>
      </c>
      <c r="H409" s="1">
        <v>44653</v>
      </c>
      <c r="I409">
        <v>5</v>
      </c>
      <c r="J409">
        <v>53867</v>
      </c>
      <c r="K409" t="s">
        <v>35</v>
      </c>
      <c r="L409" t="s">
        <v>31</v>
      </c>
      <c r="M409">
        <v>4</v>
      </c>
      <c r="N409" t="s">
        <v>584</v>
      </c>
      <c r="O409" t="s">
        <v>599</v>
      </c>
    </row>
    <row r="410" spans="1:15" x14ac:dyDescent="0.3">
      <c r="A410" t="s">
        <v>385</v>
      </c>
      <c r="B410" t="s">
        <v>1353</v>
      </c>
      <c r="C410">
        <v>32</v>
      </c>
      <c r="D410" t="s">
        <v>640</v>
      </c>
      <c r="E410" t="s">
        <v>591</v>
      </c>
      <c r="F410" t="s">
        <v>611</v>
      </c>
      <c r="G410" t="s">
        <v>1343</v>
      </c>
      <c r="H410" t="s">
        <v>1132</v>
      </c>
      <c r="I410">
        <v>3</v>
      </c>
      <c r="J410">
        <v>71807</v>
      </c>
      <c r="K410" t="s">
        <v>28</v>
      </c>
      <c r="L410" t="s">
        <v>31</v>
      </c>
      <c r="M410">
        <v>3</v>
      </c>
      <c r="N410" t="s">
        <v>584</v>
      </c>
      <c r="O410" t="s">
        <v>585</v>
      </c>
    </row>
    <row r="411" spans="1:15" x14ac:dyDescent="0.3">
      <c r="A411" t="s">
        <v>403</v>
      </c>
      <c r="B411" t="s">
        <v>1354</v>
      </c>
      <c r="C411">
        <v>5</v>
      </c>
      <c r="D411" t="s">
        <v>596</v>
      </c>
      <c r="E411" t="s">
        <v>654</v>
      </c>
      <c r="F411" t="s">
        <v>583</v>
      </c>
      <c r="G411" s="1">
        <v>45089</v>
      </c>
      <c r="H411" t="s">
        <v>1355</v>
      </c>
      <c r="I411">
        <v>3</v>
      </c>
      <c r="J411">
        <v>81381</v>
      </c>
      <c r="K411" t="s">
        <v>35</v>
      </c>
      <c r="L411" t="s">
        <v>25</v>
      </c>
      <c r="M411">
        <v>5</v>
      </c>
      <c r="N411" t="s">
        <v>584</v>
      </c>
      <c r="O411" t="s">
        <v>585</v>
      </c>
    </row>
    <row r="412" spans="1:15" x14ac:dyDescent="0.3">
      <c r="A412" t="s">
        <v>294</v>
      </c>
      <c r="B412" t="s">
        <v>1356</v>
      </c>
      <c r="C412">
        <v>10</v>
      </c>
      <c r="D412" t="s">
        <v>23</v>
      </c>
      <c r="E412" t="s">
        <v>597</v>
      </c>
      <c r="F412" t="s">
        <v>11</v>
      </c>
      <c r="G412" s="1">
        <v>45049</v>
      </c>
      <c r="H412" s="1">
        <v>45055</v>
      </c>
      <c r="I412">
        <v>6</v>
      </c>
      <c r="J412">
        <v>91483</v>
      </c>
      <c r="K412" t="s">
        <v>35</v>
      </c>
      <c r="L412" t="s">
        <v>31</v>
      </c>
      <c r="M412">
        <v>3</v>
      </c>
      <c r="N412" t="s">
        <v>584</v>
      </c>
      <c r="O412" t="s">
        <v>608</v>
      </c>
    </row>
    <row r="413" spans="1:15" x14ac:dyDescent="0.3">
      <c r="A413" t="s">
        <v>178</v>
      </c>
      <c r="B413" t="s">
        <v>1357</v>
      </c>
      <c r="C413">
        <v>12</v>
      </c>
      <c r="D413" t="s">
        <v>610</v>
      </c>
      <c r="E413" t="s">
        <v>681</v>
      </c>
      <c r="F413" t="s">
        <v>11</v>
      </c>
      <c r="G413" t="s">
        <v>933</v>
      </c>
      <c r="H413" s="1">
        <v>44900</v>
      </c>
      <c r="I413">
        <v>6</v>
      </c>
      <c r="J413">
        <v>56832</v>
      </c>
      <c r="K413" t="s">
        <v>35</v>
      </c>
      <c r="L413" t="s">
        <v>25</v>
      </c>
      <c r="M413">
        <v>4</v>
      </c>
      <c r="N413" t="s">
        <v>584</v>
      </c>
      <c r="O413" t="s">
        <v>594</v>
      </c>
    </row>
    <row r="414" spans="1:15" x14ac:dyDescent="0.3">
      <c r="A414" t="s">
        <v>531</v>
      </c>
      <c r="B414" t="s">
        <v>1358</v>
      </c>
      <c r="C414">
        <v>65</v>
      </c>
      <c r="D414" t="s">
        <v>30</v>
      </c>
      <c r="E414" t="s">
        <v>622</v>
      </c>
      <c r="F414" t="s">
        <v>10</v>
      </c>
      <c r="G414" t="s">
        <v>990</v>
      </c>
      <c r="H414" t="s">
        <v>1359</v>
      </c>
      <c r="I414">
        <v>1</v>
      </c>
      <c r="J414">
        <v>143697</v>
      </c>
      <c r="K414" t="s">
        <v>39</v>
      </c>
      <c r="L414" t="s">
        <v>25</v>
      </c>
      <c r="M414">
        <v>1</v>
      </c>
      <c r="N414" t="s">
        <v>584</v>
      </c>
      <c r="O414" t="s">
        <v>589</v>
      </c>
    </row>
    <row r="415" spans="1:15" x14ac:dyDescent="0.3">
      <c r="A415" t="s">
        <v>274</v>
      </c>
      <c r="B415" t="s">
        <v>1360</v>
      </c>
      <c r="C415">
        <v>68</v>
      </c>
      <c r="D415" t="s">
        <v>626</v>
      </c>
      <c r="E415" t="s">
        <v>622</v>
      </c>
      <c r="F415" t="s">
        <v>9</v>
      </c>
      <c r="G415" s="1">
        <v>44686</v>
      </c>
      <c r="H415" s="1">
        <v>44690</v>
      </c>
      <c r="I415">
        <v>4</v>
      </c>
      <c r="J415">
        <v>56830</v>
      </c>
      <c r="K415" t="s">
        <v>39</v>
      </c>
      <c r="L415" t="s">
        <v>25</v>
      </c>
      <c r="M415">
        <v>2</v>
      </c>
      <c r="N415" t="s">
        <v>584</v>
      </c>
      <c r="O415" t="s">
        <v>585</v>
      </c>
    </row>
    <row r="416" spans="1:15" x14ac:dyDescent="0.3">
      <c r="A416" t="s">
        <v>466</v>
      </c>
      <c r="B416" t="s">
        <v>1361</v>
      </c>
      <c r="C416">
        <v>40</v>
      </c>
      <c r="D416" t="s">
        <v>30</v>
      </c>
      <c r="E416" t="s">
        <v>654</v>
      </c>
      <c r="F416" t="s">
        <v>9</v>
      </c>
      <c r="G416" t="s">
        <v>1362</v>
      </c>
      <c r="H416" t="s">
        <v>877</v>
      </c>
      <c r="I416">
        <v>3</v>
      </c>
      <c r="J416">
        <v>143250</v>
      </c>
      <c r="K416" t="s">
        <v>35</v>
      </c>
      <c r="L416" t="s">
        <v>31</v>
      </c>
      <c r="M416">
        <v>5</v>
      </c>
      <c r="N416" t="s">
        <v>584</v>
      </c>
      <c r="O416" t="s">
        <v>594</v>
      </c>
    </row>
    <row r="417" spans="1:15" x14ac:dyDescent="0.3">
      <c r="A417" t="s">
        <v>65</v>
      </c>
      <c r="B417" t="s">
        <v>1363</v>
      </c>
      <c r="C417">
        <v>17</v>
      </c>
      <c r="D417" t="s">
        <v>604</v>
      </c>
      <c r="E417" t="s">
        <v>562</v>
      </c>
      <c r="F417" t="s">
        <v>10</v>
      </c>
      <c r="G417" t="s">
        <v>799</v>
      </c>
      <c r="H417" s="1">
        <v>45017</v>
      </c>
      <c r="I417">
        <v>5</v>
      </c>
      <c r="J417">
        <v>12082</v>
      </c>
      <c r="K417" t="s">
        <v>28</v>
      </c>
      <c r="L417" t="s">
        <v>31</v>
      </c>
      <c r="M417">
        <v>3</v>
      </c>
      <c r="N417" t="s">
        <v>584</v>
      </c>
      <c r="O417" t="s">
        <v>599</v>
      </c>
    </row>
    <row r="418" spans="1:15" x14ac:dyDescent="0.3">
      <c r="A418" t="s">
        <v>197</v>
      </c>
      <c r="B418" t="s">
        <v>1364</v>
      </c>
      <c r="C418">
        <v>40</v>
      </c>
      <c r="D418" t="s">
        <v>23</v>
      </c>
      <c r="E418" t="s">
        <v>563</v>
      </c>
      <c r="F418" t="s">
        <v>10</v>
      </c>
      <c r="G418" t="s">
        <v>1365</v>
      </c>
      <c r="H418" t="s">
        <v>704</v>
      </c>
      <c r="I418">
        <v>3</v>
      </c>
      <c r="J418">
        <v>32672</v>
      </c>
      <c r="K418" t="s">
        <v>28</v>
      </c>
      <c r="L418" t="s">
        <v>31</v>
      </c>
      <c r="M418">
        <v>1</v>
      </c>
      <c r="N418" t="s">
        <v>584</v>
      </c>
      <c r="O418" t="s">
        <v>585</v>
      </c>
    </row>
    <row r="419" spans="1:15" x14ac:dyDescent="0.3">
      <c r="A419" t="s">
        <v>335</v>
      </c>
      <c r="B419" t="s">
        <v>1366</v>
      </c>
      <c r="C419">
        <v>31</v>
      </c>
      <c r="D419" t="s">
        <v>30</v>
      </c>
      <c r="E419" t="s">
        <v>563</v>
      </c>
      <c r="F419" t="s">
        <v>583</v>
      </c>
      <c r="G419" t="s">
        <v>1367</v>
      </c>
      <c r="H419" t="s">
        <v>873</v>
      </c>
      <c r="I419">
        <v>7</v>
      </c>
      <c r="J419">
        <v>128527</v>
      </c>
      <c r="K419" t="s">
        <v>24</v>
      </c>
      <c r="L419" t="s">
        <v>25</v>
      </c>
      <c r="M419">
        <v>5</v>
      </c>
      <c r="N419" t="s">
        <v>584</v>
      </c>
      <c r="O419" t="s">
        <v>599</v>
      </c>
    </row>
    <row r="420" spans="1:15" x14ac:dyDescent="0.3">
      <c r="A420" t="s">
        <v>416</v>
      </c>
      <c r="B420" t="s">
        <v>1368</v>
      </c>
      <c r="C420">
        <v>46</v>
      </c>
      <c r="D420" t="s">
        <v>23</v>
      </c>
      <c r="E420" t="s">
        <v>562</v>
      </c>
      <c r="F420" t="s">
        <v>10</v>
      </c>
      <c r="G420" t="s">
        <v>1369</v>
      </c>
      <c r="H420" t="s">
        <v>1370</v>
      </c>
      <c r="I420">
        <v>4</v>
      </c>
      <c r="J420">
        <v>118117</v>
      </c>
      <c r="K420" t="s">
        <v>35</v>
      </c>
      <c r="L420" t="s">
        <v>31</v>
      </c>
      <c r="M420">
        <v>5</v>
      </c>
      <c r="N420" t="s">
        <v>584</v>
      </c>
      <c r="O420" t="s">
        <v>585</v>
      </c>
    </row>
    <row r="421" spans="1:15" x14ac:dyDescent="0.3">
      <c r="A421" t="s">
        <v>101</v>
      </c>
      <c r="B421" t="s">
        <v>1371</v>
      </c>
      <c r="C421">
        <v>7</v>
      </c>
      <c r="D421" t="s">
        <v>30</v>
      </c>
      <c r="E421" t="s">
        <v>560</v>
      </c>
      <c r="F421" t="s">
        <v>623</v>
      </c>
      <c r="G421" s="1">
        <v>44838</v>
      </c>
      <c r="H421" s="1">
        <v>44844</v>
      </c>
      <c r="I421">
        <v>6</v>
      </c>
      <c r="J421">
        <v>26441</v>
      </c>
      <c r="K421" t="s">
        <v>35</v>
      </c>
      <c r="L421" t="s">
        <v>25</v>
      </c>
      <c r="M421">
        <v>4</v>
      </c>
      <c r="N421" t="s">
        <v>584</v>
      </c>
      <c r="O421" t="s">
        <v>589</v>
      </c>
    </row>
    <row r="422" spans="1:15" x14ac:dyDescent="0.3">
      <c r="A422" t="s">
        <v>175</v>
      </c>
      <c r="B422" t="s">
        <v>1372</v>
      </c>
      <c r="C422">
        <v>78</v>
      </c>
      <c r="D422" t="s">
        <v>596</v>
      </c>
      <c r="E422" t="s">
        <v>587</v>
      </c>
      <c r="F422" t="s">
        <v>10</v>
      </c>
      <c r="G422" s="1">
        <v>44778</v>
      </c>
      <c r="H422" s="1">
        <v>44780</v>
      </c>
      <c r="I422">
        <v>2</v>
      </c>
      <c r="J422">
        <v>18603</v>
      </c>
      <c r="K422" t="s">
        <v>35</v>
      </c>
      <c r="L422" t="s">
        <v>25</v>
      </c>
      <c r="M422">
        <v>3</v>
      </c>
      <c r="N422" t="s">
        <v>584</v>
      </c>
      <c r="O422" t="s">
        <v>599</v>
      </c>
    </row>
    <row r="423" spans="1:15" x14ac:dyDescent="0.3">
      <c r="A423" t="s">
        <v>365</v>
      </c>
      <c r="B423" t="s">
        <v>1373</v>
      </c>
      <c r="C423">
        <v>46</v>
      </c>
      <c r="D423" t="s">
        <v>596</v>
      </c>
      <c r="E423" t="s">
        <v>563</v>
      </c>
      <c r="F423" t="s">
        <v>615</v>
      </c>
      <c r="G423" t="s">
        <v>1374</v>
      </c>
      <c r="H423" t="s">
        <v>1313</v>
      </c>
      <c r="I423">
        <v>2</v>
      </c>
      <c r="J423">
        <v>42272</v>
      </c>
      <c r="K423" t="s">
        <v>39</v>
      </c>
      <c r="L423" t="s">
        <v>25</v>
      </c>
      <c r="M423">
        <v>5</v>
      </c>
      <c r="N423" t="s">
        <v>584</v>
      </c>
      <c r="O423" t="s">
        <v>608</v>
      </c>
    </row>
    <row r="424" spans="1:15" x14ac:dyDescent="0.3">
      <c r="A424" t="s">
        <v>73</v>
      </c>
      <c r="B424" t="s">
        <v>1375</v>
      </c>
      <c r="C424">
        <v>32</v>
      </c>
      <c r="D424" t="s">
        <v>596</v>
      </c>
      <c r="E424" t="s">
        <v>591</v>
      </c>
      <c r="F424" t="s">
        <v>13</v>
      </c>
      <c r="G424" s="1">
        <v>44874</v>
      </c>
      <c r="H424" t="s">
        <v>1376</v>
      </c>
      <c r="I424">
        <v>10</v>
      </c>
      <c r="J424">
        <v>27504</v>
      </c>
      <c r="K424" t="s">
        <v>39</v>
      </c>
      <c r="L424" t="s">
        <v>31</v>
      </c>
      <c r="M424">
        <v>3</v>
      </c>
      <c r="N424" t="s">
        <v>584</v>
      </c>
      <c r="O424" t="s">
        <v>589</v>
      </c>
    </row>
    <row r="425" spans="1:15" x14ac:dyDescent="0.3">
      <c r="A425" t="s">
        <v>530</v>
      </c>
      <c r="B425" t="s">
        <v>1377</v>
      </c>
      <c r="C425">
        <v>20</v>
      </c>
      <c r="D425" t="s">
        <v>626</v>
      </c>
      <c r="E425" t="s">
        <v>681</v>
      </c>
      <c r="F425" t="s">
        <v>627</v>
      </c>
      <c r="G425" t="s">
        <v>1378</v>
      </c>
      <c r="H425" t="s">
        <v>1379</v>
      </c>
      <c r="I425">
        <v>1</v>
      </c>
      <c r="J425">
        <v>141385</v>
      </c>
      <c r="K425" t="s">
        <v>24</v>
      </c>
      <c r="L425" t="s">
        <v>25</v>
      </c>
      <c r="M425">
        <v>4</v>
      </c>
      <c r="N425" t="s">
        <v>584</v>
      </c>
      <c r="O425" t="s">
        <v>589</v>
      </c>
    </row>
    <row r="426" spans="1:15" x14ac:dyDescent="0.3">
      <c r="A426" t="s">
        <v>296</v>
      </c>
      <c r="B426" t="s">
        <v>1380</v>
      </c>
      <c r="C426">
        <v>1</v>
      </c>
      <c r="D426" t="s">
        <v>640</v>
      </c>
      <c r="E426" t="s">
        <v>614</v>
      </c>
      <c r="F426" t="s">
        <v>10</v>
      </c>
      <c r="G426" s="1">
        <v>44837</v>
      </c>
      <c r="H426" s="1">
        <v>44846</v>
      </c>
      <c r="I426">
        <v>9</v>
      </c>
      <c r="J426">
        <v>137866</v>
      </c>
      <c r="K426" t="s">
        <v>39</v>
      </c>
      <c r="L426" t="s">
        <v>25</v>
      </c>
      <c r="M426">
        <v>2</v>
      </c>
      <c r="N426" t="s">
        <v>584</v>
      </c>
      <c r="O426" t="s">
        <v>585</v>
      </c>
    </row>
    <row r="427" spans="1:15" x14ac:dyDescent="0.3">
      <c r="A427" t="s">
        <v>352</v>
      </c>
      <c r="B427" t="s">
        <v>1381</v>
      </c>
      <c r="C427">
        <v>21</v>
      </c>
      <c r="D427" t="s">
        <v>30</v>
      </c>
      <c r="E427" t="s">
        <v>558</v>
      </c>
      <c r="F427" t="s">
        <v>11</v>
      </c>
      <c r="G427" s="1">
        <v>44570</v>
      </c>
      <c r="H427" t="s">
        <v>1023</v>
      </c>
      <c r="I427">
        <v>7</v>
      </c>
      <c r="J427">
        <v>138104</v>
      </c>
      <c r="K427" t="s">
        <v>35</v>
      </c>
      <c r="L427" t="s">
        <v>31</v>
      </c>
      <c r="M427">
        <v>2</v>
      </c>
      <c r="N427" t="s">
        <v>584</v>
      </c>
      <c r="O427" t="s">
        <v>594</v>
      </c>
    </row>
    <row r="428" spans="1:15" x14ac:dyDescent="0.3">
      <c r="A428" t="s">
        <v>374</v>
      </c>
      <c r="B428" t="s">
        <v>1382</v>
      </c>
      <c r="C428">
        <v>83</v>
      </c>
      <c r="D428" t="s">
        <v>626</v>
      </c>
      <c r="E428" t="s">
        <v>562</v>
      </c>
      <c r="F428" t="s">
        <v>9</v>
      </c>
      <c r="G428" t="s">
        <v>1383</v>
      </c>
      <c r="H428" s="1">
        <v>44805</v>
      </c>
      <c r="I428">
        <v>6</v>
      </c>
      <c r="J428">
        <v>137832</v>
      </c>
      <c r="K428" t="s">
        <v>28</v>
      </c>
      <c r="L428" t="s">
        <v>25</v>
      </c>
      <c r="M428">
        <v>2</v>
      </c>
      <c r="N428" t="s">
        <v>584</v>
      </c>
      <c r="O428" t="s">
        <v>589</v>
      </c>
    </row>
    <row r="429" spans="1:15" x14ac:dyDescent="0.3">
      <c r="A429" t="s">
        <v>460</v>
      </c>
      <c r="B429" t="s">
        <v>1384</v>
      </c>
      <c r="C429">
        <v>2</v>
      </c>
      <c r="D429" t="s">
        <v>23</v>
      </c>
      <c r="E429" t="s">
        <v>654</v>
      </c>
      <c r="F429" t="s">
        <v>656</v>
      </c>
      <c r="G429" t="s">
        <v>1102</v>
      </c>
      <c r="H429" t="s">
        <v>672</v>
      </c>
      <c r="I429">
        <v>1</v>
      </c>
      <c r="J429">
        <v>42182</v>
      </c>
      <c r="K429" t="s">
        <v>39</v>
      </c>
      <c r="L429" t="s">
        <v>31</v>
      </c>
      <c r="M429">
        <v>3</v>
      </c>
      <c r="N429" t="s">
        <v>584</v>
      </c>
      <c r="O429" t="s">
        <v>589</v>
      </c>
    </row>
    <row r="430" spans="1:15" x14ac:dyDescent="0.3">
      <c r="A430" t="s">
        <v>272</v>
      </c>
      <c r="B430" t="s">
        <v>1385</v>
      </c>
      <c r="C430">
        <v>38</v>
      </c>
      <c r="D430" t="s">
        <v>23</v>
      </c>
      <c r="E430" t="s">
        <v>562</v>
      </c>
      <c r="F430" t="s">
        <v>656</v>
      </c>
      <c r="G430" s="1">
        <v>44997</v>
      </c>
      <c r="H430" t="s">
        <v>670</v>
      </c>
      <c r="I430">
        <v>6</v>
      </c>
      <c r="J430">
        <v>85103</v>
      </c>
      <c r="K430" t="s">
        <v>39</v>
      </c>
      <c r="L430" t="s">
        <v>31</v>
      </c>
      <c r="M430">
        <v>3</v>
      </c>
      <c r="N430" t="s">
        <v>584</v>
      </c>
      <c r="O430" t="s">
        <v>589</v>
      </c>
    </row>
    <row r="431" spans="1:15" x14ac:dyDescent="0.3">
      <c r="A431" t="s">
        <v>412</v>
      </c>
      <c r="B431" t="s">
        <v>1386</v>
      </c>
      <c r="C431">
        <v>30</v>
      </c>
      <c r="D431" t="s">
        <v>610</v>
      </c>
      <c r="E431" t="s">
        <v>558</v>
      </c>
      <c r="F431" t="s">
        <v>13</v>
      </c>
      <c r="G431" t="s">
        <v>709</v>
      </c>
      <c r="H431" t="s">
        <v>872</v>
      </c>
      <c r="I431">
        <v>1</v>
      </c>
      <c r="J431">
        <v>28391</v>
      </c>
      <c r="K431" t="s">
        <v>24</v>
      </c>
      <c r="L431" t="s">
        <v>25</v>
      </c>
      <c r="M431">
        <v>4</v>
      </c>
      <c r="N431" t="s">
        <v>584</v>
      </c>
      <c r="O431" t="s">
        <v>589</v>
      </c>
    </row>
    <row r="432" spans="1:15" x14ac:dyDescent="0.3">
      <c r="A432" t="s">
        <v>396</v>
      </c>
      <c r="B432" t="s">
        <v>1387</v>
      </c>
      <c r="C432">
        <v>53</v>
      </c>
      <c r="D432" t="s">
        <v>23</v>
      </c>
      <c r="E432" t="s">
        <v>560</v>
      </c>
      <c r="F432" t="s">
        <v>627</v>
      </c>
      <c r="G432" t="s">
        <v>747</v>
      </c>
      <c r="H432" s="1">
        <v>44685</v>
      </c>
      <c r="I432">
        <v>4</v>
      </c>
      <c r="J432">
        <v>103698</v>
      </c>
      <c r="K432" t="s">
        <v>35</v>
      </c>
      <c r="L432" t="s">
        <v>31</v>
      </c>
      <c r="M432">
        <v>5</v>
      </c>
      <c r="N432" t="s">
        <v>584</v>
      </c>
      <c r="O432" t="s">
        <v>585</v>
      </c>
    </row>
    <row r="433" spans="1:15" x14ac:dyDescent="0.3">
      <c r="A433" t="s">
        <v>511</v>
      </c>
      <c r="B433" t="s">
        <v>1388</v>
      </c>
      <c r="C433">
        <v>64</v>
      </c>
      <c r="D433" t="s">
        <v>604</v>
      </c>
      <c r="E433" t="s">
        <v>681</v>
      </c>
      <c r="F433" t="s">
        <v>615</v>
      </c>
      <c r="G433" s="1">
        <v>44749</v>
      </c>
      <c r="H433" s="1">
        <v>44750</v>
      </c>
      <c r="I433">
        <v>1</v>
      </c>
      <c r="J433">
        <v>86916</v>
      </c>
      <c r="K433" t="s">
        <v>28</v>
      </c>
      <c r="L433" t="s">
        <v>31</v>
      </c>
      <c r="M433">
        <v>2</v>
      </c>
      <c r="N433" t="s">
        <v>584</v>
      </c>
      <c r="O433" t="s">
        <v>589</v>
      </c>
    </row>
    <row r="434" spans="1:15" x14ac:dyDescent="0.3">
      <c r="A434" t="s">
        <v>432</v>
      </c>
      <c r="B434" t="s">
        <v>1389</v>
      </c>
      <c r="C434">
        <v>29</v>
      </c>
      <c r="D434" t="s">
        <v>596</v>
      </c>
      <c r="E434" t="s">
        <v>587</v>
      </c>
      <c r="F434" t="s">
        <v>678</v>
      </c>
      <c r="G434" t="s">
        <v>1390</v>
      </c>
      <c r="H434" t="s">
        <v>670</v>
      </c>
      <c r="I434">
        <v>3</v>
      </c>
      <c r="J434">
        <v>103705</v>
      </c>
      <c r="K434" t="s">
        <v>39</v>
      </c>
      <c r="L434" t="s">
        <v>25</v>
      </c>
      <c r="M434">
        <v>5</v>
      </c>
      <c r="N434" t="s">
        <v>584</v>
      </c>
      <c r="O434" t="s">
        <v>585</v>
      </c>
    </row>
    <row r="435" spans="1:15" x14ac:dyDescent="0.3">
      <c r="A435" t="s">
        <v>218</v>
      </c>
      <c r="B435" t="s">
        <v>1391</v>
      </c>
      <c r="C435">
        <v>27</v>
      </c>
      <c r="D435" t="s">
        <v>596</v>
      </c>
      <c r="E435" t="s">
        <v>562</v>
      </c>
      <c r="F435" t="s">
        <v>606</v>
      </c>
      <c r="G435" s="1">
        <v>44845</v>
      </c>
      <c r="H435" t="s">
        <v>1392</v>
      </c>
      <c r="I435">
        <v>6</v>
      </c>
      <c r="J435">
        <v>70225</v>
      </c>
      <c r="K435" t="s">
        <v>24</v>
      </c>
      <c r="L435" t="s">
        <v>31</v>
      </c>
      <c r="M435">
        <v>2</v>
      </c>
      <c r="N435" t="s">
        <v>584</v>
      </c>
      <c r="O435" t="s">
        <v>594</v>
      </c>
    </row>
    <row r="436" spans="1:15" x14ac:dyDescent="0.3">
      <c r="A436" t="s">
        <v>461</v>
      </c>
      <c r="B436" t="s">
        <v>1393</v>
      </c>
      <c r="C436">
        <v>61</v>
      </c>
      <c r="D436" t="s">
        <v>626</v>
      </c>
      <c r="E436" t="s">
        <v>605</v>
      </c>
      <c r="F436" t="s">
        <v>10</v>
      </c>
      <c r="G436" s="1">
        <v>45203</v>
      </c>
      <c r="H436" s="1">
        <v>45205</v>
      </c>
      <c r="I436">
        <v>2</v>
      </c>
      <c r="J436">
        <v>89217</v>
      </c>
      <c r="K436" t="s">
        <v>35</v>
      </c>
      <c r="L436" t="s">
        <v>31</v>
      </c>
      <c r="M436">
        <v>3</v>
      </c>
      <c r="N436" t="s">
        <v>584</v>
      </c>
      <c r="O436" t="s">
        <v>599</v>
      </c>
    </row>
    <row r="437" spans="1:15" x14ac:dyDescent="0.3">
      <c r="A437" t="s">
        <v>174</v>
      </c>
      <c r="B437" t="s">
        <v>1394</v>
      </c>
      <c r="C437">
        <v>46</v>
      </c>
      <c r="D437" t="s">
        <v>626</v>
      </c>
      <c r="E437" t="s">
        <v>654</v>
      </c>
      <c r="F437" t="s">
        <v>691</v>
      </c>
      <c r="G437" t="s">
        <v>1312</v>
      </c>
      <c r="H437" t="s">
        <v>1395</v>
      </c>
      <c r="I437">
        <v>2</v>
      </c>
      <c r="J437">
        <v>18333</v>
      </c>
      <c r="K437" t="s">
        <v>28</v>
      </c>
      <c r="L437" t="s">
        <v>31</v>
      </c>
      <c r="M437">
        <v>5</v>
      </c>
      <c r="N437" t="s">
        <v>584</v>
      </c>
      <c r="O437" t="s">
        <v>594</v>
      </c>
    </row>
    <row r="438" spans="1:15" x14ac:dyDescent="0.3">
      <c r="A438" t="s">
        <v>276</v>
      </c>
      <c r="B438" t="s">
        <v>1396</v>
      </c>
      <c r="C438">
        <v>3</v>
      </c>
      <c r="D438" t="s">
        <v>30</v>
      </c>
      <c r="E438" t="s">
        <v>562</v>
      </c>
      <c r="F438" t="s">
        <v>656</v>
      </c>
      <c r="G438" s="1">
        <v>45387</v>
      </c>
      <c r="H438" t="s">
        <v>819</v>
      </c>
      <c r="I438">
        <v>10</v>
      </c>
      <c r="J438">
        <v>142422</v>
      </c>
      <c r="K438" t="s">
        <v>28</v>
      </c>
      <c r="L438" t="s">
        <v>31</v>
      </c>
      <c r="M438">
        <v>3</v>
      </c>
      <c r="N438" t="s">
        <v>584</v>
      </c>
      <c r="O438" t="s">
        <v>589</v>
      </c>
    </row>
    <row r="439" spans="1:15" x14ac:dyDescent="0.3">
      <c r="A439" t="s">
        <v>242</v>
      </c>
      <c r="B439" t="s">
        <v>1397</v>
      </c>
      <c r="C439">
        <v>45</v>
      </c>
      <c r="D439" t="s">
        <v>626</v>
      </c>
      <c r="E439" t="s">
        <v>702</v>
      </c>
      <c r="F439" t="s">
        <v>583</v>
      </c>
      <c r="G439" t="s">
        <v>1398</v>
      </c>
      <c r="H439" t="s">
        <v>738</v>
      </c>
      <c r="I439">
        <v>2</v>
      </c>
      <c r="J439">
        <v>25591</v>
      </c>
      <c r="K439" t="s">
        <v>39</v>
      </c>
      <c r="L439" t="s">
        <v>25</v>
      </c>
      <c r="M439">
        <v>2</v>
      </c>
      <c r="N439" t="s">
        <v>584</v>
      </c>
      <c r="O439" t="s">
        <v>589</v>
      </c>
    </row>
    <row r="440" spans="1:15" x14ac:dyDescent="0.3">
      <c r="A440" t="s">
        <v>486</v>
      </c>
      <c r="B440" t="s">
        <v>1399</v>
      </c>
      <c r="C440">
        <v>57</v>
      </c>
      <c r="D440" t="s">
        <v>626</v>
      </c>
      <c r="E440" t="s">
        <v>587</v>
      </c>
      <c r="F440" t="s">
        <v>627</v>
      </c>
      <c r="G440" s="1">
        <v>44564</v>
      </c>
      <c r="H440" s="1">
        <v>44566</v>
      </c>
      <c r="I440">
        <v>2</v>
      </c>
      <c r="J440">
        <v>124051</v>
      </c>
      <c r="K440" t="s">
        <v>39</v>
      </c>
      <c r="L440" t="s">
        <v>25</v>
      </c>
      <c r="M440">
        <v>4</v>
      </c>
      <c r="N440" t="s">
        <v>584</v>
      </c>
      <c r="O440" t="s">
        <v>599</v>
      </c>
    </row>
    <row r="441" spans="1:15" x14ac:dyDescent="0.3">
      <c r="A441" t="s">
        <v>48</v>
      </c>
      <c r="B441" t="s">
        <v>1400</v>
      </c>
      <c r="C441">
        <v>76</v>
      </c>
      <c r="D441" t="s">
        <v>604</v>
      </c>
      <c r="E441" t="s">
        <v>622</v>
      </c>
      <c r="F441" t="s">
        <v>9</v>
      </c>
      <c r="G441" t="s">
        <v>1110</v>
      </c>
      <c r="H441" s="1">
        <v>45172</v>
      </c>
      <c r="I441">
        <v>7</v>
      </c>
      <c r="J441">
        <v>9679</v>
      </c>
      <c r="K441" t="s">
        <v>39</v>
      </c>
      <c r="L441" t="s">
        <v>25</v>
      </c>
      <c r="M441">
        <v>5</v>
      </c>
      <c r="N441" t="s">
        <v>584</v>
      </c>
      <c r="O441" t="s">
        <v>608</v>
      </c>
    </row>
    <row r="442" spans="1:15" x14ac:dyDescent="0.3">
      <c r="A442" t="s">
        <v>427</v>
      </c>
      <c r="B442" t="s">
        <v>1401</v>
      </c>
      <c r="C442">
        <v>76</v>
      </c>
      <c r="D442" t="s">
        <v>626</v>
      </c>
      <c r="E442" t="s">
        <v>563</v>
      </c>
      <c r="F442" t="s">
        <v>9</v>
      </c>
      <c r="G442" s="1">
        <v>44811</v>
      </c>
      <c r="H442" s="1">
        <v>44814</v>
      </c>
      <c r="I442">
        <v>3</v>
      </c>
      <c r="J442">
        <v>94970</v>
      </c>
      <c r="K442" t="s">
        <v>39</v>
      </c>
      <c r="L442" t="s">
        <v>25</v>
      </c>
      <c r="M442">
        <v>4</v>
      </c>
      <c r="N442" t="s">
        <v>584</v>
      </c>
      <c r="O442" t="s">
        <v>608</v>
      </c>
    </row>
    <row r="443" spans="1:15" x14ac:dyDescent="0.3">
      <c r="A443" t="s">
        <v>147</v>
      </c>
      <c r="B443" t="s">
        <v>1402</v>
      </c>
      <c r="C443">
        <v>50</v>
      </c>
      <c r="D443" t="s">
        <v>30</v>
      </c>
      <c r="E443" t="s">
        <v>605</v>
      </c>
      <c r="F443" t="s">
        <v>583</v>
      </c>
      <c r="G443" t="s">
        <v>1403</v>
      </c>
      <c r="H443" t="s">
        <v>715</v>
      </c>
      <c r="I443">
        <v>8</v>
      </c>
      <c r="J443">
        <v>59202</v>
      </c>
      <c r="K443" t="s">
        <v>24</v>
      </c>
      <c r="L443" t="s">
        <v>31</v>
      </c>
      <c r="M443">
        <v>4</v>
      </c>
      <c r="N443" t="s">
        <v>584</v>
      </c>
      <c r="O443" t="s">
        <v>585</v>
      </c>
    </row>
    <row r="444" spans="1:15" x14ac:dyDescent="0.3">
      <c r="A444" t="s">
        <v>125</v>
      </c>
      <c r="B444" t="s">
        <v>1404</v>
      </c>
      <c r="C444">
        <v>50</v>
      </c>
      <c r="D444" t="s">
        <v>582</v>
      </c>
      <c r="E444" t="s">
        <v>558</v>
      </c>
      <c r="F444" t="s">
        <v>656</v>
      </c>
      <c r="G444" s="1">
        <v>45326</v>
      </c>
      <c r="H444" t="s">
        <v>883</v>
      </c>
      <c r="I444">
        <v>9</v>
      </c>
      <c r="J444">
        <v>55268</v>
      </c>
      <c r="K444" t="s">
        <v>35</v>
      </c>
      <c r="L444" t="s">
        <v>25</v>
      </c>
      <c r="M444">
        <v>4</v>
      </c>
      <c r="N444" t="s">
        <v>584</v>
      </c>
      <c r="O444" t="s">
        <v>594</v>
      </c>
    </row>
    <row r="445" spans="1:15" x14ac:dyDescent="0.3">
      <c r="A445" t="s">
        <v>271</v>
      </c>
      <c r="B445" t="s">
        <v>1405</v>
      </c>
      <c r="C445">
        <v>73</v>
      </c>
      <c r="D445" t="s">
        <v>23</v>
      </c>
      <c r="E445" t="s">
        <v>562</v>
      </c>
      <c r="F445" t="s">
        <v>12</v>
      </c>
      <c r="G445" t="s">
        <v>782</v>
      </c>
      <c r="H445" s="1">
        <v>45416</v>
      </c>
      <c r="I445">
        <v>10</v>
      </c>
      <c r="J445">
        <v>141493</v>
      </c>
      <c r="K445" t="s">
        <v>39</v>
      </c>
      <c r="L445" t="s">
        <v>31</v>
      </c>
      <c r="M445">
        <v>4</v>
      </c>
      <c r="N445" t="s">
        <v>584</v>
      </c>
      <c r="O445" t="s">
        <v>594</v>
      </c>
    </row>
    <row r="446" spans="1:15" x14ac:dyDescent="0.3">
      <c r="A446" t="s">
        <v>472</v>
      </c>
      <c r="B446" t="s">
        <v>1406</v>
      </c>
      <c r="C446">
        <v>54</v>
      </c>
      <c r="D446" t="s">
        <v>604</v>
      </c>
      <c r="E446" t="s">
        <v>622</v>
      </c>
      <c r="F446" t="s">
        <v>11</v>
      </c>
      <c r="G446" t="s">
        <v>1407</v>
      </c>
      <c r="H446" s="1">
        <v>45048</v>
      </c>
      <c r="I446">
        <v>2</v>
      </c>
      <c r="J446">
        <v>103714</v>
      </c>
      <c r="K446" t="s">
        <v>35</v>
      </c>
      <c r="L446" t="s">
        <v>25</v>
      </c>
      <c r="M446">
        <v>4</v>
      </c>
      <c r="N446" t="s">
        <v>584</v>
      </c>
      <c r="O446" t="s">
        <v>594</v>
      </c>
    </row>
    <row r="447" spans="1:15" x14ac:dyDescent="0.3">
      <c r="A447" t="s">
        <v>278</v>
      </c>
      <c r="B447" t="s">
        <v>1408</v>
      </c>
      <c r="C447">
        <v>7</v>
      </c>
      <c r="D447" t="s">
        <v>582</v>
      </c>
      <c r="E447" t="s">
        <v>563</v>
      </c>
      <c r="F447" t="s">
        <v>623</v>
      </c>
      <c r="G447" t="s">
        <v>592</v>
      </c>
      <c r="H447" t="s">
        <v>905</v>
      </c>
      <c r="I447">
        <v>5</v>
      </c>
      <c r="J447">
        <v>71358</v>
      </c>
      <c r="K447" t="s">
        <v>28</v>
      </c>
      <c r="L447" t="s">
        <v>25</v>
      </c>
      <c r="M447">
        <v>2</v>
      </c>
      <c r="N447" t="s">
        <v>584</v>
      </c>
      <c r="O447" t="s">
        <v>594</v>
      </c>
    </row>
    <row r="448" spans="1:15" x14ac:dyDescent="0.3">
      <c r="A448" t="s">
        <v>227</v>
      </c>
      <c r="B448" t="s">
        <v>1409</v>
      </c>
      <c r="C448">
        <v>20</v>
      </c>
      <c r="D448" t="s">
        <v>626</v>
      </c>
      <c r="E448" t="s">
        <v>614</v>
      </c>
      <c r="F448" t="s">
        <v>13</v>
      </c>
      <c r="G448" t="s">
        <v>1410</v>
      </c>
      <c r="H448" t="s">
        <v>721</v>
      </c>
      <c r="I448">
        <v>6</v>
      </c>
      <c r="J448">
        <v>71937</v>
      </c>
      <c r="K448" t="s">
        <v>24</v>
      </c>
      <c r="L448" t="s">
        <v>31</v>
      </c>
      <c r="M448">
        <v>3</v>
      </c>
      <c r="N448" t="s">
        <v>584</v>
      </c>
      <c r="O448" t="s">
        <v>608</v>
      </c>
    </row>
    <row r="449" spans="1:15" x14ac:dyDescent="0.3">
      <c r="A449" t="s">
        <v>40</v>
      </c>
      <c r="B449" t="s">
        <v>1411</v>
      </c>
      <c r="C449">
        <v>74</v>
      </c>
      <c r="D449" t="s">
        <v>582</v>
      </c>
      <c r="E449" t="s">
        <v>558</v>
      </c>
      <c r="F449" t="s">
        <v>11</v>
      </c>
      <c r="G449" s="1">
        <v>45292</v>
      </c>
      <c r="H449" s="1">
        <v>45299</v>
      </c>
      <c r="I449">
        <v>7</v>
      </c>
      <c r="J449">
        <v>8107</v>
      </c>
      <c r="K449" t="s">
        <v>35</v>
      </c>
      <c r="L449" t="s">
        <v>25</v>
      </c>
      <c r="M449">
        <v>2</v>
      </c>
      <c r="N449" t="s">
        <v>584</v>
      </c>
      <c r="O449" t="s">
        <v>608</v>
      </c>
    </row>
    <row r="450" spans="1:15" x14ac:dyDescent="0.3">
      <c r="A450" t="s">
        <v>161</v>
      </c>
      <c r="B450" t="s">
        <v>1412</v>
      </c>
      <c r="C450">
        <v>5</v>
      </c>
      <c r="D450" t="s">
        <v>610</v>
      </c>
      <c r="E450" t="s">
        <v>562</v>
      </c>
      <c r="F450" t="s">
        <v>10</v>
      </c>
      <c r="G450" t="s">
        <v>1413</v>
      </c>
      <c r="H450" s="1">
        <v>44745</v>
      </c>
      <c r="I450">
        <v>4</v>
      </c>
      <c r="J450">
        <v>32686</v>
      </c>
      <c r="K450" t="s">
        <v>35</v>
      </c>
      <c r="L450" t="s">
        <v>25</v>
      </c>
      <c r="M450">
        <v>1</v>
      </c>
      <c r="N450" t="s">
        <v>584</v>
      </c>
      <c r="O450" t="s">
        <v>585</v>
      </c>
    </row>
    <row r="451" spans="1:15" x14ac:dyDescent="0.3">
      <c r="A451" t="s">
        <v>329</v>
      </c>
      <c r="B451" t="s">
        <v>1414</v>
      </c>
      <c r="C451">
        <v>12</v>
      </c>
      <c r="D451" t="s">
        <v>30</v>
      </c>
      <c r="E451" t="s">
        <v>622</v>
      </c>
      <c r="F451" t="s">
        <v>583</v>
      </c>
      <c r="G451" t="s">
        <v>815</v>
      </c>
      <c r="H451" t="s">
        <v>816</v>
      </c>
      <c r="I451">
        <v>3</v>
      </c>
      <c r="J451">
        <v>52421</v>
      </c>
      <c r="K451" t="s">
        <v>39</v>
      </c>
      <c r="L451" t="s">
        <v>31</v>
      </c>
      <c r="M451">
        <v>5</v>
      </c>
      <c r="N451" t="s">
        <v>584</v>
      </c>
      <c r="O451" t="s">
        <v>594</v>
      </c>
    </row>
    <row r="452" spans="1:15" x14ac:dyDescent="0.3">
      <c r="A452" t="s">
        <v>95</v>
      </c>
      <c r="B452" t="s">
        <v>1415</v>
      </c>
      <c r="C452">
        <v>5</v>
      </c>
      <c r="D452" t="s">
        <v>23</v>
      </c>
      <c r="E452" t="s">
        <v>681</v>
      </c>
      <c r="F452" t="s">
        <v>656</v>
      </c>
      <c r="G452" t="s">
        <v>675</v>
      </c>
      <c r="H452" t="s">
        <v>1258</v>
      </c>
      <c r="I452">
        <v>7</v>
      </c>
      <c r="J452">
        <v>27299</v>
      </c>
      <c r="K452" t="s">
        <v>35</v>
      </c>
      <c r="L452" t="s">
        <v>25</v>
      </c>
      <c r="M452">
        <v>1</v>
      </c>
      <c r="N452" t="s">
        <v>584</v>
      </c>
      <c r="O452" t="s">
        <v>599</v>
      </c>
    </row>
    <row r="453" spans="1:15" x14ac:dyDescent="0.3">
      <c r="A453" t="s">
        <v>455</v>
      </c>
      <c r="B453" t="s">
        <v>1416</v>
      </c>
      <c r="C453">
        <v>75</v>
      </c>
      <c r="D453" t="s">
        <v>610</v>
      </c>
      <c r="E453" t="s">
        <v>597</v>
      </c>
      <c r="F453" t="s">
        <v>615</v>
      </c>
      <c r="G453" t="s">
        <v>1417</v>
      </c>
      <c r="H453" t="s">
        <v>1418</v>
      </c>
      <c r="I453">
        <v>3</v>
      </c>
      <c r="J453">
        <v>120049</v>
      </c>
      <c r="K453" t="s">
        <v>39</v>
      </c>
      <c r="L453" t="s">
        <v>31</v>
      </c>
      <c r="M453">
        <v>4</v>
      </c>
      <c r="N453" t="s">
        <v>584</v>
      </c>
      <c r="O453" t="s">
        <v>608</v>
      </c>
    </row>
    <row r="454" spans="1:15" x14ac:dyDescent="0.3">
      <c r="A454" t="s">
        <v>229</v>
      </c>
      <c r="B454" t="s">
        <v>1419</v>
      </c>
      <c r="C454">
        <v>38</v>
      </c>
      <c r="D454" t="s">
        <v>640</v>
      </c>
      <c r="E454" t="s">
        <v>605</v>
      </c>
      <c r="F454" t="s">
        <v>583</v>
      </c>
      <c r="G454" t="s">
        <v>888</v>
      </c>
      <c r="H454" s="1">
        <v>45174</v>
      </c>
      <c r="I454">
        <v>5</v>
      </c>
      <c r="J454">
        <v>60484</v>
      </c>
      <c r="K454" t="s">
        <v>39</v>
      </c>
      <c r="L454" t="s">
        <v>25</v>
      </c>
      <c r="M454">
        <v>5</v>
      </c>
      <c r="N454" t="s">
        <v>584</v>
      </c>
      <c r="O454" t="s">
        <v>599</v>
      </c>
    </row>
    <row r="455" spans="1:15" x14ac:dyDescent="0.3">
      <c r="A455" t="s">
        <v>131</v>
      </c>
      <c r="B455" t="s">
        <v>1420</v>
      </c>
      <c r="C455">
        <v>82</v>
      </c>
      <c r="D455" t="s">
        <v>30</v>
      </c>
      <c r="E455" t="s">
        <v>630</v>
      </c>
      <c r="F455" t="s">
        <v>611</v>
      </c>
      <c r="G455" s="1">
        <v>44780</v>
      </c>
      <c r="H455" t="s">
        <v>904</v>
      </c>
      <c r="I455">
        <v>7</v>
      </c>
      <c r="J455">
        <v>44597</v>
      </c>
      <c r="K455" t="s">
        <v>35</v>
      </c>
      <c r="L455" t="s">
        <v>31</v>
      </c>
      <c r="M455">
        <v>5</v>
      </c>
      <c r="N455" t="s">
        <v>584</v>
      </c>
      <c r="O455" t="s">
        <v>589</v>
      </c>
    </row>
    <row r="456" spans="1:15" x14ac:dyDescent="0.3">
      <c r="A456" t="s">
        <v>476</v>
      </c>
      <c r="B456" t="s">
        <v>1421</v>
      </c>
      <c r="C456">
        <v>17</v>
      </c>
      <c r="D456" t="s">
        <v>640</v>
      </c>
      <c r="E456" t="s">
        <v>614</v>
      </c>
      <c r="F456" t="s">
        <v>678</v>
      </c>
      <c r="G456" s="1">
        <v>45261</v>
      </c>
      <c r="H456" s="1">
        <v>45262</v>
      </c>
      <c r="I456">
        <v>1</v>
      </c>
      <c r="J456">
        <v>56140</v>
      </c>
      <c r="K456" t="s">
        <v>35</v>
      </c>
      <c r="L456" t="s">
        <v>31</v>
      </c>
      <c r="M456">
        <v>1</v>
      </c>
      <c r="N456" t="s">
        <v>584</v>
      </c>
      <c r="O456" t="s">
        <v>585</v>
      </c>
    </row>
    <row r="457" spans="1:15" x14ac:dyDescent="0.3">
      <c r="A457" t="s">
        <v>185</v>
      </c>
      <c r="B457" t="s">
        <v>1422</v>
      </c>
      <c r="C457">
        <v>85</v>
      </c>
      <c r="D457" t="s">
        <v>596</v>
      </c>
      <c r="E457" t="s">
        <v>563</v>
      </c>
      <c r="F457" t="s">
        <v>678</v>
      </c>
      <c r="G457" t="s">
        <v>1423</v>
      </c>
      <c r="H457" s="1">
        <v>45018</v>
      </c>
      <c r="I457">
        <v>7</v>
      </c>
      <c r="J457">
        <v>70268</v>
      </c>
      <c r="K457" t="s">
        <v>35</v>
      </c>
      <c r="L457" t="s">
        <v>25</v>
      </c>
      <c r="M457">
        <v>5</v>
      </c>
      <c r="N457" t="s">
        <v>584</v>
      </c>
      <c r="O457" t="s">
        <v>608</v>
      </c>
    </row>
    <row r="458" spans="1:15" x14ac:dyDescent="0.3">
      <c r="A458" t="s">
        <v>453</v>
      </c>
      <c r="B458" t="s">
        <v>1424</v>
      </c>
      <c r="C458">
        <v>49</v>
      </c>
      <c r="D458" t="s">
        <v>582</v>
      </c>
      <c r="E458" t="s">
        <v>702</v>
      </c>
      <c r="F458" t="s">
        <v>678</v>
      </c>
      <c r="G458" t="s">
        <v>1046</v>
      </c>
      <c r="H458" t="s">
        <v>967</v>
      </c>
      <c r="I458">
        <v>3</v>
      </c>
      <c r="J458">
        <v>118304</v>
      </c>
      <c r="K458" t="s">
        <v>35</v>
      </c>
      <c r="L458" t="s">
        <v>31</v>
      </c>
      <c r="M458">
        <v>3</v>
      </c>
      <c r="N458" t="s">
        <v>584</v>
      </c>
      <c r="O458" t="s">
        <v>599</v>
      </c>
    </row>
    <row r="459" spans="1:15" x14ac:dyDescent="0.3">
      <c r="A459" t="s">
        <v>134</v>
      </c>
      <c r="B459" t="s">
        <v>1425</v>
      </c>
      <c r="C459">
        <v>52</v>
      </c>
      <c r="D459" t="s">
        <v>604</v>
      </c>
      <c r="E459" t="s">
        <v>622</v>
      </c>
      <c r="F459" t="s">
        <v>13</v>
      </c>
      <c r="G459" t="s">
        <v>1153</v>
      </c>
      <c r="H459" t="s">
        <v>1182</v>
      </c>
      <c r="I459">
        <v>10</v>
      </c>
      <c r="J459">
        <v>65563</v>
      </c>
      <c r="K459" t="s">
        <v>39</v>
      </c>
      <c r="L459" t="s">
        <v>25</v>
      </c>
      <c r="M459">
        <v>1</v>
      </c>
      <c r="N459" t="s">
        <v>584</v>
      </c>
      <c r="O459" t="s">
        <v>594</v>
      </c>
    </row>
    <row r="460" spans="1:15" x14ac:dyDescent="0.3">
      <c r="A460" t="s">
        <v>317</v>
      </c>
      <c r="B460" t="s">
        <v>1426</v>
      </c>
      <c r="C460">
        <v>59</v>
      </c>
      <c r="D460" t="s">
        <v>596</v>
      </c>
      <c r="E460" t="s">
        <v>614</v>
      </c>
      <c r="F460" t="s">
        <v>9</v>
      </c>
      <c r="G460" s="1">
        <v>45206</v>
      </c>
      <c r="H460" t="s">
        <v>1427</v>
      </c>
      <c r="I460">
        <v>6</v>
      </c>
      <c r="J460">
        <v>100628</v>
      </c>
      <c r="K460" t="s">
        <v>39</v>
      </c>
      <c r="L460" t="s">
        <v>31</v>
      </c>
      <c r="M460">
        <v>3</v>
      </c>
      <c r="N460" t="s">
        <v>584</v>
      </c>
      <c r="O460" t="s">
        <v>585</v>
      </c>
    </row>
    <row r="461" spans="1:15" x14ac:dyDescent="0.3">
      <c r="A461" t="s">
        <v>153</v>
      </c>
      <c r="B461" t="s">
        <v>1428</v>
      </c>
      <c r="C461">
        <v>68</v>
      </c>
      <c r="D461" t="s">
        <v>640</v>
      </c>
      <c r="E461" t="s">
        <v>605</v>
      </c>
      <c r="F461" t="s">
        <v>606</v>
      </c>
      <c r="G461" s="1">
        <v>44602</v>
      </c>
      <c r="H461" t="s">
        <v>898</v>
      </c>
      <c r="I461">
        <v>3</v>
      </c>
      <c r="J461">
        <v>23625</v>
      </c>
      <c r="K461" t="s">
        <v>28</v>
      </c>
      <c r="L461" t="s">
        <v>31</v>
      </c>
      <c r="M461">
        <v>1</v>
      </c>
      <c r="N461" t="s">
        <v>584</v>
      </c>
      <c r="O461" t="s">
        <v>589</v>
      </c>
    </row>
    <row r="462" spans="1:15" x14ac:dyDescent="0.3">
      <c r="A462" t="s">
        <v>517</v>
      </c>
      <c r="B462" t="s">
        <v>1429</v>
      </c>
      <c r="C462">
        <v>27</v>
      </c>
      <c r="D462" t="s">
        <v>604</v>
      </c>
      <c r="E462" t="s">
        <v>558</v>
      </c>
      <c r="F462" t="s">
        <v>11</v>
      </c>
      <c r="G462" t="s">
        <v>663</v>
      </c>
      <c r="H462" t="s">
        <v>667</v>
      </c>
      <c r="I462">
        <v>1</v>
      </c>
      <c r="J462">
        <v>100132</v>
      </c>
      <c r="K462" t="s">
        <v>24</v>
      </c>
      <c r="L462" t="s">
        <v>31</v>
      </c>
      <c r="M462">
        <v>5</v>
      </c>
      <c r="N462" t="s">
        <v>584</v>
      </c>
      <c r="O462" t="s">
        <v>585</v>
      </c>
    </row>
    <row r="463" spans="1:15" x14ac:dyDescent="0.3">
      <c r="A463" t="s">
        <v>275</v>
      </c>
      <c r="B463" t="s">
        <v>1430</v>
      </c>
      <c r="C463">
        <v>83</v>
      </c>
      <c r="D463" t="s">
        <v>23</v>
      </c>
      <c r="E463" t="s">
        <v>563</v>
      </c>
      <c r="F463" t="s">
        <v>11</v>
      </c>
      <c r="G463" t="s">
        <v>1338</v>
      </c>
      <c r="H463" t="s">
        <v>1431</v>
      </c>
      <c r="I463">
        <v>7</v>
      </c>
      <c r="J463">
        <v>99455</v>
      </c>
      <c r="K463" t="s">
        <v>28</v>
      </c>
      <c r="L463" t="s">
        <v>31</v>
      </c>
      <c r="M463">
        <v>3</v>
      </c>
      <c r="N463" t="s">
        <v>584</v>
      </c>
      <c r="O463" t="s">
        <v>608</v>
      </c>
    </row>
    <row r="464" spans="1:15" x14ac:dyDescent="0.3">
      <c r="A464" t="s">
        <v>117</v>
      </c>
      <c r="B464" t="s">
        <v>1432</v>
      </c>
      <c r="C464">
        <v>14</v>
      </c>
      <c r="D464" t="s">
        <v>604</v>
      </c>
      <c r="E464" t="s">
        <v>561</v>
      </c>
      <c r="F464" t="s">
        <v>11</v>
      </c>
      <c r="G464" t="s">
        <v>1370</v>
      </c>
      <c r="H464" t="s">
        <v>843</v>
      </c>
      <c r="I464">
        <v>4</v>
      </c>
      <c r="J464">
        <v>22869</v>
      </c>
      <c r="K464" t="s">
        <v>35</v>
      </c>
      <c r="L464" t="s">
        <v>31</v>
      </c>
      <c r="M464">
        <v>3</v>
      </c>
      <c r="N464" t="s">
        <v>584</v>
      </c>
      <c r="O464" t="s">
        <v>594</v>
      </c>
    </row>
    <row r="465" spans="1:15" x14ac:dyDescent="0.3">
      <c r="A465" t="s">
        <v>104</v>
      </c>
      <c r="B465" t="s">
        <v>1433</v>
      </c>
      <c r="C465">
        <v>32</v>
      </c>
      <c r="D465" t="s">
        <v>626</v>
      </c>
      <c r="E465" t="s">
        <v>562</v>
      </c>
      <c r="F465" t="s">
        <v>611</v>
      </c>
      <c r="G465" t="s">
        <v>975</v>
      </c>
      <c r="H465" t="s">
        <v>1434</v>
      </c>
      <c r="I465">
        <v>9</v>
      </c>
      <c r="J465">
        <v>44155</v>
      </c>
      <c r="K465" t="s">
        <v>24</v>
      </c>
      <c r="L465" t="s">
        <v>25</v>
      </c>
      <c r="M465">
        <v>3</v>
      </c>
      <c r="N465" t="s">
        <v>584</v>
      </c>
      <c r="O465" t="s">
        <v>589</v>
      </c>
    </row>
    <row r="466" spans="1:15" x14ac:dyDescent="0.3">
      <c r="A466" t="s">
        <v>220</v>
      </c>
      <c r="B466" t="s">
        <v>1435</v>
      </c>
      <c r="C466">
        <v>42</v>
      </c>
      <c r="D466" t="s">
        <v>604</v>
      </c>
      <c r="E466" t="s">
        <v>562</v>
      </c>
      <c r="F466" t="s">
        <v>656</v>
      </c>
      <c r="G466" t="s">
        <v>1436</v>
      </c>
      <c r="H466" t="s">
        <v>1437</v>
      </c>
      <c r="I466">
        <v>6</v>
      </c>
      <c r="J466">
        <v>70757</v>
      </c>
      <c r="K466" t="s">
        <v>39</v>
      </c>
      <c r="L466" t="s">
        <v>31</v>
      </c>
      <c r="M466">
        <v>1</v>
      </c>
      <c r="N466" t="s">
        <v>584</v>
      </c>
      <c r="O466" t="s">
        <v>599</v>
      </c>
    </row>
    <row r="467" spans="1:15" x14ac:dyDescent="0.3">
      <c r="A467" t="s">
        <v>139</v>
      </c>
      <c r="B467" t="s">
        <v>1438</v>
      </c>
      <c r="C467">
        <v>33</v>
      </c>
      <c r="D467" t="s">
        <v>582</v>
      </c>
      <c r="E467" t="s">
        <v>614</v>
      </c>
      <c r="F467" t="s">
        <v>12</v>
      </c>
      <c r="G467" t="s">
        <v>1135</v>
      </c>
      <c r="H467" t="s">
        <v>660</v>
      </c>
      <c r="I467">
        <v>8</v>
      </c>
      <c r="J467">
        <v>55165</v>
      </c>
      <c r="K467" t="s">
        <v>39</v>
      </c>
      <c r="L467" t="s">
        <v>25</v>
      </c>
      <c r="M467">
        <v>3</v>
      </c>
      <c r="N467" t="s">
        <v>584</v>
      </c>
      <c r="O467" t="s">
        <v>589</v>
      </c>
    </row>
    <row r="468" spans="1:15" x14ac:dyDescent="0.3">
      <c r="A468" t="s">
        <v>109</v>
      </c>
      <c r="B468" t="s">
        <v>1439</v>
      </c>
      <c r="C468">
        <v>2</v>
      </c>
      <c r="D468" t="s">
        <v>582</v>
      </c>
      <c r="E468" t="s">
        <v>562</v>
      </c>
      <c r="F468" t="s">
        <v>10</v>
      </c>
      <c r="G468" s="1">
        <v>45269</v>
      </c>
      <c r="H468" t="s">
        <v>1440</v>
      </c>
      <c r="I468">
        <v>9</v>
      </c>
      <c r="J468">
        <v>46507</v>
      </c>
      <c r="K468" t="s">
        <v>39</v>
      </c>
      <c r="L468" t="s">
        <v>25</v>
      </c>
      <c r="M468">
        <v>3</v>
      </c>
      <c r="N468" t="s">
        <v>584</v>
      </c>
      <c r="O468" t="s">
        <v>585</v>
      </c>
    </row>
    <row r="469" spans="1:15" x14ac:dyDescent="0.3">
      <c r="A469" t="s">
        <v>425</v>
      </c>
      <c r="B469" t="s">
        <v>1441</v>
      </c>
      <c r="C469">
        <v>17</v>
      </c>
      <c r="D469" t="s">
        <v>30</v>
      </c>
      <c r="E469" t="s">
        <v>563</v>
      </c>
      <c r="F469" t="s">
        <v>10</v>
      </c>
      <c r="G469" s="1">
        <v>44992</v>
      </c>
      <c r="H469" s="1">
        <v>44995</v>
      </c>
      <c r="I469">
        <v>3</v>
      </c>
      <c r="J469">
        <v>93837</v>
      </c>
      <c r="K469" t="s">
        <v>24</v>
      </c>
      <c r="L469" t="s">
        <v>25</v>
      </c>
      <c r="M469">
        <v>2</v>
      </c>
      <c r="N469" t="s">
        <v>584</v>
      </c>
      <c r="O469" t="s">
        <v>599</v>
      </c>
    </row>
    <row r="470" spans="1:15" x14ac:dyDescent="0.3">
      <c r="A470" t="s">
        <v>99</v>
      </c>
      <c r="B470" t="s">
        <v>1442</v>
      </c>
      <c r="C470">
        <v>28</v>
      </c>
      <c r="D470" t="s">
        <v>30</v>
      </c>
      <c r="E470" t="s">
        <v>654</v>
      </c>
      <c r="F470" t="s">
        <v>691</v>
      </c>
      <c r="G470" t="s">
        <v>1174</v>
      </c>
      <c r="H470" s="1">
        <v>45233</v>
      </c>
      <c r="I470">
        <v>6</v>
      </c>
      <c r="J470">
        <v>25332</v>
      </c>
      <c r="K470" t="s">
        <v>24</v>
      </c>
      <c r="L470" t="s">
        <v>25</v>
      </c>
      <c r="M470">
        <v>3</v>
      </c>
      <c r="N470" t="s">
        <v>584</v>
      </c>
      <c r="O470" t="s">
        <v>599</v>
      </c>
    </row>
    <row r="471" spans="1:15" x14ac:dyDescent="0.3">
      <c r="A471" t="s">
        <v>72</v>
      </c>
      <c r="B471" t="s">
        <v>1443</v>
      </c>
      <c r="C471">
        <v>36</v>
      </c>
      <c r="D471" t="s">
        <v>596</v>
      </c>
      <c r="E471" t="s">
        <v>737</v>
      </c>
      <c r="F471" t="s">
        <v>9</v>
      </c>
      <c r="G471" t="s">
        <v>1239</v>
      </c>
      <c r="H471" t="s">
        <v>1444</v>
      </c>
      <c r="I471">
        <v>6</v>
      </c>
      <c r="J471">
        <v>16438</v>
      </c>
      <c r="K471" t="s">
        <v>24</v>
      </c>
      <c r="L471" t="s">
        <v>25</v>
      </c>
      <c r="M471">
        <v>2</v>
      </c>
      <c r="N471" t="s">
        <v>584</v>
      </c>
      <c r="O471" t="s">
        <v>589</v>
      </c>
    </row>
    <row r="472" spans="1:15" x14ac:dyDescent="0.3">
      <c r="A472" t="s">
        <v>64</v>
      </c>
      <c r="B472" t="s">
        <v>1445</v>
      </c>
      <c r="C472">
        <v>58</v>
      </c>
      <c r="D472" t="s">
        <v>604</v>
      </c>
      <c r="E472" t="s">
        <v>605</v>
      </c>
      <c r="F472" t="s">
        <v>656</v>
      </c>
      <c r="G472" t="s">
        <v>1446</v>
      </c>
      <c r="H472" t="s">
        <v>1447</v>
      </c>
      <c r="I472">
        <v>7</v>
      </c>
      <c r="J472">
        <v>15742</v>
      </c>
      <c r="K472" t="s">
        <v>35</v>
      </c>
      <c r="L472" t="s">
        <v>25</v>
      </c>
      <c r="M472">
        <v>1</v>
      </c>
      <c r="N472" t="s">
        <v>584</v>
      </c>
      <c r="O472" t="s">
        <v>594</v>
      </c>
    </row>
    <row r="473" spans="1:15" x14ac:dyDescent="0.3">
      <c r="A473" t="s">
        <v>391</v>
      </c>
      <c r="B473" t="s">
        <v>1448</v>
      </c>
      <c r="C473">
        <v>39</v>
      </c>
      <c r="D473" t="s">
        <v>610</v>
      </c>
      <c r="E473" t="s">
        <v>630</v>
      </c>
      <c r="F473" t="s">
        <v>13</v>
      </c>
      <c r="G473" s="1">
        <v>45027</v>
      </c>
      <c r="H473" t="s">
        <v>1340</v>
      </c>
      <c r="I473">
        <v>2</v>
      </c>
      <c r="J473">
        <v>49708</v>
      </c>
      <c r="K473" t="s">
        <v>35</v>
      </c>
      <c r="L473" t="s">
        <v>31</v>
      </c>
      <c r="M473">
        <v>3</v>
      </c>
      <c r="N473" t="s">
        <v>584</v>
      </c>
      <c r="O473" t="s">
        <v>589</v>
      </c>
    </row>
    <row r="474" spans="1:15" x14ac:dyDescent="0.3">
      <c r="A474" t="s">
        <v>98</v>
      </c>
      <c r="B474" t="s">
        <v>1449</v>
      </c>
      <c r="C474">
        <v>41</v>
      </c>
      <c r="D474" t="s">
        <v>23</v>
      </c>
      <c r="E474" t="s">
        <v>562</v>
      </c>
      <c r="F474" t="s">
        <v>623</v>
      </c>
      <c r="G474" t="s">
        <v>1190</v>
      </c>
      <c r="H474" t="s">
        <v>725</v>
      </c>
      <c r="I474">
        <v>8</v>
      </c>
      <c r="J474">
        <v>32160</v>
      </c>
      <c r="K474" t="s">
        <v>39</v>
      </c>
      <c r="L474" t="s">
        <v>31</v>
      </c>
      <c r="M474">
        <v>4</v>
      </c>
      <c r="N474" t="s">
        <v>584</v>
      </c>
      <c r="O474" t="s">
        <v>585</v>
      </c>
    </row>
    <row r="475" spans="1:15" x14ac:dyDescent="0.3">
      <c r="A475" t="s">
        <v>431</v>
      </c>
      <c r="B475" t="s">
        <v>1450</v>
      </c>
      <c r="C475">
        <v>61</v>
      </c>
      <c r="D475" t="s">
        <v>23</v>
      </c>
      <c r="E475" t="s">
        <v>591</v>
      </c>
      <c r="F475" t="s">
        <v>9</v>
      </c>
      <c r="G475" t="s">
        <v>945</v>
      </c>
      <c r="H475" t="s">
        <v>1451</v>
      </c>
      <c r="I475">
        <v>2</v>
      </c>
      <c r="J475">
        <v>67892</v>
      </c>
      <c r="K475" t="s">
        <v>39</v>
      </c>
      <c r="L475" t="s">
        <v>31</v>
      </c>
      <c r="M475">
        <v>3</v>
      </c>
      <c r="N475" t="s">
        <v>584</v>
      </c>
      <c r="O475" t="s">
        <v>589</v>
      </c>
    </row>
    <row r="476" spans="1:15" x14ac:dyDescent="0.3">
      <c r="A476" t="s">
        <v>87</v>
      </c>
      <c r="B476" t="s">
        <v>1452</v>
      </c>
      <c r="C476">
        <v>55</v>
      </c>
      <c r="D476" t="s">
        <v>30</v>
      </c>
      <c r="E476" t="s">
        <v>591</v>
      </c>
      <c r="F476" t="s">
        <v>611</v>
      </c>
      <c r="G476" t="s">
        <v>810</v>
      </c>
      <c r="H476" t="s">
        <v>914</v>
      </c>
      <c r="I476">
        <v>2</v>
      </c>
      <c r="J476">
        <v>6561</v>
      </c>
      <c r="K476" t="s">
        <v>28</v>
      </c>
      <c r="L476" t="s">
        <v>25</v>
      </c>
      <c r="M476">
        <v>5</v>
      </c>
      <c r="N476" t="s">
        <v>584</v>
      </c>
      <c r="O476" t="s">
        <v>585</v>
      </c>
    </row>
    <row r="477" spans="1:15" x14ac:dyDescent="0.3">
      <c r="A477" t="s">
        <v>344</v>
      </c>
      <c r="B477" t="s">
        <v>1453</v>
      </c>
      <c r="C477">
        <v>9</v>
      </c>
      <c r="D477" t="s">
        <v>582</v>
      </c>
      <c r="E477" t="s">
        <v>681</v>
      </c>
      <c r="F477" t="s">
        <v>691</v>
      </c>
      <c r="G477" t="s">
        <v>1454</v>
      </c>
      <c r="H477" t="s">
        <v>926</v>
      </c>
      <c r="I477">
        <v>6</v>
      </c>
      <c r="J477">
        <v>115104</v>
      </c>
      <c r="K477" t="s">
        <v>28</v>
      </c>
      <c r="L477" t="s">
        <v>25</v>
      </c>
      <c r="M477">
        <v>3</v>
      </c>
      <c r="N477" t="s">
        <v>584</v>
      </c>
      <c r="O477" t="s">
        <v>594</v>
      </c>
    </row>
    <row r="478" spans="1:15" x14ac:dyDescent="0.3">
      <c r="A478" t="s">
        <v>179</v>
      </c>
      <c r="B478" t="s">
        <v>1455</v>
      </c>
      <c r="C478">
        <v>57</v>
      </c>
      <c r="D478" t="s">
        <v>604</v>
      </c>
      <c r="E478" t="s">
        <v>563</v>
      </c>
      <c r="F478" t="s">
        <v>623</v>
      </c>
      <c r="G478" t="s">
        <v>926</v>
      </c>
      <c r="H478" t="s">
        <v>673</v>
      </c>
      <c r="I478">
        <v>10</v>
      </c>
      <c r="J478">
        <v>94784</v>
      </c>
      <c r="K478" t="s">
        <v>39</v>
      </c>
      <c r="L478" t="s">
        <v>25</v>
      </c>
      <c r="M478">
        <v>5</v>
      </c>
      <c r="N478" t="s">
        <v>584</v>
      </c>
      <c r="O478" t="s">
        <v>594</v>
      </c>
    </row>
    <row r="479" spans="1:15" x14ac:dyDescent="0.3">
      <c r="A479" t="s">
        <v>211</v>
      </c>
      <c r="B479" t="s">
        <v>1456</v>
      </c>
      <c r="C479">
        <v>33</v>
      </c>
      <c r="D479" t="s">
        <v>610</v>
      </c>
      <c r="E479" t="s">
        <v>561</v>
      </c>
      <c r="F479" t="s">
        <v>691</v>
      </c>
      <c r="G479" t="s">
        <v>914</v>
      </c>
      <c r="H479" t="s">
        <v>1014</v>
      </c>
      <c r="I479">
        <v>3</v>
      </c>
      <c r="J479">
        <v>34035</v>
      </c>
      <c r="K479" t="s">
        <v>35</v>
      </c>
      <c r="L479" t="s">
        <v>31</v>
      </c>
      <c r="M479">
        <v>5</v>
      </c>
      <c r="N479" t="s">
        <v>584</v>
      </c>
      <c r="O479" t="s">
        <v>585</v>
      </c>
    </row>
    <row r="480" spans="1:15" x14ac:dyDescent="0.3">
      <c r="A480" t="s">
        <v>303</v>
      </c>
      <c r="B480" t="s">
        <v>1457</v>
      </c>
      <c r="C480">
        <v>81</v>
      </c>
      <c r="D480" t="s">
        <v>30</v>
      </c>
      <c r="E480" t="s">
        <v>560</v>
      </c>
      <c r="F480" t="s">
        <v>12</v>
      </c>
      <c r="G480" t="s">
        <v>849</v>
      </c>
      <c r="H480" t="s">
        <v>1458</v>
      </c>
      <c r="I480">
        <v>8</v>
      </c>
      <c r="J480">
        <v>125300</v>
      </c>
      <c r="K480" t="s">
        <v>35</v>
      </c>
      <c r="L480" t="s">
        <v>31</v>
      </c>
      <c r="M480">
        <v>2</v>
      </c>
      <c r="N480" t="s">
        <v>584</v>
      </c>
      <c r="O480" t="s">
        <v>594</v>
      </c>
    </row>
    <row r="481" spans="1:15" x14ac:dyDescent="0.3">
      <c r="A481" t="s">
        <v>478</v>
      </c>
      <c r="B481" t="s">
        <v>1459</v>
      </c>
      <c r="C481">
        <v>61</v>
      </c>
      <c r="D481" t="s">
        <v>626</v>
      </c>
      <c r="E481" t="s">
        <v>681</v>
      </c>
      <c r="F481" t="s">
        <v>615</v>
      </c>
      <c r="G481" t="s">
        <v>995</v>
      </c>
      <c r="H481" s="1">
        <v>44653</v>
      </c>
      <c r="I481">
        <v>2</v>
      </c>
      <c r="J481">
        <v>114759</v>
      </c>
      <c r="K481" t="s">
        <v>24</v>
      </c>
      <c r="L481" t="s">
        <v>31</v>
      </c>
      <c r="M481">
        <v>3</v>
      </c>
      <c r="N481" t="s">
        <v>584</v>
      </c>
      <c r="O481" t="s">
        <v>608</v>
      </c>
    </row>
    <row r="482" spans="1:15" x14ac:dyDescent="0.3">
      <c r="A482" t="s">
        <v>428</v>
      </c>
      <c r="B482" t="s">
        <v>1460</v>
      </c>
      <c r="C482">
        <v>8</v>
      </c>
      <c r="D482" t="s">
        <v>640</v>
      </c>
      <c r="E482" t="s">
        <v>563</v>
      </c>
      <c r="F482" t="s">
        <v>691</v>
      </c>
      <c r="G482" t="s">
        <v>980</v>
      </c>
      <c r="H482" s="1">
        <v>45353</v>
      </c>
      <c r="I482">
        <v>4</v>
      </c>
      <c r="J482">
        <v>127206</v>
      </c>
      <c r="K482" t="s">
        <v>28</v>
      </c>
      <c r="L482" t="s">
        <v>31</v>
      </c>
      <c r="M482">
        <v>3</v>
      </c>
      <c r="N482" t="s">
        <v>584</v>
      </c>
      <c r="O482" t="s">
        <v>585</v>
      </c>
    </row>
    <row r="483" spans="1:15" x14ac:dyDescent="0.3">
      <c r="A483" t="s">
        <v>483</v>
      </c>
      <c r="B483" t="s">
        <v>1461</v>
      </c>
      <c r="C483">
        <v>85</v>
      </c>
      <c r="D483" t="s">
        <v>596</v>
      </c>
      <c r="E483" t="s">
        <v>614</v>
      </c>
      <c r="F483" t="s">
        <v>13</v>
      </c>
      <c r="G483" s="1">
        <v>45413</v>
      </c>
      <c r="H483" s="1">
        <v>45415</v>
      </c>
      <c r="I483">
        <v>2</v>
      </c>
      <c r="J483">
        <v>120741</v>
      </c>
      <c r="K483" t="s">
        <v>24</v>
      </c>
      <c r="L483" t="s">
        <v>25</v>
      </c>
      <c r="M483">
        <v>3</v>
      </c>
      <c r="N483" t="s">
        <v>584</v>
      </c>
      <c r="O483" t="s">
        <v>589</v>
      </c>
    </row>
    <row r="484" spans="1:15" x14ac:dyDescent="0.3">
      <c r="A484" t="s">
        <v>53</v>
      </c>
      <c r="B484" t="s">
        <v>1462</v>
      </c>
      <c r="C484">
        <v>41</v>
      </c>
      <c r="D484" t="s">
        <v>30</v>
      </c>
      <c r="E484" t="s">
        <v>562</v>
      </c>
      <c r="F484" t="s">
        <v>9</v>
      </c>
      <c r="G484" s="1">
        <v>44813</v>
      </c>
      <c r="H484" t="s">
        <v>1463</v>
      </c>
      <c r="I484">
        <v>6</v>
      </c>
      <c r="J484">
        <v>9872</v>
      </c>
      <c r="K484" t="s">
        <v>39</v>
      </c>
      <c r="L484" t="s">
        <v>25</v>
      </c>
      <c r="M484">
        <v>1</v>
      </c>
      <c r="N484" t="s">
        <v>584</v>
      </c>
      <c r="O484" t="s">
        <v>599</v>
      </c>
    </row>
    <row r="485" spans="1:15" x14ac:dyDescent="0.3">
      <c r="A485" t="s">
        <v>34</v>
      </c>
      <c r="B485" t="s">
        <v>1464</v>
      </c>
      <c r="C485">
        <v>39</v>
      </c>
      <c r="D485" t="s">
        <v>604</v>
      </c>
      <c r="E485" t="s">
        <v>737</v>
      </c>
      <c r="F485" t="s">
        <v>583</v>
      </c>
      <c r="G485" t="s">
        <v>1465</v>
      </c>
      <c r="H485" t="s">
        <v>1466</v>
      </c>
      <c r="I485">
        <v>6</v>
      </c>
      <c r="J485">
        <v>5818</v>
      </c>
      <c r="K485" t="s">
        <v>35</v>
      </c>
      <c r="L485" t="s">
        <v>31</v>
      </c>
      <c r="M485">
        <v>1</v>
      </c>
      <c r="N485" t="s">
        <v>584</v>
      </c>
      <c r="O485" t="s">
        <v>594</v>
      </c>
    </row>
    <row r="486" spans="1:15" x14ac:dyDescent="0.3">
      <c r="A486" t="s">
        <v>280</v>
      </c>
      <c r="B486" t="s">
        <v>1467</v>
      </c>
      <c r="C486">
        <v>74</v>
      </c>
      <c r="D486" t="s">
        <v>604</v>
      </c>
      <c r="E486" t="s">
        <v>587</v>
      </c>
      <c r="F486" t="s">
        <v>12</v>
      </c>
      <c r="G486" t="s">
        <v>1468</v>
      </c>
      <c r="H486" t="s">
        <v>664</v>
      </c>
      <c r="I486">
        <v>8</v>
      </c>
      <c r="J486">
        <v>114764</v>
      </c>
      <c r="K486" t="s">
        <v>28</v>
      </c>
      <c r="L486" t="s">
        <v>31</v>
      </c>
      <c r="M486">
        <v>3</v>
      </c>
      <c r="N486" t="s">
        <v>584</v>
      </c>
      <c r="O486" t="s">
        <v>589</v>
      </c>
    </row>
    <row r="487" spans="1:15" x14ac:dyDescent="0.3">
      <c r="A487" t="s">
        <v>26</v>
      </c>
      <c r="B487" t="s">
        <v>1469</v>
      </c>
      <c r="C487">
        <v>18</v>
      </c>
      <c r="D487" t="s">
        <v>582</v>
      </c>
      <c r="E487" t="s">
        <v>562</v>
      </c>
      <c r="F487" t="s">
        <v>678</v>
      </c>
      <c r="G487" t="s">
        <v>932</v>
      </c>
      <c r="H487" s="1">
        <v>44896</v>
      </c>
      <c r="I487">
        <v>10</v>
      </c>
      <c r="J487">
        <v>7208</v>
      </c>
      <c r="K487" t="s">
        <v>28</v>
      </c>
      <c r="L487" t="s">
        <v>25</v>
      </c>
      <c r="M487">
        <v>1</v>
      </c>
      <c r="N487" t="s">
        <v>584</v>
      </c>
      <c r="O487" t="s">
        <v>599</v>
      </c>
    </row>
    <row r="488" spans="1:15" x14ac:dyDescent="0.3">
      <c r="A488" t="s">
        <v>334</v>
      </c>
      <c r="B488" t="s">
        <v>1470</v>
      </c>
      <c r="C488">
        <v>64</v>
      </c>
      <c r="D488" t="s">
        <v>582</v>
      </c>
      <c r="E488" t="s">
        <v>561</v>
      </c>
      <c r="F488" t="s">
        <v>13</v>
      </c>
      <c r="G488" t="s">
        <v>1471</v>
      </c>
      <c r="H488" s="1">
        <v>44808</v>
      </c>
      <c r="I488">
        <v>6</v>
      </c>
      <c r="J488">
        <v>109188</v>
      </c>
      <c r="K488" t="s">
        <v>28</v>
      </c>
      <c r="L488" t="s">
        <v>31</v>
      </c>
      <c r="M488">
        <v>1</v>
      </c>
      <c r="N488" t="s">
        <v>584</v>
      </c>
      <c r="O488" t="s">
        <v>594</v>
      </c>
    </row>
    <row r="489" spans="1:15" x14ac:dyDescent="0.3">
      <c r="A489" t="s">
        <v>169</v>
      </c>
      <c r="B489" t="s">
        <v>1472</v>
      </c>
      <c r="C489">
        <v>33</v>
      </c>
      <c r="D489" t="s">
        <v>23</v>
      </c>
      <c r="E489" t="s">
        <v>614</v>
      </c>
      <c r="F489" t="s">
        <v>10</v>
      </c>
      <c r="G489" s="1">
        <v>44928</v>
      </c>
      <c r="H489" s="1">
        <v>44936</v>
      </c>
      <c r="I489">
        <v>8</v>
      </c>
      <c r="J489">
        <v>70790</v>
      </c>
      <c r="K489" t="s">
        <v>35</v>
      </c>
      <c r="L489" t="s">
        <v>25</v>
      </c>
      <c r="M489">
        <v>3</v>
      </c>
      <c r="N489" t="s">
        <v>584</v>
      </c>
      <c r="O489" t="s">
        <v>585</v>
      </c>
    </row>
    <row r="490" spans="1:15" x14ac:dyDescent="0.3">
      <c r="A490" t="s">
        <v>239</v>
      </c>
      <c r="B490" t="s">
        <v>1473</v>
      </c>
      <c r="C490">
        <v>7</v>
      </c>
      <c r="D490" t="s">
        <v>626</v>
      </c>
      <c r="E490" t="s">
        <v>681</v>
      </c>
      <c r="F490" t="s">
        <v>627</v>
      </c>
      <c r="G490" t="s">
        <v>1474</v>
      </c>
      <c r="H490" t="s">
        <v>1475</v>
      </c>
      <c r="I490">
        <v>5</v>
      </c>
      <c r="J490">
        <v>63563</v>
      </c>
      <c r="K490" t="s">
        <v>35</v>
      </c>
      <c r="L490" t="s">
        <v>31</v>
      </c>
      <c r="M490">
        <v>3</v>
      </c>
      <c r="N490" t="s">
        <v>584</v>
      </c>
      <c r="O490" t="s">
        <v>599</v>
      </c>
    </row>
    <row r="491" spans="1:15" x14ac:dyDescent="0.3">
      <c r="A491" t="s">
        <v>503</v>
      </c>
      <c r="B491" t="s">
        <v>1476</v>
      </c>
      <c r="C491">
        <v>85</v>
      </c>
      <c r="D491" t="s">
        <v>640</v>
      </c>
      <c r="E491" t="s">
        <v>562</v>
      </c>
      <c r="F491" t="s">
        <v>11</v>
      </c>
      <c r="G491" t="s">
        <v>918</v>
      </c>
      <c r="H491" t="s">
        <v>1290</v>
      </c>
      <c r="I491">
        <v>2</v>
      </c>
      <c r="J491">
        <v>148460</v>
      </c>
      <c r="K491" t="s">
        <v>24</v>
      </c>
      <c r="L491" t="s">
        <v>31</v>
      </c>
      <c r="M491">
        <v>3</v>
      </c>
      <c r="N491" t="s">
        <v>584</v>
      </c>
      <c r="O491" t="s">
        <v>585</v>
      </c>
    </row>
    <row r="492" spans="1:15" x14ac:dyDescent="0.3">
      <c r="A492" t="s">
        <v>435</v>
      </c>
      <c r="B492" t="s">
        <v>1477</v>
      </c>
      <c r="C492">
        <v>42</v>
      </c>
      <c r="D492" t="s">
        <v>596</v>
      </c>
      <c r="E492" t="s">
        <v>630</v>
      </c>
      <c r="F492" t="s">
        <v>611</v>
      </c>
      <c r="G492" t="s">
        <v>965</v>
      </c>
      <c r="H492" t="s">
        <v>1395</v>
      </c>
      <c r="I492">
        <v>4</v>
      </c>
      <c r="J492">
        <v>142034</v>
      </c>
      <c r="K492" t="s">
        <v>35</v>
      </c>
      <c r="L492" t="s">
        <v>31</v>
      </c>
      <c r="M492">
        <v>3</v>
      </c>
      <c r="N492" t="s">
        <v>584</v>
      </c>
      <c r="O492" t="s">
        <v>599</v>
      </c>
    </row>
    <row r="493" spans="1:15" x14ac:dyDescent="0.3">
      <c r="A493" t="s">
        <v>523</v>
      </c>
      <c r="B493" t="s">
        <v>1478</v>
      </c>
      <c r="C493">
        <v>67</v>
      </c>
      <c r="D493" t="s">
        <v>23</v>
      </c>
      <c r="E493" t="s">
        <v>597</v>
      </c>
      <c r="F493" t="s">
        <v>606</v>
      </c>
      <c r="G493" s="1">
        <v>45139</v>
      </c>
      <c r="H493" s="1">
        <v>45140</v>
      </c>
      <c r="I493">
        <v>1</v>
      </c>
      <c r="J493">
        <v>122279</v>
      </c>
      <c r="K493" t="s">
        <v>24</v>
      </c>
      <c r="L493" t="s">
        <v>31</v>
      </c>
      <c r="M493">
        <v>2</v>
      </c>
      <c r="N493" t="s">
        <v>584</v>
      </c>
      <c r="O493" t="s">
        <v>589</v>
      </c>
    </row>
    <row r="494" spans="1:15" x14ac:dyDescent="0.3">
      <c r="A494" t="s">
        <v>192</v>
      </c>
      <c r="B494" t="s">
        <v>1479</v>
      </c>
      <c r="C494">
        <v>23</v>
      </c>
      <c r="D494" t="s">
        <v>610</v>
      </c>
      <c r="E494" t="s">
        <v>561</v>
      </c>
      <c r="F494" t="s">
        <v>691</v>
      </c>
      <c r="G494" t="s">
        <v>721</v>
      </c>
      <c r="H494" s="1">
        <v>44777</v>
      </c>
      <c r="I494">
        <v>5</v>
      </c>
      <c r="J494">
        <v>52468</v>
      </c>
      <c r="K494" t="s">
        <v>35</v>
      </c>
      <c r="L494" t="s">
        <v>25</v>
      </c>
      <c r="M494">
        <v>5</v>
      </c>
      <c r="N494" t="s">
        <v>584</v>
      </c>
      <c r="O494" t="s">
        <v>599</v>
      </c>
    </row>
    <row r="495" spans="1:15" x14ac:dyDescent="0.3">
      <c r="A495" t="s">
        <v>236</v>
      </c>
      <c r="B495" t="s">
        <v>1480</v>
      </c>
      <c r="C495">
        <v>33</v>
      </c>
      <c r="D495" t="s">
        <v>604</v>
      </c>
      <c r="E495" t="s">
        <v>702</v>
      </c>
      <c r="F495" t="s">
        <v>13</v>
      </c>
      <c r="G495" t="s">
        <v>1046</v>
      </c>
      <c r="H495" t="s">
        <v>1068</v>
      </c>
      <c r="I495">
        <v>9</v>
      </c>
      <c r="J495">
        <v>113362</v>
      </c>
      <c r="K495" t="s">
        <v>24</v>
      </c>
      <c r="L495" t="s">
        <v>25</v>
      </c>
      <c r="M495">
        <v>3</v>
      </c>
      <c r="N495" t="s">
        <v>584</v>
      </c>
      <c r="O495" t="s">
        <v>594</v>
      </c>
    </row>
    <row r="496" spans="1:15" x14ac:dyDescent="0.3">
      <c r="A496" t="s">
        <v>198</v>
      </c>
      <c r="B496" t="s">
        <v>1481</v>
      </c>
      <c r="C496">
        <v>48</v>
      </c>
      <c r="D496" t="s">
        <v>610</v>
      </c>
      <c r="E496" t="s">
        <v>654</v>
      </c>
      <c r="F496" t="s">
        <v>623</v>
      </c>
      <c r="G496" s="1">
        <v>44720</v>
      </c>
      <c r="H496" t="s">
        <v>743</v>
      </c>
      <c r="I496">
        <v>8</v>
      </c>
      <c r="J496">
        <v>87585</v>
      </c>
      <c r="K496" t="s">
        <v>28</v>
      </c>
      <c r="L496" t="s">
        <v>31</v>
      </c>
      <c r="M496">
        <v>4</v>
      </c>
      <c r="N496" t="s">
        <v>584</v>
      </c>
      <c r="O496" t="s">
        <v>594</v>
      </c>
    </row>
    <row r="497" spans="1:15" x14ac:dyDescent="0.3">
      <c r="A497" t="s">
        <v>265</v>
      </c>
      <c r="B497" t="s">
        <v>1482</v>
      </c>
      <c r="C497">
        <v>59</v>
      </c>
      <c r="D497" t="s">
        <v>626</v>
      </c>
      <c r="E497" t="s">
        <v>597</v>
      </c>
      <c r="F497" t="s">
        <v>656</v>
      </c>
      <c r="G497" s="1">
        <v>45109</v>
      </c>
      <c r="H497" s="1">
        <v>45118</v>
      </c>
      <c r="I497">
        <v>9</v>
      </c>
      <c r="J497">
        <v>125657</v>
      </c>
      <c r="K497" t="s">
        <v>35</v>
      </c>
      <c r="L497" t="s">
        <v>25</v>
      </c>
      <c r="M497">
        <v>5</v>
      </c>
      <c r="N497" t="s">
        <v>584</v>
      </c>
      <c r="O497" t="s">
        <v>599</v>
      </c>
    </row>
    <row r="498" spans="1:15" x14ac:dyDescent="0.3">
      <c r="A498" t="s">
        <v>527</v>
      </c>
      <c r="B498" t="s">
        <v>1483</v>
      </c>
      <c r="C498">
        <v>46</v>
      </c>
      <c r="D498" t="s">
        <v>23</v>
      </c>
      <c r="E498" t="s">
        <v>558</v>
      </c>
      <c r="F498" t="s">
        <v>11</v>
      </c>
      <c r="G498" t="s">
        <v>1474</v>
      </c>
      <c r="H498" t="s">
        <v>911</v>
      </c>
      <c r="I498">
        <v>1</v>
      </c>
      <c r="J498">
        <v>135205</v>
      </c>
      <c r="K498" t="s">
        <v>35</v>
      </c>
      <c r="L498" t="s">
        <v>31</v>
      </c>
      <c r="M498">
        <v>4</v>
      </c>
      <c r="N498" t="s">
        <v>584</v>
      </c>
      <c r="O498" t="s">
        <v>594</v>
      </c>
    </row>
    <row r="499" spans="1:15" x14ac:dyDescent="0.3">
      <c r="A499" t="s">
        <v>525</v>
      </c>
      <c r="B499" t="s">
        <v>1484</v>
      </c>
      <c r="C499">
        <v>81</v>
      </c>
      <c r="D499" t="s">
        <v>626</v>
      </c>
      <c r="E499" t="s">
        <v>561</v>
      </c>
      <c r="F499" t="s">
        <v>10</v>
      </c>
      <c r="G499" t="s">
        <v>1376</v>
      </c>
      <c r="H499" t="s">
        <v>1195</v>
      </c>
      <c r="I499">
        <v>1</v>
      </c>
      <c r="J499">
        <v>123822</v>
      </c>
      <c r="K499" t="s">
        <v>28</v>
      </c>
      <c r="L499" t="s">
        <v>31</v>
      </c>
      <c r="M499">
        <v>1</v>
      </c>
      <c r="N499" t="s">
        <v>584</v>
      </c>
      <c r="O499" t="s">
        <v>599</v>
      </c>
    </row>
    <row r="500" spans="1:15" x14ac:dyDescent="0.3">
      <c r="A500" t="s">
        <v>138</v>
      </c>
      <c r="B500" t="s">
        <v>1485</v>
      </c>
      <c r="C500">
        <v>17</v>
      </c>
      <c r="D500" t="s">
        <v>604</v>
      </c>
      <c r="E500" t="s">
        <v>563</v>
      </c>
      <c r="F500" t="s">
        <v>601</v>
      </c>
      <c r="G500" t="s">
        <v>663</v>
      </c>
      <c r="H500" t="s">
        <v>664</v>
      </c>
      <c r="I500">
        <v>3</v>
      </c>
      <c r="J500">
        <v>20605</v>
      </c>
      <c r="K500" t="s">
        <v>24</v>
      </c>
      <c r="L500" t="s">
        <v>25</v>
      </c>
      <c r="M500">
        <v>1</v>
      </c>
      <c r="N500" t="s">
        <v>584</v>
      </c>
      <c r="O500" t="s">
        <v>594</v>
      </c>
    </row>
    <row r="501" spans="1:15" x14ac:dyDescent="0.3">
      <c r="A501" t="s">
        <v>292</v>
      </c>
      <c r="B501" t="s">
        <v>1486</v>
      </c>
      <c r="C501">
        <v>68</v>
      </c>
      <c r="D501" t="s">
        <v>640</v>
      </c>
      <c r="E501" t="s">
        <v>702</v>
      </c>
      <c r="F501" t="s">
        <v>10</v>
      </c>
      <c r="G501" t="s">
        <v>1487</v>
      </c>
      <c r="H501" s="1">
        <v>44988</v>
      </c>
      <c r="I501">
        <v>7</v>
      </c>
      <c r="J501">
        <v>106181</v>
      </c>
      <c r="K501" t="s">
        <v>35</v>
      </c>
      <c r="L501" t="s">
        <v>31</v>
      </c>
      <c r="M501">
        <v>2</v>
      </c>
      <c r="N501" t="s">
        <v>584</v>
      </c>
      <c r="O501" t="s">
        <v>594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27BEF-C25C-4C84-A71D-28460E920048}">
  <dimension ref="A1:Q501"/>
  <sheetViews>
    <sheetView workbookViewId="0">
      <selection activeCell="R6" sqref="R6"/>
    </sheetView>
  </sheetViews>
  <sheetFormatPr defaultRowHeight="14.4" x14ac:dyDescent="0.3"/>
  <cols>
    <col min="2" max="2" width="15.21875" bestFit="1" customWidth="1"/>
    <col min="6" max="6" width="15.5546875" bestFit="1" customWidth="1"/>
    <col min="8" max="8" width="10" bestFit="1" customWidth="1"/>
    <col min="9" max="9" width="16.77734375" bestFit="1" customWidth="1"/>
    <col min="10" max="10" width="16.21875" bestFit="1" customWidth="1"/>
    <col min="12" max="12" width="16.77734375" bestFit="1" customWidth="1"/>
    <col min="17" max="17" width="20.109375" bestFit="1" customWidth="1"/>
  </cols>
  <sheetData>
    <row r="1" spans="1:17" x14ac:dyDescent="0.3">
      <c r="A1" t="s">
        <v>15</v>
      </c>
      <c r="B1" t="s">
        <v>577</v>
      </c>
      <c r="C1" t="s">
        <v>578</v>
      </c>
      <c r="D1" t="s">
        <v>16</v>
      </c>
      <c r="E1" t="s">
        <v>17</v>
      </c>
      <c r="F1" t="s">
        <v>554</v>
      </c>
      <c r="G1" t="s">
        <v>1</v>
      </c>
      <c r="H1" t="s">
        <v>8</v>
      </c>
      <c r="I1" t="s">
        <v>535</v>
      </c>
      <c r="J1" t="s">
        <v>536</v>
      </c>
      <c r="K1" t="s">
        <v>537</v>
      </c>
      <c r="L1" s="7" t="s">
        <v>555</v>
      </c>
      <c r="M1" s="7" t="s">
        <v>556</v>
      </c>
      <c r="N1" t="s">
        <v>557</v>
      </c>
      <c r="O1" t="s">
        <v>18</v>
      </c>
      <c r="P1" t="s">
        <v>19</v>
      </c>
      <c r="Q1" t="s">
        <v>20</v>
      </c>
    </row>
    <row r="2" spans="1:17" x14ac:dyDescent="0.3">
      <c r="A2" t="s">
        <v>21</v>
      </c>
      <c r="B2" t="s">
        <v>1173</v>
      </c>
      <c r="C2">
        <v>81</v>
      </c>
      <c r="D2" t="s">
        <v>22</v>
      </c>
      <c r="E2" t="s">
        <v>23</v>
      </c>
      <c r="F2" t="s">
        <v>558</v>
      </c>
      <c r="G2" t="s">
        <v>2</v>
      </c>
      <c r="H2" t="s">
        <v>9</v>
      </c>
      <c r="I2" s="1">
        <v>45227</v>
      </c>
      <c r="J2" s="1">
        <v>45237</v>
      </c>
      <c r="K2" s="8">
        <f>Table3[[#This Row],[Discharge_Date]]-Table3[[#This Row],[Admission_Date]]+1</f>
        <v>11</v>
      </c>
      <c r="L2" s="7">
        <v>5092</v>
      </c>
      <c r="M2" s="7">
        <f>Table3[[#This Row],[Treatment_Cost]]/Table3[[#This Row],[Length_of_Stay]]</f>
        <v>462.90909090909093</v>
      </c>
      <c r="N2" t="str">
        <f>IF(Table3[[#This Row],[Cost per day]]&lt;PERCENTILE(Table3[Cost per day],0.25),"Low",
 IF(Table3[[#This Row],[Cost per day]]&gt;PERCENTILE(Table3[Cost per day],0.75),"High",
 "Normal"))</f>
        <v>Low</v>
      </c>
      <c r="O2" t="s">
        <v>24</v>
      </c>
      <c r="P2" t="s">
        <v>25</v>
      </c>
      <c r="Q2">
        <v>4</v>
      </c>
    </row>
    <row r="3" spans="1:17" x14ac:dyDescent="0.3">
      <c r="A3" t="s">
        <v>26</v>
      </c>
      <c r="B3" t="s">
        <v>1469</v>
      </c>
      <c r="C3">
        <v>18</v>
      </c>
      <c r="D3" t="s">
        <v>27</v>
      </c>
      <c r="E3" t="s">
        <v>23</v>
      </c>
      <c r="F3" t="s">
        <v>562</v>
      </c>
      <c r="G3" t="s">
        <v>3</v>
      </c>
      <c r="H3" t="s">
        <v>10</v>
      </c>
      <c r="I3" s="1">
        <v>44886</v>
      </c>
      <c r="J3" s="1">
        <v>44896</v>
      </c>
      <c r="K3" s="8">
        <f>Table3[[#This Row],[Discharge_Date]]-Table3[[#This Row],[Admission_Date]]+1</f>
        <v>11</v>
      </c>
      <c r="L3" s="7">
        <v>7208</v>
      </c>
      <c r="M3" s="7">
        <f>Table3[[#This Row],[Treatment_Cost]]/Table3[[#This Row],[Length_of_Stay]]</f>
        <v>655.27272727272725</v>
      </c>
      <c r="N3" t="str">
        <f>IF(Table3[[#This Row],[Cost per day]]&lt;PERCENTILE(Table3[Cost per day],0.25),"Low",
 IF(Table3[[#This Row],[Cost per day]]&gt;PERCENTILE(Table3[Cost per day],0.75),"High",
 "Normal"))</f>
        <v>Low</v>
      </c>
      <c r="O3" t="s">
        <v>28</v>
      </c>
      <c r="P3" t="s">
        <v>25</v>
      </c>
      <c r="Q3">
        <v>1</v>
      </c>
    </row>
    <row r="4" spans="1:17" x14ac:dyDescent="0.3">
      <c r="A4" t="s">
        <v>29</v>
      </c>
      <c r="B4" t="s">
        <v>1252</v>
      </c>
      <c r="C4">
        <v>33</v>
      </c>
      <c r="D4" t="s">
        <v>27</v>
      </c>
      <c r="E4" t="s">
        <v>30</v>
      </c>
      <c r="F4" t="s">
        <v>563</v>
      </c>
      <c r="G4" t="s">
        <v>4</v>
      </c>
      <c r="H4" t="s">
        <v>11</v>
      </c>
      <c r="I4" s="1">
        <v>45065</v>
      </c>
      <c r="J4" s="1">
        <v>45072</v>
      </c>
      <c r="K4" s="8">
        <f>Table3[[#This Row],[Discharge_Date]]-Table3[[#This Row],[Admission_Date]]+1</f>
        <v>8</v>
      </c>
      <c r="L4" s="7">
        <v>5986</v>
      </c>
      <c r="M4" s="7">
        <f>Table3[[#This Row],[Treatment_Cost]]/Table3[[#This Row],[Length_of_Stay]]</f>
        <v>748.25</v>
      </c>
      <c r="N4" t="str">
        <f>IF(Table3[[#This Row],[Cost per day]]&lt;PERCENTILE(Table3[Cost per day],0.25),"Low",
 IF(Table3[[#This Row],[Cost per day]]&gt;PERCENTILE(Table3[Cost per day],0.75),"High",
 "Normal"))</f>
        <v>Low</v>
      </c>
      <c r="O4" t="s">
        <v>24</v>
      </c>
      <c r="P4" t="s">
        <v>31</v>
      </c>
      <c r="Q4">
        <v>5</v>
      </c>
    </row>
    <row r="5" spans="1:17" x14ac:dyDescent="0.3">
      <c r="A5" t="s">
        <v>32</v>
      </c>
      <c r="B5" t="s">
        <v>993</v>
      </c>
      <c r="C5">
        <v>63</v>
      </c>
      <c r="D5" t="s">
        <v>33</v>
      </c>
      <c r="E5" t="s">
        <v>23</v>
      </c>
      <c r="F5" t="s">
        <v>562</v>
      </c>
      <c r="G5" t="s">
        <v>5</v>
      </c>
      <c r="H5" t="s">
        <v>11</v>
      </c>
      <c r="I5" s="1">
        <v>44644</v>
      </c>
      <c r="J5" s="1">
        <v>44651</v>
      </c>
      <c r="K5" s="8">
        <f>Table3[[#This Row],[Discharge_Date]]-Table3[[#This Row],[Admission_Date]]+1</f>
        <v>8</v>
      </c>
      <c r="L5" s="7">
        <v>6033</v>
      </c>
      <c r="M5" s="7">
        <f>Table3[[#This Row],[Treatment_Cost]]/Table3[[#This Row],[Length_of_Stay]]</f>
        <v>754.125</v>
      </c>
      <c r="N5" t="str">
        <f>IF(Table3[[#This Row],[Cost per day]]&lt;PERCENTILE(Table3[Cost per day],0.25),"Low",
 IF(Table3[[#This Row],[Cost per day]]&gt;PERCENTILE(Table3[Cost per day],0.75),"High",
 "Normal"))</f>
        <v>Low</v>
      </c>
      <c r="O5" t="s">
        <v>24</v>
      </c>
      <c r="P5" t="s">
        <v>31</v>
      </c>
      <c r="Q5">
        <v>1</v>
      </c>
    </row>
    <row r="6" spans="1:17" x14ac:dyDescent="0.3">
      <c r="A6" t="s">
        <v>34</v>
      </c>
      <c r="B6" t="s">
        <v>1464</v>
      </c>
      <c r="C6">
        <v>39</v>
      </c>
      <c r="D6" t="s">
        <v>27</v>
      </c>
      <c r="E6" t="s">
        <v>30</v>
      </c>
      <c r="F6" t="s">
        <v>561</v>
      </c>
      <c r="G6" t="s">
        <v>5</v>
      </c>
      <c r="H6" t="s">
        <v>9</v>
      </c>
      <c r="I6" s="1">
        <v>45249</v>
      </c>
      <c r="J6" s="1">
        <v>45255</v>
      </c>
      <c r="K6" s="8">
        <f>Table3[[#This Row],[Discharge_Date]]-Table3[[#This Row],[Admission_Date]]+1</f>
        <v>7</v>
      </c>
      <c r="L6" s="7">
        <v>5818</v>
      </c>
      <c r="M6" s="7">
        <f>Table3[[#This Row],[Treatment_Cost]]/Table3[[#This Row],[Length_of_Stay]]</f>
        <v>831.14285714285711</v>
      </c>
      <c r="N6" t="str">
        <f>IF(Table3[[#This Row],[Cost per day]]&lt;PERCENTILE(Table3[Cost per day],0.25),"Low",
 IF(Table3[[#This Row],[Cost per day]]&gt;PERCENTILE(Table3[Cost per day],0.75),"High",
 "Normal"))</f>
        <v>Low</v>
      </c>
      <c r="O6" t="s">
        <v>35</v>
      </c>
      <c r="P6" t="s">
        <v>31</v>
      </c>
      <c r="Q6">
        <v>1</v>
      </c>
    </row>
    <row r="7" spans="1:17" x14ac:dyDescent="0.3">
      <c r="A7" t="s">
        <v>36</v>
      </c>
      <c r="B7" t="s">
        <v>639</v>
      </c>
      <c r="C7">
        <v>68</v>
      </c>
      <c r="D7" t="s">
        <v>33</v>
      </c>
      <c r="E7" t="s">
        <v>23</v>
      </c>
      <c r="F7" t="s">
        <v>561</v>
      </c>
      <c r="G7" t="s">
        <v>5</v>
      </c>
      <c r="H7" t="s">
        <v>12</v>
      </c>
      <c r="I7" s="1">
        <v>45230</v>
      </c>
      <c r="J7" s="1">
        <v>45238</v>
      </c>
      <c r="K7" s="8">
        <f>Table3[[#This Row],[Discharge_Date]]-Table3[[#This Row],[Admission_Date]]+1</f>
        <v>9</v>
      </c>
      <c r="L7" s="7">
        <v>8680</v>
      </c>
      <c r="M7" s="7">
        <f>Table3[[#This Row],[Treatment_Cost]]/Table3[[#This Row],[Length_of_Stay]]</f>
        <v>964.44444444444446</v>
      </c>
      <c r="N7" t="str">
        <f>IF(Table3[[#This Row],[Cost per day]]&lt;PERCENTILE(Table3[Cost per day],0.25),"Low",
 IF(Table3[[#This Row],[Cost per day]]&gt;PERCENTILE(Table3[Cost per day],0.75),"High",
 "Normal"))</f>
        <v>Low</v>
      </c>
      <c r="O7" t="s">
        <v>28</v>
      </c>
      <c r="P7" t="s">
        <v>31</v>
      </c>
      <c r="Q7">
        <v>3</v>
      </c>
    </row>
    <row r="8" spans="1:17" x14ac:dyDescent="0.3">
      <c r="A8" t="s">
        <v>37</v>
      </c>
      <c r="B8" t="s">
        <v>754</v>
      </c>
      <c r="C8">
        <v>14</v>
      </c>
      <c r="D8" t="s">
        <v>38</v>
      </c>
      <c r="E8" t="s">
        <v>23</v>
      </c>
      <c r="F8" t="s">
        <v>560</v>
      </c>
      <c r="G8" t="s">
        <v>2</v>
      </c>
      <c r="H8" t="s">
        <v>10</v>
      </c>
      <c r="I8" s="1">
        <v>45293</v>
      </c>
      <c r="J8" s="1">
        <v>45299</v>
      </c>
      <c r="K8" s="8">
        <f>Table3[[#This Row],[Discharge_Date]]-Table3[[#This Row],[Admission_Date]]+1</f>
        <v>7</v>
      </c>
      <c r="L8" s="7">
        <v>6769</v>
      </c>
      <c r="M8" s="7">
        <f>Table3[[#This Row],[Treatment_Cost]]/Table3[[#This Row],[Length_of_Stay]]</f>
        <v>967</v>
      </c>
      <c r="N8" t="str">
        <f>IF(Table3[[#This Row],[Cost per day]]&lt;PERCENTILE(Table3[Cost per day],0.25),"Low",
 IF(Table3[[#This Row],[Cost per day]]&gt;PERCENTILE(Table3[Cost per day],0.75),"High",
 "Normal"))</f>
        <v>Low</v>
      </c>
      <c r="O8" t="s">
        <v>39</v>
      </c>
      <c r="P8" t="s">
        <v>25</v>
      </c>
      <c r="Q8">
        <v>2</v>
      </c>
    </row>
    <row r="9" spans="1:17" x14ac:dyDescent="0.3">
      <c r="A9" t="s">
        <v>40</v>
      </c>
      <c r="B9" t="s">
        <v>1411</v>
      </c>
      <c r="C9">
        <v>74</v>
      </c>
      <c r="D9" t="s">
        <v>33</v>
      </c>
      <c r="E9" t="s">
        <v>23</v>
      </c>
      <c r="F9" t="s">
        <v>558</v>
      </c>
      <c r="G9" t="s">
        <v>2</v>
      </c>
      <c r="H9" t="s">
        <v>11</v>
      </c>
      <c r="I9" s="1">
        <v>45292</v>
      </c>
      <c r="J9" s="1">
        <v>45299</v>
      </c>
      <c r="K9" s="8">
        <f>Table3[[#This Row],[Discharge_Date]]-Table3[[#This Row],[Admission_Date]]+1</f>
        <v>8</v>
      </c>
      <c r="L9" s="7">
        <v>8107</v>
      </c>
      <c r="M9" s="7">
        <f>Table3[[#This Row],[Treatment_Cost]]/Table3[[#This Row],[Length_of_Stay]]</f>
        <v>1013.375</v>
      </c>
      <c r="N9" t="str">
        <f>IF(Table3[[#This Row],[Cost per day]]&lt;PERCENTILE(Table3[Cost per day],0.25),"Low",
 IF(Table3[[#This Row],[Cost per day]]&gt;PERCENTILE(Table3[Cost per day],0.75),"High",
 "Normal"))</f>
        <v>Low</v>
      </c>
      <c r="O9" t="s">
        <v>35</v>
      </c>
      <c r="P9" t="s">
        <v>25</v>
      </c>
      <c r="Q9">
        <v>2</v>
      </c>
    </row>
    <row r="10" spans="1:17" x14ac:dyDescent="0.3">
      <c r="A10" t="s">
        <v>41</v>
      </c>
      <c r="B10" t="s">
        <v>1114</v>
      </c>
      <c r="C10">
        <v>33</v>
      </c>
      <c r="D10" t="s">
        <v>27</v>
      </c>
      <c r="E10" t="s">
        <v>23</v>
      </c>
      <c r="F10" t="s">
        <v>563</v>
      </c>
      <c r="G10" t="s">
        <v>3</v>
      </c>
      <c r="H10" t="s">
        <v>12</v>
      </c>
      <c r="I10" s="1">
        <v>45196</v>
      </c>
      <c r="J10" s="1">
        <v>45205</v>
      </c>
      <c r="K10" s="8">
        <f>Table3[[#This Row],[Discharge_Date]]-Table3[[#This Row],[Admission_Date]]+1</f>
        <v>10</v>
      </c>
      <c r="L10" s="7">
        <v>10560</v>
      </c>
      <c r="M10" s="7">
        <f>Table3[[#This Row],[Treatment_Cost]]/Table3[[#This Row],[Length_of_Stay]]</f>
        <v>1056</v>
      </c>
      <c r="N10" t="str">
        <f>IF(Table3[[#This Row],[Cost per day]]&lt;PERCENTILE(Table3[Cost per day],0.25),"Low",
 IF(Table3[[#This Row],[Cost per day]]&gt;PERCENTILE(Table3[Cost per day],0.75),"High",
 "Normal"))</f>
        <v>Low</v>
      </c>
      <c r="O10" t="s">
        <v>28</v>
      </c>
      <c r="P10" t="s">
        <v>25</v>
      </c>
      <c r="Q10">
        <v>1</v>
      </c>
    </row>
    <row r="11" spans="1:17" x14ac:dyDescent="0.3">
      <c r="A11" t="s">
        <v>42</v>
      </c>
      <c r="B11" t="s">
        <v>822</v>
      </c>
      <c r="C11">
        <v>15</v>
      </c>
      <c r="D11" t="s">
        <v>38</v>
      </c>
      <c r="E11" t="s">
        <v>23</v>
      </c>
      <c r="F11" t="s">
        <v>562</v>
      </c>
      <c r="G11" t="s">
        <v>5</v>
      </c>
      <c r="H11" t="s">
        <v>11</v>
      </c>
      <c r="I11" s="1">
        <v>44955</v>
      </c>
      <c r="J11" s="1">
        <v>44961</v>
      </c>
      <c r="K11" s="8">
        <f>Table3[[#This Row],[Discharge_Date]]-Table3[[#This Row],[Admission_Date]]+1</f>
        <v>7</v>
      </c>
      <c r="L11" s="7">
        <v>7066</v>
      </c>
      <c r="M11" s="7">
        <f>Table3[[#This Row],[Treatment_Cost]]/Table3[[#This Row],[Length_of_Stay]]</f>
        <v>1009.4285714285714</v>
      </c>
      <c r="N11" t="str">
        <f>IF(Table3[[#This Row],[Cost per day]]&lt;PERCENTILE(Table3[Cost per day],0.25),"Low",
 IF(Table3[[#This Row],[Cost per day]]&gt;PERCENTILE(Table3[Cost per day],0.75),"High",
 "Normal"))</f>
        <v>Low</v>
      </c>
      <c r="O11" t="s">
        <v>39</v>
      </c>
      <c r="P11" t="s">
        <v>31</v>
      </c>
      <c r="Q11">
        <v>3</v>
      </c>
    </row>
    <row r="12" spans="1:17" x14ac:dyDescent="0.3">
      <c r="A12" t="s">
        <v>43</v>
      </c>
      <c r="B12" t="s">
        <v>730</v>
      </c>
      <c r="C12">
        <v>80</v>
      </c>
      <c r="D12" t="s">
        <v>22</v>
      </c>
      <c r="E12" t="s">
        <v>30</v>
      </c>
      <c r="F12" t="s">
        <v>560</v>
      </c>
      <c r="G12" t="s">
        <v>5</v>
      </c>
      <c r="H12" t="s">
        <v>12</v>
      </c>
      <c r="I12" s="1">
        <v>45026</v>
      </c>
      <c r="J12" s="1">
        <v>45036</v>
      </c>
      <c r="K12" s="8">
        <f>Table3[[#This Row],[Discharge_Date]]-Table3[[#This Row],[Admission_Date]]+1</f>
        <v>11</v>
      </c>
      <c r="L12" s="7">
        <v>12855</v>
      </c>
      <c r="M12" s="7">
        <f>Table3[[#This Row],[Treatment_Cost]]/Table3[[#This Row],[Length_of_Stay]]</f>
        <v>1168.6363636363637</v>
      </c>
      <c r="N12" t="str">
        <f>IF(Table3[[#This Row],[Cost per day]]&lt;PERCENTILE(Table3[Cost per day],0.25),"Low",
 IF(Table3[[#This Row],[Cost per day]]&gt;PERCENTILE(Table3[Cost per day],0.75),"High",
 "Normal"))</f>
        <v>Low</v>
      </c>
      <c r="O12" t="s">
        <v>39</v>
      </c>
      <c r="P12" t="s">
        <v>31</v>
      </c>
      <c r="Q12">
        <v>1</v>
      </c>
    </row>
    <row r="13" spans="1:17" x14ac:dyDescent="0.3">
      <c r="A13" t="s">
        <v>44</v>
      </c>
      <c r="B13" t="s">
        <v>791</v>
      </c>
      <c r="C13">
        <v>59</v>
      </c>
      <c r="D13" t="s">
        <v>45</v>
      </c>
      <c r="E13" t="s">
        <v>30</v>
      </c>
      <c r="F13" t="s">
        <v>561</v>
      </c>
      <c r="G13" t="s">
        <v>5</v>
      </c>
      <c r="H13" t="s">
        <v>9</v>
      </c>
      <c r="I13" s="1">
        <v>45224</v>
      </c>
      <c r="J13" s="1">
        <v>45234</v>
      </c>
      <c r="K13" s="8">
        <f>Table3[[#This Row],[Discharge_Date]]-Table3[[#This Row],[Admission_Date]]+1</f>
        <v>11</v>
      </c>
      <c r="L13" s="7">
        <v>13392</v>
      </c>
      <c r="M13" s="7">
        <f>Table3[[#This Row],[Treatment_Cost]]/Table3[[#This Row],[Length_of_Stay]]</f>
        <v>1217.4545454545455</v>
      </c>
      <c r="N13" t="str">
        <f>IF(Table3[[#This Row],[Cost per day]]&lt;PERCENTILE(Table3[Cost per day],0.25),"Low",
 IF(Table3[[#This Row],[Cost per day]]&gt;PERCENTILE(Table3[Cost per day],0.75),"High",
 "Normal"))</f>
        <v>Low</v>
      </c>
      <c r="O13" t="s">
        <v>39</v>
      </c>
      <c r="P13" t="s">
        <v>25</v>
      </c>
      <c r="Q13">
        <v>5</v>
      </c>
    </row>
    <row r="14" spans="1:17" x14ac:dyDescent="0.3">
      <c r="A14" t="s">
        <v>46</v>
      </c>
      <c r="B14" t="s">
        <v>957</v>
      </c>
      <c r="C14">
        <v>29</v>
      </c>
      <c r="D14" t="s">
        <v>27</v>
      </c>
      <c r="E14" t="s">
        <v>23</v>
      </c>
      <c r="F14" t="s">
        <v>561</v>
      </c>
      <c r="G14" t="s">
        <v>4</v>
      </c>
      <c r="H14" t="s">
        <v>12</v>
      </c>
      <c r="I14" s="1">
        <v>45287</v>
      </c>
      <c r="J14" s="1">
        <v>45291</v>
      </c>
      <c r="K14" s="8">
        <f>Table3[[#This Row],[Discharge_Date]]-Table3[[#This Row],[Admission_Date]]+1</f>
        <v>5</v>
      </c>
      <c r="L14" s="7">
        <v>5469</v>
      </c>
      <c r="M14" s="7">
        <f>Table3[[#This Row],[Treatment_Cost]]/Table3[[#This Row],[Length_of_Stay]]</f>
        <v>1093.8</v>
      </c>
      <c r="N14" t="str">
        <f>IF(Table3[[#This Row],[Cost per day]]&lt;PERCENTILE(Table3[Cost per day],0.25),"Low",
 IF(Table3[[#This Row],[Cost per day]]&gt;PERCENTILE(Table3[Cost per day],0.75),"High",
 "Normal"))</f>
        <v>Low</v>
      </c>
      <c r="O14" t="s">
        <v>28</v>
      </c>
      <c r="P14" t="s">
        <v>25</v>
      </c>
      <c r="Q14">
        <v>4</v>
      </c>
    </row>
    <row r="15" spans="1:17" x14ac:dyDescent="0.3">
      <c r="A15" t="s">
        <v>47</v>
      </c>
      <c r="B15" t="s">
        <v>899</v>
      </c>
      <c r="C15">
        <v>1</v>
      </c>
      <c r="D15" t="s">
        <v>38</v>
      </c>
      <c r="E15" t="s">
        <v>30</v>
      </c>
      <c r="F15" t="s">
        <v>562</v>
      </c>
      <c r="G15" t="s">
        <v>2</v>
      </c>
      <c r="H15" t="s">
        <v>12</v>
      </c>
      <c r="I15" s="1">
        <v>44982</v>
      </c>
      <c r="J15" s="1">
        <v>44991</v>
      </c>
      <c r="K15" s="8">
        <f>Table3[[#This Row],[Discharge_Date]]-Table3[[#This Row],[Admission_Date]]+1</f>
        <v>10</v>
      </c>
      <c r="L15" s="7">
        <v>12339</v>
      </c>
      <c r="M15" s="7">
        <f>Table3[[#This Row],[Treatment_Cost]]/Table3[[#This Row],[Length_of_Stay]]</f>
        <v>1233.9000000000001</v>
      </c>
      <c r="N15" t="str">
        <f>IF(Table3[[#This Row],[Cost per day]]&lt;PERCENTILE(Table3[Cost per day],0.25),"Low",
 IF(Table3[[#This Row],[Cost per day]]&gt;PERCENTILE(Table3[Cost per day],0.75),"High",
 "Normal"))</f>
        <v>Low</v>
      </c>
      <c r="O15" t="s">
        <v>35</v>
      </c>
      <c r="P15" t="s">
        <v>25</v>
      </c>
      <c r="Q15">
        <v>4</v>
      </c>
    </row>
    <row r="16" spans="1:17" x14ac:dyDescent="0.3">
      <c r="A16" t="s">
        <v>48</v>
      </c>
      <c r="B16" t="s">
        <v>1400</v>
      </c>
      <c r="C16">
        <v>76</v>
      </c>
      <c r="D16" t="s">
        <v>22</v>
      </c>
      <c r="E16" t="s">
        <v>30</v>
      </c>
      <c r="F16" t="s">
        <v>561</v>
      </c>
      <c r="G16" t="s">
        <v>2</v>
      </c>
      <c r="H16" t="s">
        <v>9</v>
      </c>
      <c r="I16" s="1">
        <v>45165</v>
      </c>
      <c r="J16" s="1">
        <v>45172</v>
      </c>
      <c r="K16" s="8">
        <f>Table3[[#This Row],[Discharge_Date]]-Table3[[#This Row],[Admission_Date]]+1</f>
        <v>8</v>
      </c>
      <c r="L16" s="7">
        <v>9679</v>
      </c>
      <c r="M16" s="7">
        <f>Table3[[#This Row],[Treatment_Cost]]/Table3[[#This Row],[Length_of_Stay]]</f>
        <v>1209.875</v>
      </c>
      <c r="N16" t="str">
        <f>IF(Table3[[#This Row],[Cost per day]]&lt;PERCENTILE(Table3[Cost per day],0.25),"Low",
 IF(Table3[[#This Row],[Cost per day]]&gt;PERCENTILE(Table3[Cost per day],0.75),"High",
 "Normal"))</f>
        <v>Low</v>
      </c>
      <c r="O16" t="s">
        <v>39</v>
      </c>
      <c r="P16" t="s">
        <v>25</v>
      </c>
      <c r="Q16">
        <v>5</v>
      </c>
    </row>
    <row r="17" spans="1:17" x14ac:dyDescent="0.3">
      <c r="A17" t="s">
        <v>49</v>
      </c>
      <c r="B17" t="s">
        <v>586</v>
      </c>
      <c r="C17">
        <v>68</v>
      </c>
      <c r="D17" t="s">
        <v>33</v>
      </c>
      <c r="E17" t="s">
        <v>30</v>
      </c>
      <c r="F17" t="s">
        <v>562</v>
      </c>
      <c r="G17" t="s">
        <v>6</v>
      </c>
      <c r="H17" t="s">
        <v>11</v>
      </c>
      <c r="I17" s="1">
        <v>45333</v>
      </c>
      <c r="J17" s="1">
        <v>45343</v>
      </c>
      <c r="K17" s="8">
        <f>Table3[[#This Row],[Discharge_Date]]-Table3[[#This Row],[Admission_Date]]+1</f>
        <v>11</v>
      </c>
      <c r="L17" s="7">
        <v>14695</v>
      </c>
      <c r="M17" s="7">
        <f>Table3[[#This Row],[Treatment_Cost]]/Table3[[#This Row],[Length_of_Stay]]</f>
        <v>1335.909090909091</v>
      </c>
      <c r="N17" t="str">
        <f>IF(Table3[[#This Row],[Cost per day]]&lt;PERCENTILE(Table3[Cost per day],0.25),"Low",
 IF(Table3[[#This Row],[Cost per day]]&gt;PERCENTILE(Table3[Cost per day],0.75),"High",
 "Normal"))</f>
        <v>Low</v>
      </c>
      <c r="O17" t="s">
        <v>28</v>
      </c>
      <c r="P17" t="s">
        <v>31</v>
      </c>
      <c r="Q17">
        <v>1</v>
      </c>
    </row>
    <row r="18" spans="1:17" x14ac:dyDescent="0.3">
      <c r="A18" t="s">
        <v>50</v>
      </c>
      <c r="B18" t="s">
        <v>1018</v>
      </c>
      <c r="C18">
        <v>75</v>
      </c>
      <c r="D18" t="s">
        <v>22</v>
      </c>
      <c r="E18" t="s">
        <v>23</v>
      </c>
      <c r="F18" t="s">
        <v>561</v>
      </c>
      <c r="G18" t="s">
        <v>3</v>
      </c>
      <c r="H18" t="s">
        <v>11</v>
      </c>
      <c r="I18" s="1">
        <v>45381</v>
      </c>
      <c r="J18" s="1">
        <v>45387</v>
      </c>
      <c r="K18" s="8">
        <f>Table3[[#This Row],[Discharge_Date]]-Table3[[#This Row],[Admission_Date]]+1</f>
        <v>7</v>
      </c>
      <c r="L18" s="7">
        <v>9357</v>
      </c>
      <c r="M18" s="7">
        <f>Table3[[#This Row],[Treatment_Cost]]/Table3[[#This Row],[Length_of_Stay]]</f>
        <v>1336.7142857142858</v>
      </c>
      <c r="N18" t="str">
        <f>IF(Table3[[#This Row],[Cost per day]]&lt;PERCENTILE(Table3[Cost per day],0.25),"Low",
 IF(Table3[[#This Row],[Cost per day]]&gt;PERCENTILE(Table3[Cost per day],0.75),"High",
 "Normal"))</f>
        <v>Low</v>
      </c>
      <c r="O18" t="s">
        <v>35</v>
      </c>
      <c r="P18" t="s">
        <v>31</v>
      </c>
      <c r="Q18">
        <v>2</v>
      </c>
    </row>
    <row r="19" spans="1:17" x14ac:dyDescent="0.3">
      <c r="A19" t="s">
        <v>51</v>
      </c>
      <c r="B19" t="s">
        <v>1081</v>
      </c>
      <c r="C19">
        <v>75</v>
      </c>
      <c r="D19" t="s">
        <v>22</v>
      </c>
      <c r="E19" t="s">
        <v>23</v>
      </c>
      <c r="F19" t="s">
        <v>558</v>
      </c>
      <c r="G19" t="s">
        <v>2</v>
      </c>
      <c r="H19" t="s">
        <v>11</v>
      </c>
      <c r="I19" s="1">
        <v>44862</v>
      </c>
      <c r="J19" s="1">
        <v>44870</v>
      </c>
      <c r="K19" s="8">
        <f>Table3[[#This Row],[Discharge_Date]]-Table3[[#This Row],[Admission_Date]]+1</f>
        <v>9</v>
      </c>
      <c r="L19" s="7">
        <v>12543</v>
      </c>
      <c r="M19" s="7">
        <f>Table3[[#This Row],[Treatment_Cost]]/Table3[[#This Row],[Length_of_Stay]]</f>
        <v>1393.6666666666667</v>
      </c>
      <c r="N19" t="str">
        <f>IF(Table3[[#This Row],[Cost per day]]&lt;PERCENTILE(Table3[Cost per day],0.25),"Low",
 IF(Table3[[#This Row],[Cost per day]]&gt;PERCENTILE(Table3[Cost per day],0.75),"High",
 "Normal"))</f>
        <v>Low</v>
      </c>
      <c r="O19" t="s">
        <v>28</v>
      </c>
      <c r="P19" t="s">
        <v>31</v>
      </c>
      <c r="Q19">
        <v>2</v>
      </c>
    </row>
    <row r="20" spans="1:17" x14ac:dyDescent="0.3">
      <c r="A20" t="s">
        <v>52</v>
      </c>
      <c r="B20" t="s">
        <v>979</v>
      </c>
      <c r="C20">
        <v>75</v>
      </c>
      <c r="D20" t="s">
        <v>22</v>
      </c>
      <c r="E20" t="s">
        <v>30</v>
      </c>
      <c r="F20" t="s">
        <v>563</v>
      </c>
      <c r="G20" t="s">
        <v>5</v>
      </c>
      <c r="H20" t="s">
        <v>9</v>
      </c>
      <c r="I20" s="1">
        <v>45349</v>
      </c>
      <c r="J20" s="1">
        <v>45358</v>
      </c>
      <c r="K20" s="8">
        <f>Table3[[#This Row],[Discharge_Date]]-Table3[[#This Row],[Admission_Date]]+1</f>
        <v>10</v>
      </c>
      <c r="L20" s="7">
        <v>14709</v>
      </c>
      <c r="M20" s="7">
        <f>Table3[[#This Row],[Treatment_Cost]]/Table3[[#This Row],[Length_of_Stay]]</f>
        <v>1470.9</v>
      </c>
      <c r="N20" t="str">
        <f>IF(Table3[[#This Row],[Cost per day]]&lt;PERCENTILE(Table3[Cost per day],0.25),"Low",
 IF(Table3[[#This Row],[Cost per day]]&gt;PERCENTILE(Table3[Cost per day],0.75),"High",
 "Normal"))</f>
        <v>Low</v>
      </c>
      <c r="O20" t="s">
        <v>24</v>
      </c>
      <c r="P20" t="s">
        <v>31</v>
      </c>
      <c r="Q20">
        <v>3</v>
      </c>
    </row>
    <row r="21" spans="1:17" x14ac:dyDescent="0.3">
      <c r="A21" t="s">
        <v>53</v>
      </c>
      <c r="B21" t="s">
        <v>1462</v>
      </c>
      <c r="C21">
        <v>41</v>
      </c>
      <c r="D21" t="s">
        <v>45</v>
      </c>
      <c r="E21" t="s">
        <v>30</v>
      </c>
      <c r="F21" t="s">
        <v>562</v>
      </c>
      <c r="G21" t="s">
        <v>3</v>
      </c>
      <c r="H21" t="s">
        <v>9</v>
      </c>
      <c r="I21" s="1">
        <v>44813</v>
      </c>
      <c r="J21" s="1">
        <v>44819</v>
      </c>
      <c r="K21" s="8">
        <f>Table3[[#This Row],[Discharge_Date]]-Table3[[#This Row],[Admission_Date]]+1</f>
        <v>7</v>
      </c>
      <c r="L21" s="7">
        <v>9872</v>
      </c>
      <c r="M21" s="7">
        <f>Table3[[#This Row],[Treatment_Cost]]/Table3[[#This Row],[Length_of_Stay]]</f>
        <v>1410.2857142857142</v>
      </c>
      <c r="N21" t="str">
        <f>IF(Table3[[#This Row],[Cost per day]]&lt;PERCENTILE(Table3[Cost per day],0.25),"Low",
 IF(Table3[[#This Row],[Cost per day]]&gt;PERCENTILE(Table3[Cost per day],0.75),"High",
 "Normal"))</f>
        <v>Low</v>
      </c>
      <c r="O21" t="s">
        <v>39</v>
      </c>
      <c r="P21" t="s">
        <v>25</v>
      </c>
      <c r="Q21">
        <v>1</v>
      </c>
    </row>
    <row r="22" spans="1:17" x14ac:dyDescent="0.3">
      <c r="A22" t="s">
        <v>54</v>
      </c>
      <c r="B22" t="s">
        <v>830</v>
      </c>
      <c r="C22">
        <v>11</v>
      </c>
      <c r="D22" t="s">
        <v>38</v>
      </c>
      <c r="E22" t="s">
        <v>30</v>
      </c>
      <c r="F22" t="s">
        <v>560</v>
      </c>
      <c r="G22" t="s">
        <v>3</v>
      </c>
      <c r="H22" t="s">
        <v>11</v>
      </c>
      <c r="I22" s="1">
        <v>45391</v>
      </c>
      <c r="J22" s="1">
        <v>45400</v>
      </c>
      <c r="K22" s="8">
        <f>Table3[[#This Row],[Discharge_Date]]-Table3[[#This Row],[Admission_Date]]+1</f>
        <v>10</v>
      </c>
      <c r="L22" s="7">
        <v>15283</v>
      </c>
      <c r="M22" s="7">
        <f>Table3[[#This Row],[Treatment_Cost]]/Table3[[#This Row],[Length_of_Stay]]</f>
        <v>1528.3</v>
      </c>
      <c r="N22" t="str">
        <f>IF(Table3[[#This Row],[Cost per day]]&lt;PERCENTILE(Table3[Cost per day],0.25),"Low",
 IF(Table3[[#This Row],[Cost per day]]&gt;PERCENTILE(Table3[Cost per day],0.75),"High",
 "Normal"))</f>
        <v>Low</v>
      </c>
      <c r="O22" t="s">
        <v>35</v>
      </c>
      <c r="P22" t="s">
        <v>31</v>
      </c>
      <c r="Q22">
        <v>2</v>
      </c>
    </row>
    <row r="23" spans="1:17" x14ac:dyDescent="0.3">
      <c r="A23" t="s">
        <v>55</v>
      </c>
      <c r="B23" t="s">
        <v>706</v>
      </c>
      <c r="C23">
        <v>56</v>
      </c>
      <c r="D23" t="s">
        <v>45</v>
      </c>
      <c r="E23" t="s">
        <v>23</v>
      </c>
      <c r="F23" t="s">
        <v>561</v>
      </c>
      <c r="G23" t="s">
        <v>3</v>
      </c>
      <c r="H23" t="s">
        <v>12</v>
      </c>
      <c r="I23" s="1">
        <v>44776</v>
      </c>
      <c r="J23" s="1">
        <v>44786</v>
      </c>
      <c r="K23" s="8">
        <f>Table3[[#This Row],[Discharge_Date]]-Table3[[#This Row],[Admission_Date]]+1</f>
        <v>11</v>
      </c>
      <c r="L23" s="7">
        <v>17708</v>
      </c>
      <c r="M23" s="7">
        <f>Table3[[#This Row],[Treatment_Cost]]/Table3[[#This Row],[Length_of_Stay]]</f>
        <v>1609.8181818181818</v>
      </c>
      <c r="N23" t="str">
        <f>IF(Table3[[#This Row],[Cost per day]]&lt;PERCENTILE(Table3[Cost per day],0.25),"Low",
 IF(Table3[[#This Row],[Cost per day]]&gt;PERCENTILE(Table3[Cost per day],0.75),"High",
 "Normal"))</f>
        <v>Low</v>
      </c>
      <c r="O23" t="s">
        <v>24</v>
      </c>
      <c r="P23" t="s">
        <v>25</v>
      </c>
      <c r="Q23">
        <v>2</v>
      </c>
    </row>
    <row r="24" spans="1:17" x14ac:dyDescent="0.3">
      <c r="A24" t="s">
        <v>56</v>
      </c>
      <c r="B24" t="s">
        <v>944</v>
      </c>
      <c r="C24">
        <v>18</v>
      </c>
      <c r="D24" t="s">
        <v>27</v>
      </c>
      <c r="E24" t="s">
        <v>23</v>
      </c>
      <c r="F24" t="s">
        <v>563</v>
      </c>
      <c r="G24" t="s">
        <v>6</v>
      </c>
      <c r="H24" t="s">
        <v>11</v>
      </c>
      <c r="I24" s="1">
        <v>45454</v>
      </c>
      <c r="J24" s="1">
        <v>45460</v>
      </c>
      <c r="K24" s="8">
        <f>Table3[[#This Row],[Discharge_Date]]-Table3[[#This Row],[Admission_Date]]+1</f>
        <v>7</v>
      </c>
      <c r="L24" s="7">
        <v>10653</v>
      </c>
      <c r="M24" s="7">
        <f>Table3[[#This Row],[Treatment_Cost]]/Table3[[#This Row],[Length_of_Stay]]</f>
        <v>1521.8571428571429</v>
      </c>
      <c r="N24" t="str">
        <f>IF(Table3[[#This Row],[Cost per day]]&lt;PERCENTILE(Table3[Cost per day],0.25),"Low",
 IF(Table3[[#This Row],[Cost per day]]&gt;PERCENTILE(Table3[Cost per day],0.75),"High",
 "Normal"))</f>
        <v>Low</v>
      </c>
      <c r="O24" t="s">
        <v>28</v>
      </c>
      <c r="P24" t="s">
        <v>25</v>
      </c>
      <c r="Q24">
        <v>3</v>
      </c>
    </row>
    <row r="25" spans="1:17" x14ac:dyDescent="0.3">
      <c r="A25" t="s">
        <v>57</v>
      </c>
      <c r="B25" t="s">
        <v>811</v>
      </c>
      <c r="C25">
        <v>37</v>
      </c>
      <c r="D25" t="s">
        <v>27</v>
      </c>
      <c r="E25" t="s">
        <v>23</v>
      </c>
      <c r="F25" t="s">
        <v>561</v>
      </c>
      <c r="G25" t="s">
        <v>6</v>
      </c>
      <c r="H25" t="s">
        <v>9</v>
      </c>
      <c r="I25" s="1">
        <v>44607</v>
      </c>
      <c r="J25" s="1">
        <v>44614</v>
      </c>
      <c r="K25" s="8">
        <f>Table3[[#This Row],[Discharge_Date]]-Table3[[#This Row],[Admission_Date]]+1</f>
        <v>8</v>
      </c>
      <c r="L25" s="7">
        <v>13887</v>
      </c>
      <c r="M25" s="7">
        <f>Table3[[#This Row],[Treatment_Cost]]/Table3[[#This Row],[Length_of_Stay]]</f>
        <v>1735.875</v>
      </c>
      <c r="N25" t="str">
        <f>IF(Table3[[#This Row],[Cost per day]]&lt;PERCENTILE(Table3[Cost per day],0.25),"Low",
 IF(Table3[[#This Row],[Cost per day]]&gt;PERCENTILE(Table3[Cost per day],0.75),"High",
 "Normal"))</f>
        <v>Low</v>
      </c>
      <c r="O25" t="s">
        <v>28</v>
      </c>
      <c r="P25" t="s">
        <v>31</v>
      </c>
      <c r="Q25">
        <v>5</v>
      </c>
    </row>
    <row r="26" spans="1:17" x14ac:dyDescent="0.3">
      <c r="A26" t="s">
        <v>58</v>
      </c>
      <c r="B26" t="s">
        <v>1026</v>
      </c>
      <c r="C26">
        <v>55</v>
      </c>
      <c r="D26" t="s">
        <v>45</v>
      </c>
      <c r="E26" t="s">
        <v>30</v>
      </c>
      <c r="F26" t="s">
        <v>560</v>
      </c>
      <c r="G26" t="s">
        <v>4</v>
      </c>
      <c r="H26" t="s">
        <v>12</v>
      </c>
      <c r="I26" s="1">
        <v>44756</v>
      </c>
      <c r="J26" s="1">
        <v>44764</v>
      </c>
      <c r="K26" s="8">
        <f>Table3[[#This Row],[Discharge_Date]]-Table3[[#This Row],[Admission_Date]]+1</f>
        <v>9</v>
      </c>
      <c r="L26" s="7">
        <v>16009</v>
      </c>
      <c r="M26" s="7">
        <f>Table3[[#This Row],[Treatment_Cost]]/Table3[[#This Row],[Length_of_Stay]]</f>
        <v>1778.7777777777778</v>
      </c>
      <c r="N26" t="str">
        <f>IF(Table3[[#This Row],[Cost per day]]&lt;PERCENTILE(Table3[Cost per day],0.25),"Low",
 IF(Table3[[#This Row],[Cost per day]]&gt;PERCENTILE(Table3[Cost per day],0.75),"High",
 "Normal"))</f>
        <v>Low</v>
      </c>
      <c r="O26" t="s">
        <v>28</v>
      </c>
      <c r="P26" t="s">
        <v>31</v>
      </c>
      <c r="Q26">
        <v>3</v>
      </c>
    </row>
    <row r="27" spans="1:17" x14ac:dyDescent="0.3">
      <c r="A27" t="s">
        <v>59</v>
      </c>
      <c r="B27" t="s">
        <v>1055</v>
      </c>
      <c r="C27">
        <v>36</v>
      </c>
      <c r="D27" t="s">
        <v>27</v>
      </c>
      <c r="E27" t="s">
        <v>30</v>
      </c>
      <c r="F27" t="s">
        <v>558</v>
      </c>
      <c r="G27" t="s">
        <v>5</v>
      </c>
      <c r="H27" t="s">
        <v>13</v>
      </c>
      <c r="I27" s="1">
        <v>45033</v>
      </c>
      <c r="J27" s="1">
        <v>45040</v>
      </c>
      <c r="K27" s="8">
        <f>Table3[[#This Row],[Discharge_Date]]-Table3[[#This Row],[Admission_Date]]+1</f>
        <v>8</v>
      </c>
      <c r="L27" s="7">
        <v>14152</v>
      </c>
      <c r="M27" s="7">
        <f>Table3[[#This Row],[Treatment_Cost]]/Table3[[#This Row],[Length_of_Stay]]</f>
        <v>1769</v>
      </c>
      <c r="N27" t="str">
        <f>IF(Table3[[#This Row],[Cost per day]]&lt;PERCENTILE(Table3[Cost per day],0.25),"Low",
 IF(Table3[[#This Row],[Cost per day]]&gt;PERCENTILE(Table3[Cost per day],0.75),"High",
 "Normal"))</f>
        <v>Low</v>
      </c>
      <c r="O27" t="s">
        <v>28</v>
      </c>
      <c r="P27" t="s">
        <v>25</v>
      </c>
      <c r="Q27">
        <v>2</v>
      </c>
    </row>
    <row r="28" spans="1:17" x14ac:dyDescent="0.3">
      <c r="A28" t="s">
        <v>60</v>
      </c>
      <c r="B28" t="s">
        <v>1089</v>
      </c>
      <c r="C28">
        <v>59</v>
      </c>
      <c r="D28" t="s">
        <v>45</v>
      </c>
      <c r="E28" t="s">
        <v>30</v>
      </c>
      <c r="F28" t="s">
        <v>561</v>
      </c>
      <c r="G28" t="s">
        <v>3</v>
      </c>
      <c r="H28" t="s">
        <v>11</v>
      </c>
      <c r="I28" s="1">
        <v>45133</v>
      </c>
      <c r="J28" s="1">
        <v>45137</v>
      </c>
      <c r="K28" s="8">
        <f>Table3[[#This Row],[Discharge_Date]]-Table3[[#This Row],[Admission_Date]]+1</f>
        <v>5</v>
      </c>
      <c r="L28" s="7">
        <v>8175</v>
      </c>
      <c r="M28" s="7">
        <f>Table3[[#This Row],[Treatment_Cost]]/Table3[[#This Row],[Length_of_Stay]]</f>
        <v>1635</v>
      </c>
      <c r="N28" t="str">
        <f>IF(Table3[[#This Row],[Cost per day]]&lt;PERCENTILE(Table3[Cost per day],0.25),"Low",
 IF(Table3[[#This Row],[Cost per day]]&gt;PERCENTILE(Table3[Cost per day],0.75),"High",
 "Normal"))</f>
        <v>Low</v>
      </c>
      <c r="O28" t="s">
        <v>39</v>
      </c>
      <c r="P28" t="s">
        <v>31</v>
      </c>
      <c r="Q28">
        <v>5</v>
      </c>
    </row>
    <row r="29" spans="1:17" x14ac:dyDescent="0.3">
      <c r="A29" t="s">
        <v>61</v>
      </c>
      <c r="B29" t="s">
        <v>1331</v>
      </c>
      <c r="C29">
        <v>7</v>
      </c>
      <c r="D29" t="s">
        <v>38</v>
      </c>
      <c r="E29" t="s">
        <v>23</v>
      </c>
      <c r="F29" t="s">
        <v>562</v>
      </c>
      <c r="G29" t="s">
        <v>4</v>
      </c>
      <c r="H29" t="s">
        <v>11</v>
      </c>
      <c r="I29" s="1">
        <v>45271</v>
      </c>
      <c r="J29" s="1">
        <v>45279</v>
      </c>
      <c r="K29" s="8">
        <f>Table3[[#This Row],[Discharge_Date]]-Table3[[#This Row],[Admission_Date]]+1</f>
        <v>9</v>
      </c>
      <c r="L29" s="7">
        <v>16867</v>
      </c>
      <c r="M29" s="7">
        <f>Table3[[#This Row],[Treatment_Cost]]/Table3[[#This Row],[Length_of_Stay]]</f>
        <v>1874.1111111111111</v>
      </c>
      <c r="N29" t="str">
        <f>IF(Table3[[#This Row],[Cost per day]]&lt;PERCENTILE(Table3[Cost per day],0.25),"Low",
 IF(Table3[[#This Row],[Cost per day]]&gt;PERCENTILE(Table3[Cost per day],0.75),"High",
 "Normal"))</f>
        <v>Low</v>
      </c>
      <c r="O29" t="s">
        <v>24</v>
      </c>
      <c r="P29" t="s">
        <v>25</v>
      </c>
      <c r="Q29">
        <v>3</v>
      </c>
    </row>
    <row r="30" spans="1:17" x14ac:dyDescent="0.3">
      <c r="A30" t="s">
        <v>62</v>
      </c>
      <c r="B30" t="s">
        <v>773</v>
      </c>
      <c r="C30">
        <v>25</v>
      </c>
      <c r="D30" t="s">
        <v>27</v>
      </c>
      <c r="E30" t="s">
        <v>30</v>
      </c>
      <c r="F30" t="s">
        <v>558</v>
      </c>
      <c r="G30" t="s">
        <v>3</v>
      </c>
      <c r="H30" t="s">
        <v>9</v>
      </c>
      <c r="I30" s="1">
        <v>45407</v>
      </c>
      <c r="J30" s="1">
        <v>45413</v>
      </c>
      <c r="K30" s="8">
        <f>Table3[[#This Row],[Discharge_Date]]-Table3[[#This Row],[Admission_Date]]+1</f>
        <v>7</v>
      </c>
      <c r="L30" s="7">
        <v>12839</v>
      </c>
      <c r="M30" s="7">
        <f>Table3[[#This Row],[Treatment_Cost]]/Table3[[#This Row],[Length_of_Stay]]</f>
        <v>1834.1428571428571</v>
      </c>
      <c r="N30" t="str">
        <f>IF(Table3[[#This Row],[Cost per day]]&lt;PERCENTILE(Table3[Cost per day],0.25),"Low",
 IF(Table3[[#This Row],[Cost per day]]&gt;PERCENTILE(Table3[Cost per day],0.75),"High",
 "Normal"))</f>
        <v>Low</v>
      </c>
      <c r="O30" t="s">
        <v>24</v>
      </c>
      <c r="P30" t="s">
        <v>25</v>
      </c>
      <c r="Q30">
        <v>2</v>
      </c>
    </row>
    <row r="31" spans="1:17" x14ac:dyDescent="0.3">
      <c r="A31" t="s">
        <v>63</v>
      </c>
      <c r="B31" t="s">
        <v>690</v>
      </c>
      <c r="C31">
        <v>26</v>
      </c>
      <c r="D31" t="s">
        <v>27</v>
      </c>
      <c r="E31" t="s">
        <v>30</v>
      </c>
      <c r="F31" t="s">
        <v>560</v>
      </c>
      <c r="G31" t="s">
        <v>4</v>
      </c>
      <c r="H31" t="s">
        <v>11</v>
      </c>
      <c r="I31" s="1">
        <v>45190</v>
      </c>
      <c r="J31" s="1">
        <v>45198</v>
      </c>
      <c r="K31" s="8">
        <f>Table3[[#This Row],[Discharge_Date]]-Table3[[#This Row],[Admission_Date]]+1</f>
        <v>9</v>
      </c>
      <c r="L31" s="7">
        <v>17714</v>
      </c>
      <c r="M31" s="7">
        <f>Table3[[#This Row],[Treatment_Cost]]/Table3[[#This Row],[Length_of_Stay]]</f>
        <v>1968.2222222222222</v>
      </c>
      <c r="N31" t="str">
        <f>IF(Table3[[#This Row],[Cost per day]]&lt;PERCENTILE(Table3[Cost per day],0.25),"Low",
 IF(Table3[[#This Row],[Cost per day]]&gt;PERCENTILE(Table3[Cost per day],0.75),"High",
 "Normal"))</f>
        <v>Low</v>
      </c>
      <c r="O31" t="s">
        <v>28</v>
      </c>
      <c r="P31" t="s">
        <v>25</v>
      </c>
      <c r="Q31">
        <v>2</v>
      </c>
    </row>
    <row r="32" spans="1:17" x14ac:dyDescent="0.3">
      <c r="A32" t="s">
        <v>64</v>
      </c>
      <c r="B32" t="s">
        <v>1445</v>
      </c>
      <c r="C32">
        <v>58</v>
      </c>
      <c r="D32" t="s">
        <v>45</v>
      </c>
      <c r="E32" t="s">
        <v>30</v>
      </c>
      <c r="F32" t="s">
        <v>560</v>
      </c>
      <c r="G32" t="s">
        <v>5</v>
      </c>
      <c r="H32" t="s">
        <v>9</v>
      </c>
      <c r="I32" s="1">
        <v>44667</v>
      </c>
      <c r="J32" s="1">
        <v>44674</v>
      </c>
      <c r="K32" s="8">
        <f>Table3[[#This Row],[Discharge_Date]]-Table3[[#This Row],[Admission_Date]]+1</f>
        <v>8</v>
      </c>
      <c r="L32" s="7">
        <v>15742</v>
      </c>
      <c r="M32" s="7">
        <f>Table3[[#This Row],[Treatment_Cost]]/Table3[[#This Row],[Length_of_Stay]]</f>
        <v>1967.75</v>
      </c>
      <c r="N32" t="str">
        <f>IF(Table3[[#This Row],[Cost per day]]&lt;PERCENTILE(Table3[Cost per day],0.25),"Low",
 IF(Table3[[#This Row],[Cost per day]]&gt;PERCENTILE(Table3[Cost per day],0.75),"High",
 "Normal"))</f>
        <v>Low</v>
      </c>
      <c r="O32" t="s">
        <v>35</v>
      </c>
      <c r="P32" t="s">
        <v>25</v>
      </c>
      <c r="Q32">
        <v>1</v>
      </c>
    </row>
    <row r="33" spans="1:17" x14ac:dyDescent="0.3">
      <c r="A33" t="s">
        <v>65</v>
      </c>
      <c r="B33" t="s">
        <v>1363</v>
      </c>
      <c r="C33">
        <v>17</v>
      </c>
      <c r="D33" t="s">
        <v>38</v>
      </c>
      <c r="E33" t="s">
        <v>30</v>
      </c>
      <c r="F33" t="s">
        <v>562</v>
      </c>
      <c r="G33" t="s">
        <v>3</v>
      </c>
      <c r="H33" t="s">
        <v>10</v>
      </c>
      <c r="I33" s="1">
        <v>45012</v>
      </c>
      <c r="J33" s="1">
        <v>45017</v>
      </c>
      <c r="K33" s="8">
        <f>Table3[[#This Row],[Discharge_Date]]-Table3[[#This Row],[Admission_Date]]+1</f>
        <v>6</v>
      </c>
      <c r="L33" s="7">
        <v>12082</v>
      </c>
      <c r="M33" s="7">
        <f>Table3[[#This Row],[Treatment_Cost]]/Table3[[#This Row],[Length_of_Stay]]</f>
        <v>2013.6666666666667</v>
      </c>
      <c r="N33" t="str">
        <f>IF(Table3[[#This Row],[Cost per day]]&lt;PERCENTILE(Table3[Cost per day],0.25),"Low",
 IF(Table3[[#This Row],[Cost per day]]&gt;PERCENTILE(Table3[Cost per day],0.75),"High",
 "Normal"))</f>
        <v>Low</v>
      </c>
      <c r="O33" t="s">
        <v>28</v>
      </c>
      <c r="P33" t="s">
        <v>31</v>
      </c>
      <c r="Q33">
        <v>3</v>
      </c>
    </row>
    <row r="34" spans="1:17" x14ac:dyDescent="0.3">
      <c r="A34" t="s">
        <v>66</v>
      </c>
      <c r="B34" t="s">
        <v>976</v>
      </c>
      <c r="C34">
        <v>61</v>
      </c>
      <c r="D34" t="s">
        <v>33</v>
      </c>
      <c r="E34" t="s">
        <v>30</v>
      </c>
      <c r="F34" t="s">
        <v>558</v>
      </c>
      <c r="G34" t="s">
        <v>2</v>
      </c>
      <c r="H34" t="s">
        <v>10</v>
      </c>
      <c r="I34" s="1">
        <v>45432</v>
      </c>
      <c r="J34" s="1">
        <v>45435</v>
      </c>
      <c r="K34" s="8">
        <f>Table3[[#This Row],[Discharge_Date]]-Table3[[#This Row],[Admission_Date]]+1</f>
        <v>4</v>
      </c>
      <c r="L34" s="7">
        <v>7291</v>
      </c>
      <c r="M34" s="7">
        <f>Table3[[#This Row],[Treatment_Cost]]/Table3[[#This Row],[Length_of_Stay]]</f>
        <v>1822.75</v>
      </c>
      <c r="N34" t="str">
        <f>IF(Table3[[#This Row],[Cost per day]]&lt;PERCENTILE(Table3[Cost per day],0.25),"Low",
 IF(Table3[[#This Row],[Cost per day]]&gt;PERCENTILE(Table3[Cost per day],0.75),"High",
 "Normal"))</f>
        <v>Low</v>
      </c>
      <c r="O34" t="s">
        <v>24</v>
      </c>
      <c r="P34" t="s">
        <v>25</v>
      </c>
      <c r="Q34">
        <v>5</v>
      </c>
    </row>
    <row r="35" spans="1:17" x14ac:dyDescent="0.3">
      <c r="A35" t="s">
        <v>67</v>
      </c>
      <c r="B35" t="s">
        <v>1285</v>
      </c>
      <c r="C35">
        <v>56</v>
      </c>
      <c r="D35" t="s">
        <v>45</v>
      </c>
      <c r="E35" t="s">
        <v>23</v>
      </c>
      <c r="F35" t="s">
        <v>562</v>
      </c>
      <c r="G35" t="s">
        <v>6</v>
      </c>
      <c r="H35" t="s">
        <v>12</v>
      </c>
      <c r="I35" s="1">
        <v>45329</v>
      </c>
      <c r="J35" s="1">
        <v>45339</v>
      </c>
      <c r="K35" s="8">
        <f>Table3[[#This Row],[Discharge_Date]]-Table3[[#This Row],[Admission_Date]]+1</f>
        <v>11</v>
      </c>
      <c r="L35" s="7">
        <v>24425</v>
      </c>
      <c r="M35" s="7">
        <f>Table3[[#This Row],[Treatment_Cost]]/Table3[[#This Row],[Length_of_Stay]]</f>
        <v>2220.4545454545455</v>
      </c>
      <c r="N35" t="str">
        <f>IF(Table3[[#This Row],[Cost per day]]&lt;PERCENTILE(Table3[Cost per day],0.25),"Low",
 IF(Table3[[#This Row],[Cost per day]]&gt;PERCENTILE(Table3[Cost per day],0.75),"High",
 "Normal"))</f>
        <v>Low</v>
      </c>
      <c r="O35" t="s">
        <v>39</v>
      </c>
      <c r="P35" t="s">
        <v>31</v>
      </c>
      <c r="Q35">
        <v>4</v>
      </c>
    </row>
    <row r="36" spans="1:17" x14ac:dyDescent="0.3">
      <c r="A36" t="s">
        <v>68</v>
      </c>
      <c r="B36" t="s">
        <v>1264</v>
      </c>
      <c r="C36">
        <v>56</v>
      </c>
      <c r="D36" t="s">
        <v>45</v>
      </c>
      <c r="E36" t="s">
        <v>30</v>
      </c>
      <c r="F36" t="s">
        <v>561</v>
      </c>
      <c r="G36" t="s">
        <v>2</v>
      </c>
      <c r="H36" t="s">
        <v>13</v>
      </c>
      <c r="I36" s="1">
        <v>45121</v>
      </c>
      <c r="J36" s="1">
        <v>45125</v>
      </c>
      <c r="K36" s="8">
        <f>Table3[[#This Row],[Discharge_Date]]-Table3[[#This Row],[Admission_Date]]+1</f>
        <v>5</v>
      </c>
      <c r="L36" s="7">
        <v>9800</v>
      </c>
      <c r="M36" s="7">
        <f>Table3[[#This Row],[Treatment_Cost]]/Table3[[#This Row],[Length_of_Stay]]</f>
        <v>1960</v>
      </c>
      <c r="N36" t="str">
        <f>IF(Table3[[#This Row],[Cost per day]]&lt;PERCENTILE(Table3[Cost per day],0.25),"Low",
 IF(Table3[[#This Row],[Cost per day]]&gt;PERCENTILE(Table3[Cost per day],0.75),"High",
 "Normal"))</f>
        <v>Low</v>
      </c>
      <c r="O36" t="s">
        <v>39</v>
      </c>
      <c r="P36" t="s">
        <v>31</v>
      </c>
      <c r="Q36">
        <v>1</v>
      </c>
    </row>
    <row r="37" spans="1:17" x14ac:dyDescent="0.3">
      <c r="A37" t="s">
        <v>69</v>
      </c>
      <c r="B37" t="s">
        <v>1210</v>
      </c>
      <c r="C37">
        <v>78</v>
      </c>
      <c r="D37" t="s">
        <v>22</v>
      </c>
      <c r="E37" t="s">
        <v>23</v>
      </c>
      <c r="F37" t="s">
        <v>563</v>
      </c>
      <c r="G37" t="s">
        <v>4</v>
      </c>
      <c r="H37" t="s">
        <v>10</v>
      </c>
      <c r="I37" s="1">
        <v>45073</v>
      </c>
      <c r="J37" s="1">
        <v>45076</v>
      </c>
      <c r="K37" s="8">
        <f>Table3[[#This Row],[Discharge_Date]]-Table3[[#This Row],[Admission_Date]]+1</f>
        <v>4</v>
      </c>
      <c r="L37" s="7">
        <v>7380</v>
      </c>
      <c r="M37" s="7">
        <f>Table3[[#This Row],[Treatment_Cost]]/Table3[[#This Row],[Length_of_Stay]]</f>
        <v>1845</v>
      </c>
      <c r="N37" t="str">
        <f>IF(Table3[[#This Row],[Cost per day]]&lt;PERCENTILE(Table3[Cost per day],0.25),"Low",
 IF(Table3[[#This Row],[Cost per day]]&gt;PERCENTILE(Table3[Cost per day],0.75),"High",
 "Normal"))</f>
        <v>Low</v>
      </c>
      <c r="O37" t="s">
        <v>35</v>
      </c>
      <c r="P37" t="s">
        <v>25</v>
      </c>
      <c r="Q37">
        <v>4</v>
      </c>
    </row>
    <row r="38" spans="1:17" x14ac:dyDescent="0.3">
      <c r="A38" t="s">
        <v>70</v>
      </c>
      <c r="B38" t="s">
        <v>722</v>
      </c>
      <c r="C38">
        <v>22</v>
      </c>
      <c r="D38" t="s">
        <v>27</v>
      </c>
      <c r="E38" t="s">
        <v>23</v>
      </c>
      <c r="F38" t="s">
        <v>558</v>
      </c>
      <c r="G38" t="s">
        <v>5</v>
      </c>
      <c r="H38" t="s">
        <v>12</v>
      </c>
      <c r="I38" s="1">
        <v>45331</v>
      </c>
      <c r="J38" s="1">
        <v>45339</v>
      </c>
      <c r="K38" s="8">
        <f>Table3[[#This Row],[Discharge_Date]]-Table3[[#This Row],[Admission_Date]]+1</f>
        <v>9</v>
      </c>
      <c r="L38" s="7">
        <v>19936</v>
      </c>
      <c r="M38" s="7">
        <f>Table3[[#This Row],[Treatment_Cost]]/Table3[[#This Row],[Length_of_Stay]]</f>
        <v>2215.1111111111113</v>
      </c>
      <c r="N38" t="str">
        <f>IF(Table3[[#This Row],[Cost per day]]&lt;PERCENTILE(Table3[Cost per day],0.25),"Low",
 IF(Table3[[#This Row],[Cost per day]]&gt;PERCENTILE(Table3[Cost per day],0.75),"High",
 "Normal"))</f>
        <v>Low</v>
      </c>
      <c r="O38" t="s">
        <v>39</v>
      </c>
      <c r="P38" t="s">
        <v>31</v>
      </c>
      <c r="Q38">
        <v>3</v>
      </c>
    </row>
    <row r="39" spans="1:17" x14ac:dyDescent="0.3">
      <c r="A39" t="s">
        <v>71</v>
      </c>
      <c r="B39" t="s">
        <v>857</v>
      </c>
      <c r="C39">
        <v>75</v>
      </c>
      <c r="D39" t="s">
        <v>22</v>
      </c>
      <c r="E39" t="s">
        <v>23</v>
      </c>
      <c r="F39" t="s">
        <v>563</v>
      </c>
      <c r="G39" t="s">
        <v>4</v>
      </c>
      <c r="H39" t="s">
        <v>10</v>
      </c>
      <c r="I39" s="1">
        <v>45363</v>
      </c>
      <c r="J39" s="1">
        <v>45366</v>
      </c>
      <c r="K39" s="8">
        <f>Table3[[#This Row],[Discharge_Date]]-Table3[[#This Row],[Admission_Date]]+1</f>
        <v>4</v>
      </c>
      <c r="L39" s="7">
        <v>7646</v>
      </c>
      <c r="M39" s="7">
        <f>Table3[[#This Row],[Treatment_Cost]]/Table3[[#This Row],[Length_of_Stay]]</f>
        <v>1911.5</v>
      </c>
      <c r="N39" t="str">
        <f>IF(Table3[[#This Row],[Cost per day]]&lt;PERCENTILE(Table3[Cost per day],0.25),"Low",
 IF(Table3[[#This Row],[Cost per day]]&gt;PERCENTILE(Table3[Cost per day],0.75),"High",
 "Normal"))</f>
        <v>Low</v>
      </c>
      <c r="O39" t="s">
        <v>28</v>
      </c>
      <c r="P39" t="s">
        <v>31</v>
      </c>
      <c r="Q39">
        <v>2</v>
      </c>
    </row>
    <row r="40" spans="1:17" x14ac:dyDescent="0.3">
      <c r="A40" t="s">
        <v>72</v>
      </c>
      <c r="B40" t="s">
        <v>1443</v>
      </c>
      <c r="C40">
        <v>36</v>
      </c>
      <c r="D40" t="s">
        <v>27</v>
      </c>
      <c r="E40" t="s">
        <v>30</v>
      </c>
      <c r="F40" t="s">
        <v>561</v>
      </c>
      <c r="G40" t="s">
        <v>6</v>
      </c>
      <c r="H40" t="s">
        <v>9</v>
      </c>
      <c r="I40" s="1">
        <v>44794</v>
      </c>
      <c r="J40" s="1">
        <v>44800</v>
      </c>
      <c r="K40" s="8">
        <f>Table3[[#This Row],[Discharge_Date]]-Table3[[#This Row],[Admission_Date]]+1</f>
        <v>7</v>
      </c>
      <c r="L40" s="7">
        <v>16438</v>
      </c>
      <c r="M40" s="7">
        <f>Table3[[#This Row],[Treatment_Cost]]/Table3[[#This Row],[Length_of_Stay]]</f>
        <v>2348.2857142857142</v>
      </c>
      <c r="N40" t="str">
        <f>IF(Table3[[#This Row],[Cost per day]]&lt;PERCENTILE(Table3[Cost per day],0.25),"Low",
 IF(Table3[[#This Row],[Cost per day]]&gt;PERCENTILE(Table3[Cost per day],0.75),"High",
 "Normal"))</f>
        <v>Low</v>
      </c>
      <c r="O40" t="s">
        <v>24</v>
      </c>
      <c r="P40" t="s">
        <v>25</v>
      </c>
      <c r="Q40">
        <v>2</v>
      </c>
    </row>
    <row r="41" spans="1:17" x14ac:dyDescent="0.3">
      <c r="A41" t="s">
        <v>73</v>
      </c>
      <c r="B41" t="s">
        <v>1375</v>
      </c>
      <c r="C41">
        <v>32</v>
      </c>
      <c r="D41" t="s">
        <v>27</v>
      </c>
      <c r="E41" t="s">
        <v>30</v>
      </c>
      <c r="F41" t="s">
        <v>562</v>
      </c>
      <c r="G41" t="s">
        <v>6</v>
      </c>
      <c r="H41" t="s">
        <v>13</v>
      </c>
      <c r="I41" s="1">
        <v>44874</v>
      </c>
      <c r="J41" s="1">
        <v>44884</v>
      </c>
      <c r="K41" s="8">
        <f>Table3[[#This Row],[Discharge_Date]]-Table3[[#This Row],[Admission_Date]]+1</f>
        <v>11</v>
      </c>
      <c r="L41" s="7">
        <v>27504</v>
      </c>
      <c r="M41" s="7">
        <f>Table3[[#This Row],[Treatment_Cost]]/Table3[[#This Row],[Length_of_Stay]]</f>
        <v>2500.3636363636365</v>
      </c>
      <c r="N41" t="str">
        <f>IF(Table3[[#This Row],[Cost per day]]&lt;PERCENTILE(Table3[Cost per day],0.25),"Low",
 IF(Table3[[#This Row],[Cost per day]]&gt;PERCENTILE(Table3[Cost per day],0.75),"High",
 "Normal"))</f>
        <v>Low</v>
      </c>
      <c r="O41" t="s">
        <v>39</v>
      </c>
      <c r="P41" t="s">
        <v>31</v>
      </c>
      <c r="Q41">
        <v>3</v>
      </c>
    </row>
    <row r="42" spans="1:17" x14ac:dyDescent="0.3">
      <c r="A42" t="s">
        <v>74</v>
      </c>
      <c r="B42" t="s">
        <v>848</v>
      </c>
      <c r="C42">
        <v>39</v>
      </c>
      <c r="D42" t="s">
        <v>27</v>
      </c>
      <c r="E42" t="s">
        <v>30</v>
      </c>
      <c r="F42" t="s">
        <v>563</v>
      </c>
      <c r="G42" t="s">
        <v>5</v>
      </c>
      <c r="H42" t="s">
        <v>13</v>
      </c>
      <c r="I42" s="1">
        <v>45447</v>
      </c>
      <c r="J42" s="1">
        <v>45456</v>
      </c>
      <c r="K42" s="8">
        <f>Table3[[#This Row],[Discharge_Date]]-Table3[[#This Row],[Admission_Date]]+1</f>
        <v>10</v>
      </c>
      <c r="L42" s="7">
        <v>25597</v>
      </c>
      <c r="M42" s="7">
        <f>Table3[[#This Row],[Treatment_Cost]]/Table3[[#This Row],[Length_of_Stay]]</f>
        <v>2559.6999999999998</v>
      </c>
      <c r="N42" t="str">
        <f>IF(Table3[[#This Row],[Cost per day]]&lt;PERCENTILE(Table3[Cost per day],0.25),"Low",
 IF(Table3[[#This Row],[Cost per day]]&gt;PERCENTILE(Table3[Cost per day],0.75),"High",
 "Normal"))</f>
        <v>Low</v>
      </c>
      <c r="O42" t="s">
        <v>28</v>
      </c>
      <c r="P42" t="s">
        <v>25</v>
      </c>
      <c r="Q42">
        <v>2</v>
      </c>
    </row>
    <row r="43" spans="1:17" x14ac:dyDescent="0.3">
      <c r="A43" t="s">
        <v>75</v>
      </c>
      <c r="B43" t="s">
        <v>1271</v>
      </c>
      <c r="C43">
        <v>74</v>
      </c>
      <c r="D43" t="s">
        <v>33</v>
      </c>
      <c r="E43" t="s">
        <v>30</v>
      </c>
      <c r="F43" t="s">
        <v>561</v>
      </c>
      <c r="G43" t="s">
        <v>6</v>
      </c>
      <c r="H43" t="s">
        <v>10</v>
      </c>
      <c r="I43" s="1">
        <v>44723</v>
      </c>
      <c r="J43" s="1">
        <v>44731</v>
      </c>
      <c r="K43" s="8">
        <f>Table3[[#This Row],[Discharge_Date]]-Table3[[#This Row],[Admission_Date]]+1</f>
        <v>9</v>
      </c>
      <c r="L43" s="7">
        <v>23514</v>
      </c>
      <c r="M43" s="7">
        <f>Table3[[#This Row],[Treatment_Cost]]/Table3[[#This Row],[Length_of_Stay]]</f>
        <v>2612.6666666666665</v>
      </c>
      <c r="N43" t="str">
        <f>IF(Table3[[#This Row],[Cost per day]]&lt;PERCENTILE(Table3[Cost per day],0.25),"Low",
 IF(Table3[[#This Row],[Cost per day]]&gt;PERCENTILE(Table3[Cost per day],0.75),"High",
 "Normal"))</f>
        <v>Low</v>
      </c>
      <c r="O43" t="s">
        <v>35</v>
      </c>
      <c r="P43" t="s">
        <v>25</v>
      </c>
      <c r="Q43">
        <v>4</v>
      </c>
    </row>
    <row r="44" spans="1:17" x14ac:dyDescent="0.3">
      <c r="A44" t="s">
        <v>76</v>
      </c>
      <c r="B44" t="s">
        <v>1222</v>
      </c>
      <c r="C44">
        <v>48</v>
      </c>
      <c r="D44" t="s">
        <v>45</v>
      </c>
      <c r="E44" t="s">
        <v>23</v>
      </c>
      <c r="F44" t="s">
        <v>558</v>
      </c>
      <c r="G44" t="s">
        <v>6</v>
      </c>
      <c r="H44" t="s">
        <v>12</v>
      </c>
      <c r="I44" s="1">
        <v>44707</v>
      </c>
      <c r="J44" s="1">
        <v>44716</v>
      </c>
      <c r="K44" s="8">
        <f>Table3[[#This Row],[Discharge_Date]]-Table3[[#This Row],[Admission_Date]]+1</f>
        <v>10</v>
      </c>
      <c r="L44" s="7">
        <v>26474</v>
      </c>
      <c r="M44" s="7">
        <f>Table3[[#This Row],[Treatment_Cost]]/Table3[[#This Row],[Length_of_Stay]]</f>
        <v>2647.4</v>
      </c>
      <c r="N44" t="str">
        <f>IF(Table3[[#This Row],[Cost per day]]&lt;PERCENTILE(Table3[Cost per day],0.25),"Low",
 IF(Table3[[#This Row],[Cost per day]]&gt;PERCENTILE(Table3[Cost per day],0.75),"High",
 "Normal"))</f>
        <v>Low</v>
      </c>
      <c r="O44" t="s">
        <v>35</v>
      </c>
      <c r="P44" t="s">
        <v>25</v>
      </c>
      <c r="Q44">
        <v>5</v>
      </c>
    </row>
    <row r="45" spans="1:17" x14ac:dyDescent="0.3">
      <c r="A45" t="s">
        <v>77</v>
      </c>
      <c r="B45" t="s">
        <v>1104</v>
      </c>
      <c r="C45">
        <v>57</v>
      </c>
      <c r="D45" t="s">
        <v>45</v>
      </c>
      <c r="E45" t="s">
        <v>30</v>
      </c>
      <c r="F45" t="s">
        <v>560</v>
      </c>
      <c r="G45" t="s">
        <v>5</v>
      </c>
      <c r="H45" t="s">
        <v>9</v>
      </c>
      <c r="I45" s="1">
        <v>44696</v>
      </c>
      <c r="J45" s="1">
        <v>44700</v>
      </c>
      <c r="K45" s="8">
        <f>Table3[[#This Row],[Discharge_Date]]-Table3[[#This Row],[Admission_Date]]+1</f>
        <v>5</v>
      </c>
      <c r="L45" s="7">
        <v>11958</v>
      </c>
      <c r="M45" s="7">
        <f>Table3[[#This Row],[Treatment_Cost]]/Table3[[#This Row],[Length_of_Stay]]</f>
        <v>2391.6</v>
      </c>
      <c r="N45" t="str">
        <f>IF(Table3[[#This Row],[Cost per day]]&lt;PERCENTILE(Table3[Cost per day],0.25),"Low",
 IF(Table3[[#This Row],[Cost per day]]&gt;PERCENTILE(Table3[Cost per day],0.75),"High",
 "Normal"))</f>
        <v>Low</v>
      </c>
      <c r="O45" t="s">
        <v>24</v>
      </c>
      <c r="P45" t="s">
        <v>25</v>
      </c>
      <c r="Q45">
        <v>5</v>
      </c>
    </row>
    <row r="46" spans="1:17" x14ac:dyDescent="0.3">
      <c r="A46" t="s">
        <v>78</v>
      </c>
      <c r="B46" t="s">
        <v>742</v>
      </c>
      <c r="C46">
        <v>74</v>
      </c>
      <c r="D46" t="s">
        <v>33</v>
      </c>
      <c r="E46" t="s">
        <v>23</v>
      </c>
      <c r="F46" t="s">
        <v>560</v>
      </c>
      <c r="G46" t="s">
        <v>6</v>
      </c>
      <c r="H46" t="s">
        <v>10</v>
      </c>
      <c r="I46" s="1">
        <v>44728</v>
      </c>
      <c r="J46" s="1">
        <v>44735</v>
      </c>
      <c r="K46" s="8">
        <f>Table3[[#This Row],[Discharge_Date]]-Table3[[#This Row],[Admission_Date]]+1</f>
        <v>8</v>
      </c>
      <c r="L46" s="7">
        <v>20950</v>
      </c>
      <c r="M46" s="7">
        <f>Table3[[#This Row],[Treatment_Cost]]/Table3[[#This Row],[Length_of_Stay]]</f>
        <v>2618.75</v>
      </c>
      <c r="N46" t="str">
        <f>IF(Table3[[#This Row],[Cost per day]]&lt;PERCENTILE(Table3[Cost per day],0.25),"Low",
 IF(Table3[[#This Row],[Cost per day]]&gt;PERCENTILE(Table3[Cost per day],0.75),"High",
 "Normal"))</f>
        <v>Low</v>
      </c>
      <c r="O46" t="s">
        <v>35</v>
      </c>
      <c r="P46" t="s">
        <v>25</v>
      </c>
      <c r="Q46">
        <v>3</v>
      </c>
    </row>
    <row r="47" spans="1:17" x14ac:dyDescent="0.3">
      <c r="A47" t="s">
        <v>79</v>
      </c>
      <c r="B47" t="s">
        <v>1064</v>
      </c>
      <c r="C47">
        <v>26</v>
      </c>
      <c r="D47" t="s">
        <v>27</v>
      </c>
      <c r="E47" t="s">
        <v>23</v>
      </c>
      <c r="F47" t="s">
        <v>560</v>
      </c>
      <c r="G47" t="s">
        <v>4</v>
      </c>
      <c r="H47" t="s">
        <v>13</v>
      </c>
      <c r="I47" s="1">
        <v>44769</v>
      </c>
      <c r="J47" s="1">
        <v>44779</v>
      </c>
      <c r="K47" s="8">
        <f>Table3[[#This Row],[Discharge_Date]]-Table3[[#This Row],[Admission_Date]]+1</f>
        <v>11</v>
      </c>
      <c r="L47" s="7">
        <v>29984</v>
      </c>
      <c r="M47" s="7">
        <f>Table3[[#This Row],[Treatment_Cost]]/Table3[[#This Row],[Length_of_Stay]]</f>
        <v>2725.818181818182</v>
      </c>
      <c r="N47" t="str">
        <f>IF(Table3[[#This Row],[Cost per day]]&lt;PERCENTILE(Table3[Cost per day],0.25),"Low",
 IF(Table3[[#This Row],[Cost per day]]&gt;PERCENTILE(Table3[Cost per day],0.75),"High",
 "Normal"))</f>
        <v>Low</v>
      </c>
      <c r="O47" t="s">
        <v>39</v>
      </c>
      <c r="P47" t="s">
        <v>31</v>
      </c>
      <c r="Q47">
        <v>2</v>
      </c>
    </row>
    <row r="48" spans="1:17" x14ac:dyDescent="0.3">
      <c r="A48" t="s">
        <v>80</v>
      </c>
      <c r="B48" t="s">
        <v>1118</v>
      </c>
      <c r="C48">
        <v>32</v>
      </c>
      <c r="D48" t="s">
        <v>27</v>
      </c>
      <c r="E48" t="s">
        <v>23</v>
      </c>
      <c r="F48" t="s">
        <v>562</v>
      </c>
      <c r="G48" t="s">
        <v>5</v>
      </c>
      <c r="H48" t="s">
        <v>11</v>
      </c>
      <c r="I48" s="1">
        <v>45342</v>
      </c>
      <c r="J48" s="1">
        <v>45345</v>
      </c>
      <c r="K48" s="8">
        <f>Table3[[#This Row],[Discharge_Date]]-Table3[[#This Row],[Admission_Date]]+1</f>
        <v>4</v>
      </c>
      <c r="L48" s="7">
        <v>9023</v>
      </c>
      <c r="M48" s="7">
        <f>Table3[[#This Row],[Treatment_Cost]]/Table3[[#This Row],[Length_of_Stay]]</f>
        <v>2255.75</v>
      </c>
      <c r="N48" t="str">
        <f>IF(Table3[[#This Row],[Cost per day]]&lt;PERCENTILE(Table3[Cost per day],0.25),"Low",
 IF(Table3[[#This Row],[Cost per day]]&gt;PERCENTILE(Table3[Cost per day],0.75),"High",
 "Normal"))</f>
        <v>Low</v>
      </c>
      <c r="O48" t="s">
        <v>28</v>
      </c>
      <c r="P48" t="s">
        <v>31</v>
      </c>
      <c r="Q48">
        <v>1</v>
      </c>
    </row>
    <row r="49" spans="1:17" x14ac:dyDescent="0.3">
      <c r="A49" t="s">
        <v>81</v>
      </c>
      <c r="B49" t="s">
        <v>1254</v>
      </c>
      <c r="C49">
        <v>44</v>
      </c>
      <c r="D49" t="s">
        <v>45</v>
      </c>
      <c r="E49" t="s">
        <v>23</v>
      </c>
      <c r="F49" t="s">
        <v>562</v>
      </c>
      <c r="G49" t="s">
        <v>6</v>
      </c>
      <c r="H49" t="s">
        <v>10</v>
      </c>
      <c r="I49" s="1">
        <v>44998</v>
      </c>
      <c r="J49" s="1">
        <v>45002</v>
      </c>
      <c r="K49" s="8">
        <f>Table3[[#This Row],[Discharge_Date]]-Table3[[#This Row],[Admission_Date]]+1</f>
        <v>5</v>
      </c>
      <c r="L49" s="7">
        <v>12190</v>
      </c>
      <c r="M49" s="7">
        <f>Table3[[#This Row],[Treatment_Cost]]/Table3[[#This Row],[Length_of_Stay]]</f>
        <v>2438</v>
      </c>
      <c r="N49" t="str">
        <f>IF(Table3[[#This Row],[Cost per day]]&lt;PERCENTILE(Table3[Cost per day],0.25),"Low",
 IF(Table3[[#This Row],[Cost per day]]&gt;PERCENTILE(Table3[Cost per day],0.75),"High",
 "Normal"))</f>
        <v>Low</v>
      </c>
      <c r="O49" t="s">
        <v>35</v>
      </c>
      <c r="P49" t="s">
        <v>31</v>
      </c>
      <c r="Q49">
        <v>4</v>
      </c>
    </row>
    <row r="50" spans="1:17" x14ac:dyDescent="0.3">
      <c r="A50" t="s">
        <v>82</v>
      </c>
      <c r="B50" t="s">
        <v>732</v>
      </c>
      <c r="C50">
        <v>65</v>
      </c>
      <c r="D50" t="s">
        <v>33</v>
      </c>
      <c r="E50" t="s">
        <v>30</v>
      </c>
      <c r="F50" t="s">
        <v>562</v>
      </c>
      <c r="G50" t="s">
        <v>3</v>
      </c>
      <c r="H50" t="s">
        <v>9</v>
      </c>
      <c r="I50" s="1">
        <v>45385</v>
      </c>
      <c r="J50" s="1">
        <v>45390</v>
      </c>
      <c r="K50" s="8">
        <f>Table3[[#This Row],[Discharge_Date]]-Table3[[#This Row],[Admission_Date]]+1</f>
        <v>6</v>
      </c>
      <c r="L50" s="7">
        <v>15562</v>
      </c>
      <c r="M50" s="7">
        <f>Table3[[#This Row],[Treatment_Cost]]/Table3[[#This Row],[Length_of_Stay]]</f>
        <v>2593.6666666666665</v>
      </c>
      <c r="N50" t="str">
        <f>IF(Table3[[#This Row],[Cost per day]]&lt;PERCENTILE(Table3[Cost per day],0.25),"Low",
 IF(Table3[[#This Row],[Cost per day]]&gt;PERCENTILE(Table3[Cost per day],0.75),"High",
 "Normal"))</f>
        <v>Low</v>
      </c>
      <c r="O50" t="s">
        <v>28</v>
      </c>
      <c r="P50" t="s">
        <v>25</v>
      </c>
      <c r="Q50">
        <v>4</v>
      </c>
    </row>
    <row r="51" spans="1:17" x14ac:dyDescent="0.3">
      <c r="A51" t="s">
        <v>83</v>
      </c>
      <c r="B51" t="s">
        <v>661</v>
      </c>
      <c r="C51">
        <v>71</v>
      </c>
      <c r="D51" t="s">
        <v>33</v>
      </c>
      <c r="E51" t="s">
        <v>23</v>
      </c>
      <c r="F51" t="s">
        <v>561</v>
      </c>
      <c r="G51" t="s">
        <v>2</v>
      </c>
      <c r="H51" t="s">
        <v>12</v>
      </c>
      <c r="I51" s="1">
        <v>45261</v>
      </c>
      <c r="J51" s="1">
        <v>45268</v>
      </c>
      <c r="K51" s="8">
        <f>Table3[[#This Row],[Discharge_Date]]-Table3[[#This Row],[Admission_Date]]+1</f>
        <v>8</v>
      </c>
      <c r="L51" s="7">
        <v>22171</v>
      </c>
      <c r="M51" s="7">
        <f>Table3[[#This Row],[Treatment_Cost]]/Table3[[#This Row],[Length_of_Stay]]</f>
        <v>2771.375</v>
      </c>
      <c r="N51" t="str">
        <f>IF(Table3[[#This Row],[Cost per day]]&lt;PERCENTILE(Table3[Cost per day],0.25),"Low",
 IF(Table3[[#This Row],[Cost per day]]&gt;PERCENTILE(Table3[Cost per day],0.75),"High",
 "Normal"))</f>
        <v>Low</v>
      </c>
      <c r="O51" t="s">
        <v>39</v>
      </c>
      <c r="P51" t="s">
        <v>25</v>
      </c>
      <c r="Q51">
        <v>5</v>
      </c>
    </row>
    <row r="52" spans="1:17" x14ac:dyDescent="0.3">
      <c r="A52" t="s">
        <v>84</v>
      </c>
      <c r="B52" t="s">
        <v>1275</v>
      </c>
      <c r="C52">
        <v>77</v>
      </c>
      <c r="D52" t="s">
        <v>22</v>
      </c>
      <c r="E52" t="s">
        <v>30</v>
      </c>
      <c r="F52" t="s">
        <v>563</v>
      </c>
      <c r="G52" t="s">
        <v>5</v>
      </c>
      <c r="H52" t="s">
        <v>10</v>
      </c>
      <c r="I52" s="1">
        <v>44844</v>
      </c>
      <c r="J52" s="1">
        <v>44848</v>
      </c>
      <c r="K52" s="8">
        <f>Table3[[#This Row],[Discharge_Date]]-Table3[[#This Row],[Admission_Date]]+1</f>
        <v>5</v>
      </c>
      <c r="L52" s="7">
        <v>12797</v>
      </c>
      <c r="M52" s="7">
        <f>Table3[[#This Row],[Treatment_Cost]]/Table3[[#This Row],[Length_of_Stay]]</f>
        <v>2559.4</v>
      </c>
      <c r="N52" t="str">
        <f>IF(Table3[[#This Row],[Cost per day]]&lt;PERCENTILE(Table3[Cost per day],0.25),"Low",
 IF(Table3[[#This Row],[Cost per day]]&gt;PERCENTILE(Table3[Cost per day],0.75),"High",
 "Normal"))</f>
        <v>Low</v>
      </c>
      <c r="O52" t="s">
        <v>35</v>
      </c>
      <c r="P52" t="s">
        <v>25</v>
      </c>
      <c r="Q52">
        <v>5</v>
      </c>
    </row>
    <row r="53" spans="1:17" x14ac:dyDescent="0.3">
      <c r="A53" t="s">
        <v>85</v>
      </c>
      <c r="B53" t="s">
        <v>1292</v>
      </c>
      <c r="C53">
        <v>77</v>
      </c>
      <c r="D53" t="s">
        <v>22</v>
      </c>
      <c r="E53" t="s">
        <v>30</v>
      </c>
      <c r="F53" t="s">
        <v>561</v>
      </c>
      <c r="G53" t="s">
        <v>6</v>
      </c>
      <c r="H53" t="s">
        <v>10</v>
      </c>
      <c r="I53" s="1">
        <v>44678</v>
      </c>
      <c r="J53" s="1">
        <v>44685</v>
      </c>
      <c r="K53" s="8">
        <f>Table3[[#This Row],[Discharge_Date]]-Table3[[#This Row],[Admission_Date]]+1</f>
        <v>8</v>
      </c>
      <c r="L53" s="7">
        <v>22660</v>
      </c>
      <c r="M53" s="7">
        <f>Table3[[#This Row],[Treatment_Cost]]/Table3[[#This Row],[Length_of_Stay]]</f>
        <v>2832.5</v>
      </c>
      <c r="N53" t="str">
        <f>IF(Table3[[#This Row],[Cost per day]]&lt;PERCENTILE(Table3[Cost per day],0.25),"Low",
 IF(Table3[[#This Row],[Cost per day]]&gt;PERCENTILE(Table3[Cost per day],0.75),"High",
 "Normal"))</f>
        <v>Low</v>
      </c>
      <c r="O53" t="s">
        <v>28</v>
      </c>
      <c r="P53" t="s">
        <v>25</v>
      </c>
      <c r="Q53">
        <v>2</v>
      </c>
    </row>
    <row r="54" spans="1:17" x14ac:dyDescent="0.3">
      <c r="A54" t="s">
        <v>86</v>
      </c>
      <c r="B54" t="s">
        <v>892</v>
      </c>
      <c r="C54">
        <v>58</v>
      </c>
      <c r="D54" t="s">
        <v>45</v>
      </c>
      <c r="E54" t="s">
        <v>23</v>
      </c>
      <c r="F54" t="s">
        <v>562</v>
      </c>
      <c r="G54" t="s">
        <v>6</v>
      </c>
      <c r="H54" t="s">
        <v>9</v>
      </c>
      <c r="I54" s="1">
        <v>44726</v>
      </c>
      <c r="J54" s="1">
        <v>44734</v>
      </c>
      <c r="K54" s="8">
        <f>Table3[[#This Row],[Discharge_Date]]-Table3[[#This Row],[Admission_Date]]+1</f>
        <v>9</v>
      </c>
      <c r="L54" s="7">
        <v>26031</v>
      </c>
      <c r="M54" s="7">
        <f>Table3[[#This Row],[Treatment_Cost]]/Table3[[#This Row],[Length_of_Stay]]</f>
        <v>2892.3333333333335</v>
      </c>
      <c r="N54" t="str">
        <f>IF(Table3[[#This Row],[Cost per day]]&lt;PERCENTILE(Table3[Cost per day],0.25),"Low",
 IF(Table3[[#This Row],[Cost per day]]&gt;PERCENTILE(Table3[Cost per day],0.75),"High",
 "Normal"))</f>
        <v>Low</v>
      </c>
      <c r="O54" t="s">
        <v>39</v>
      </c>
      <c r="P54" t="s">
        <v>25</v>
      </c>
      <c r="Q54">
        <v>3</v>
      </c>
    </row>
    <row r="55" spans="1:17" x14ac:dyDescent="0.3">
      <c r="A55" t="s">
        <v>87</v>
      </c>
      <c r="B55" t="s">
        <v>1452</v>
      </c>
      <c r="C55">
        <v>55</v>
      </c>
      <c r="D55" t="s">
        <v>45</v>
      </c>
      <c r="E55" t="s">
        <v>30</v>
      </c>
      <c r="F55" t="s">
        <v>562</v>
      </c>
      <c r="G55" t="s">
        <v>4</v>
      </c>
      <c r="H55" t="s">
        <v>13</v>
      </c>
      <c r="I55" s="1">
        <v>44909</v>
      </c>
      <c r="J55" s="1">
        <v>44911</v>
      </c>
      <c r="K55" s="8">
        <f>Table3[[#This Row],[Discharge_Date]]-Table3[[#This Row],[Admission_Date]]+1</f>
        <v>3</v>
      </c>
      <c r="L55" s="7">
        <v>6561</v>
      </c>
      <c r="M55" s="7">
        <f>Table3[[#This Row],[Treatment_Cost]]/Table3[[#This Row],[Length_of_Stay]]</f>
        <v>2187</v>
      </c>
      <c r="N55" t="str">
        <f>IF(Table3[[#This Row],[Cost per day]]&lt;PERCENTILE(Table3[Cost per day],0.25),"Low",
 IF(Table3[[#This Row],[Cost per day]]&gt;PERCENTILE(Table3[Cost per day],0.75),"High",
 "Normal"))</f>
        <v>Low</v>
      </c>
      <c r="O55" t="s">
        <v>28</v>
      </c>
      <c r="P55" t="s">
        <v>25</v>
      </c>
      <c r="Q55">
        <v>5</v>
      </c>
    </row>
    <row r="56" spans="1:17" x14ac:dyDescent="0.3">
      <c r="A56" t="s">
        <v>88</v>
      </c>
      <c r="B56" t="s">
        <v>1299</v>
      </c>
      <c r="C56">
        <v>67</v>
      </c>
      <c r="D56" t="s">
        <v>33</v>
      </c>
      <c r="E56" t="s">
        <v>30</v>
      </c>
      <c r="F56" t="s">
        <v>563</v>
      </c>
      <c r="G56" t="s">
        <v>5</v>
      </c>
      <c r="H56" t="s">
        <v>9</v>
      </c>
      <c r="I56" s="1">
        <v>44754</v>
      </c>
      <c r="J56" s="1">
        <v>44763</v>
      </c>
      <c r="K56" s="8">
        <f>Table3[[#This Row],[Discharge_Date]]-Table3[[#This Row],[Admission_Date]]+1</f>
        <v>10</v>
      </c>
      <c r="L56" s="7">
        <v>29713</v>
      </c>
      <c r="M56" s="7">
        <f>Table3[[#This Row],[Treatment_Cost]]/Table3[[#This Row],[Length_of_Stay]]</f>
        <v>2971.3</v>
      </c>
      <c r="N56" t="str">
        <f>IF(Table3[[#This Row],[Cost per day]]&lt;PERCENTILE(Table3[Cost per day],0.25),"Low",
 IF(Table3[[#This Row],[Cost per day]]&gt;PERCENTILE(Table3[Cost per day],0.75),"High",
 "Normal"))</f>
        <v>Low</v>
      </c>
      <c r="O56" t="s">
        <v>24</v>
      </c>
      <c r="P56" t="s">
        <v>25</v>
      </c>
      <c r="Q56">
        <v>2</v>
      </c>
    </row>
    <row r="57" spans="1:17" x14ac:dyDescent="0.3">
      <c r="A57" t="s">
        <v>89</v>
      </c>
      <c r="B57" t="s">
        <v>733</v>
      </c>
      <c r="C57">
        <v>16</v>
      </c>
      <c r="D57" t="s">
        <v>38</v>
      </c>
      <c r="E57" t="s">
        <v>23</v>
      </c>
      <c r="F57" t="s">
        <v>563</v>
      </c>
      <c r="G57" t="s">
        <v>2</v>
      </c>
      <c r="H57" t="s">
        <v>10</v>
      </c>
      <c r="I57" s="1">
        <v>45030</v>
      </c>
      <c r="J57" s="1">
        <v>45035</v>
      </c>
      <c r="K57" s="8">
        <f>Table3[[#This Row],[Discharge_Date]]-Table3[[#This Row],[Admission_Date]]+1</f>
        <v>6</v>
      </c>
      <c r="L57" s="7">
        <v>16551</v>
      </c>
      <c r="M57" s="7">
        <f>Table3[[#This Row],[Treatment_Cost]]/Table3[[#This Row],[Length_of_Stay]]</f>
        <v>2758.5</v>
      </c>
      <c r="N57" t="str">
        <f>IF(Table3[[#This Row],[Cost per day]]&lt;PERCENTILE(Table3[Cost per day],0.25),"Low",
 IF(Table3[[#This Row],[Cost per day]]&gt;PERCENTILE(Table3[Cost per day],0.75),"High",
 "Normal"))</f>
        <v>Low</v>
      </c>
      <c r="O57" t="s">
        <v>39</v>
      </c>
      <c r="P57" t="s">
        <v>25</v>
      </c>
      <c r="Q57">
        <v>4</v>
      </c>
    </row>
    <row r="58" spans="1:17" x14ac:dyDescent="0.3">
      <c r="A58" t="s">
        <v>90</v>
      </c>
      <c r="B58" t="s">
        <v>1150</v>
      </c>
      <c r="C58">
        <v>74</v>
      </c>
      <c r="D58" t="s">
        <v>33</v>
      </c>
      <c r="E58" t="s">
        <v>23</v>
      </c>
      <c r="F58" t="s">
        <v>562</v>
      </c>
      <c r="G58" t="s">
        <v>6</v>
      </c>
      <c r="H58" t="s">
        <v>11</v>
      </c>
      <c r="I58" s="1">
        <v>45044</v>
      </c>
      <c r="J58" s="1">
        <v>45053</v>
      </c>
      <c r="K58" s="8">
        <f>Table3[[#This Row],[Discharge_Date]]-Table3[[#This Row],[Admission_Date]]+1</f>
        <v>10</v>
      </c>
      <c r="L58" s="7">
        <v>31235</v>
      </c>
      <c r="M58" s="7">
        <f>Table3[[#This Row],[Treatment_Cost]]/Table3[[#This Row],[Length_of_Stay]]</f>
        <v>3123.5</v>
      </c>
      <c r="N58" t="str">
        <f>IF(Table3[[#This Row],[Cost per day]]&lt;PERCENTILE(Table3[Cost per day],0.25),"Low",
 IF(Table3[[#This Row],[Cost per day]]&gt;PERCENTILE(Table3[Cost per day],0.75),"High",
 "Normal"))</f>
        <v>Low</v>
      </c>
      <c r="O58" t="s">
        <v>39</v>
      </c>
      <c r="P58" t="s">
        <v>25</v>
      </c>
      <c r="Q58">
        <v>2</v>
      </c>
    </row>
    <row r="59" spans="1:17" x14ac:dyDescent="0.3">
      <c r="A59" t="s">
        <v>91</v>
      </c>
      <c r="B59" t="s">
        <v>1206</v>
      </c>
      <c r="C59">
        <v>13</v>
      </c>
      <c r="D59" t="s">
        <v>38</v>
      </c>
      <c r="E59" t="s">
        <v>30</v>
      </c>
      <c r="F59" t="s">
        <v>558</v>
      </c>
      <c r="G59" t="s">
        <v>6</v>
      </c>
      <c r="H59" t="s">
        <v>10</v>
      </c>
      <c r="I59" s="1">
        <v>44643</v>
      </c>
      <c r="J59" s="1">
        <v>44647</v>
      </c>
      <c r="K59" s="8">
        <f>Table3[[#This Row],[Discharge_Date]]-Table3[[#This Row],[Admission_Date]]+1</f>
        <v>5</v>
      </c>
      <c r="L59" s="7">
        <v>14058</v>
      </c>
      <c r="M59" s="7">
        <f>Table3[[#This Row],[Treatment_Cost]]/Table3[[#This Row],[Length_of_Stay]]</f>
        <v>2811.6</v>
      </c>
      <c r="N59" t="str">
        <f>IF(Table3[[#This Row],[Cost per day]]&lt;PERCENTILE(Table3[Cost per day],0.25),"Low",
 IF(Table3[[#This Row],[Cost per day]]&gt;PERCENTILE(Table3[Cost per day],0.75),"High",
 "Normal"))</f>
        <v>Low</v>
      </c>
      <c r="O59" t="s">
        <v>24</v>
      </c>
      <c r="P59" t="s">
        <v>31</v>
      </c>
      <c r="Q59">
        <v>5</v>
      </c>
    </row>
    <row r="60" spans="1:17" x14ac:dyDescent="0.3">
      <c r="A60" t="s">
        <v>92</v>
      </c>
      <c r="B60" t="s">
        <v>1247</v>
      </c>
      <c r="C60">
        <v>53</v>
      </c>
      <c r="D60" t="s">
        <v>45</v>
      </c>
      <c r="E60" t="s">
        <v>30</v>
      </c>
      <c r="F60" t="s">
        <v>562</v>
      </c>
      <c r="G60" t="s">
        <v>5</v>
      </c>
      <c r="H60" t="s">
        <v>9</v>
      </c>
      <c r="I60" s="1">
        <v>44574</v>
      </c>
      <c r="J60" s="1">
        <v>44581</v>
      </c>
      <c r="K60" s="8">
        <f>Table3[[#This Row],[Discharge_Date]]-Table3[[#This Row],[Admission_Date]]+1</f>
        <v>8</v>
      </c>
      <c r="L60" s="7">
        <v>24863</v>
      </c>
      <c r="M60" s="7">
        <f>Table3[[#This Row],[Treatment_Cost]]/Table3[[#This Row],[Length_of_Stay]]</f>
        <v>3107.875</v>
      </c>
      <c r="N60" t="str">
        <f>IF(Table3[[#This Row],[Cost per day]]&lt;PERCENTILE(Table3[Cost per day],0.25),"Low",
 IF(Table3[[#This Row],[Cost per day]]&gt;PERCENTILE(Table3[Cost per day],0.75),"High",
 "Normal"))</f>
        <v>Low</v>
      </c>
      <c r="O60" t="s">
        <v>39</v>
      </c>
      <c r="P60" t="s">
        <v>31</v>
      </c>
      <c r="Q60">
        <v>5</v>
      </c>
    </row>
    <row r="61" spans="1:17" x14ac:dyDescent="0.3">
      <c r="A61" t="s">
        <v>93</v>
      </c>
      <c r="B61" t="s">
        <v>705</v>
      </c>
      <c r="C61">
        <v>11</v>
      </c>
      <c r="D61" t="s">
        <v>38</v>
      </c>
      <c r="E61" t="s">
        <v>30</v>
      </c>
      <c r="F61" t="s">
        <v>561</v>
      </c>
      <c r="G61" t="s">
        <v>2</v>
      </c>
      <c r="H61" t="s">
        <v>11</v>
      </c>
      <c r="I61" s="1">
        <v>44988</v>
      </c>
      <c r="J61" s="1">
        <v>44997</v>
      </c>
      <c r="K61" s="8">
        <f>Table3[[#This Row],[Discharge_Date]]-Table3[[#This Row],[Admission_Date]]+1</f>
        <v>10</v>
      </c>
      <c r="L61" s="7">
        <v>32616</v>
      </c>
      <c r="M61" s="7">
        <f>Table3[[#This Row],[Treatment_Cost]]/Table3[[#This Row],[Length_of_Stay]]</f>
        <v>3261.6</v>
      </c>
      <c r="N61" t="str">
        <f>IF(Table3[[#This Row],[Cost per day]]&lt;PERCENTILE(Table3[Cost per day],0.25),"Low",
 IF(Table3[[#This Row],[Cost per day]]&gt;PERCENTILE(Table3[Cost per day],0.75),"High",
 "Normal"))</f>
        <v>Low</v>
      </c>
      <c r="O61" t="s">
        <v>39</v>
      </c>
      <c r="P61" t="s">
        <v>31</v>
      </c>
      <c r="Q61">
        <v>2</v>
      </c>
    </row>
    <row r="62" spans="1:17" x14ac:dyDescent="0.3">
      <c r="A62" t="s">
        <v>94</v>
      </c>
      <c r="B62" t="s">
        <v>760</v>
      </c>
      <c r="C62">
        <v>71</v>
      </c>
      <c r="D62" t="s">
        <v>33</v>
      </c>
      <c r="E62" t="s">
        <v>30</v>
      </c>
      <c r="F62" t="s">
        <v>560</v>
      </c>
      <c r="G62" t="s">
        <v>4</v>
      </c>
      <c r="H62" t="s">
        <v>10</v>
      </c>
      <c r="I62" s="1">
        <v>44575</v>
      </c>
      <c r="J62" s="1">
        <v>44578</v>
      </c>
      <c r="K62" s="8">
        <f>Table3[[#This Row],[Discharge_Date]]-Table3[[#This Row],[Admission_Date]]+1</f>
        <v>4</v>
      </c>
      <c r="L62" s="7">
        <v>11198</v>
      </c>
      <c r="M62" s="7">
        <f>Table3[[#This Row],[Treatment_Cost]]/Table3[[#This Row],[Length_of_Stay]]</f>
        <v>2799.5</v>
      </c>
      <c r="N62" t="str">
        <f>IF(Table3[[#This Row],[Cost per day]]&lt;PERCENTILE(Table3[Cost per day],0.25),"Low",
 IF(Table3[[#This Row],[Cost per day]]&gt;PERCENTILE(Table3[Cost per day],0.75),"High",
 "Normal"))</f>
        <v>Low</v>
      </c>
      <c r="O62" t="s">
        <v>35</v>
      </c>
      <c r="P62" t="s">
        <v>25</v>
      </c>
      <c r="Q62">
        <v>4</v>
      </c>
    </row>
    <row r="63" spans="1:17" x14ac:dyDescent="0.3">
      <c r="A63" t="s">
        <v>95</v>
      </c>
      <c r="B63" t="s">
        <v>1415</v>
      </c>
      <c r="C63">
        <v>5</v>
      </c>
      <c r="D63" t="s">
        <v>38</v>
      </c>
      <c r="E63" t="s">
        <v>23</v>
      </c>
      <c r="F63" t="s">
        <v>558</v>
      </c>
      <c r="G63" t="s">
        <v>3</v>
      </c>
      <c r="H63" t="s">
        <v>9</v>
      </c>
      <c r="I63" s="1">
        <v>45243</v>
      </c>
      <c r="J63" s="1">
        <v>45250</v>
      </c>
      <c r="K63" s="8">
        <f>Table3[[#This Row],[Discharge_Date]]-Table3[[#This Row],[Admission_Date]]+1</f>
        <v>8</v>
      </c>
      <c r="L63" s="7">
        <v>27299</v>
      </c>
      <c r="M63" s="7">
        <f>Table3[[#This Row],[Treatment_Cost]]/Table3[[#This Row],[Length_of_Stay]]</f>
        <v>3412.375</v>
      </c>
      <c r="N63" t="str">
        <f>IF(Table3[[#This Row],[Cost per day]]&lt;PERCENTILE(Table3[Cost per day],0.25),"Low",
 IF(Table3[[#This Row],[Cost per day]]&gt;PERCENTILE(Table3[Cost per day],0.75),"High",
 "Normal"))</f>
        <v>Low</v>
      </c>
      <c r="O63" t="s">
        <v>35</v>
      </c>
      <c r="P63" t="s">
        <v>25</v>
      </c>
      <c r="Q63">
        <v>1</v>
      </c>
    </row>
    <row r="64" spans="1:17" x14ac:dyDescent="0.3">
      <c r="A64" t="s">
        <v>96</v>
      </c>
      <c r="B64" t="s">
        <v>1030</v>
      </c>
      <c r="C64">
        <v>19</v>
      </c>
      <c r="D64" t="s">
        <v>27</v>
      </c>
      <c r="E64" t="s">
        <v>30</v>
      </c>
      <c r="F64" t="s">
        <v>561</v>
      </c>
      <c r="G64" t="s">
        <v>3</v>
      </c>
      <c r="H64" t="s">
        <v>11</v>
      </c>
      <c r="I64" s="1">
        <v>44855</v>
      </c>
      <c r="J64" s="1">
        <v>44865</v>
      </c>
      <c r="K64" s="8">
        <f>Table3[[#This Row],[Discharge_Date]]-Table3[[#This Row],[Admission_Date]]+1</f>
        <v>11</v>
      </c>
      <c r="L64" s="7">
        <v>39522</v>
      </c>
      <c r="M64" s="7">
        <f>Table3[[#This Row],[Treatment_Cost]]/Table3[[#This Row],[Length_of_Stay]]</f>
        <v>3592.909090909091</v>
      </c>
      <c r="N64" t="str">
        <f>IF(Table3[[#This Row],[Cost per day]]&lt;PERCENTILE(Table3[Cost per day],0.25),"Low",
 IF(Table3[[#This Row],[Cost per day]]&gt;PERCENTILE(Table3[Cost per day],0.75),"High",
 "Normal"))</f>
        <v>Low</v>
      </c>
      <c r="O64" t="s">
        <v>28</v>
      </c>
      <c r="P64" t="s">
        <v>31</v>
      </c>
      <c r="Q64">
        <v>3</v>
      </c>
    </row>
    <row r="65" spans="1:17" x14ac:dyDescent="0.3">
      <c r="A65" t="s">
        <v>97</v>
      </c>
      <c r="B65" t="s">
        <v>1155</v>
      </c>
      <c r="C65">
        <v>45</v>
      </c>
      <c r="D65" t="s">
        <v>45</v>
      </c>
      <c r="E65" t="s">
        <v>23</v>
      </c>
      <c r="F65" t="s">
        <v>560</v>
      </c>
      <c r="G65" t="s">
        <v>6</v>
      </c>
      <c r="H65" t="s">
        <v>10</v>
      </c>
      <c r="I65" s="1">
        <v>44694</v>
      </c>
      <c r="J65" s="1">
        <v>44701</v>
      </c>
      <c r="K65" s="8">
        <f>Table3[[#This Row],[Discharge_Date]]-Table3[[#This Row],[Admission_Date]]+1</f>
        <v>8</v>
      </c>
      <c r="L65" s="7">
        <v>28002</v>
      </c>
      <c r="M65" s="7">
        <f>Table3[[#This Row],[Treatment_Cost]]/Table3[[#This Row],[Length_of_Stay]]</f>
        <v>3500.25</v>
      </c>
      <c r="N65" t="str">
        <f>IF(Table3[[#This Row],[Cost per day]]&lt;PERCENTILE(Table3[Cost per day],0.25),"Low",
 IF(Table3[[#This Row],[Cost per day]]&gt;PERCENTILE(Table3[Cost per day],0.75),"High",
 "Normal"))</f>
        <v>Low</v>
      </c>
      <c r="O65" t="s">
        <v>35</v>
      </c>
      <c r="P65" t="s">
        <v>31</v>
      </c>
      <c r="Q65">
        <v>1</v>
      </c>
    </row>
    <row r="66" spans="1:17" x14ac:dyDescent="0.3">
      <c r="A66" t="s">
        <v>98</v>
      </c>
      <c r="B66" t="s">
        <v>1449</v>
      </c>
      <c r="C66">
        <v>41</v>
      </c>
      <c r="D66" t="s">
        <v>45</v>
      </c>
      <c r="E66" t="s">
        <v>23</v>
      </c>
      <c r="F66" t="s">
        <v>562</v>
      </c>
      <c r="G66" t="s">
        <v>4</v>
      </c>
      <c r="H66" t="s">
        <v>13</v>
      </c>
      <c r="I66" s="1">
        <v>45399</v>
      </c>
      <c r="J66" s="1">
        <v>45407</v>
      </c>
      <c r="K66" s="8">
        <f>Table3[[#This Row],[Discharge_Date]]-Table3[[#This Row],[Admission_Date]]+1</f>
        <v>9</v>
      </c>
      <c r="L66" s="7">
        <v>32160</v>
      </c>
      <c r="M66" s="7">
        <f>Table3[[#This Row],[Treatment_Cost]]/Table3[[#This Row],[Length_of_Stay]]</f>
        <v>3573.3333333333335</v>
      </c>
      <c r="N66" t="str">
        <f>IF(Table3[[#This Row],[Cost per day]]&lt;PERCENTILE(Table3[Cost per day],0.25),"Low",
 IF(Table3[[#This Row],[Cost per day]]&gt;PERCENTILE(Table3[Cost per day],0.75),"High",
 "Normal"))</f>
        <v>Low</v>
      </c>
      <c r="O66" t="s">
        <v>39</v>
      </c>
      <c r="P66" t="s">
        <v>31</v>
      </c>
      <c r="Q66">
        <v>4</v>
      </c>
    </row>
    <row r="67" spans="1:17" x14ac:dyDescent="0.3">
      <c r="A67" t="s">
        <v>99</v>
      </c>
      <c r="B67" t="s">
        <v>1442</v>
      </c>
      <c r="C67">
        <v>28</v>
      </c>
      <c r="D67" t="s">
        <v>27</v>
      </c>
      <c r="E67" t="s">
        <v>30</v>
      </c>
      <c r="F67" t="s">
        <v>560</v>
      </c>
      <c r="G67" t="s">
        <v>3</v>
      </c>
      <c r="H67" t="s">
        <v>11</v>
      </c>
      <c r="I67" s="1">
        <v>45227</v>
      </c>
      <c r="J67" s="1">
        <v>45233</v>
      </c>
      <c r="K67" s="8">
        <f>Table3[[#This Row],[Discharge_Date]]-Table3[[#This Row],[Admission_Date]]+1</f>
        <v>7</v>
      </c>
      <c r="L67" s="7">
        <v>25332</v>
      </c>
      <c r="M67" s="7">
        <f>Table3[[#This Row],[Treatment_Cost]]/Table3[[#This Row],[Length_of_Stay]]</f>
        <v>3618.8571428571427</v>
      </c>
      <c r="N67" t="str">
        <f>IF(Table3[[#This Row],[Cost per day]]&lt;PERCENTILE(Table3[Cost per day],0.25),"Low",
 IF(Table3[[#This Row],[Cost per day]]&gt;PERCENTILE(Table3[Cost per day],0.75),"High",
 "Normal"))</f>
        <v>Low</v>
      </c>
      <c r="O67" t="s">
        <v>24</v>
      </c>
      <c r="P67" t="s">
        <v>25</v>
      </c>
      <c r="Q67">
        <v>3</v>
      </c>
    </row>
    <row r="68" spans="1:17" x14ac:dyDescent="0.3">
      <c r="A68" t="s">
        <v>100</v>
      </c>
      <c r="B68" t="s">
        <v>971</v>
      </c>
      <c r="C68">
        <v>11</v>
      </c>
      <c r="D68" t="s">
        <v>38</v>
      </c>
      <c r="E68" t="s">
        <v>30</v>
      </c>
      <c r="F68" t="s">
        <v>560</v>
      </c>
      <c r="G68" t="s">
        <v>6</v>
      </c>
      <c r="H68" t="s">
        <v>9</v>
      </c>
      <c r="I68" s="1">
        <v>45150</v>
      </c>
      <c r="J68" s="1">
        <v>45156</v>
      </c>
      <c r="K68" s="8">
        <f>Table3[[#This Row],[Discharge_Date]]-Table3[[#This Row],[Admission_Date]]+1</f>
        <v>7</v>
      </c>
      <c r="L68" s="7">
        <v>26295</v>
      </c>
      <c r="M68" s="7">
        <f>Table3[[#This Row],[Treatment_Cost]]/Table3[[#This Row],[Length_of_Stay]]</f>
        <v>3756.4285714285716</v>
      </c>
      <c r="N68" t="str">
        <f>IF(Table3[[#This Row],[Cost per day]]&lt;PERCENTILE(Table3[Cost per day],0.25),"Low",
 IF(Table3[[#This Row],[Cost per day]]&gt;PERCENTILE(Table3[Cost per day],0.75),"High",
 "Normal"))</f>
        <v>Low</v>
      </c>
      <c r="O68" t="s">
        <v>39</v>
      </c>
      <c r="P68" t="s">
        <v>31</v>
      </c>
      <c r="Q68">
        <v>1</v>
      </c>
    </row>
    <row r="69" spans="1:17" x14ac:dyDescent="0.3">
      <c r="A69" t="s">
        <v>101</v>
      </c>
      <c r="B69" t="s">
        <v>1371</v>
      </c>
      <c r="C69">
        <v>7</v>
      </c>
      <c r="D69" t="s">
        <v>38</v>
      </c>
      <c r="E69" t="s">
        <v>30</v>
      </c>
      <c r="F69" t="s">
        <v>560</v>
      </c>
      <c r="G69" t="s">
        <v>6</v>
      </c>
      <c r="H69" t="s">
        <v>13</v>
      </c>
      <c r="I69" s="1">
        <v>44838</v>
      </c>
      <c r="J69" s="1">
        <v>44844</v>
      </c>
      <c r="K69" s="8">
        <f>Table3[[#This Row],[Discharge_Date]]-Table3[[#This Row],[Admission_Date]]+1</f>
        <v>7</v>
      </c>
      <c r="L69" s="7">
        <v>26441</v>
      </c>
      <c r="M69" s="7">
        <f>Table3[[#This Row],[Treatment_Cost]]/Table3[[#This Row],[Length_of_Stay]]</f>
        <v>3777.2857142857142</v>
      </c>
      <c r="N69" t="str">
        <f>IF(Table3[[#This Row],[Cost per day]]&lt;PERCENTILE(Table3[Cost per day],0.25),"Low",
 IF(Table3[[#This Row],[Cost per day]]&gt;PERCENTILE(Table3[Cost per day],0.75),"High",
 "Normal"))</f>
        <v>Low</v>
      </c>
      <c r="O69" t="s">
        <v>35</v>
      </c>
      <c r="P69" t="s">
        <v>25</v>
      </c>
      <c r="Q69">
        <v>4</v>
      </c>
    </row>
    <row r="70" spans="1:17" x14ac:dyDescent="0.3">
      <c r="A70" t="s">
        <v>102</v>
      </c>
      <c r="B70" t="s">
        <v>1148</v>
      </c>
      <c r="C70">
        <v>53</v>
      </c>
      <c r="D70" t="s">
        <v>45</v>
      </c>
      <c r="E70" t="s">
        <v>30</v>
      </c>
      <c r="F70" t="s">
        <v>561</v>
      </c>
      <c r="G70" t="s">
        <v>2</v>
      </c>
      <c r="H70" t="s">
        <v>9</v>
      </c>
      <c r="I70" s="1">
        <v>44711</v>
      </c>
      <c r="J70" s="1">
        <v>44719</v>
      </c>
      <c r="K70" s="8">
        <f>Table3[[#This Row],[Discharge_Date]]-Table3[[#This Row],[Admission_Date]]+1</f>
        <v>9</v>
      </c>
      <c r="L70" s="7">
        <v>37876</v>
      </c>
      <c r="M70" s="7">
        <f>Table3[[#This Row],[Treatment_Cost]]/Table3[[#This Row],[Length_of_Stay]]</f>
        <v>4208.4444444444443</v>
      </c>
      <c r="N70" t="str">
        <f>IF(Table3[[#This Row],[Cost per day]]&lt;PERCENTILE(Table3[Cost per day],0.25),"Low",
 IF(Table3[[#This Row],[Cost per day]]&gt;PERCENTILE(Table3[Cost per day],0.75),"High",
 "Normal"))</f>
        <v>Low</v>
      </c>
      <c r="O70" t="s">
        <v>24</v>
      </c>
      <c r="P70" t="s">
        <v>25</v>
      </c>
      <c r="Q70">
        <v>1</v>
      </c>
    </row>
    <row r="71" spans="1:17" x14ac:dyDescent="0.3">
      <c r="A71" t="s">
        <v>103</v>
      </c>
      <c r="B71" t="s">
        <v>1316</v>
      </c>
      <c r="C71">
        <v>33</v>
      </c>
      <c r="D71" t="s">
        <v>27</v>
      </c>
      <c r="E71" t="s">
        <v>23</v>
      </c>
      <c r="F71" t="s">
        <v>558</v>
      </c>
      <c r="G71" t="s">
        <v>5</v>
      </c>
      <c r="H71" t="s">
        <v>11</v>
      </c>
      <c r="I71" s="1">
        <v>44671</v>
      </c>
      <c r="J71" s="1">
        <v>44679</v>
      </c>
      <c r="K71" s="8">
        <f>Table3[[#This Row],[Discharge_Date]]-Table3[[#This Row],[Admission_Date]]+1</f>
        <v>9</v>
      </c>
      <c r="L71" s="7">
        <v>38158</v>
      </c>
      <c r="M71" s="7">
        <f>Table3[[#This Row],[Treatment_Cost]]/Table3[[#This Row],[Length_of_Stay]]</f>
        <v>4239.7777777777774</v>
      </c>
      <c r="N71" t="str">
        <f>IF(Table3[[#This Row],[Cost per day]]&lt;PERCENTILE(Table3[Cost per day],0.25),"Low",
 IF(Table3[[#This Row],[Cost per day]]&gt;PERCENTILE(Table3[Cost per day],0.75),"High",
 "Normal"))</f>
        <v>Low</v>
      </c>
      <c r="O71" t="s">
        <v>28</v>
      </c>
      <c r="P71" t="s">
        <v>31</v>
      </c>
      <c r="Q71">
        <v>3</v>
      </c>
    </row>
    <row r="72" spans="1:17" x14ac:dyDescent="0.3">
      <c r="A72" t="s">
        <v>104</v>
      </c>
      <c r="B72" t="s">
        <v>1433</v>
      </c>
      <c r="C72">
        <v>32</v>
      </c>
      <c r="D72" t="s">
        <v>27</v>
      </c>
      <c r="E72" t="s">
        <v>23</v>
      </c>
      <c r="F72" t="s">
        <v>562</v>
      </c>
      <c r="G72" t="s">
        <v>6</v>
      </c>
      <c r="H72" t="s">
        <v>13</v>
      </c>
      <c r="I72" s="1">
        <v>44695</v>
      </c>
      <c r="J72" s="1">
        <v>44704</v>
      </c>
      <c r="K72" s="8">
        <f>Table3[[#This Row],[Discharge_Date]]-Table3[[#This Row],[Admission_Date]]+1</f>
        <v>10</v>
      </c>
      <c r="L72" s="7">
        <v>44155</v>
      </c>
      <c r="M72" s="7">
        <f>Table3[[#This Row],[Treatment_Cost]]/Table3[[#This Row],[Length_of_Stay]]</f>
        <v>4415.5</v>
      </c>
      <c r="N72" t="str">
        <f>IF(Table3[[#This Row],[Cost per day]]&lt;PERCENTILE(Table3[Cost per day],0.25),"Low",
 IF(Table3[[#This Row],[Cost per day]]&gt;PERCENTILE(Table3[Cost per day],0.75),"High",
 "Normal"))</f>
        <v>Low</v>
      </c>
      <c r="O72" t="s">
        <v>24</v>
      </c>
      <c r="P72" t="s">
        <v>25</v>
      </c>
      <c r="Q72">
        <v>3</v>
      </c>
    </row>
    <row r="73" spans="1:17" x14ac:dyDescent="0.3">
      <c r="A73" t="s">
        <v>105</v>
      </c>
      <c r="B73" t="s">
        <v>1160</v>
      </c>
      <c r="C73">
        <v>67</v>
      </c>
      <c r="D73" t="s">
        <v>33</v>
      </c>
      <c r="E73" t="s">
        <v>23</v>
      </c>
      <c r="F73" t="s">
        <v>561</v>
      </c>
      <c r="G73" t="s">
        <v>5</v>
      </c>
      <c r="H73" t="s">
        <v>11</v>
      </c>
      <c r="I73" s="1">
        <v>44762</v>
      </c>
      <c r="J73" s="1">
        <v>44764</v>
      </c>
      <c r="K73" s="8">
        <f>Table3[[#This Row],[Discharge_Date]]-Table3[[#This Row],[Admission_Date]]+1</f>
        <v>3</v>
      </c>
      <c r="L73" s="7">
        <v>9910</v>
      </c>
      <c r="M73" s="7">
        <f>Table3[[#This Row],[Treatment_Cost]]/Table3[[#This Row],[Length_of_Stay]]</f>
        <v>3303.3333333333335</v>
      </c>
      <c r="N73" t="str">
        <f>IF(Table3[[#This Row],[Cost per day]]&lt;PERCENTILE(Table3[Cost per day],0.25),"Low",
 IF(Table3[[#This Row],[Cost per day]]&gt;PERCENTILE(Table3[Cost per day],0.75),"High",
 "Normal"))</f>
        <v>Low</v>
      </c>
      <c r="O73" t="s">
        <v>39</v>
      </c>
      <c r="P73" t="s">
        <v>25</v>
      </c>
      <c r="Q73">
        <v>3</v>
      </c>
    </row>
    <row r="74" spans="1:17" x14ac:dyDescent="0.3">
      <c r="A74" t="s">
        <v>106</v>
      </c>
      <c r="B74" t="s">
        <v>1154</v>
      </c>
      <c r="C74">
        <v>76</v>
      </c>
      <c r="D74" t="s">
        <v>22</v>
      </c>
      <c r="E74" t="s">
        <v>23</v>
      </c>
      <c r="F74" t="s">
        <v>558</v>
      </c>
      <c r="G74" t="s">
        <v>3</v>
      </c>
      <c r="H74" t="s">
        <v>13</v>
      </c>
      <c r="I74" s="1">
        <v>45423</v>
      </c>
      <c r="J74" s="1">
        <v>45432</v>
      </c>
      <c r="K74" s="8">
        <f>Table3[[#This Row],[Discharge_Date]]-Table3[[#This Row],[Admission_Date]]+1</f>
        <v>10</v>
      </c>
      <c r="L74" s="7">
        <v>44692</v>
      </c>
      <c r="M74" s="7">
        <f>Table3[[#This Row],[Treatment_Cost]]/Table3[[#This Row],[Length_of_Stay]]</f>
        <v>4469.2</v>
      </c>
      <c r="N74" t="str">
        <f>IF(Table3[[#This Row],[Cost per day]]&lt;PERCENTILE(Table3[Cost per day],0.25),"Low",
 IF(Table3[[#This Row],[Cost per day]]&gt;PERCENTILE(Table3[Cost per day],0.75),"High",
 "Normal"))</f>
        <v>Low</v>
      </c>
      <c r="O74" t="s">
        <v>39</v>
      </c>
      <c r="P74" t="s">
        <v>25</v>
      </c>
      <c r="Q74">
        <v>1</v>
      </c>
    </row>
    <row r="75" spans="1:17" x14ac:dyDescent="0.3">
      <c r="A75" t="s">
        <v>107</v>
      </c>
      <c r="B75" t="s">
        <v>1151</v>
      </c>
      <c r="C75">
        <v>82</v>
      </c>
      <c r="D75" t="s">
        <v>22</v>
      </c>
      <c r="E75" t="s">
        <v>30</v>
      </c>
      <c r="F75" t="s">
        <v>558</v>
      </c>
      <c r="G75" t="s">
        <v>2</v>
      </c>
      <c r="H75" t="s">
        <v>9</v>
      </c>
      <c r="I75" s="1">
        <v>44943</v>
      </c>
      <c r="J75" s="1">
        <v>44946</v>
      </c>
      <c r="K75" s="8">
        <f>Table3[[#This Row],[Discharge_Date]]-Table3[[#This Row],[Admission_Date]]+1</f>
        <v>4</v>
      </c>
      <c r="L75" s="7">
        <v>15224</v>
      </c>
      <c r="M75" s="7">
        <f>Table3[[#This Row],[Treatment_Cost]]/Table3[[#This Row],[Length_of_Stay]]</f>
        <v>3806</v>
      </c>
      <c r="N75" t="str">
        <f>IF(Table3[[#This Row],[Cost per day]]&lt;PERCENTILE(Table3[Cost per day],0.25),"Low",
 IF(Table3[[#This Row],[Cost per day]]&gt;PERCENTILE(Table3[Cost per day],0.75),"High",
 "Normal"))</f>
        <v>Low</v>
      </c>
      <c r="O75" t="s">
        <v>35</v>
      </c>
      <c r="P75" t="s">
        <v>31</v>
      </c>
      <c r="Q75">
        <v>5</v>
      </c>
    </row>
    <row r="76" spans="1:17" x14ac:dyDescent="0.3">
      <c r="A76" t="s">
        <v>108</v>
      </c>
      <c r="B76" t="s">
        <v>1125</v>
      </c>
      <c r="C76">
        <v>70</v>
      </c>
      <c r="D76" t="s">
        <v>33</v>
      </c>
      <c r="E76" t="s">
        <v>23</v>
      </c>
      <c r="F76" t="s">
        <v>558</v>
      </c>
      <c r="G76" t="s">
        <v>4</v>
      </c>
      <c r="H76" t="s">
        <v>9</v>
      </c>
      <c r="I76" s="1">
        <v>44882</v>
      </c>
      <c r="J76" s="1">
        <v>44883</v>
      </c>
      <c r="K76" s="8">
        <f>Table3[[#This Row],[Discharge_Date]]-Table3[[#This Row],[Admission_Date]]+1</f>
        <v>2</v>
      </c>
      <c r="L76" s="7">
        <v>5167</v>
      </c>
      <c r="M76" s="7">
        <f>Table3[[#This Row],[Treatment_Cost]]/Table3[[#This Row],[Length_of_Stay]]</f>
        <v>2583.5</v>
      </c>
      <c r="N76" t="str">
        <f>IF(Table3[[#This Row],[Cost per day]]&lt;PERCENTILE(Table3[Cost per day],0.25),"Low",
 IF(Table3[[#This Row],[Cost per day]]&gt;PERCENTILE(Table3[Cost per day],0.75),"High",
 "Normal"))</f>
        <v>Low</v>
      </c>
      <c r="O76" t="s">
        <v>28</v>
      </c>
      <c r="P76" t="s">
        <v>31</v>
      </c>
      <c r="Q76">
        <v>4</v>
      </c>
    </row>
    <row r="77" spans="1:17" x14ac:dyDescent="0.3">
      <c r="A77" t="s">
        <v>109</v>
      </c>
      <c r="B77" t="s">
        <v>1439</v>
      </c>
      <c r="C77">
        <v>2</v>
      </c>
      <c r="D77" t="s">
        <v>38</v>
      </c>
      <c r="E77" t="s">
        <v>23</v>
      </c>
      <c r="F77" t="s">
        <v>562</v>
      </c>
      <c r="G77" t="s">
        <v>4</v>
      </c>
      <c r="H77" t="s">
        <v>10</v>
      </c>
      <c r="I77" s="1">
        <v>45269</v>
      </c>
      <c r="J77" s="1">
        <v>45278</v>
      </c>
      <c r="K77" s="8">
        <f>Table3[[#This Row],[Discharge_Date]]-Table3[[#This Row],[Admission_Date]]+1</f>
        <v>10</v>
      </c>
      <c r="L77" s="7">
        <v>46507</v>
      </c>
      <c r="M77" s="7">
        <f>Table3[[#This Row],[Treatment_Cost]]/Table3[[#This Row],[Length_of_Stay]]</f>
        <v>4650.7</v>
      </c>
      <c r="N77" t="str">
        <f>IF(Table3[[#This Row],[Cost per day]]&lt;PERCENTILE(Table3[Cost per day],0.25),"Low",
 IF(Table3[[#This Row],[Cost per day]]&gt;PERCENTILE(Table3[Cost per day],0.75),"High",
 "Normal"))</f>
        <v>Low</v>
      </c>
      <c r="O77" t="s">
        <v>39</v>
      </c>
      <c r="P77" t="s">
        <v>25</v>
      </c>
      <c r="Q77">
        <v>3</v>
      </c>
    </row>
    <row r="78" spans="1:17" x14ac:dyDescent="0.3">
      <c r="A78" t="s">
        <v>110</v>
      </c>
      <c r="B78" t="s">
        <v>775</v>
      </c>
      <c r="C78">
        <v>39</v>
      </c>
      <c r="D78" t="s">
        <v>27</v>
      </c>
      <c r="E78" t="s">
        <v>30</v>
      </c>
      <c r="F78" t="s">
        <v>560</v>
      </c>
      <c r="G78" t="s">
        <v>3</v>
      </c>
      <c r="H78" t="s">
        <v>10</v>
      </c>
      <c r="I78" s="1">
        <v>44659</v>
      </c>
      <c r="J78" s="1">
        <v>44660</v>
      </c>
      <c r="K78" s="8">
        <f>Table3[[#This Row],[Discharge_Date]]-Table3[[#This Row],[Admission_Date]]+1</f>
        <v>2</v>
      </c>
      <c r="L78" s="7">
        <v>5176</v>
      </c>
      <c r="M78" s="7">
        <f>Table3[[#This Row],[Treatment_Cost]]/Table3[[#This Row],[Length_of_Stay]]</f>
        <v>2588</v>
      </c>
      <c r="N78" t="str">
        <f>IF(Table3[[#This Row],[Cost per day]]&lt;PERCENTILE(Table3[Cost per day],0.25),"Low",
 IF(Table3[[#This Row],[Cost per day]]&gt;PERCENTILE(Table3[Cost per day],0.75),"High",
 "Normal"))</f>
        <v>Low</v>
      </c>
      <c r="O78" t="s">
        <v>24</v>
      </c>
      <c r="P78" t="s">
        <v>25</v>
      </c>
      <c r="Q78">
        <v>2</v>
      </c>
    </row>
    <row r="79" spans="1:17" x14ac:dyDescent="0.3">
      <c r="A79" t="s">
        <v>111</v>
      </c>
      <c r="B79" t="s">
        <v>1321</v>
      </c>
      <c r="C79">
        <v>16</v>
      </c>
      <c r="D79" t="s">
        <v>38</v>
      </c>
      <c r="E79" t="s">
        <v>30</v>
      </c>
      <c r="F79" t="s">
        <v>558</v>
      </c>
      <c r="G79" t="s">
        <v>5</v>
      </c>
      <c r="H79" t="s">
        <v>10</v>
      </c>
      <c r="I79" s="1">
        <v>44830</v>
      </c>
      <c r="J79" s="1">
        <v>44838</v>
      </c>
      <c r="K79" s="8">
        <f>Table3[[#This Row],[Discharge_Date]]-Table3[[#This Row],[Admission_Date]]+1</f>
        <v>9</v>
      </c>
      <c r="L79" s="7">
        <v>41794</v>
      </c>
      <c r="M79" s="7">
        <f>Table3[[#This Row],[Treatment_Cost]]/Table3[[#This Row],[Length_of_Stay]]</f>
        <v>4643.7777777777774</v>
      </c>
      <c r="N79" t="str">
        <f>IF(Table3[[#This Row],[Cost per day]]&lt;PERCENTILE(Table3[Cost per day],0.25),"Low",
 IF(Table3[[#This Row],[Cost per day]]&gt;PERCENTILE(Table3[Cost per day],0.75),"High",
 "Normal"))</f>
        <v>Low</v>
      </c>
      <c r="O79" t="s">
        <v>24</v>
      </c>
      <c r="P79" t="s">
        <v>25</v>
      </c>
      <c r="Q79">
        <v>5</v>
      </c>
    </row>
    <row r="80" spans="1:17" x14ac:dyDescent="0.3">
      <c r="A80" t="s">
        <v>112</v>
      </c>
      <c r="B80" t="s">
        <v>1304</v>
      </c>
      <c r="C80">
        <v>30</v>
      </c>
      <c r="D80" t="s">
        <v>27</v>
      </c>
      <c r="E80" t="s">
        <v>30</v>
      </c>
      <c r="F80" t="s">
        <v>562</v>
      </c>
      <c r="G80" t="s">
        <v>4</v>
      </c>
      <c r="H80" t="s">
        <v>13</v>
      </c>
      <c r="I80" s="1">
        <v>44716</v>
      </c>
      <c r="J80" s="1">
        <v>44726</v>
      </c>
      <c r="K80" s="8">
        <f>Table3[[#This Row],[Discharge_Date]]-Table3[[#This Row],[Admission_Date]]+1</f>
        <v>11</v>
      </c>
      <c r="L80" s="7">
        <v>52541</v>
      </c>
      <c r="M80" s="7">
        <f>Table3[[#This Row],[Treatment_Cost]]/Table3[[#This Row],[Length_of_Stay]]</f>
        <v>4776.454545454545</v>
      </c>
      <c r="N80" t="str">
        <f>IF(Table3[[#This Row],[Cost per day]]&lt;PERCENTILE(Table3[Cost per day],0.25),"Low",
 IF(Table3[[#This Row],[Cost per day]]&gt;PERCENTILE(Table3[Cost per day],0.75),"High",
 "Normal"))</f>
        <v>Low</v>
      </c>
      <c r="O80" t="s">
        <v>39</v>
      </c>
      <c r="P80" t="s">
        <v>31</v>
      </c>
      <c r="Q80">
        <v>5</v>
      </c>
    </row>
    <row r="81" spans="1:17" x14ac:dyDescent="0.3">
      <c r="A81" t="s">
        <v>113</v>
      </c>
      <c r="B81" t="s">
        <v>774</v>
      </c>
      <c r="C81">
        <v>27</v>
      </c>
      <c r="D81" t="s">
        <v>27</v>
      </c>
      <c r="E81" t="s">
        <v>23</v>
      </c>
      <c r="F81" t="s">
        <v>562</v>
      </c>
      <c r="G81" t="s">
        <v>6</v>
      </c>
      <c r="H81" t="s">
        <v>13</v>
      </c>
      <c r="I81" s="1">
        <v>44562</v>
      </c>
      <c r="J81" s="1">
        <v>44566</v>
      </c>
      <c r="K81" s="8">
        <f>Table3[[#This Row],[Discharge_Date]]-Table3[[#This Row],[Admission_Date]]+1</f>
        <v>5</v>
      </c>
      <c r="L81" s="7">
        <v>21647</v>
      </c>
      <c r="M81" s="7">
        <f>Table3[[#This Row],[Treatment_Cost]]/Table3[[#This Row],[Length_of_Stay]]</f>
        <v>4329.3999999999996</v>
      </c>
      <c r="N81" t="str">
        <f>IF(Table3[[#This Row],[Cost per day]]&lt;PERCENTILE(Table3[Cost per day],0.25),"Low",
 IF(Table3[[#This Row],[Cost per day]]&gt;PERCENTILE(Table3[Cost per day],0.75),"High",
 "Normal"))</f>
        <v>Low</v>
      </c>
      <c r="O81" t="s">
        <v>35</v>
      </c>
      <c r="P81" t="s">
        <v>25</v>
      </c>
      <c r="Q81">
        <v>1</v>
      </c>
    </row>
    <row r="82" spans="1:17" x14ac:dyDescent="0.3">
      <c r="A82" t="s">
        <v>114</v>
      </c>
      <c r="B82" t="s">
        <v>931</v>
      </c>
      <c r="C82">
        <v>21</v>
      </c>
      <c r="D82" t="s">
        <v>27</v>
      </c>
      <c r="E82" t="s">
        <v>23</v>
      </c>
      <c r="F82" t="s">
        <v>560</v>
      </c>
      <c r="G82" t="s">
        <v>3</v>
      </c>
      <c r="H82" t="s">
        <v>10</v>
      </c>
      <c r="I82" s="1">
        <v>44886</v>
      </c>
      <c r="J82" s="1">
        <v>44894</v>
      </c>
      <c r="K82" s="8">
        <f>Table3[[#This Row],[Discharge_Date]]-Table3[[#This Row],[Admission_Date]]+1</f>
        <v>9</v>
      </c>
      <c r="L82" s="7">
        <v>44145</v>
      </c>
      <c r="M82" s="7">
        <f>Table3[[#This Row],[Treatment_Cost]]/Table3[[#This Row],[Length_of_Stay]]</f>
        <v>4905</v>
      </c>
      <c r="N82" t="str">
        <f>IF(Table3[[#This Row],[Cost per day]]&lt;PERCENTILE(Table3[Cost per day],0.25),"Low",
 IF(Table3[[#This Row],[Cost per day]]&gt;PERCENTILE(Table3[Cost per day],0.75),"High",
 "Normal"))</f>
        <v>Low</v>
      </c>
      <c r="O82" t="s">
        <v>35</v>
      </c>
      <c r="P82" t="s">
        <v>25</v>
      </c>
      <c r="Q82">
        <v>5</v>
      </c>
    </row>
    <row r="83" spans="1:17" x14ac:dyDescent="0.3">
      <c r="A83" t="s">
        <v>115</v>
      </c>
      <c r="B83" t="s">
        <v>889</v>
      </c>
      <c r="C83">
        <v>7</v>
      </c>
      <c r="D83" t="s">
        <v>38</v>
      </c>
      <c r="E83" t="s">
        <v>23</v>
      </c>
      <c r="F83" t="s">
        <v>561</v>
      </c>
      <c r="G83" t="s">
        <v>5</v>
      </c>
      <c r="H83" t="s">
        <v>11</v>
      </c>
      <c r="I83" s="1">
        <v>44912</v>
      </c>
      <c r="J83" s="1">
        <v>44913</v>
      </c>
      <c r="K83" s="8">
        <f>Table3[[#This Row],[Discharge_Date]]-Table3[[#This Row],[Admission_Date]]+1</f>
        <v>2</v>
      </c>
      <c r="L83" s="7">
        <v>5569</v>
      </c>
      <c r="M83" s="7">
        <f>Table3[[#This Row],[Treatment_Cost]]/Table3[[#This Row],[Length_of_Stay]]</f>
        <v>2784.5</v>
      </c>
      <c r="N83" t="str">
        <f>IF(Table3[[#This Row],[Cost per day]]&lt;PERCENTILE(Table3[Cost per day],0.25),"Low",
 IF(Table3[[#This Row],[Cost per day]]&gt;PERCENTILE(Table3[Cost per day],0.75),"High",
 "Normal"))</f>
        <v>Low</v>
      </c>
      <c r="O83" t="s">
        <v>39</v>
      </c>
      <c r="P83" t="s">
        <v>25</v>
      </c>
      <c r="Q83">
        <v>1</v>
      </c>
    </row>
    <row r="84" spans="1:17" x14ac:dyDescent="0.3">
      <c r="A84" t="s">
        <v>116</v>
      </c>
      <c r="B84" t="s">
        <v>1024</v>
      </c>
      <c r="C84">
        <v>71</v>
      </c>
      <c r="D84" t="s">
        <v>33</v>
      </c>
      <c r="E84" t="s">
        <v>30</v>
      </c>
      <c r="F84" t="s">
        <v>560</v>
      </c>
      <c r="G84" t="s">
        <v>5</v>
      </c>
      <c r="H84" t="s">
        <v>11</v>
      </c>
      <c r="I84" s="1">
        <v>45041</v>
      </c>
      <c r="J84" s="1">
        <v>45051</v>
      </c>
      <c r="K84" s="8">
        <f>Table3[[#This Row],[Discharge_Date]]-Table3[[#This Row],[Admission_Date]]+1</f>
        <v>11</v>
      </c>
      <c r="L84" s="7">
        <v>56930</v>
      </c>
      <c r="M84" s="7">
        <f>Table3[[#This Row],[Treatment_Cost]]/Table3[[#This Row],[Length_of_Stay]]</f>
        <v>5175.454545454545</v>
      </c>
      <c r="N84" t="str">
        <f>IF(Table3[[#This Row],[Cost per day]]&lt;PERCENTILE(Table3[Cost per day],0.25),"Low",
 IF(Table3[[#This Row],[Cost per day]]&gt;PERCENTILE(Table3[Cost per day],0.75),"High",
 "Normal"))</f>
        <v>Low</v>
      </c>
      <c r="O84" t="s">
        <v>24</v>
      </c>
      <c r="P84" t="s">
        <v>25</v>
      </c>
      <c r="Q84">
        <v>1</v>
      </c>
    </row>
    <row r="85" spans="1:17" x14ac:dyDescent="0.3">
      <c r="A85" t="s">
        <v>117</v>
      </c>
      <c r="B85" t="s">
        <v>1432</v>
      </c>
      <c r="C85">
        <v>14</v>
      </c>
      <c r="D85" t="s">
        <v>38</v>
      </c>
      <c r="E85" t="s">
        <v>30</v>
      </c>
      <c r="F85" t="s">
        <v>561</v>
      </c>
      <c r="G85" t="s">
        <v>5</v>
      </c>
      <c r="H85" t="s">
        <v>11</v>
      </c>
      <c r="I85" s="1">
        <v>44976</v>
      </c>
      <c r="J85" s="1">
        <v>44980</v>
      </c>
      <c r="K85" s="8">
        <f>Table3[[#This Row],[Discharge_Date]]-Table3[[#This Row],[Admission_Date]]+1</f>
        <v>5</v>
      </c>
      <c r="L85" s="7">
        <v>22869</v>
      </c>
      <c r="M85" s="7">
        <f>Table3[[#This Row],[Treatment_Cost]]/Table3[[#This Row],[Length_of_Stay]]</f>
        <v>4573.8</v>
      </c>
      <c r="N85" t="str">
        <f>IF(Table3[[#This Row],[Cost per day]]&lt;PERCENTILE(Table3[Cost per day],0.25),"Low",
 IF(Table3[[#This Row],[Cost per day]]&gt;PERCENTILE(Table3[Cost per day],0.75),"High",
 "Normal"))</f>
        <v>Low</v>
      </c>
      <c r="O85" t="s">
        <v>35</v>
      </c>
      <c r="P85" t="s">
        <v>31</v>
      </c>
      <c r="Q85">
        <v>3</v>
      </c>
    </row>
    <row r="86" spans="1:17" x14ac:dyDescent="0.3">
      <c r="A86" t="s">
        <v>118</v>
      </c>
      <c r="B86" t="s">
        <v>1036</v>
      </c>
      <c r="C86">
        <v>6</v>
      </c>
      <c r="D86" t="s">
        <v>38</v>
      </c>
      <c r="E86" t="s">
        <v>30</v>
      </c>
      <c r="F86" t="s">
        <v>558</v>
      </c>
      <c r="G86" t="s">
        <v>5</v>
      </c>
      <c r="H86" t="s">
        <v>9</v>
      </c>
      <c r="I86" s="1">
        <v>44567</v>
      </c>
      <c r="J86" s="1">
        <v>44576</v>
      </c>
      <c r="K86" s="8">
        <f>Table3[[#This Row],[Discharge_Date]]-Table3[[#This Row],[Admission_Date]]+1</f>
        <v>10</v>
      </c>
      <c r="L86" s="7">
        <v>51586</v>
      </c>
      <c r="M86" s="7">
        <f>Table3[[#This Row],[Treatment_Cost]]/Table3[[#This Row],[Length_of_Stay]]</f>
        <v>5158.6000000000004</v>
      </c>
      <c r="N86" t="str">
        <f>IF(Table3[[#This Row],[Cost per day]]&lt;PERCENTILE(Table3[Cost per day],0.25),"Low",
 IF(Table3[[#This Row],[Cost per day]]&gt;PERCENTILE(Table3[Cost per day],0.75),"High",
 "Normal"))</f>
        <v>Low</v>
      </c>
      <c r="O86" t="s">
        <v>24</v>
      </c>
      <c r="P86" t="s">
        <v>31</v>
      </c>
      <c r="Q86">
        <v>5</v>
      </c>
    </row>
    <row r="87" spans="1:17" x14ac:dyDescent="0.3">
      <c r="A87" t="s">
        <v>119</v>
      </c>
      <c r="B87" t="s">
        <v>806</v>
      </c>
      <c r="C87">
        <v>15</v>
      </c>
      <c r="D87" t="s">
        <v>38</v>
      </c>
      <c r="E87" t="s">
        <v>23</v>
      </c>
      <c r="F87" t="s">
        <v>558</v>
      </c>
      <c r="G87" t="s">
        <v>4</v>
      </c>
      <c r="H87" t="s">
        <v>9</v>
      </c>
      <c r="I87" s="1">
        <v>45392</v>
      </c>
      <c r="J87" s="1">
        <v>45401</v>
      </c>
      <c r="K87" s="8">
        <f>Table3[[#This Row],[Discharge_Date]]-Table3[[#This Row],[Admission_Date]]+1</f>
        <v>10</v>
      </c>
      <c r="L87" s="7">
        <v>53140</v>
      </c>
      <c r="M87" s="7">
        <f>Table3[[#This Row],[Treatment_Cost]]/Table3[[#This Row],[Length_of_Stay]]</f>
        <v>5314</v>
      </c>
      <c r="N87" t="str">
        <f>IF(Table3[[#This Row],[Cost per day]]&lt;PERCENTILE(Table3[Cost per day],0.25),"Low",
 IF(Table3[[#This Row],[Cost per day]]&gt;PERCENTILE(Table3[Cost per day],0.75),"High",
 "Normal"))</f>
        <v>Low</v>
      </c>
      <c r="O87" t="s">
        <v>35</v>
      </c>
      <c r="P87" t="s">
        <v>31</v>
      </c>
      <c r="Q87">
        <v>2</v>
      </c>
    </row>
    <row r="88" spans="1:17" x14ac:dyDescent="0.3">
      <c r="A88" t="s">
        <v>120</v>
      </c>
      <c r="B88" t="s">
        <v>1178</v>
      </c>
      <c r="C88">
        <v>36</v>
      </c>
      <c r="D88" t="s">
        <v>27</v>
      </c>
      <c r="E88" t="s">
        <v>30</v>
      </c>
      <c r="F88" t="s">
        <v>562</v>
      </c>
      <c r="G88" t="s">
        <v>5</v>
      </c>
      <c r="H88" t="s">
        <v>12</v>
      </c>
      <c r="I88" s="1">
        <v>45206</v>
      </c>
      <c r="J88" s="1">
        <v>45211</v>
      </c>
      <c r="K88" s="8">
        <f>Table3[[#This Row],[Discharge_Date]]-Table3[[#This Row],[Admission_Date]]+1</f>
        <v>6</v>
      </c>
      <c r="L88" s="7">
        <v>29721</v>
      </c>
      <c r="M88" s="7">
        <f>Table3[[#This Row],[Treatment_Cost]]/Table3[[#This Row],[Length_of_Stay]]</f>
        <v>4953.5</v>
      </c>
      <c r="N88" t="str">
        <f>IF(Table3[[#This Row],[Cost per day]]&lt;PERCENTILE(Table3[Cost per day],0.25),"Low",
 IF(Table3[[#This Row],[Cost per day]]&gt;PERCENTILE(Table3[Cost per day],0.75),"High",
 "Normal"))</f>
        <v>Low</v>
      </c>
      <c r="O88" t="s">
        <v>35</v>
      </c>
      <c r="P88" t="s">
        <v>31</v>
      </c>
      <c r="Q88">
        <v>5</v>
      </c>
    </row>
    <row r="89" spans="1:17" x14ac:dyDescent="0.3">
      <c r="A89" t="s">
        <v>121</v>
      </c>
      <c r="B89" t="s">
        <v>621</v>
      </c>
      <c r="C89">
        <v>29</v>
      </c>
      <c r="D89" t="s">
        <v>27</v>
      </c>
      <c r="E89" t="s">
        <v>23</v>
      </c>
      <c r="F89" t="s">
        <v>561</v>
      </c>
      <c r="G89" t="s">
        <v>5</v>
      </c>
      <c r="H89" t="s">
        <v>13</v>
      </c>
      <c r="I89" s="1">
        <v>44706</v>
      </c>
      <c r="J89" s="1">
        <v>44715</v>
      </c>
      <c r="K89" s="8">
        <f>Table3[[#This Row],[Discharge_Date]]-Table3[[#This Row],[Admission_Date]]+1</f>
        <v>10</v>
      </c>
      <c r="L89" s="7">
        <v>53775</v>
      </c>
      <c r="M89" s="7">
        <f>Table3[[#This Row],[Treatment_Cost]]/Table3[[#This Row],[Length_of_Stay]]</f>
        <v>5377.5</v>
      </c>
      <c r="N89" t="str">
        <f>IF(Table3[[#This Row],[Cost per day]]&lt;PERCENTILE(Table3[Cost per day],0.25),"Low",
 IF(Table3[[#This Row],[Cost per day]]&gt;PERCENTILE(Table3[Cost per day],0.75),"High",
 "Normal"))</f>
        <v>Low</v>
      </c>
      <c r="O89" t="s">
        <v>28</v>
      </c>
      <c r="P89" t="s">
        <v>25</v>
      </c>
      <c r="Q89">
        <v>3</v>
      </c>
    </row>
    <row r="90" spans="1:17" x14ac:dyDescent="0.3">
      <c r="A90" t="s">
        <v>122</v>
      </c>
      <c r="B90" t="s">
        <v>1184</v>
      </c>
      <c r="C90">
        <v>45</v>
      </c>
      <c r="D90" t="s">
        <v>45</v>
      </c>
      <c r="E90" t="s">
        <v>30</v>
      </c>
      <c r="F90" t="s">
        <v>558</v>
      </c>
      <c r="G90" t="s">
        <v>4</v>
      </c>
      <c r="H90" t="s">
        <v>10</v>
      </c>
      <c r="I90" s="1">
        <v>45370</v>
      </c>
      <c r="J90" s="1">
        <v>45380</v>
      </c>
      <c r="K90" s="8">
        <f>Table3[[#This Row],[Discharge_Date]]-Table3[[#This Row],[Admission_Date]]+1</f>
        <v>11</v>
      </c>
      <c r="L90" s="7">
        <v>59757</v>
      </c>
      <c r="M90" s="7">
        <f>Table3[[#This Row],[Treatment_Cost]]/Table3[[#This Row],[Length_of_Stay]]</f>
        <v>5432.454545454545</v>
      </c>
      <c r="N90" t="str">
        <f>IF(Table3[[#This Row],[Cost per day]]&lt;PERCENTILE(Table3[Cost per day],0.25),"Low",
 IF(Table3[[#This Row],[Cost per day]]&gt;PERCENTILE(Table3[Cost per day],0.75),"High",
 "Normal"))</f>
        <v>Low</v>
      </c>
      <c r="O90" t="s">
        <v>24</v>
      </c>
      <c r="P90" t="s">
        <v>25</v>
      </c>
      <c r="Q90">
        <v>4</v>
      </c>
    </row>
    <row r="91" spans="1:17" x14ac:dyDescent="0.3">
      <c r="A91" t="s">
        <v>123</v>
      </c>
      <c r="B91" t="s">
        <v>1128</v>
      </c>
      <c r="C91">
        <v>50</v>
      </c>
      <c r="D91" t="s">
        <v>45</v>
      </c>
      <c r="E91" t="s">
        <v>23</v>
      </c>
      <c r="F91" t="s">
        <v>558</v>
      </c>
      <c r="G91" t="s">
        <v>2</v>
      </c>
      <c r="H91" t="s">
        <v>9</v>
      </c>
      <c r="I91" s="1">
        <v>44900</v>
      </c>
      <c r="J91" s="1">
        <v>44908</v>
      </c>
      <c r="K91" s="8">
        <f>Table3[[#This Row],[Discharge_Date]]-Table3[[#This Row],[Admission_Date]]+1</f>
        <v>9</v>
      </c>
      <c r="L91" s="7">
        <v>48074</v>
      </c>
      <c r="M91" s="7">
        <f>Table3[[#This Row],[Treatment_Cost]]/Table3[[#This Row],[Length_of_Stay]]</f>
        <v>5341.5555555555557</v>
      </c>
      <c r="N91" t="str">
        <f>IF(Table3[[#This Row],[Cost per day]]&lt;PERCENTILE(Table3[Cost per day],0.25),"Low",
 IF(Table3[[#This Row],[Cost per day]]&gt;PERCENTILE(Table3[Cost per day],0.75),"High",
 "Normal"))</f>
        <v>Low</v>
      </c>
      <c r="O91" t="s">
        <v>39</v>
      </c>
      <c r="P91" t="s">
        <v>31</v>
      </c>
      <c r="Q91">
        <v>4</v>
      </c>
    </row>
    <row r="92" spans="1:17" x14ac:dyDescent="0.3">
      <c r="A92" t="s">
        <v>124</v>
      </c>
      <c r="B92" t="s">
        <v>906</v>
      </c>
      <c r="C92">
        <v>46</v>
      </c>
      <c r="D92" t="s">
        <v>45</v>
      </c>
      <c r="E92" t="s">
        <v>30</v>
      </c>
      <c r="F92" t="s">
        <v>558</v>
      </c>
      <c r="G92" t="s">
        <v>4</v>
      </c>
      <c r="H92" t="s">
        <v>13</v>
      </c>
      <c r="I92" s="1">
        <v>45127</v>
      </c>
      <c r="J92" s="1">
        <v>45135</v>
      </c>
      <c r="K92" s="8">
        <f>Table3[[#This Row],[Discharge_Date]]-Table3[[#This Row],[Admission_Date]]+1</f>
        <v>9</v>
      </c>
      <c r="L92" s="7">
        <v>48290</v>
      </c>
      <c r="M92" s="7">
        <f>Table3[[#This Row],[Treatment_Cost]]/Table3[[#This Row],[Length_of_Stay]]</f>
        <v>5365.5555555555557</v>
      </c>
      <c r="N92" t="str">
        <f>IF(Table3[[#This Row],[Cost per day]]&lt;PERCENTILE(Table3[Cost per day],0.25),"Low",
 IF(Table3[[#This Row],[Cost per day]]&gt;PERCENTILE(Table3[Cost per day],0.75),"High",
 "Normal"))</f>
        <v>Low</v>
      </c>
      <c r="O92" t="s">
        <v>39</v>
      </c>
      <c r="P92" t="s">
        <v>31</v>
      </c>
      <c r="Q92">
        <v>1</v>
      </c>
    </row>
    <row r="93" spans="1:17" x14ac:dyDescent="0.3">
      <c r="A93" t="s">
        <v>125</v>
      </c>
      <c r="B93" t="s">
        <v>1404</v>
      </c>
      <c r="C93">
        <v>50</v>
      </c>
      <c r="D93" t="s">
        <v>45</v>
      </c>
      <c r="E93" t="s">
        <v>23</v>
      </c>
      <c r="F93" t="s">
        <v>558</v>
      </c>
      <c r="G93" t="s">
        <v>5</v>
      </c>
      <c r="H93" t="s">
        <v>9</v>
      </c>
      <c r="I93" s="1">
        <v>45326</v>
      </c>
      <c r="J93" s="1">
        <v>45335</v>
      </c>
      <c r="K93" s="8">
        <f>Table3[[#This Row],[Discharge_Date]]-Table3[[#This Row],[Admission_Date]]+1</f>
        <v>10</v>
      </c>
      <c r="L93" s="7">
        <v>55268</v>
      </c>
      <c r="M93" s="7">
        <f>Table3[[#This Row],[Treatment_Cost]]/Table3[[#This Row],[Length_of_Stay]]</f>
        <v>5526.8</v>
      </c>
      <c r="N93" t="str">
        <f>IF(Table3[[#This Row],[Cost per day]]&lt;PERCENTILE(Table3[Cost per day],0.25),"Low",
 IF(Table3[[#This Row],[Cost per day]]&gt;PERCENTILE(Table3[Cost per day],0.75),"High",
 "Normal"))</f>
        <v>Low</v>
      </c>
      <c r="O93" t="s">
        <v>35</v>
      </c>
      <c r="P93" t="s">
        <v>25</v>
      </c>
      <c r="Q93">
        <v>4</v>
      </c>
    </row>
    <row r="94" spans="1:17" x14ac:dyDescent="0.3">
      <c r="A94" t="s">
        <v>126</v>
      </c>
      <c r="B94" t="s">
        <v>1143</v>
      </c>
      <c r="C94">
        <v>66</v>
      </c>
      <c r="D94" t="s">
        <v>33</v>
      </c>
      <c r="E94" t="s">
        <v>23</v>
      </c>
      <c r="F94" t="s">
        <v>558</v>
      </c>
      <c r="G94" t="s">
        <v>5</v>
      </c>
      <c r="H94" t="s">
        <v>11</v>
      </c>
      <c r="I94" s="1">
        <v>45307</v>
      </c>
      <c r="J94" s="1">
        <v>45316</v>
      </c>
      <c r="K94" s="8">
        <f>Table3[[#This Row],[Discharge_Date]]-Table3[[#This Row],[Admission_Date]]+1</f>
        <v>10</v>
      </c>
      <c r="L94" s="7">
        <v>55619</v>
      </c>
      <c r="M94" s="7">
        <f>Table3[[#This Row],[Treatment_Cost]]/Table3[[#This Row],[Length_of_Stay]]</f>
        <v>5561.9</v>
      </c>
      <c r="N94" t="str">
        <f>IF(Table3[[#This Row],[Cost per day]]&lt;PERCENTILE(Table3[Cost per day],0.25),"Low",
 IF(Table3[[#This Row],[Cost per day]]&gt;PERCENTILE(Table3[Cost per day],0.75),"High",
 "Normal"))</f>
        <v>Low</v>
      </c>
      <c r="O94" t="s">
        <v>24</v>
      </c>
      <c r="P94" t="s">
        <v>31</v>
      </c>
      <c r="Q94">
        <v>1</v>
      </c>
    </row>
    <row r="95" spans="1:17" x14ac:dyDescent="0.3">
      <c r="A95" t="s">
        <v>127</v>
      </c>
      <c r="B95" t="s">
        <v>785</v>
      </c>
      <c r="C95">
        <v>45</v>
      </c>
      <c r="D95" t="s">
        <v>45</v>
      </c>
      <c r="E95" t="s">
        <v>23</v>
      </c>
      <c r="F95" t="s">
        <v>563</v>
      </c>
      <c r="G95" t="s">
        <v>3</v>
      </c>
      <c r="H95" t="s">
        <v>10</v>
      </c>
      <c r="I95" s="1">
        <v>45361</v>
      </c>
      <c r="J95" s="1">
        <v>45364</v>
      </c>
      <c r="K95" s="8">
        <f>Table3[[#This Row],[Discharge_Date]]-Table3[[#This Row],[Admission_Date]]+1</f>
        <v>4</v>
      </c>
      <c r="L95" s="7">
        <v>18569</v>
      </c>
      <c r="M95" s="7">
        <f>Table3[[#This Row],[Treatment_Cost]]/Table3[[#This Row],[Length_of_Stay]]</f>
        <v>4642.25</v>
      </c>
      <c r="N95" t="str">
        <f>IF(Table3[[#This Row],[Cost per day]]&lt;PERCENTILE(Table3[Cost per day],0.25),"Low",
 IF(Table3[[#This Row],[Cost per day]]&gt;PERCENTILE(Table3[Cost per day],0.75),"High",
 "Normal"))</f>
        <v>Low</v>
      </c>
      <c r="O95" t="s">
        <v>35</v>
      </c>
      <c r="P95" t="s">
        <v>25</v>
      </c>
      <c r="Q95">
        <v>4</v>
      </c>
    </row>
    <row r="96" spans="1:17" x14ac:dyDescent="0.3">
      <c r="A96" t="s">
        <v>128</v>
      </c>
      <c r="B96" t="s">
        <v>651</v>
      </c>
      <c r="C96">
        <v>9</v>
      </c>
      <c r="D96" t="s">
        <v>38</v>
      </c>
      <c r="E96" t="s">
        <v>23</v>
      </c>
      <c r="F96" t="s">
        <v>561</v>
      </c>
      <c r="G96" t="s">
        <v>6</v>
      </c>
      <c r="H96" t="s">
        <v>10</v>
      </c>
      <c r="I96" s="1">
        <v>44814</v>
      </c>
      <c r="J96" s="1">
        <v>44820</v>
      </c>
      <c r="K96" s="8">
        <f>Table3[[#This Row],[Discharge_Date]]-Table3[[#This Row],[Admission_Date]]+1</f>
        <v>7</v>
      </c>
      <c r="L96" s="7">
        <v>37348</v>
      </c>
      <c r="M96" s="7">
        <f>Table3[[#This Row],[Treatment_Cost]]/Table3[[#This Row],[Length_of_Stay]]</f>
        <v>5335.4285714285716</v>
      </c>
      <c r="N96" t="str">
        <f>IF(Table3[[#This Row],[Cost per day]]&lt;PERCENTILE(Table3[Cost per day],0.25),"Low",
 IF(Table3[[#This Row],[Cost per day]]&gt;PERCENTILE(Table3[Cost per day],0.75),"High",
 "Normal"))</f>
        <v>Low</v>
      </c>
      <c r="O96" t="s">
        <v>28</v>
      </c>
      <c r="P96" t="s">
        <v>25</v>
      </c>
      <c r="Q96">
        <v>5</v>
      </c>
    </row>
    <row r="97" spans="1:17" x14ac:dyDescent="0.3">
      <c r="A97" t="s">
        <v>129</v>
      </c>
      <c r="B97" t="s">
        <v>1251</v>
      </c>
      <c r="C97">
        <v>50</v>
      </c>
      <c r="D97" t="s">
        <v>45</v>
      </c>
      <c r="E97" t="s">
        <v>23</v>
      </c>
      <c r="F97" t="s">
        <v>563</v>
      </c>
      <c r="G97" t="s">
        <v>6</v>
      </c>
      <c r="H97" t="s">
        <v>10</v>
      </c>
      <c r="I97" s="1">
        <v>44930</v>
      </c>
      <c r="J97" s="1">
        <v>44936</v>
      </c>
      <c r="K97" s="8">
        <f>Table3[[#This Row],[Discharge_Date]]-Table3[[#This Row],[Admission_Date]]+1</f>
        <v>7</v>
      </c>
      <c r="L97" s="7">
        <v>37706</v>
      </c>
      <c r="M97" s="7">
        <f>Table3[[#This Row],[Treatment_Cost]]/Table3[[#This Row],[Length_of_Stay]]</f>
        <v>5386.5714285714284</v>
      </c>
      <c r="N97" t="str">
        <f>IF(Table3[[#This Row],[Cost per day]]&lt;PERCENTILE(Table3[Cost per day],0.25),"Low",
 IF(Table3[[#This Row],[Cost per day]]&gt;PERCENTILE(Table3[Cost per day],0.75),"High",
 "Normal"))</f>
        <v>Low</v>
      </c>
      <c r="O97" t="s">
        <v>28</v>
      </c>
      <c r="P97" t="s">
        <v>31</v>
      </c>
      <c r="Q97">
        <v>2</v>
      </c>
    </row>
    <row r="98" spans="1:17" x14ac:dyDescent="0.3">
      <c r="A98" t="s">
        <v>130</v>
      </c>
      <c r="B98" t="s">
        <v>927</v>
      </c>
      <c r="C98">
        <v>18</v>
      </c>
      <c r="D98" t="s">
        <v>27</v>
      </c>
      <c r="E98" t="s">
        <v>30</v>
      </c>
      <c r="F98" t="s">
        <v>561</v>
      </c>
      <c r="G98" t="s">
        <v>3</v>
      </c>
      <c r="H98" t="s">
        <v>13</v>
      </c>
      <c r="I98" s="1">
        <v>45074</v>
      </c>
      <c r="J98" s="1">
        <v>45083</v>
      </c>
      <c r="K98" s="8">
        <f>Table3[[#This Row],[Discharge_Date]]-Table3[[#This Row],[Admission_Date]]+1</f>
        <v>10</v>
      </c>
      <c r="L98" s="7">
        <v>56767</v>
      </c>
      <c r="M98" s="7">
        <f>Table3[[#This Row],[Treatment_Cost]]/Table3[[#This Row],[Length_of_Stay]]</f>
        <v>5676.7</v>
      </c>
      <c r="N98" t="str">
        <f>IF(Table3[[#This Row],[Cost per day]]&lt;PERCENTILE(Table3[Cost per day],0.25),"Low",
 IF(Table3[[#This Row],[Cost per day]]&gt;PERCENTILE(Table3[Cost per day],0.75),"High",
 "Normal"))</f>
        <v>Low</v>
      </c>
      <c r="O98" t="s">
        <v>24</v>
      </c>
      <c r="P98" t="s">
        <v>31</v>
      </c>
      <c r="Q98">
        <v>3</v>
      </c>
    </row>
    <row r="99" spans="1:17" x14ac:dyDescent="0.3">
      <c r="A99" t="s">
        <v>131</v>
      </c>
      <c r="B99" t="s">
        <v>1420</v>
      </c>
      <c r="C99">
        <v>82</v>
      </c>
      <c r="D99" t="s">
        <v>22</v>
      </c>
      <c r="E99" t="s">
        <v>30</v>
      </c>
      <c r="F99" t="s">
        <v>563</v>
      </c>
      <c r="G99" t="s">
        <v>6</v>
      </c>
      <c r="H99" t="s">
        <v>13</v>
      </c>
      <c r="I99" s="1">
        <v>44780</v>
      </c>
      <c r="J99" s="1">
        <v>44787</v>
      </c>
      <c r="K99" s="8">
        <f>Table3[[#This Row],[Discharge_Date]]-Table3[[#This Row],[Admission_Date]]+1</f>
        <v>8</v>
      </c>
      <c r="L99" s="7">
        <v>44597</v>
      </c>
      <c r="M99" s="7">
        <f>Table3[[#This Row],[Treatment_Cost]]/Table3[[#This Row],[Length_of_Stay]]</f>
        <v>5574.625</v>
      </c>
      <c r="N99" t="str">
        <f>IF(Table3[[#This Row],[Cost per day]]&lt;PERCENTILE(Table3[Cost per day],0.25),"Low",
 IF(Table3[[#This Row],[Cost per day]]&gt;PERCENTILE(Table3[Cost per day],0.75),"High",
 "Normal"))</f>
        <v>Low</v>
      </c>
      <c r="O99" t="s">
        <v>35</v>
      </c>
      <c r="P99" t="s">
        <v>31</v>
      </c>
      <c r="Q99">
        <v>5</v>
      </c>
    </row>
    <row r="100" spans="1:17" x14ac:dyDescent="0.3">
      <c r="A100" t="s">
        <v>132</v>
      </c>
      <c r="B100" t="s">
        <v>865</v>
      </c>
      <c r="C100">
        <v>69</v>
      </c>
      <c r="D100" t="s">
        <v>33</v>
      </c>
      <c r="E100" t="s">
        <v>30</v>
      </c>
      <c r="F100" t="s">
        <v>562</v>
      </c>
      <c r="G100" t="s">
        <v>2</v>
      </c>
      <c r="H100" t="s">
        <v>10</v>
      </c>
      <c r="I100" s="1">
        <v>45089</v>
      </c>
      <c r="J100" s="1">
        <v>45096</v>
      </c>
      <c r="K100" s="8">
        <f>Table3[[#This Row],[Discharge_Date]]-Table3[[#This Row],[Admission_Date]]+1</f>
        <v>8</v>
      </c>
      <c r="L100" s="7">
        <v>44912</v>
      </c>
      <c r="M100" s="7">
        <f>Table3[[#This Row],[Treatment_Cost]]/Table3[[#This Row],[Length_of_Stay]]</f>
        <v>5614</v>
      </c>
      <c r="N100" t="str">
        <f>IF(Table3[[#This Row],[Cost per day]]&lt;PERCENTILE(Table3[Cost per day],0.25),"Low",
 IF(Table3[[#This Row],[Cost per day]]&gt;PERCENTILE(Table3[Cost per day],0.75),"High",
 "Normal"))</f>
        <v>Low</v>
      </c>
      <c r="O100" t="s">
        <v>28</v>
      </c>
      <c r="P100" t="s">
        <v>25</v>
      </c>
      <c r="Q100">
        <v>1</v>
      </c>
    </row>
    <row r="101" spans="1:17" x14ac:dyDescent="0.3">
      <c r="A101" t="s">
        <v>133</v>
      </c>
      <c r="B101" t="s">
        <v>969</v>
      </c>
      <c r="C101">
        <v>74</v>
      </c>
      <c r="D101" t="s">
        <v>33</v>
      </c>
      <c r="E101" t="s">
        <v>23</v>
      </c>
      <c r="F101" t="s">
        <v>563</v>
      </c>
      <c r="G101" t="s">
        <v>4</v>
      </c>
      <c r="H101" t="s">
        <v>10</v>
      </c>
      <c r="I101" s="1">
        <v>45301</v>
      </c>
      <c r="J101" s="1">
        <v>45306</v>
      </c>
      <c r="K101" s="8">
        <f>Table3[[#This Row],[Discharge_Date]]-Table3[[#This Row],[Admission_Date]]+1</f>
        <v>6</v>
      </c>
      <c r="L101" s="7">
        <v>32614</v>
      </c>
      <c r="M101" s="7">
        <f>Table3[[#This Row],[Treatment_Cost]]/Table3[[#This Row],[Length_of_Stay]]</f>
        <v>5435.666666666667</v>
      </c>
      <c r="N101" t="str">
        <f>IF(Table3[[#This Row],[Cost per day]]&lt;PERCENTILE(Table3[Cost per day],0.25),"Low",
 IF(Table3[[#This Row],[Cost per day]]&gt;PERCENTILE(Table3[Cost per day],0.75),"High",
 "Normal"))</f>
        <v>Low</v>
      </c>
      <c r="O101" t="s">
        <v>28</v>
      </c>
      <c r="P101" t="s">
        <v>31</v>
      </c>
      <c r="Q101">
        <v>3</v>
      </c>
    </row>
    <row r="102" spans="1:17" x14ac:dyDescent="0.3">
      <c r="A102" t="s">
        <v>134</v>
      </c>
      <c r="B102" t="s">
        <v>1425</v>
      </c>
      <c r="C102">
        <v>52</v>
      </c>
      <c r="D102" t="s">
        <v>45</v>
      </c>
      <c r="E102" t="s">
        <v>30</v>
      </c>
      <c r="F102" t="s">
        <v>561</v>
      </c>
      <c r="G102" t="s">
        <v>5</v>
      </c>
      <c r="H102" t="s">
        <v>13</v>
      </c>
      <c r="I102" s="1">
        <v>44946</v>
      </c>
      <c r="J102" s="1">
        <v>44956</v>
      </c>
      <c r="K102" s="8">
        <f>Table3[[#This Row],[Discharge_Date]]-Table3[[#This Row],[Admission_Date]]+1</f>
        <v>11</v>
      </c>
      <c r="L102" s="7">
        <v>65563</v>
      </c>
      <c r="M102" s="7">
        <f>Table3[[#This Row],[Treatment_Cost]]/Table3[[#This Row],[Length_of_Stay]]</f>
        <v>5960.272727272727</v>
      </c>
      <c r="N102" t="str">
        <f>IF(Table3[[#This Row],[Cost per day]]&lt;PERCENTILE(Table3[Cost per day],0.25),"Low",
 IF(Table3[[#This Row],[Cost per day]]&gt;PERCENTILE(Table3[Cost per day],0.75),"High",
 "Normal"))</f>
        <v>Low</v>
      </c>
      <c r="O102" t="s">
        <v>39</v>
      </c>
      <c r="P102" t="s">
        <v>25</v>
      </c>
      <c r="Q102">
        <v>1</v>
      </c>
    </row>
    <row r="103" spans="1:17" x14ac:dyDescent="0.3">
      <c r="A103" t="s">
        <v>135</v>
      </c>
      <c r="B103" t="s">
        <v>609</v>
      </c>
      <c r="C103">
        <v>13</v>
      </c>
      <c r="D103" t="s">
        <v>38</v>
      </c>
      <c r="E103" t="s">
        <v>30</v>
      </c>
      <c r="F103" t="s">
        <v>562</v>
      </c>
      <c r="G103" t="s">
        <v>4</v>
      </c>
      <c r="H103" t="s">
        <v>13</v>
      </c>
      <c r="I103" s="1">
        <v>45344</v>
      </c>
      <c r="J103" s="1">
        <v>45353</v>
      </c>
      <c r="K103" s="8">
        <f>Table3[[#This Row],[Discharge_Date]]-Table3[[#This Row],[Admission_Date]]+1</f>
        <v>10</v>
      </c>
      <c r="L103" s="7">
        <v>59036</v>
      </c>
      <c r="M103" s="7">
        <f>Table3[[#This Row],[Treatment_Cost]]/Table3[[#This Row],[Length_of_Stay]]</f>
        <v>5903.6</v>
      </c>
      <c r="N103" t="str">
        <f>IF(Table3[[#This Row],[Cost per day]]&lt;PERCENTILE(Table3[Cost per day],0.25),"Low",
 IF(Table3[[#This Row],[Cost per day]]&gt;PERCENTILE(Table3[Cost per day],0.75),"High",
 "Normal"))</f>
        <v>Low</v>
      </c>
      <c r="O103" t="s">
        <v>28</v>
      </c>
      <c r="P103" t="s">
        <v>31</v>
      </c>
      <c r="Q103">
        <v>5</v>
      </c>
    </row>
    <row r="104" spans="1:17" x14ac:dyDescent="0.3">
      <c r="A104" t="s">
        <v>136</v>
      </c>
      <c r="B104" t="s">
        <v>1044</v>
      </c>
      <c r="C104">
        <v>8</v>
      </c>
      <c r="D104" t="s">
        <v>38</v>
      </c>
      <c r="E104" t="s">
        <v>23</v>
      </c>
      <c r="F104" t="s">
        <v>558</v>
      </c>
      <c r="G104" t="s">
        <v>6</v>
      </c>
      <c r="H104" t="s">
        <v>9</v>
      </c>
      <c r="I104" s="1">
        <v>44739</v>
      </c>
      <c r="J104" s="1">
        <v>44748</v>
      </c>
      <c r="K104" s="8">
        <f>Table3[[#This Row],[Discharge_Date]]-Table3[[#This Row],[Admission_Date]]+1</f>
        <v>10</v>
      </c>
      <c r="L104" s="7">
        <v>61349</v>
      </c>
      <c r="M104" s="7">
        <f>Table3[[#This Row],[Treatment_Cost]]/Table3[[#This Row],[Length_of_Stay]]</f>
        <v>6134.9</v>
      </c>
      <c r="N104" t="str">
        <f>IF(Table3[[#This Row],[Cost per day]]&lt;PERCENTILE(Table3[Cost per day],0.25),"Low",
 IF(Table3[[#This Row],[Cost per day]]&gt;PERCENTILE(Table3[Cost per day],0.75),"High",
 "Normal"))</f>
        <v>Low</v>
      </c>
      <c r="O104" t="s">
        <v>39</v>
      </c>
      <c r="P104" t="s">
        <v>31</v>
      </c>
      <c r="Q104">
        <v>2</v>
      </c>
    </row>
    <row r="105" spans="1:17" x14ac:dyDescent="0.3">
      <c r="A105" t="s">
        <v>137</v>
      </c>
      <c r="B105" t="s">
        <v>787</v>
      </c>
      <c r="C105">
        <v>1</v>
      </c>
      <c r="D105" t="s">
        <v>38</v>
      </c>
      <c r="E105" t="s">
        <v>23</v>
      </c>
      <c r="F105" t="s">
        <v>561</v>
      </c>
      <c r="G105" t="s">
        <v>5</v>
      </c>
      <c r="H105" t="s">
        <v>12</v>
      </c>
      <c r="I105" s="1">
        <v>45097</v>
      </c>
      <c r="J105" s="1">
        <v>45105</v>
      </c>
      <c r="K105" s="8">
        <f>Table3[[#This Row],[Discharge_Date]]-Table3[[#This Row],[Admission_Date]]+1</f>
        <v>9</v>
      </c>
      <c r="L105" s="7">
        <v>54585</v>
      </c>
      <c r="M105" s="7">
        <f>Table3[[#This Row],[Treatment_Cost]]/Table3[[#This Row],[Length_of_Stay]]</f>
        <v>6065</v>
      </c>
      <c r="N105" t="str">
        <f>IF(Table3[[#This Row],[Cost per day]]&lt;PERCENTILE(Table3[Cost per day],0.25),"Low",
 IF(Table3[[#This Row],[Cost per day]]&gt;PERCENTILE(Table3[Cost per day],0.75),"High",
 "Normal"))</f>
        <v>Low</v>
      </c>
      <c r="O105" t="s">
        <v>39</v>
      </c>
      <c r="P105" t="s">
        <v>31</v>
      </c>
      <c r="Q105">
        <v>1</v>
      </c>
    </row>
    <row r="106" spans="1:17" x14ac:dyDescent="0.3">
      <c r="A106" t="s">
        <v>138</v>
      </c>
      <c r="B106" t="s">
        <v>1485</v>
      </c>
      <c r="C106">
        <v>17</v>
      </c>
      <c r="D106" t="s">
        <v>38</v>
      </c>
      <c r="E106" t="s">
        <v>30</v>
      </c>
      <c r="F106" t="s">
        <v>563</v>
      </c>
      <c r="G106" t="s">
        <v>5</v>
      </c>
      <c r="H106" t="s">
        <v>12</v>
      </c>
      <c r="I106" s="1">
        <v>44613</v>
      </c>
      <c r="J106" s="1">
        <v>44616</v>
      </c>
      <c r="K106" s="8">
        <f>Table3[[#This Row],[Discharge_Date]]-Table3[[#This Row],[Admission_Date]]+1</f>
        <v>4</v>
      </c>
      <c r="L106" s="7">
        <v>20605</v>
      </c>
      <c r="M106" s="7">
        <f>Table3[[#This Row],[Treatment_Cost]]/Table3[[#This Row],[Length_of_Stay]]</f>
        <v>5151.25</v>
      </c>
      <c r="N106" t="str">
        <f>IF(Table3[[#This Row],[Cost per day]]&lt;PERCENTILE(Table3[Cost per day],0.25),"Low",
 IF(Table3[[#This Row],[Cost per day]]&gt;PERCENTILE(Table3[Cost per day],0.75),"High",
 "Normal"))</f>
        <v>Low</v>
      </c>
      <c r="O106" t="s">
        <v>24</v>
      </c>
      <c r="P106" t="s">
        <v>25</v>
      </c>
      <c r="Q106">
        <v>1</v>
      </c>
    </row>
    <row r="107" spans="1:17" x14ac:dyDescent="0.3">
      <c r="A107" t="s">
        <v>139</v>
      </c>
      <c r="B107" t="s">
        <v>1438</v>
      </c>
      <c r="C107">
        <v>33</v>
      </c>
      <c r="D107" t="s">
        <v>27</v>
      </c>
      <c r="E107" t="s">
        <v>23</v>
      </c>
      <c r="F107" t="s">
        <v>560</v>
      </c>
      <c r="G107" t="s">
        <v>6</v>
      </c>
      <c r="H107" t="s">
        <v>12</v>
      </c>
      <c r="I107" s="1">
        <v>44949</v>
      </c>
      <c r="J107" s="1">
        <v>44957</v>
      </c>
      <c r="K107" s="8">
        <f>Table3[[#This Row],[Discharge_Date]]-Table3[[#This Row],[Admission_Date]]+1</f>
        <v>9</v>
      </c>
      <c r="L107" s="7">
        <v>55165</v>
      </c>
      <c r="M107" s="7">
        <f>Table3[[#This Row],[Treatment_Cost]]/Table3[[#This Row],[Length_of_Stay]]</f>
        <v>6129.4444444444443</v>
      </c>
      <c r="N107" t="str">
        <f>IF(Table3[[#This Row],[Cost per day]]&lt;PERCENTILE(Table3[Cost per day],0.25),"Low",
 IF(Table3[[#This Row],[Cost per day]]&gt;PERCENTILE(Table3[Cost per day],0.75),"High",
 "Normal"))</f>
        <v>Low</v>
      </c>
      <c r="O107" t="s">
        <v>39</v>
      </c>
      <c r="P107" t="s">
        <v>25</v>
      </c>
      <c r="Q107">
        <v>3</v>
      </c>
    </row>
    <row r="108" spans="1:17" x14ac:dyDescent="0.3">
      <c r="A108" t="s">
        <v>140</v>
      </c>
      <c r="B108" t="s">
        <v>1034</v>
      </c>
      <c r="C108">
        <v>85</v>
      </c>
      <c r="D108" t="s">
        <v>22</v>
      </c>
      <c r="E108" t="s">
        <v>30</v>
      </c>
      <c r="F108" t="s">
        <v>560</v>
      </c>
      <c r="G108" t="s">
        <v>4</v>
      </c>
      <c r="H108" t="s">
        <v>9</v>
      </c>
      <c r="I108" s="1">
        <v>44849</v>
      </c>
      <c r="J108" s="1">
        <v>44858</v>
      </c>
      <c r="K108" s="8">
        <f>Table3[[#This Row],[Discharge_Date]]-Table3[[#This Row],[Admission_Date]]+1</f>
        <v>10</v>
      </c>
      <c r="L108" s="7">
        <v>62387</v>
      </c>
      <c r="M108" s="7">
        <f>Table3[[#This Row],[Treatment_Cost]]/Table3[[#This Row],[Length_of_Stay]]</f>
        <v>6238.7</v>
      </c>
      <c r="N108" t="str">
        <f>IF(Table3[[#This Row],[Cost per day]]&lt;PERCENTILE(Table3[Cost per day],0.25),"Low",
 IF(Table3[[#This Row],[Cost per day]]&gt;PERCENTILE(Table3[Cost per day],0.75),"High",
 "Normal"))</f>
        <v>Low</v>
      </c>
      <c r="O108" t="s">
        <v>39</v>
      </c>
      <c r="P108" t="s">
        <v>31</v>
      </c>
      <c r="Q108">
        <v>3</v>
      </c>
    </row>
    <row r="109" spans="1:17" x14ac:dyDescent="0.3">
      <c r="A109" t="s">
        <v>141</v>
      </c>
      <c r="B109" t="s">
        <v>989</v>
      </c>
      <c r="C109">
        <v>27</v>
      </c>
      <c r="D109" t="s">
        <v>27</v>
      </c>
      <c r="E109" t="s">
        <v>23</v>
      </c>
      <c r="F109" t="s">
        <v>561</v>
      </c>
      <c r="G109" t="s">
        <v>5</v>
      </c>
      <c r="H109" t="s">
        <v>12</v>
      </c>
      <c r="I109" s="1">
        <v>45027</v>
      </c>
      <c r="J109" s="1">
        <v>45031</v>
      </c>
      <c r="K109" s="8">
        <f>Table3[[#This Row],[Discharge_Date]]-Table3[[#This Row],[Admission_Date]]+1</f>
        <v>5</v>
      </c>
      <c r="L109" s="7">
        <v>27737</v>
      </c>
      <c r="M109" s="7">
        <f>Table3[[#This Row],[Treatment_Cost]]/Table3[[#This Row],[Length_of_Stay]]</f>
        <v>5547.4</v>
      </c>
      <c r="N109" t="str">
        <f>IF(Table3[[#This Row],[Cost per day]]&lt;PERCENTILE(Table3[Cost per day],0.25),"Low",
 IF(Table3[[#This Row],[Cost per day]]&gt;PERCENTILE(Table3[Cost per day],0.75),"High",
 "Normal"))</f>
        <v>Low</v>
      </c>
      <c r="O109" t="s">
        <v>28</v>
      </c>
      <c r="P109" t="s">
        <v>31</v>
      </c>
      <c r="Q109">
        <v>2</v>
      </c>
    </row>
    <row r="110" spans="1:17" x14ac:dyDescent="0.3">
      <c r="A110" t="s">
        <v>142</v>
      </c>
      <c r="B110" t="s">
        <v>910</v>
      </c>
      <c r="C110">
        <v>10</v>
      </c>
      <c r="D110" t="s">
        <v>38</v>
      </c>
      <c r="E110" t="s">
        <v>23</v>
      </c>
      <c r="F110" t="s">
        <v>562</v>
      </c>
      <c r="G110" t="s">
        <v>3</v>
      </c>
      <c r="H110" t="s">
        <v>10</v>
      </c>
      <c r="I110" s="1">
        <v>45277</v>
      </c>
      <c r="J110" s="1">
        <v>45285</v>
      </c>
      <c r="K110" s="8">
        <f>Table3[[#This Row],[Discharge_Date]]-Table3[[#This Row],[Admission_Date]]+1</f>
        <v>9</v>
      </c>
      <c r="L110" s="7">
        <v>55816</v>
      </c>
      <c r="M110" s="7">
        <f>Table3[[#This Row],[Treatment_Cost]]/Table3[[#This Row],[Length_of_Stay]]</f>
        <v>6201.7777777777774</v>
      </c>
      <c r="N110" t="str">
        <f>IF(Table3[[#This Row],[Cost per day]]&lt;PERCENTILE(Table3[Cost per day],0.25),"Low",
 IF(Table3[[#This Row],[Cost per day]]&gt;PERCENTILE(Table3[Cost per day],0.75),"High",
 "Normal"))</f>
        <v>Low</v>
      </c>
      <c r="O110" t="s">
        <v>39</v>
      </c>
      <c r="P110" t="s">
        <v>31</v>
      </c>
      <c r="Q110">
        <v>5</v>
      </c>
    </row>
    <row r="111" spans="1:17" x14ac:dyDescent="0.3">
      <c r="A111" t="s">
        <v>143</v>
      </c>
      <c r="B111" t="s">
        <v>826</v>
      </c>
      <c r="C111">
        <v>53</v>
      </c>
      <c r="D111" t="s">
        <v>45</v>
      </c>
      <c r="E111" t="s">
        <v>30</v>
      </c>
      <c r="F111" t="s">
        <v>563</v>
      </c>
      <c r="G111" t="s">
        <v>6</v>
      </c>
      <c r="H111" t="s">
        <v>10</v>
      </c>
      <c r="I111" s="1">
        <v>45279</v>
      </c>
      <c r="J111" s="1">
        <v>45284</v>
      </c>
      <c r="K111" s="8">
        <f>Table3[[#This Row],[Discharge_Date]]-Table3[[#This Row],[Admission_Date]]+1</f>
        <v>6</v>
      </c>
      <c r="L111" s="7">
        <v>34977</v>
      </c>
      <c r="M111" s="7">
        <f>Table3[[#This Row],[Treatment_Cost]]/Table3[[#This Row],[Length_of_Stay]]</f>
        <v>5829.5</v>
      </c>
      <c r="N111" t="str">
        <f>IF(Table3[[#This Row],[Cost per day]]&lt;PERCENTILE(Table3[Cost per day],0.25),"Low",
 IF(Table3[[#This Row],[Cost per day]]&gt;PERCENTILE(Table3[Cost per day],0.75),"High",
 "Normal"))</f>
        <v>Low</v>
      </c>
      <c r="O111" t="s">
        <v>24</v>
      </c>
      <c r="P111" t="s">
        <v>31</v>
      </c>
      <c r="Q111">
        <v>2</v>
      </c>
    </row>
    <row r="112" spans="1:17" x14ac:dyDescent="0.3">
      <c r="A112" t="s">
        <v>144</v>
      </c>
      <c r="B112" t="s">
        <v>765</v>
      </c>
      <c r="C112">
        <v>36</v>
      </c>
      <c r="D112" t="s">
        <v>27</v>
      </c>
      <c r="E112" t="s">
        <v>23</v>
      </c>
      <c r="F112" t="s">
        <v>561</v>
      </c>
      <c r="G112" t="s">
        <v>3</v>
      </c>
      <c r="H112" t="s">
        <v>10</v>
      </c>
      <c r="I112" s="1">
        <v>45342</v>
      </c>
      <c r="J112" s="1">
        <v>45348</v>
      </c>
      <c r="K112" s="8">
        <f>Table3[[#This Row],[Discharge_Date]]-Table3[[#This Row],[Admission_Date]]+1</f>
        <v>7</v>
      </c>
      <c r="L112" s="7">
        <v>42691</v>
      </c>
      <c r="M112" s="7">
        <f>Table3[[#This Row],[Treatment_Cost]]/Table3[[#This Row],[Length_of_Stay]]</f>
        <v>6098.7142857142853</v>
      </c>
      <c r="N112" t="str">
        <f>IF(Table3[[#This Row],[Cost per day]]&lt;PERCENTILE(Table3[Cost per day],0.25),"Low",
 IF(Table3[[#This Row],[Cost per day]]&gt;PERCENTILE(Table3[Cost per day],0.75),"High",
 "Normal"))</f>
        <v>Low</v>
      </c>
      <c r="O112" t="s">
        <v>24</v>
      </c>
      <c r="P112" t="s">
        <v>31</v>
      </c>
      <c r="Q112">
        <v>5</v>
      </c>
    </row>
    <row r="113" spans="1:17" x14ac:dyDescent="0.3">
      <c r="A113" t="s">
        <v>145</v>
      </c>
      <c r="B113" t="s">
        <v>1256</v>
      </c>
      <c r="C113">
        <v>29</v>
      </c>
      <c r="D113" t="s">
        <v>27</v>
      </c>
      <c r="E113" t="s">
        <v>23</v>
      </c>
      <c r="F113" t="s">
        <v>563</v>
      </c>
      <c r="G113" t="s">
        <v>3</v>
      </c>
      <c r="H113" t="s">
        <v>9</v>
      </c>
      <c r="I113" s="1">
        <v>45246</v>
      </c>
      <c r="J113" s="1">
        <v>45250</v>
      </c>
      <c r="K113" s="8">
        <f>Table3[[#This Row],[Discharge_Date]]-Table3[[#This Row],[Admission_Date]]+1</f>
        <v>5</v>
      </c>
      <c r="L113" s="7">
        <v>29436</v>
      </c>
      <c r="M113" s="7">
        <f>Table3[[#This Row],[Treatment_Cost]]/Table3[[#This Row],[Length_of_Stay]]</f>
        <v>5887.2</v>
      </c>
      <c r="N113" t="str">
        <f>IF(Table3[[#This Row],[Cost per day]]&lt;PERCENTILE(Table3[Cost per day],0.25),"Low",
 IF(Table3[[#This Row],[Cost per day]]&gt;PERCENTILE(Table3[Cost per day],0.75),"High",
 "Normal"))</f>
        <v>Low</v>
      </c>
      <c r="O113" t="s">
        <v>28</v>
      </c>
      <c r="P113" t="s">
        <v>25</v>
      </c>
      <c r="Q113">
        <v>1</v>
      </c>
    </row>
    <row r="114" spans="1:17" x14ac:dyDescent="0.3">
      <c r="A114" t="s">
        <v>146</v>
      </c>
      <c r="B114" t="s">
        <v>1191</v>
      </c>
      <c r="C114">
        <v>49</v>
      </c>
      <c r="D114" t="s">
        <v>45</v>
      </c>
      <c r="E114" t="s">
        <v>23</v>
      </c>
      <c r="F114" t="s">
        <v>562</v>
      </c>
      <c r="G114" t="s">
        <v>2</v>
      </c>
      <c r="H114" t="s">
        <v>12</v>
      </c>
      <c r="I114" s="1">
        <v>44994</v>
      </c>
      <c r="J114" s="1">
        <v>45002</v>
      </c>
      <c r="K114" s="8">
        <f>Table3[[#This Row],[Discharge_Date]]-Table3[[#This Row],[Admission_Date]]+1</f>
        <v>9</v>
      </c>
      <c r="L114" s="7">
        <v>59102</v>
      </c>
      <c r="M114" s="7">
        <f>Table3[[#This Row],[Treatment_Cost]]/Table3[[#This Row],[Length_of_Stay]]</f>
        <v>6566.8888888888887</v>
      </c>
      <c r="N114" t="str">
        <f>IF(Table3[[#This Row],[Cost per day]]&lt;PERCENTILE(Table3[Cost per day],0.25),"Low",
 IF(Table3[[#This Row],[Cost per day]]&gt;PERCENTILE(Table3[Cost per day],0.75),"High",
 "Normal"))</f>
        <v>Low</v>
      </c>
      <c r="O114" t="s">
        <v>35</v>
      </c>
      <c r="P114" t="s">
        <v>25</v>
      </c>
      <c r="Q114">
        <v>5</v>
      </c>
    </row>
    <row r="115" spans="1:17" x14ac:dyDescent="0.3">
      <c r="A115" t="s">
        <v>147</v>
      </c>
      <c r="B115" t="s">
        <v>1402</v>
      </c>
      <c r="C115">
        <v>50</v>
      </c>
      <c r="D115" t="s">
        <v>45</v>
      </c>
      <c r="E115" t="s">
        <v>30</v>
      </c>
      <c r="F115" t="s">
        <v>560</v>
      </c>
      <c r="G115" t="s">
        <v>4</v>
      </c>
      <c r="H115" t="s">
        <v>9</v>
      </c>
      <c r="I115" s="1">
        <v>44970</v>
      </c>
      <c r="J115" s="1">
        <v>44978</v>
      </c>
      <c r="K115" s="8">
        <f>Table3[[#This Row],[Discharge_Date]]-Table3[[#This Row],[Admission_Date]]+1</f>
        <v>9</v>
      </c>
      <c r="L115" s="7">
        <v>59202</v>
      </c>
      <c r="M115" s="7">
        <f>Table3[[#This Row],[Treatment_Cost]]/Table3[[#This Row],[Length_of_Stay]]</f>
        <v>6578</v>
      </c>
      <c r="N115" t="str">
        <f>IF(Table3[[#This Row],[Cost per day]]&lt;PERCENTILE(Table3[Cost per day],0.25),"Low",
 IF(Table3[[#This Row],[Cost per day]]&gt;PERCENTILE(Table3[Cost per day],0.75),"High",
 "Normal"))</f>
        <v>Low</v>
      </c>
      <c r="O115" t="s">
        <v>24</v>
      </c>
      <c r="P115" t="s">
        <v>31</v>
      </c>
      <c r="Q115">
        <v>4</v>
      </c>
    </row>
    <row r="116" spans="1:17" x14ac:dyDescent="0.3">
      <c r="A116" t="s">
        <v>148</v>
      </c>
      <c r="B116" t="s">
        <v>1072</v>
      </c>
      <c r="C116">
        <v>81</v>
      </c>
      <c r="D116" t="s">
        <v>22</v>
      </c>
      <c r="E116" t="s">
        <v>30</v>
      </c>
      <c r="F116" t="s">
        <v>562</v>
      </c>
      <c r="G116" t="s">
        <v>5</v>
      </c>
      <c r="H116" t="s">
        <v>11</v>
      </c>
      <c r="I116" s="1">
        <v>45192</v>
      </c>
      <c r="J116" s="1">
        <v>45194</v>
      </c>
      <c r="K116" s="8">
        <f>Table3[[#This Row],[Discharge_Date]]-Table3[[#This Row],[Admission_Date]]+1</f>
        <v>3</v>
      </c>
      <c r="L116" s="7">
        <v>14905</v>
      </c>
      <c r="M116" s="7">
        <f>Table3[[#This Row],[Treatment_Cost]]/Table3[[#This Row],[Length_of_Stay]]</f>
        <v>4968.333333333333</v>
      </c>
      <c r="N116" t="str">
        <f>IF(Table3[[#This Row],[Cost per day]]&lt;PERCENTILE(Table3[Cost per day],0.25),"Low",
 IF(Table3[[#This Row],[Cost per day]]&gt;PERCENTILE(Table3[Cost per day],0.75),"High",
 "Normal"))</f>
        <v>Low</v>
      </c>
      <c r="O116" t="s">
        <v>39</v>
      </c>
      <c r="P116" t="s">
        <v>31</v>
      </c>
      <c r="Q116">
        <v>5</v>
      </c>
    </row>
    <row r="117" spans="1:17" x14ac:dyDescent="0.3">
      <c r="A117" t="s">
        <v>149</v>
      </c>
      <c r="B117" t="s">
        <v>739</v>
      </c>
      <c r="C117">
        <v>40</v>
      </c>
      <c r="D117" t="s">
        <v>45</v>
      </c>
      <c r="E117" t="s">
        <v>23</v>
      </c>
      <c r="F117" t="s">
        <v>560</v>
      </c>
      <c r="G117" t="s">
        <v>2</v>
      </c>
      <c r="H117" t="s">
        <v>9</v>
      </c>
      <c r="I117" s="1">
        <v>45433</v>
      </c>
      <c r="J117" s="1">
        <v>45442</v>
      </c>
      <c r="K117" s="8">
        <f>Table3[[#This Row],[Discharge_Date]]-Table3[[#This Row],[Admission_Date]]+1</f>
        <v>10</v>
      </c>
      <c r="L117" s="7">
        <v>67876</v>
      </c>
      <c r="M117" s="7">
        <f>Table3[[#This Row],[Treatment_Cost]]/Table3[[#This Row],[Length_of_Stay]]</f>
        <v>6787.6</v>
      </c>
      <c r="N117" t="str">
        <f>IF(Table3[[#This Row],[Cost per day]]&lt;PERCENTILE(Table3[Cost per day],0.25),"Low",
 IF(Table3[[#This Row],[Cost per day]]&gt;PERCENTILE(Table3[Cost per day],0.75),"High",
 "Normal"))</f>
        <v>Low</v>
      </c>
      <c r="O117" t="s">
        <v>35</v>
      </c>
      <c r="P117" t="s">
        <v>25</v>
      </c>
      <c r="Q117">
        <v>1</v>
      </c>
    </row>
    <row r="118" spans="1:17" x14ac:dyDescent="0.3">
      <c r="A118" t="s">
        <v>150</v>
      </c>
      <c r="B118" t="s">
        <v>894</v>
      </c>
      <c r="C118">
        <v>66</v>
      </c>
      <c r="D118" t="s">
        <v>33</v>
      </c>
      <c r="E118" t="s">
        <v>23</v>
      </c>
      <c r="F118" t="s">
        <v>560</v>
      </c>
      <c r="G118" t="s">
        <v>5</v>
      </c>
      <c r="H118" t="s">
        <v>13</v>
      </c>
      <c r="I118" s="1">
        <v>45060</v>
      </c>
      <c r="J118" s="1">
        <v>45065</v>
      </c>
      <c r="K118" s="8">
        <f>Table3[[#This Row],[Discharge_Date]]-Table3[[#This Row],[Admission_Date]]+1</f>
        <v>6</v>
      </c>
      <c r="L118" s="7">
        <v>38611</v>
      </c>
      <c r="M118" s="7">
        <f>Table3[[#This Row],[Treatment_Cost]]/Table3[[#This Row],[Length_of_Stay]]</f>
        <v>6435.166666666667</v>
      </c>
      <c r="N118" t="str">
        <f>IF(Table3[[#This Row],[Cost per day]]&lt;PERCENTILE(Table3[Cost per day],0.25),"Low",
 IF(Table3[[#This Row],[Cost per day]]&gt;PERCENTILE(Table3[Cost per day],0.75),"High",
 "Normal"))</f>
        <v>Low</v>
      </c>
      <c r="O118" t="s">
        <v>35</v>
      </c>
      <c r="P118" t="s">
        <v>31</v>
      </c>
      <c r="Q118">
        <v>3</v>
      </c>
    </row>
    <row r="119" spans="1:17" x14ac:dyDescent="0.3">
      <c r="A119" t="s">
        <v>151</v>
      </c>
      <c r="B119" t="s">
        <v>1238</v>
      </c>
      <c r="C119">
        <v>1</v>
      </c>
      <c r="D119" t="s">
        <v>38</v>
      </c>
      <c r="E119" t="s">
        <v>23</v>
      </c>
      <c r="F119" t="s">
        <v>561</v>
      </c>
      <c r="G119" t="s">
        <v>5</v>
      </c>
      <c r="H119" t="s">
        <v>11</v>
      </c>
      <c r="I119" s="1">
        <v>44794</v>
      </c>
      <c r="J119" s="1">
        <v>44803</v>
      </c>
      <c r="K119" s="8">
        <f>Table3[[#This Row],[Discharge_Date]]-Table3[[#This Row],[Admission_Date]]+1</f>
        <v>10</v>
      </c>
      <c r="L119" s="7">
        <v>70108</v>
      </c>
      <c r="M119" s="7">
        <f>Table3[[#This Row],[Treatment_Cost]]/Table3[[#This Row],[Length_of_Stay]]</f>
        <v>7010.8</v>
      </c>
      <c r="N119" t="str">
        <f>IF(Table3[[#This Row],[Cost per day]]&lt;PERCENTILE(Table3[Cost per day],0.25),"Low",
 IF(Table3[[#This Row],[Cost per day]]&gt;PERCENTILE(Table3[Cost per day],0.75),"High",
 "Normal"))</f>
        <v>Low</v>
      </c>
      <c r="O119" t="s">
        <v>35</v>
      </c>
      <c r="P119" t="s">
        <v>25</v>
      </c>
      <c r="Q119">
        <v>5</v>
      </c>
    </row>
    <row r="120" spans="1:17" x14ac:dyDescent="0.3">
      <c r="A120" t="s">
        <v>152</v>
      </c>
      <c r="B120" t="s">
        <v>1323</v>
      </c>
      <c r="C120">
        <v>47</v>
      </c>
      <c r="D120" t="s">
        <v>45</v>
      </c>
      <c r="E120" t="s">
        <v>30</v>
      </c>
      <c r="F120" t="s">
        <v>558</v>
      </c>
      <c r="G120" t="s">
        <v>2</v>
      </c>
      <c r="H120" t="s">
        <v>12</v>
      </c>
      <c r="I120" s="1">
        <v>45077</v>
      </c>
      <c r="J120" s="1">
        <v>45084</v>
      </c>
      <c r="K120" s="8">
        <f>Table3[[#This Row],[Discharge_Date]]-Table3[[#This Row],[Admission_Date]]+1</f>
        <v>8</v>
      </c>
      <c r="L120" s="7">
        <v>55022</v>
      </c>
      <c r="M120" s="7">
        <f>Table3[[#This Row],[Treatment_Cost]]/Table3[[#This Row],[Length_of_Stay]]</f>
        <v>6877.75</v>
      </c>
      <c r="N120" t="str">
        <f>IF(Table3[[#This Row],[Cost per day]]&lt;PERCENTILE(Table3[Cost per day],0.25),"Low",
 IF(Table3[[#This Row],[Cost per day]]&gt;PERCENTILE(Table3[Cost per day],0.75),"High",
 "Normal"))</f>
        <v>Low</v>
      </c>
      <c r="O120" t="s">
        <v>35</v>
      </c>
      <c r="P120" t="s">
        <v>25</v>
      </c>
      <c r="Q120">
        <v>2</v>
      </c>
    </row>
    <row r="121" spans="1:17" x14ac:dyDescent="0.3">
      <c r="A121" t="s">
        <v>153</v>
      </c>
      <c r="B121" t="s">
        <v>1428</v>
      </c>
      <c r="C121">
        <v>68</v>
      </c>
      <c r="D121" t="s">
        <v>33</v>
      </c>
      <c r="E121" t="s">
        <v>23</v>
      </c>
      <c r="F121" t="s">
        <v>560</v>
      </c>
      <c r="G121" t="s">
        <v>6</v>
      </c>
      <c r="H121" t="s">
        <v>12</v>
      </c>
      <c r="I121" s="1">
        <v>44602</v>
      </c>
      <c r="J121" s="1">
        <v>44605</v>
      </c>
      <c r="K121" s="8">
        <f>Table3[[#This Row],[Discharge_Date]]-Table3[[#This Row],[Admission_Date]]+1</f>
        <v>4</v>
      </c>
      <c r="L121" s="7">
        <v>23625</v>
      </c>
      <c r="M121" s="7">
        <f>Table3[[#This Row],[Treatment_Cost]]/Table3[[#This Row],[Length_of_Stay]]</f>
        <v>5906.25</v>
      </c>
      <c r="N121" t="str">
        <f>IF(Table3[[#This Row],[Cost per day]]&lt;PERCENTILE(Table3[Cost per day],0.25),"Low",
 IF(Table3[[#This Row],[Cost per day]]&gt;PERCENTILE(Table3[Cost per day],0.75),"High",
 "Normal"))</f>
        <v>Low</v>
      </c>
      <c r="O121" t="s">
        <v>28</v>
      </c>
      <c r="P121" t="s">
        <v>31</v>
      </c>
      <c r="Q121">
        <v>1</v>
      </c>
    </row>
    <row r="122" spans="1:17" x14ac:dyDescent="0.3">
      <c r="A122" t="s">
        <v>154</v>
      </c>
      <c r="B122" t="s">
        <v>897</v>
      </c>
      <c r="C122">
        <v>8</v>
      </c>
      <c r="D122" t="s">
        <v>38</v>
      </c>
      <c r="E122" t="s">
        <v>23</v>
      </c>
      <c r="F122" t="s">
        <v>561</v>
      </c>
      <c r="G122" t="s">
        <v>3</v>
      </c>
      <c r="H122" t="s">
        <v>10</v>
      </c>
      <c r="I122" s="1">
        <v>44597</v>
      </c>
      <c r="J122" s="1">
        <v>44605</v>
      </c>
      <c r="K122" s="8">
        <f>Table3[[#This Row],[Discharge_Date]]-Table3[[#This Row],[Admission_Date]]+1</f>
        <v>9</v>
      </c>
      <c r="L122" s="7">
        <v>63388</v>
      </c>
      <c r="M122" s="7">
        <f>Table3[[#This Row],[Treatment_Cost]]/Table3[[#This Row],[Length_of_Stay]]</f>
        <v>7043.1111111111113</v>
      </c>
      <c r="N122" t="str">
        <f>IF(Table3[[#This Row],[Cost per day]]&lt;PERCENTILE(Table3[Cost per day],0.25),"Low",
 IF(Table3[[#This Row],[Cost per day]]&gt;PERCENTILE(Table3[Cost per day],0.75),"High",
 "Normal"))</f>
        <v>Normal</v>
      </c>
      <c r="O122" t="s">
        <v>39</v>
      </c>
      <c r="P122" t="s">
        <v>25</v>
      </c>
      <c r="Q122">
        <v>1</v>
      </c>
    </row>
    <row r="123" spans="1:17" x14ac:dyDescent="0.3">
      <c r="A123" t="s">
        <v>155</v>
      </c>
      <c r="B123" t="s">
        <v>1052</v>
      </c>
      <c r="C123">
        <v>12</v>
      </c>
      <c r="D123" t="s">
        <v>38</v>
      </c>
      <c r="E123" t="s">
        <v>30</v>
      </c>
      <c r="F123" t="s">
        <v>562</v>
      </c>
      <c r="G123" t="s">
        <v>3</v>
      </c>
      <c r="H123" t="s">
        <v>13</v>
      </c>
      <c r="I123" s="1">
        <v>45346</v>
      </c>
      <c r="J123" s="1">
        <v>45354</v>
      </c>
      <c r="K123" s="8">
        <f>Table3[[#This Row],[Discharge_Date]]-Table3[[#This Row],[Admission_Date]]+1</f>
        <v>9</v>
      </c>
      <c r="L123" s="7">
        <v>64098</v>
      </c>
      <c r="M123" s="7">
        <f>Table3[[#This Row],[Treatment_Cost]]/Table3[[#This Row],[Length_of_Stay]]</f>
        <v>7122</v>
      </c>
      <c r="N123" t="str">
        <f>IF(Table3[[#This Row],[Cost per day]]&lt;PERCENTILE(Table3[Cost per day],0.25),"Low",
 IF(Table3[[#This Row],[Cost per day]]&gt;PERCENTILE(Table3[Cost per day],0.75),"High",
 "Normal"))</f>
        <v>Normal</v>
      </c>
      <c r="O123" t="s">
        <v>35</v>
      </c>
      <c r="P123" t="s">
        <v>31</v>
      </c>
      <c r="Q123">
        <v>3</v>
      </c>
    </row>
    <row r="124" spans="1:17" x14ac:dyDescent="0.3">
      <c r="A124" t="s">
        <v>156</v>
      </c>
      <c r="B124" t="s">
        <v>1141</v>
      </c>
      <c r="C124">
        <v>71</v>
      </c>
      <c r="D124" t="s">
        <v>33</v>
      </c>
      <c r="E124" t="s">
        <v>23</v>
      </c>
      <c r="F124" t="s">
        <v>561</v>
      </c>
      <c r="G124" t="s">
        <v>4</v>
      </c>
      <c r="H124" t="s">
        <v>12</v>
      </c>
      <c r="I124" s="1">
        <v>45414</v>
      </c>
      <c r="J124" s="1">
        <v>45423</v>
      </c>
      <c r="K124" s="8">
        <f>Table3[[#This Row],[Discharge_Date]]-Table3[[#This Row],[Admission_Date]]+1</f>
        <v>10</v>
      </c>
      <c r="L124" s="7">
        <v>72121</v>
      </c>
      <c r="M124" s="7">
        <f>Table3[[#This Row],[Treatment_Cost]]/Table3[[#This Row],[Length_of_Stay]]</f>
        <v>7212.1</v>
      </c>
      <c r="N124" t="str">
        <f>IF(Table3[[#This Row],[Cost per day]]&lt;PERCENTILE(Table3[Cost per day],0.25),"Low",
 IF(Table3[[#This Row],[Cost per day]]&gt;PERCENTILE(Table3[Cost per day],0.75),"High",
 "Normal"))</f>
        <v>Normal</v>
      </c>
      <c r="O124" t="s">
        <v>35</v>
      </c>
      <c r="P124" t="s">
        <v>31</v>
      </c>
      <c r="Q124">
        <v>1</v>
      </c>
    </row>
    <row r="125" spans="1:17" x14ac:dyDescent="0.3">
      <c r="A125" t="s">
        <v>157</v>
      </c>
      <c r="B125" t="s">
        <v>648</v>
      </c>
      <c r="C125">
        <v>48</v>
      </c>
      <c r="D125" t="s">
        <v>45</v>
      </c>
      <c r="E125" t="s">
        <v>23</v>
      </c>
      <c r="F125" t="s">
        <v>560</v>
      </c>
      <c r="G125" t="s">
        <v>2</v>
      </c>
      <c r="H125" t="s">
        <v>11</v>
      </c>
      <c r="I125" s="1">
        <v>44990</v>
      </c>
      <c r="J125" s="1">
        <v>44995</v>
      </c>
      <c r="K125" s="8">
        <f>Table3[[#This Row],[Discharge_Date]]-Table3[[#This Row],[Admission_Date]]+1</f>
        <v>6</v>
      </c>
      <c r="L125" s="7">
        <v>40179</v>
      </c>
      <c r="M125" s="7">
        <f>Table3[[#This Row],[Treatment_Cost]]/Table3[[#This Row],[Length_of_Stay]]</f>
        <v>6696.5</v>
      </c>
      <c r="N125" t="str">
        <f>IF(Table3[[#This Row],[Cost per day]]&lt;PERCENTILE(Table3[Cost per day],0.25),"Low",
 IF(Table3[[#This Row],[Cost per day]]&gt;PERCENTILE(Table3[Cost per day],0.75),"High",
 "Normal"))</f>
        <v>Low</v>
      </c>
      <c r="O125" t="s">
        <v>35</v>
      </c>
      <c r="P125" t="s">
        <v>31</v>
      </c>
      <c r="Q125">
        <v>1</v>
      </c>
    </row>
    <row r="126" spans="1:17" x14ac:dyDescent="0.3">
      <c r="A126" t="s">
        <v>158</v>
      </c>
      <c r="B126" t="s">
        <v>1311</v>
      </c>
      <c r="C126">
        <v>18</v>
      </c>
      <c r="D126" t="s">
        <v>27</v>
      </c>
      <c r="E126" t="s">
        <v>30</v>
      </c>
      <c r="F126" t="s">
        <v>562</v>
      </c>
      <c r="G126" t="s">
        <v>5</v>
      </c>
      <c r="H126" t="s">
        <v>10</v>
      </c>
      <c r="I126" s="1">
        <v>45369</v>
      </c>
      <c r="J126" s="1">
        <v>45378</v>
      </c>
      <c r="K126" s="8">
        <f>Table3[[#This Row],[Discharge_Date]]-Table3[[#This Row],[Admission_Date]]+1</f>
        <v>10</v>
      </c>
      <c r="L126" s="7">
        <v>72624</v>
      </c>
      <c r="M126" s="7">
        <f>Table3[[#This Row],[Treatment_Cost]]/Table3[[#This Row],[Length_of_Stay]]</f>
        <v>7262.4</v>
      </c>
      <c r="N126" t="str">
        <f>IF(Table3[[#This Row],[Cost per day]]&lt;PERCENTILE(Table3[Cost per day],0.25),"Low",
 IF(Table3[[#This Row],[Cost per day]]&gt;PERCENTILE(Table3[Cost per day],0.75),"High",
 "Normal"))</f>
        <v>Normal</v>
      </c>
      <c r="O126" t="s">
        <v>28</v>
      </c>
      <c r="P126" t="s">
        <v>25</v>
      </c>
      <c r="Q126">
        <v>2</v>
      </c>
    </row>
    <row r="127" spans="1:17" x14ac:dyDescent="0.3">
      <c r="A127" t="s">
        <v>159</v>
      </c>
      <c r="B127" t="s">
        <v>657</v>
      </c>
      <c r="C127">
        <v>77</v>
      </c>
      <c r="D127" t="s">
        <v>22</v>
      </c>
      <c r="E127" t="s">
        <v>30</v>
      </c>
      <c r="F127" t="s">
        <v>562</v>
      </c>
      <c r="G127" t="s">
        <v>5</v>
      </c>
      <c r="H127" t="s">
        <v>9</v>
      </c>
      <c r="I127" s="1">
        <v>44570</v>
      </c>
      <c r="J127" s="1">
        <v>44575</v>
      </c>
      <c r="K127" s="8">
        <f>Table3[[#This Row],[Discharge_Date]]-Table3[[#This Row],[Admission_Date]]+1</f>
        <v>6</v>
      </c>
      <c r="L127" s="7">
        <v>40586</v>
      </c>
      <c r="M127" s="7">
        <f>Table3[[#This Row],[Treatment_Cost]]/Table3[[#This Row],[Length_of_Stay]]</f>
        <v>6764.333333333333</v>
      </c>
      <c r="N127" t="str">
        <f>IF(Table3[[#This Row],[Cost per day]]&lt;PERCENTILE(Table3[Cost per day],0.25),"Low",
 IF(Table3[[#This Row],[Cost per day]]&gt;PERCENTILE(Table3[Cost per day],0.75),"High",
 "Normal"))</f>
        <v>Low</v>
      </c>
      <c r="O127" t="s">
        <v>35</v>
      </c>
      <c r="P127" t="s">
        <v>31</v>
      </c>
      <c r="Q127">
        <v>4</v>
      </c>
    </row>
    <row r="128" spans="1:17" x14ac:dyDescent="0.3">
      <c r="A128" t="s">
        <v>160</v>
      </c>
      <c r="B128" t="s">
        <v>701</v>
      </c>
      <c r="C128">
        <v>47</v>
      </c>
      <c r="D128" t="s">
        <v>45</v>
      </c>
      <c r="E128" t="s">
        <v>23</v>
      </c>
      <c r="F128" t="s">
        <v>563</v>
      </c>
      <c r="G128" t="s">
        <v>5</v>
      </c>
      <c r="H128" t="s">
        <v>10</v>
      </c>
      <c r="I128" s="1">
        <v>45373</v>
      </c>
      <c r="J128" s="1">
        <v>45380</v>
      </c>
      <c r="K128" s="8">
        <f>Table3[[#This Row],[Discharge_Date]]-Table3[[#This Row],[Admission_Date]]+1</f>
        <v>8</v>
      </c>
      <c r="L128" s="7">
        <v>57054</v>
      </c>
      <c r="M128" s="7">
        <f>Table3[[#This Row],[Treatment_Cost]]/Table3[[#This Row],[Length_of_Stay]]</f>
        <v>7131.75</v>
      </c>
      <c r="N128" t="str">
        <f>IF(Table3[[#This Row],[Cost per day]]&lt;PERCENTILE(Table3[Cost per day],0.25),"Low",
 IF(Table3[[#This Row],[Cost per day]]&gt;PERCENTILE(Table3[Cost per day],0.75),"High",
 "Normal"))</f>
        <v>Normal</v>
      </c>
      <c r="O128" t="s">
        <v>28</v>
      </c>
      <c r="P128" t="s">
        <v>25</v>
      </c>
      <c r="Q128">
        <v>3</v>
      </c>
    </row>
    <row r="129" spans="1:17" x14ac:dyDescent="0.3">
      <c r="A129" t="s">
        <v>161</v>
      </c>
      <c r="B129" t="s">
        <v>1412</v>
      </c>
      <c r="C129">
        <v>5</v>
      </c>
      <c r="D129" t="s">
        <v>38</v>
      </c>
      <c r="E129" t="s">
        <v>30</v>
      </c>
      <c r="F129" t="s">
        <v>562</v>
      </c>
      <c r="G129" t="s">
        <v>4</v>
      </c>
      <c r="H129" t="s">
        <v>10</v>
      </c>
      <c r="I129" s="1">
        <v>44741</v>
      </c>
      <c r="J129" s="1">
        <v>44745</v>
      </c>
      <c r="K129" s="8">
        <f>Table3[[#This Row],[Discharge_Date]]-Table3[[#This Row],[Admission_Date]]+1</f>
        <v>5</v>
      </c>
      <c r="L129" s="7">
        <v>32686</v>
      </c>
      <c r="M129" s="7">
        <f>Table3[[#This Row],[Treatment_Cost]]/Table3[[#This Row],[Length_of_Stay]]</f>
        <v>6537.2</v>
      </c>
      <c r="N129" t="str">
        <f>IF(Table3[[#This Row],[Cost per day]]&lt;PERCENTILE(Table3[Cost per day],0.25),"Low",
 IF(Table3[[#This Row],[Cost per day]]&gt;PERCENTILE(Table3[Cost per day],0.75),"High",
 "Normal"))</f>
        <v>Low</v>
      </c>
      <c r="O129" t="s">
        <v>35</v>
      </c>
      <c r="P129" t="s">
        <v>25</v>
      </c>
      <c r="Q129">
        <v>1</v>
      </c>
    </row>
    <row r="130" spans="1:17" x14ac:dyDescent="0.3">
      <c r="A130" t="s">
        <v>162</v>
      </c>
      <c r="B130" t="s">
        <v>783</v>
      </c>
      <c r="C130">
        <v>20</v>
      </c>
      <c r="D130" t="s">
        <v>27</v>
      </c>
      <c r="E130" t="s">
        <v>30</v>
      </c>
      <c r="F130" t="s">
        <v>562</v>
      </c>
      <c r="G130" t="s">
        <v>2</v>
      </c>
      <c r="H130" t="s">
        <v>12</v>
      </c>
      <c r="I130" s="1">
        <v>45063</v>
      </c>
      <c r="J130" s="1">
        <v>45069</v>
      </c>
      <c r="K130" s="8">
        <f>Table3[[#This Row],[Discharge_Date]]-Table3[[#This Row],[Admission_Date]]+1</f>
        <v>7</v>
      </c>
      <c r="L130" s="7">
        <v>49369</v>
      </c>
      <c r="M130" s="7">
        <f>Table3[[#This Row],[Treatment_Cost]]/Table3[[#This Row],[Length_of_Stay]]</f>
        <v>7052.7142857142853</v>
      </c>
      <c r="N130" t="str">
        <f>IF(Table3[[#This Row],[Cost per day]]&lt;PERCENTILE(Table3[Cost per day],0.25),"Low",
 IF(Table3[[#This Row],[Cost per day]]&gt;PERCENTILE(Table3[Cost per day],0.75),"High",
 "Normal"))</f>
        <v>Normal</v>
      </c>
      <c r="O130" t="s">
        <v>24</v>
      </c>
      <c r="P130" t="s">
        <v>25</v>
      </c>
      <c r="Q130">
        <v>2</v>
      </c>
    </row>
    <row r="131" spans="1:17" x14ac:dyDescent="0.3">
      <c r="A131" t="s">
        <v>163</v>
      </c>
      <c r="B131" t="s">
        <v>1145</v>
      </c>
      <c r="C131">
        <v>85</v>
      </c>
      <c r="D131" t="s">
        <v>22</v>
      </c>
      <c r="E131" t="s">
        <v>23</v>
      </c>
      <c r="F131" t="s">
        <v>563</v>
      </c>
      <c r="G131" t="s">
        <v>6</v>
      </c>
      <c r="H131" t="s">
        <v>12</v>
      </c>
      <c r="I131" s="1">
        <v>45184</v>
      </c>
      <c r="J131" s="1">
        <v>45194</v>
      </c>
      <c r="K131" s="8">
        <f>Table3[[#This Row],[Discharge_Date]]-Table3[[#This Row],[Admission_Date]]+1</f>
        <v>11</v>
      </c>
      <c r="L131" s="7">
        <v>82490</v>
      </c>
      <c r="M131" s="7">
        <f>Table3[[#This Row],[Treatment_Cost]]/Table3[[#This Row],[Length_of_Stay]]</f>
        <v>7499.090909090909</v>
      </c>
      <c r="N131" t="str">
        <f>IF(Table3[[#This Row],[Cost per day]]&lt;PERCENTILE(Table3[Cost per day],0.25),"Low",
 IF(Table3[[#This Row],[Cost per day]]&gt;PERCENTILE(Table3[Cost per day],0.75),"High",
 "Normal"))</f>
        <v>Normal</v>
      </c>
      <c r="O131" t="s">
        <v>35</v>
      </c>
      <c r="P131" t="s">
        <v>25</v>
      </c>
      <c r="Q131">
        <v>1</v>
      </c>
    </row>
    <row r="132" spans="1:17" x14ac:dyDescent="0.3">
      <c r="A132" t="s">
        <v>164</v>
      </c>
      <c r="B132" t="s">
        <v>1273</v>
      </c>
      <c r="C132">
        <v>10</v>
      </c>
      <c r="D132" t="s">
        <v>38</v>
      </c>
      <c r="E132" t="s">
        <v>23</v>
      </c>
      <c r="F132" t="s">
        <v>561</v>
      </c>
      <c r="G132" t="s">
        <v>6</v>
      </c>
      <c r="H132" t="s">
        <v>9</v>
      </c>
      <c r="I132" s="1">
        <v>45099</v>
      </c>
      <c r="J132" s="1">
        <v>45109</v>
      </c>
      <c r="K132" s="8">
        <f>Table3[[#This Row],[Discharge_Date]]-Table3[[#This Row],[Admission_Date]]+1</f>
        <v>11</v>
      </c>
      <c r="L132" s="7">
        <v>83333</v>
      </c>
      <c r="M132" s="7">
        <f>Table3[[#This Row],[Treatment_Cost]]/Table3[[#This Row],[Length_of_Stay]]</f>
        <v>7575.727272727273</v>
      </c>
      <c r="N132" t="str">
        <f>IF(Table3[[#This Row],[Cost per day]]&lt;PERCENTILE(Table3[Cost per day],0.25),"Low",
 IF(Table3[[#This Row],[Cost per day]]&gt;PERCENTILE(Table3[Cost per day],0.75),"High",
 "Normal"))</f>
        <v>Normal</v>
      </c>
      <c r="O132" t="s">
        <v>35</v>
      </c>
      <c r="P132" t="s">
        <v>25</v>
      </c>
      <c r="Q132">
        <v>1</v>
      </c>
    </row>
    <row r="133" spans="1:17" x14ac:dyDescent="0.3">
      <c r="A133" t="s">
        <v>165</v>
      </c>
      <c r="B133" t="s">
        <v>1139</v>
      </c>
      <c r="C133">
        <v>78</v>
      </c>
      <c r="D133" t="s">
        <v>22</v>
      </c>
      <c r="E133" t="s">
        <v>23</v>
      </c>
      <c r="F133" t="s">
        <v>558</v>
      </c>
      <c r="G133" t="s">
        <v>6</v>
      </c>
      <c r="H133" t="s">
        <v>13</v>
      </c>
      <c r="I133" s="1">
        <v>44645</v>
      </c>
      <c r="J133" s="1">
        <v>44650</v>
      </c>
      <c r="K133" s="8">
        <f>Table3[[#This Row],[Discharge_Date]]-Table3[[#This Row],[Admission_Date]]+1</f>
        <v>6</v>
      </c>
      <c r="L133" s="7">
        <v>42230</v>
      </c>
      <c r="M133" s="7">
        <f>Table3[[#This Row],[Treatment_Cost]]/Table3[[#This Row],[Length_of_Stay]]</f>
        <v>7038.333333333333</v>
      </c>
      <c r="N133" t="str">
        <f>IF(Table3[[#This Row],[Cost per day]]&lt;PERCENTILE(Table3[Cost per day],0.25),"Low",
 IF(Table3[[#This Row],[Cost per day]]&gt;PERCENTILE(Table3[Cost per day],0.75),"High",
 "Normal"))</f>
        <v>Normal</v>
      </c>
      <c r="O133" t="s">
        <v>35</v>
      </c>
      <c r="P133" t="s">
        <v>25</v>
      </c>
      <c r="Q133">
        <v>3</v>
      </c>
    </row>
    <row r="134" spans="1:17" x14ac:dyDescent="0.3">
      <c r="A134" t="s">
        <v>166</v>
      </c>
      <c r="B134" t="s">
        <v>954</v>
      </c>
      <c r="C134">
        <v>70</v>
      </c>
      <c r="D134" t="s">
        <v>33</v>
      </c>
      <c r="E134" t="s">
        <v>23</v>
      </c>
      <c r="F134" t="s">
        <v>563</v>
      </c>
      <c r="G134" t="s">
        <v>4</v>
      </c>
      <c r="H134" t="s">
        <v>11</v>
      </c>
      <c r="I134" s="1">
        <v>45304</v>
      </c>
      <c r="J134" s="1">
        <v>45312</v>
      </c>
      <c r="K134" s="8">
        <f>Table3[[#This Row],[Discharge_Date]]-Table3[[#This Row],[Admission_Date]]+1</f>
        <v>9</v>
      </c>
      <c r="L134" s="7">
        <v>68300</v>
      </c>
      <c r="M134" s="7">
        <f>Table3[[#This Row],[Treatment_Cost]]/Table3[[#This Row],[Length_of_Stay]]</f>
        <v>7588.8888888888887</v>
      </c>
      <c r="N134" t="str">
        <f>IF(Table3[[#This Row],[Cost per day]]&lt;PERCENTILE(Table3[Cost per day],0.25),"Low",
 IF(Table3[[#This Row],[Cost per day]]&gt;PERCENTILE(Table3[Cost per day],0.75),"High",
 "Normal"))</f>
        <v>Normal</v>
      </c>
      <c r="O134" t="s">
        <v>28</v>
      </c>
      <c r="P134" t="s">
        <v>31</v>
      </c>
      <c r="Q134">
        <v>4</v>
      </c>
    </row>
    <row r="135" spans="1:17" x14ac:dyDescent="0.3">
      <c r="A135" t="s">
        <v>167</v>
      </c>
      <c r="B135" t="s">
        <v>1213</v>
      </c>
      <c r="C135">
        <v>12</v>
      </c>
      <c r="D135" t="s">
        <v>38</v>
      </c>
      <c r="E135" t="s">
        <v>30</v>
      </c>
      <c r="F135" t="s">
        <v>558</v>
      </c>
      <c r="G135" t="s">
        <v>6</v>
      </c>
      <c r="H135" t="s">
        <v>10</v>
      </c>
      <c r="I135" s="1">
        <v>44956</v>
      </c>
      <c r="J135" s="1">
        <v>44965</v>
      </c>
      <c r="K135" s="8">
        <f>Table3[[#This Row],[Discharge_Date]]-Table3[[#This Row],[Admission_Date]]+1</f>
        <v>10</v>
      </c>
      <c r="L135" s="7">
        <v>78403</v>
      </c>
      <c r="M135" s="7">
        <f>Table3[[#This Row],[Treatment_Cost]]/Table3[[#This Row],[Length_of_Stay]]</f>
        <v>7840.3</v>
      </c>
      <c r="N135" t="str">
        <f>IF(Table3[[#This Row],[Cost per day]]&lt;PERCENTILE(Table3[Cost per day],0.25),"Low",
 IF(Table3[[#This Row],[Cost per day]]&gt;PERCENTILE(Table3[Cost per day],0.75),"High",
 "Normal"))</f>
        <v>Normal</v>
      </c>
      <c r="O135" t="s">
        <v>35</v>
      </c>
      <c r="P135" t="s">
        <v>31</v>
      </c>
      <c r="Q135">
        <v>2</v>
      </c>
    </row>
    <row r="136" spans="1:17" x14ac:dyDescent="0.3">
      <c r="A136" t="s">
        <v>168</v>
      </c>
      <c r="B136" t="s">
        <v>1175</v>
      </c>
      <c r="C136">
        <v>84</v>
      </c>
      <c r="D136" t="s">
        <v>22</v>
      </c>
      <c r="E136" t="s">
        <v>23</v>
      </c>
      <c r="F136" t="s">
        <v>563</v>
      </c>
      <c r="G136" t="s">
        <v>4</v>
      </c>
      <c r="H136" t="s">
        <v>10</v>
      </c>
      <c r="I136" s="1">
        <v>45026</v>
      </c>
      <c r="J136" s="1">
        <v>45034</v>
      </c>
      <c r="K136" s="8">
        <f>Table3[[#This Row],[Discharge_Date]]-Table3[[#This Row],[Admission_Date]]+1</f>
        <v>9</v>
      </c>
      <c r="L136" s="7">
        <v>69958</v>
      </c>
      <c r="M136" s="7">
        <f>Table3[[#This Row],[Treatment_Cost]]/Table3[[#This Row],[Length_of_Stay]]</f>
        <v>7773.1111111111113</v>
      </c>
      <c r="N136" t="str">
        <f>IF(Table3[[#This Row],[Cost per day]]&lt;PERCENTILE(Table3[Cost per day],0.25),"Low",
 IF(Table3[[#This Row],[Cost per day]]&gt;PERCENTILE(Table3[Cost per day],0.75),"High",
 "Normal"))</f>
        <v>Normal</v>
      </c>
      <c r="O136" t="s">
        <v>24</v>
      </c>
      <c r="P136" t="s">
        <v>25</v>
      </c>
      <c r="Q136">
        <v>3</v>
      </c>
    </row>
    <row r="137" spans="1:17" x14ac:dyDescent="0.3">
      <c r="A137" t="s">
        <v>169</v>
      </c>
      <c r="B137" t="s">
        <v>1472</v>
      </c>
      <c r="C137">
        <v>33</v>
      </c>
      <c r="D137" t="s">
        <v>27</v>
      </c>
      <c r="E137" t="s">
        <v>23</v>
      </c>
      <c r="F137" t="s">
        <v>560</v>
      </c>
      <c r="G137" t="s">
        <v>4</v>
      </c>
      <c r="H137" t="s">
        <v>10</v>
      </c>
      <c r="I137" s="1">
        <v>44928</v>
      </c>
      <c r="J137" s="1">
        <v>44936</v>
      </c>
      <c r="K137" s="8">
        <f>Table3[[#This Row],[Discharge_Date]]-Table3[[#This Row],[Admission_Date]]+1</f>
        <v>9</v>
      </c>
      <c r="L137" s="7">
        <v>70790</v>
      </c>
      <c r="M137" s="7">
        <f>Table3[[#This Row],[Treatment_Cost]]/Table3[[#This Row],[Length_of_Stay]]</f>
        <v>7865.5555555555557</v>
      </c>
      <c r="N137" t="str">
        <f>IF(Table3[[#This Row],[Cost per day]]&lt;PERCENTILE(Table3[Cost per day],0.25),"Low",
 IF(Table3[[#This Row],[Cost per day]]&gt;PERCENTILE(Table3[Cost per day],0.75),"High",
 "Normal"))</f>
        <v>Normal</v>
      </c>
      <c r="O137" t="s">
        <v>35</v>
      </c>
      <c r="P137" t="s">
        <v>25</v>
      </c>
      <c r="Q137">
        <v>3</v>
      </c>
    </row>
    <row r="138" spans="1:17" x14ac:dyDescent="0.3">
      <c r="A138" t="s">
        <v>170</v>
      </c>
      <c r="B138" t="s">
        <v>1070</v>
      </c>
      <c r="C138">
        <v>6</v>
      </c>
      <c r="D138" t="s">
        <v>38</v>
      </c>
      <c r="E138" t="s">
        <v>23</v>
      </c>
      <c r="F138" t="s">
        <v>558</v>
      </c>
      <c r="G138" t="s">
        <v>5</v>
      </c>
      <c r="H138" t="s">
        <v>12</v>
      </c>
      <c r="I138" s="1">
        <v>44700</v>
      </c>
      <c r="J138" s="1">
        <v>44705</v>
      </c>
      <c r="K138" s="8">
        <f>Table3[[#This Row],[Discharge_Date]]-Table3[[#This Row],[Admission_Date]]+1</f>
        <v>6</v>
      </c>
      <c r="L138" s="7">
        <v>44867</v>
      </c>
      <c r="M138" s="7">
        <f>Table3[[#This Row],[Treatment_Cost]]/Table3[[#This Row],[Length_of_Stay]]</f>
        <v>7477.833333333333</v>
      </c>
      <c r="N138" t="str">
        <f>IF(Table3[[#This Row],[Cost per day]]&lt;PERCENTILE(Table3[Cost per day],0.25),"Low",
 IF(Table3[[#This Row],[Cost per day]]&gt;PERCENTILE(Table3[Cost per day],0.75),"High",
 "Normal"))</f>
        <v>Normal</v>
      </c>
      <c r="O138" t="s">
        <v>39</v>
      </c>
      <c r="P138" t="s">
        <v>25</v>
      </c>
      <c r="Q138">
        <v>3</v>
      </c>
    </row>
    <row r="139" spans="1:17" x14ac:dyDescent="0.3">
      <c r="A139" t="s">
        <v>171</v>
      </c>
      <c r="B139" t="s">
        <v>943</v>
      </c>
      <c r="C139">
        <v>61</v>
      </c>
      <c r="D139" t="s">
        <v>33</v>
      </c>
      <c r="E139" t="s">
        <v>23</v>
      </c>
      <c r="F139" t="s">
        <v>560</v>
      </c>
      <c r="G139" t="s">
        <v>6</v>
      </c>
      <c r="H139" t="s">
        <v>9</v>
      </c>
      <c r="I139" s="1">
        <v>44630</v>
      </c>
      <c r="J139" s="1">
        <v>44639</v>
      </c>
      <c r="K139" s="8">
        <f>Table3[[#This Row],[Discharge_Date]]-Table3[[#This Row],[Admission_Date]]+1</f>
        <v>10</v>
      </c>
      <c r="L139" s="7">
        <v>80890</v>
      </c>
      <c r="M139" s="7">
        <f>Table3[[#This Row],[Treatment_Cost]]/Table3[[#This Row],[Length_of_Stay]]</f>
        <v>8089</v>
      </c>
      <c r="N139" t="str">
        <f>IF(Table3[[#This Row],[Cost per day]]&lt;PERCENTILE(Table3[Cost per day],0.25),"Low",
 IF(Table3[[#This Row],[Cost per day]]&gt;PERCENTILE(Table3[Cost per day],0.75),"High",
 "Normal"))</f>
        <v>Normal</v>
      </c>
      <c r="O139" t="s">
        <v>39</v>
      </c>
      <c r="P139" t="s">
        <v>25</v>
      </c>
      <c r="Q139">
        <v>2</v>
      </c>
    </row>
    <row r="140" spans="1:17" x14ac:dyDescent="0.3">
      <c r="A140" t="s">
        <v>172</v>
      </c>
      <c r="B140" t="s">
        <v>1189</v>
      </c>
      <c r="C140">
        <v>41</v>
      </c>
      <c r="D140" t="s">
        <v>45</v>
      </c>
      <c r="E140" t="s">
        <v>30</v>
      </c>
      <c r="F140" t="s">
        <v>562</v>
      </c>
      <c r="G140" t="s">
        <v>4</v>
      </c>
      <c r="H140" t="s">
        <v>9</v>
      </c>
      <c r="I140" s="1">
        <v>45399</v>
      </c>
      <c r="J140" s="1">
        <v>45405</v>
      </c>
      <c r="K140" s="8">
        <f>Table3[[#This Row],[Discharge_Date]]-Table3[[#This Row],[Admission_Date]]+1</f>
        <v>7</v>
      </c>
      <c r="L140" s="7">
        <v>54390</v>
      </c>
      <c r="M140" s="7">
        <f>Table3[[#This Row],[Treatment_Cost]]/Table3[[#This Row],[Length_of_Stay]]</f>
        <v>7770</v>
      </c>
      <c r="N140" t="str">
        <f>IF(Table3[[#This Row],[Cost per day]]&lt;PERCENTILE(Table3[Cost per day],0.25),"Low",
 IF(Table3[[#This Row],[Cost per day]]&gt;PERCENTILE(Table3[Cost per day],0.75),"High",
 "Normal"))</f>
        <v>Normal</v>
      </c>
      <c r="O140" t="s">
        <v>39</v>
      </c>
      <c r="P140" t="s">
        <v>25</v>
      </c>
      <c r="Q140">
        <v>2</v>
      </c>
    </row>
    <row r="141" spans="1:17" x14ac:dyDescent="0.3">
      <c r="A141" t="s">
        <v>173</v>
      </c>
      <c r="B141" t="s">
        <v>874</v>
      </c>
      <c r="C141">
        <v>85</v>
      </c>
      <c r="D141" t="s">
        <v>22</v>
      </c>
      <c r="E141" t="s">
        <v>30</v>
      </c>
      <c r="F141" t="s">
        <v>562</v>
      </c>
      <c r="G141" t="s">
        <v>5</v>
      </c>
      <c r="H141" t="s">
        <v>11</v>
      </c>
      <c r="I141" s="1">
        <v>44745</v>
      </c>
      <c r="J141" s="1">
        <v>44754</v>
      </c>
      <c r="K141" s="8">
        <f>Table3[[#This Row],[Discharge_Date]]-Table3[[#This Row],[Admission_Date]]+1</f>
        <v>10</v>
      </c>
      <c r="L141" s="7">
        <v>82232</v>
      </c>
      <c r="M141" s="7">
        <f>Table3[[#This Row],[Treatment_Cost]]/Table3[[#This Row],[Length_of_Stay]]</f>
        <v>8223.2000000000007</v>
      </c>
      <c r="N141" t="str">
        <f>IF(Table3[[#This Row],[Cost per day]]&lt;PERCENTILE(Table3[Cost per day],0.25),"Low",
 IF(Table3[[#This Row],[Cost per day]]&gt;PERCENTILE(Table3[Cost per day],0.75),"High",
 "Normal"))</f>
        <v>Normal</v>
      </c>
      <c r="O141" t="s">
        <v>35</v>
      </c>
      <c r="P141" t="s">
        <v>31</v>
      </c>
      <c r="Q141">
        <v>2</v>
      </c>
    </row>
    <row r="142" spans="1:17" x14ac:dyDescent="0.3">
      <c r="A142" t="s">
        <v>174</v>
      </c>
      <c r="B142" t="s">
        <v>1394</v>
      </c>
      <c r="C142">
        <v>46</v>
      </c>
      <c r="D142" t="s">
        <v>45</v>
      </c>
      <c r="E142" t="s">
        <v>23</v>
      </c>
      <c r="F142" t="s">
        <v>560</v>
      </c>
      <c r="G142" t="s">
        <v>5</v>
      </c>
      <c r="H142" t="s">
        <v>11</v>
      </c>
      <c r="I142" s="1">
        <v>45369</v>
      </c>
      <c r="J142" s="1">
        <v>45371</v>
      </c>
      <c r="K142" s="8">
        <f>Table3[[#This Row],[Discharge_Date]]-Table3[[#This Row],[Admission_Date]]+1</f>
        <v>3</v>
      </c>
      <c r="L142" s="7">
        <v>18333</v>
      </c>
      <c r="M142" s="7">
        <f>Table3[[#This Row],[Treatment_Cost]]/Table3[[#This Row],[Length_of_Stay]]</f>
        <v>6111</v>
      </c>
      <c r="N142" t="str">
        <f>IF(Table3[[#This Row],[Cost per day]]&lt;PERCENTILE(Table3[Cost per day],0.25),"Low",
 IF(Table3[[#This Row],[Cost per day]]&gt;PERCENTILE(Table3[Cost per day],0.75),"High",
 "Normal"))</f>
        <v>Low</v>
      </c>
      <c r="O142" t="s">
        <v>28</v>
      </c>
      <c r="P142" t="s">
        <v>31</v>
      </c>
      <c r="Q142">
        <v>5</v>
      </c>
    </row>
    <row r="143" spans="1:17" x14ac:dyDescent="0.3">
      <c r="A143" t="s">
        <v>175</v>
      </c>
      <c r="B143" t="s">
        <v>1372</v>
      </c>
      <c r="C143">
        <v>78</v>
      </c>
      <c r="D143" t="s">
        <v>22</v>
      </c>
      <c r="E143" t="s">
        <v>30</v>
      </c>
      <c r="F143" t="s">
        <v>562</v>
      </c>
      <c r="G143" t="s">
        <v>3</v>
      </c>
      <c r="H143" t="s">
        <v>10</v>
      </c>
      <c r="I143" s="1">
        <v>44778</v>
      </c>
      <c r="J143" s="1">
        <v>44780</v>
      </c>
      <c r="K143" s="8">
        <f>Table3[[#This Row],[Discharge_Date]]-Table3[[#This Row],[Admission_Date]]+1</f>
        <v>3</v>
      </c>
      <c r="L143" s="7">
        <v>18603</v>
      </c>
      <c r="M143" s="7">
        <f>Table3[[#This Row],[Treatment_Cost]]/Table3[[#This Row],[Length_of_Stay]]</f>
        <v>6201</v>
      </c>
      <c r="N143" t="str">
        <f>IF(Table3[[#This Row],[Cost per day]]&lt;PERCENTILE(Table3[Cost per day],0.25),"Low",
 IF(Table3[[#This Row],[Cost per day]]&gt;PERCENTILE(Table3[Cost per day],0.75),"High",
 "Normal"))</f>
        <v>Low</v>
      </c>
      <c r="O143" t="s">
        <v>35</v>
      </c>
      <c r="P143" t="s">
        <v>25</v>
      </c>
      <c r="Q143">
        <v>3</v>
      </c>
    </row>
    <row r="144" spans="1:17" x14ac:dyDescent="0.3">
      <c r="A144" t="s">
        <v>176</v>
      </c>
      <c r="B144" t="s">
        <v>801</v>
      </c>
      <c r="C144">
        <v>58</v>
      </c>
      <c r="D144" t="s">
        <v>45</v>
      </c>
      <c r="E144" t="s">
        <v>30</v>
      </c>
      <c r="F144" t="s">
        <v>562</v>
      </c>
      <c r="G144" t="s">
        <v>3</v>
      </c>
      <c r="H144" t="s">
        <v>11</v>
      </c>
      <c r="I144" s="1">
        <v>44586</v>
      </c>
      <c r="J144" s="1">
        <v>44596</v>
      </c>
      <c r="K144" s="8">
        <f>Table3[[#This Row],[Discharge_Date]]-Table3[[#This Row],[Admission_Date]]+1</f>
        <v>11</v>
      </c>
      <c r="L144" s="7">
        <v>94360</v>
      </c>
      <c r="M144" s="7">
        <f>Table3[[#This Row],[Treatment_Cost]]/Table3[[#This Row],[Length_of_Stay]]</f>
        <v>8578.181818181818</v>
      </c>
      <c r="N144" t="str">
        <f>IF(Table3[[#This Row],[Cost per day]]&lt;PERCENTILE(Table3[Cost per day],0.25),"Low",
 IF(Table3[[#This Row],[Cost per day]]&gt;PERCENTILE(Table3[Cost per day],0.75),"High",
 "Normal"))</f>
        <v>Normal</v>
      </c>
      <c r="O144" t="s">
        <v>28</v>
      </c>
      <c r="P144" t="s">
        <v>25</v>
      </c>
      <c r="Q144">
        <v>5</v>
      </c>
    </row>
    <row r="145" spans="1:17" x14ac:dyDescent="0.3">
      <c r="A145" t="s">
        <v>177</v>
      </c>
      <c r="B145" t="s">
        <v>653</v>
      </c>
      <c r="C145">
        <v>58</v>
      </c>
      <c r="D145" t="s">
        <v>45</v>
      </c>
      <c r="E145" t="s">
        <v>23</v>
      </c>
      <c r="F145" t="s">
        <v>560</v>
      </c>
      <c r="G145" t="s">
        <v>5</v>
      </c>
      <c r="H145" t="s">
        <v>12</v>
      </c>
      <c r="I145" s="1">
        <v>44906</v>
      </c>
      <c r="J145" s="1">
        <v>44910</v>
      </c>
      <c r="K145" s="8">
        <f>Table3[[#This Row],[Discharge_Date]]-Table3[[#This Row],[Admission_Date]]+1</f>
        <v>5</v>
      </c>
      <c r="L145" s="7">
        <v>37795</v>
      </c>
      <c r="M145" s="7">
        <f>Table3[[#This Row],[Treatment_Cost]]/Table3[[#This Row],[Length_of_Stay]]</f>
        <v>7559</v>
      </c>
      <c r="N145" t="str">
        <f>IF(Table3[[#This Row],[Cost per day]]&lt;PERCENTILE(Table3[Cost per day],0.25),"Low",
 IF(Table3[[#This Row],[Cost per day]]&gt;PERCENTILE(Table3[Cost per day],0.75),"High",
 "Normal"))</f>
        <v>Normal</v>
      </c>
      <c r="O145" t="s">
        <v>35</v>
      </c>
      <c r="P145" t="s">
        <v>25</v>
      </c>
      <c r="Q145">
        <v>3</v>
      </c>
    </row>
    <row r="146" spans="1:17" x14ac:dyDescent="0.3">
      <c r="A146" t="s">
        <v>178</v>
      </c>
      <c r="B146" t="s">
        <v>1357</v>
      </c>
      <c r="C146">
        <v>12</v>
      </c>
      <c r="D146" t="s">
        <v>38</v>
      </c>
      <c r="E146" t="s">
        <v>30</v>
      </c>
      <c r="F146" t="s">
        <v>558</v>
      </c>
      <c r="G146" t="s">
        <v>5</v>
      </c>
      <c r="H146" t="s">
        <v>11</v>
      </c>
      <c r="I146" s="1">
        <v>44894</v>
      </c>
      <c r="J146" s="1">
        <v>44900</v>
      </c>
      <c r="K146" s="8">
        <f>Table3[[#This Row],[Discharge_Date]]-Table3[[#This Row],[Admission_Date]]+1</f>
        <v>7</v>
      </c>
      <c r="L146" s="7">
        <v>56832</v>
      </c>
      <c r="M146" s="7">
        <f>Table3[[#This Row],[Treatment_Cost]]/Table3[[#This Row],[Length_of_Stay]]</f>
        <v>8118.8571428571431</v>
      </c>
      <c r="N146" t="str">
        <f>IF(Table3[[#This Row],[Cost per day]]&lt;PERCENTILE(Table3[Cost per day],0.25),"Low",
 IF(Table3[[#This Row],[Cost per day]]&gt;PERCENTILE(Table3[Cost per day],0.75),"High",
 "Normal"))</f>
        <v>Normal</v>
      </c>
      <c r="O146" t="s">
        <v>35</v>
      </c>
      <c r="P146" t="s">
        <v>25</v>
      </c>
      <c r="Q146">
        <v>4</v>
      </c>
    </row>
    <row r="147" spans="1:17" x14ac:dyDescent="0.3">
      <c r="A147" t="s">
        <v>179</v>
      </c>
      <c r="B147" t="s">
        <v>1455</v>
      </c>
      <c r="C147">
        <v>57</v>
      </c>
      <c r="D147" t="s">
        <v>45</v>
      </c>
      <c r="E147" t="s">
        <v>30</v>
      </c>
      <c r="F147" t="s">
        <v>563</v>
      </c>
      <c r="G147" t="s">
        <v>5</v>
      </c>
      <c r="H147" t="s">
        <v>13</v>
      </c>
      <c r="I147" s="1">
        <v>45005</v>
      </c>
      <c r="J147" s="1">
        <v>45015</v>
      </c>
      <c r="K147" s="8">
        <f>Table3[[#This Row],[Discharge_Date]]-Table3[[#This Row],[Admission_Date]]+1</f>
        <v>11</v>
      </c>
      <c r="L147" s="7">
        <v>94784</v>
      </c>
      <c r="M147" s="7">
        <f>Table3[[#This Row],[Treatment_Cost]]/Table3[[#This Row],[Length_of_Stay]]</f>
        <v>8616.7272727272721</v>
      </c>
      <c r="N147" t="str">
        <f>IF(Table3[[#This Row],[Cost per day]]&lt;PERCENTILE(Table3[Cost per day],0.25),"Low",
 IF(Table3[[#This Row],[Cost per day]]&gt;PERCENTILE(Table3[Cost per day],0.75),"High",
 "Normal"))</f>
        <v>Normal</v>
      </c>
      <c r="O147" t="s">
        <v>39</v>
      </c>
      <c r="P147" t="s">
        <v>25</v>
      </c>
      <c r="Q147">
        <v>5</v>
      </c>
    </row>
    <row r="148" spans="1:17" x14ac:dyDescent="0.3">
      <c r="A148" t="s">
        <v>180</v>
      </c>
      <c r="B148" t="s">
        <v>1272</v>
      </c>
      <c r="C148">
        <v>72</v>
      </c>
      <c r="D148" t="s">
        <v>33</v>
      </c>
      <c r="E148" t="s">
        <v>23</v>
      </c>
      <c r="F148" t="s">
        <v>558</v>
      </c>
      <c r="G148" t="s">
        <v>4</v>
      </c>
      <c r="H148" t="s">
        <v>11</v>
      </c>
      <c r="I148" s="1">
        <v>44994</v>
      </c>
      <c r="J148" s="1">
        <v>44998</v>
      </c>
      <c r="K148" s="8">
        <f>Table3[[#This Row],[Discharge_Date]]-Table3[[#This Row],[Admission_Date]]+1</f>
        <v>5</v>
      </c>
      <c r="L148" s="7">
        <v>38009</v>
      </c>
      <c r="M148" s="7">
        <f>Table3[[#This Row],[Treatment_Cost]]/Table3[[#This Row],[Length_of_Stay]]</f>
        <v>7601.8</v>
      </c>
      <c r="N148" t="str">
        <f>IF(Table3[[#This Row],[Cost per day]]&lt;PERCENTILE(Table3[Cost per day],0.25),"Low",
 IF(Table3[[#This Row],[Cost per day]]&gt;PERCENTILE(Table3[Cost per day],0.75),"High",
 "Normal"))</f>
        <v>Normal</v>
      </c>
      <c r="O148" t="s">
        <v>39</v>
      </c>
      <c r="P148" t="s">
        <v>25</v>
      </c>
      <c r="Q148">
        <v>4</v>
      </c>
    </row>
    <row r="149" spans="1:17" x14ac:dyDescent="0.3">
      <c r="A149" t="s">
        <v>181</v>
      </c>
      <c r="B149" t="s">
        <v>1020</v>
      </c>
      <c r="C149">
        <v>40</v>
      </c>
      <c r="D149" t="s">
        <v>45</v>
      </c>
      <c r="E149" t="s">
        <v>23</v>
      </c>
      <c r="F149" t="s">
        <v>558</v>
      </c>
      <c r="G149" t="s">
        <v>6</v>
      </c>
      <c r="H149" t="s">
        <v>9</v>
      </c>
      <c r="I149" s="1">
        <v>45307</v>
      </c>
      <c r="J149" s="1">
        <v>45314</v>
      </c>
      <c r="K149" s="8">
        <f>Table3[[#This Row],[Discharge_Date]]-Table3[[#This Row],[Admission_Date]]+1</f>
        <v>8</v>
      </c>
      <c r="L149" s="7">
        <v>67247</v>
      </c>
      <c r="M149" s="7">
        <f>Table3[[#This Row],[Treatment_Cost]]/Table3[[#This Row],[Length_of_Stay]]</f>
        <v>8405.875</v>
      </c>
      <c r="N149" t="str">
        <f>IF(Table3[[#This Row],[Cost per day]]&lt;PERCENTILE(Table3[Cost per day],0.25),"Low",
 IF(Table3[[#This Row],[Cost per day]]&gt;PERCENTILE(Table3[Cost per day],0.75),"High",
 "Normal"))</f>
        <v>Normal</v>
      </c>
      <c r="O149" t="s">
        <v>35</v>
      </c>
      <c r="P149" t="s">
        <v>25</v>
      </c>
      <c r="Q149">
        <v>3</v>
      </c>
    </row>
    <row r="150" spans="1:17" x14ac:dyDescent="0.3">
      <c r="A150" t="s">
        <v>182</v>
      </c>
      <c r="B150" t="s">
        <v>964</v>
      </c>
      <c r="C150">
        <v>53</v>
      </c>
      <c r="D150" t="s">
        <v>45</v>
      </c>
      <c r="E150" t="s">
        <v>23</v>
      </c>
      <c r="F150" t="s">
        <v>563</v>
      </c>
      <c r="G150" t="s">
        <v>2</v>
      </c>
      <c r="H150" t="s">
        <v>11</v>
      </c>
      <c r="I150" s="1">
        <v>45364</v>
      </c>
      <c r="J150" s="1">
        <v>45367</v>
      </c>
      <c r="K150" s="8">
        <f>Table3[[#This Row],[Discharge_Date]]-Table3[[#This Row],[Admission_Date]]+1</f>
        <v>4</v>
      </c>
      <c r="L150" s="7">
        <v>29240</v>
      </c>
      <c r="M150" s="7">
        <f>Table3[[#This Row],[Treatment_Cost]]/Table3[[#This Row],[Length_of_Stay]]</f>
        <v>7310</v>
      </c>
      <c r="N150" t="str">
        <f>IF(Table3[[#This Row],[Cost per day]]&lt;PERCENTILE(Table3[Cost per day],0.25),"Low",
 IF(Table3[[#This Row],[Cost per day]]&gt;PERCENTILE(Table3[Cost per day],0.75),"High",
 "Normal"))</f>
        <v>Normal</v>
      </c>
      <c r="O150" t="s">
        <v>28</v>
      </c>
      <c r="P150" t="s">
        <v>25</v>
      </c>
      <c r="Q150">
        <v>4</v>
      </c>
    </row>
    <row r="151" spans="1:17" x14ac:dyDescent="0.3">
      <c r="A151" t="s">
        <v>183</v>
      </c>
      <c r="B151" t="s">
        <v>1346</v>
      </c>
      <c r="C151">
        <v>6</v>
      </c>
      <c r="D151" t="s">
        <v>38</v>
      </c>
      <c r="E151" t="s">
        <v>30</v>
      </c>
      <c r="F151" t="s">
        <v>561</v>
      </c>
      <c r="G151" t="s">
        <v>4</v>
      </c>
      <c r="H151" t="s">
        <v>13</v>
      </c>
      <c r="I151" s="1">
        <v>44612</v>
      </c>
      <c r="J151" s="1">
        <v>44618</v>
      </c>
      <c r="K151" s="8">
        <f>Table3[[#This Row],[Discharge_Date]]-Table3[[#This Row],[Admission_Date]]+1</f>
        <v>7</v>
      </c>
      <c r="L151" s="7">
        <v>58623</v>
      </c>
      <c r="M151" s="7">
        <f>Table3[[#This Row],[Treatment_Cost]]/Table3[[#This Row],[Length_of_Stay]]</f>
        <v>8374.7142857142862</v>
      </c>
      <c r="N151" t="str">
        <f>IF(Table3[[#This Row],[Cost per day]]&lt;PERCENTILE(Table3[Cost per day],0.25),"Low",
 IF(Table3[[#This Row],[Cost per day]]&gt;PERCENTILE(Table3[Cost per day],0.75),"High",
 "Normal"))</f>
        <v>Normal</v>
      </c>
      <c r="O151" t="s">
        <v>24</v>
      </c>
      <c r="P151" t="s">
        <v>31</v>
      </c>
      <c r="Q151">
        <v>2</v>
      </c>
    </row>
    <row r="152" spans="1:17" x14ac:dyDescent="0.3">
      <c r="A152" t="s">
        <v>184</v>
      </c>
      <c r="B152" t="s">
        <v>999</v>
      </c>
      <c r="C152">
        <v>12</v>
      </c>
      <c r="D152" t="s">
        <v>38</v>
      </c>
      <c r="E152" t="s">
        <v>23</v>
      </c>
      <c r="F152" t="s">
        <v>563</v>
      </c>
      <c r="G152" t="s">
        <v>5</v>
      </c>
      <c r="H152" t="s">
        <v>10</v>
      </c>
      <c r="I152" s="1">
        <v>45365</v>
      </c>
      <c r="J152" s="1">
        <v>45372</v>
      </c>
      <c r="K152" s="8">
        <f>Table3[[#This Row],[Discharge_Date]]-Table3[[#This Row],[Admission_Date]]+1</f>
        <v>8</v>
      </c>
      <c r="L152" s="7">
        <v>68621</v>
      </c>
      <c r="M152" s="7">
        <f>Table3[[#This Row],[Treatment_Cost]]/Table3[[#This Row],[Length_of_Stay]]</f>
        <v>8577.625</v>
      </c>
      <c r="N152" t="str">
        <f>IF(Table3[[#This Row],[Cost per day]]&lt;PERCENTILE(Table3[Cost per day],0.25),"Low",
 IF(Table3[[#This Row],[Cost per day]]&gt;PERCENTILE(Table3[Cost per day],0.75),"High",
 "Normal"))</f>
        <v>Normal</v>
      </c>
      <c r="O152" t="s">
        <v>35</v>
      </c>
      <c r="P152" t="s">
        <v>25</v>
      </c>
      <c r="Q152">
        <v>2</v>
      </c>
    </row>
    <row r="153" spans="1:17" x14ac:dyDescent="0.3">
      <c r="A153" t="s">
        <v>185</v>
      </c>
      <c r="B153" t="s">
        <v>1422</v>
      </c>
      <c r="C153">
        <v>85</v>
      </c>
      <c r="D153" t="s">
        <v>22</v>
      </c>
      <c r="E153" t="s">
        <v>30</v>
      </c>
      <c r="F153" t="s">
        <v>563</v>
      </c>
      <c r="G153" t="s">
        <v>2</v>
      </c>
      <c r="H153" t="s">
        <v>10</v>
      </c>
      <c r="I153" s="1">
        <v>45011</v>
      </c>
      <c r="J153" s="1">
        <v>45018</v>
      </c>
      <c r="K153" s="8">
        <f>Table3[[#This Row],[Discharge_Date]]-Table3[[#This Row],[Admission_Date]]+1</f>
        <v>8</v>
      </c>
      <c r="L153" s="7">
        <v>70268</v>
      </c>
      <c r="M153" s="7">
        <f>Table3[[#This Row],[Treatment_Cost]]/Table3[[#This Row],[Length_of_Stay]]</f>
        <v>8783.5</v>
      </c>
      <c r="N153" t="str">
        <f>IF(Table3[[#This Row],[Cost per day]]&lt;PERCENTILE(Table3[Cost per day],0.25),"Low",
 IF(Table3[[#This Row],[Cost per day]]&gt;PERCENTILE(Table3[Cost per day],0.75),"High",
 "Normal"))</f>
        <v>Normal</v>
      </c>
      <c r="O153" t="s">
        <v>35</v>
      </c>
      <c r="P153" t="s">
        <v>25</v>
      </c>
      <c r="Q153">
        <v>5</v>
      </c>
    </row>
    <row r="154" spans="1:17" x14ac:dyDescent="0.3">
      <c r="A154" t="s">
        <v>186</v>
      </c>
      <c r="B154" t="s">
        <v>1194</v>
      </c>
      <c r="C154">
        <v>37</v>
      </c>
      <c r="D154" t="s">
        <v>27</v>
      </c>
      <c r="E154" t="s">
        <v>23</v>
      </c>
      <c r="F154" t="s">
        <v>558</v>
      </c>
      <c r="G154" t="s">
        <v>2</v>
      </c>
      <c r="H154" t="s">
        <v>11</v>
      </c>
      <c r="I154" s="1">
        <v>44875</v>
      </c>
      <c r="J154" s="1">
        <v>44885</v>
      </c>
      <c r="K154" s="8">
        <f>Table3[[#This Row],[Discharge_Date]]-Table3[[#This Row],[Admission_Date]]+1</f>
        <v>11</v>
      </c>
      <c r="L154" s="7">
        <v>100724</v>
      </c>
      <c r="M154" s="7">
        <f>Table3[[#This Row],[Treatment_Cost]]/Table3[[#This Row],[Length_of_Stay]]</f>
        <v>9156.7272727272721</v>
      </c>
      <c r="N154" t="str">
        <f>IF(Table3[[#This Row],[Cost per day]]&lt;PERCENTILE(Table3[Cost per day],0.25),"Low",
 IF(Table3[[#This Row],[Cost per day]]&gt;PERCENTILE(Table3[Cost per day],0.75),"High",
 "Normal"))</f>
        <v>Normal</v>
      </c>
      <c r="O154" t="s">
        <v>39</v>
      </c>
      <c r="P154" t="s">
        <v>31</v>
      </c>
      <c r="Q154">
        <v>2</v>
      </c>
    </row>
    <row r="155" spans="1:17" x14ac:dyDescent="0.3">
      <c r="A155" t="s">
        <v>187</v>
      </c>
      <c r="B155" t="s">
        <v>646</v>
      </c>
      <c r="C155">
        <v>30</v>
      </c>
      <c r="D155" t="s">
        <v>27</v>
      </c>
      <c r="E155" t="s">
        <v>23</v>
      </c>
      <c r="F155" t="s">
        <v>561</v>
      </c>
      <c r="G155" t="s">
        <v>5</v>
      </c>
      <c r="H155" t="s">
        <v>9</v>
      </c>
      <c r="I155" s="1">
        <v>44783</v>
      </c>
      <c r="J155" s="1">
        <v>44789</v>
      </c>
      <c r="K155" s="8">
        <f>Table3[[#This Row],[Discharge_Date]]-Table3[[#This Row],[Admission_Date]]+1</f>
        <v>7</v>
      </c>
      <c r="L155" s="7">
        <v>60572</v>
      </c>
      <c r="M155" s="7">
        <f>Table3[[#This Row],[Treatment_Cost]]/Table3[[#This Row],[Length_of_Stay]]</f>
        <v>8653.1428571428569</v>
      </c>
      <c r="N155" t="str">
        <f>IF(Table3[[#This Row],[Cost per day]]&lt;PERCENTILE(Table3[Cost per day],0.25),"Low",
 IF(Table3[[#This Row],[Cost per day]]&gt;PERCENTILE(Table3[Cost per day],0.75),"High",
 "Normal"))</f>
        <v>Normal</v>
      </c>
      <c r="O155" t="s">
        <v>24</v>
      </c>
      <c r="P155" t="s">
        <v>25</v>
      </c>
      <c r="Q155">
        <v>4</v>
      </c>
    </row>
    <row r="156" spans="1:17" x14ac:dyDescent="0.3">
      <c r="A156" t="s">
        <v>188</v>
      </c>
      <c r="B156" t="s">
        <v>613</v>
      </c>
      <c r="C156">
        <v>53</v>
      </c>
      <c r="D156" t="s">
        <v>45</v>
      </c>
      <c r="E156" t="s">
        <v>30</v>
      </c>
      <c r="F156" t="s">
        <v>560</v>
      </c>
      <c r="G156" t="s">
        <v>5</v>
      </c>
      <c r="H156" t="s">
        <v>10</v>
      </c>
      <c r="I156" s="1">
        <v>45172</v>
      </c>
      <c r="J156" s="1">
        <v>45180</v>
      </c>
      <c r="K156" s="8">
        <f>Table3[[#This Row],[Discharge_Date]]-Table3[[#This Row],[Admission_Date]]+1</f>
        <v>9</v>
      </c>
      <c r="L156" s="7">
        <v>82094</v>
      </c>
      <c r="M156" s="7">
        <f>Table3[[#This Row],[Treatment_Cost]]/Table3[[#This Row],[Length_of_Stay]]</f>
        <v>9121.5555555555547</v>
      </c>
      <c r="N156" t="str">
        <f>IF(Table3[[#This Row],[Cost per day]]&lt;PERCENTILE(Table3[Cost per day],0.25),"Low",
 IF(Table3[[#This Row],[Cost per day]]&gt;PERCENTILE(Table3[Cost per day],0.75),"High",
 "Normal"))</f>
        <v>Normal</v>
      </c>
      <c r="O156" t="s">
        <v>35</v>
      </c>
      <c r="P156" t="s">
        <v>31</v>
      </c>
      <c r="Q156">
        <v>4</v>
      </c>
    </row>
    <row r="157" spans="1:17" x14ac:dyDescent="0.3">
      <c r="A157" t="s">
        <v>189</v>
      </c>
      <c r="B157" t="s">
        <v>716</v>
      </c>
      <c r="C157">
        <v>76</v>
      </c>
      <c r="D157" t="s">
        <v>22</v>
      </c>
      <c r="E157" t="s">
        <v>30</v>
      </c>
      <c r="F157" t="s">
        <v>562</v>
      </c>
      <c r="G157" t="s">
        <v>4</v>
      </c>
      <c r="H157" t="s">
        <v>12</v>
      </c>
      <c r="I157" s="1">
        <v>45305</v>
      </c>
      <c r="J157" s="1">
        <v>45308</v>
      </c>
      <c r="K157" s="8">
        <f>Table3[[#This Row],[Discharge_Date]]-Table3[[#This Row],[Admission_Date]]+1</f>
        <v>4</v>
      </c>
      <c r="L157" s="7">
        <v>30961</v>
      </c>
      <c r="M157" s="7">
        <f>Table3[[#This Row],[Treatment_Cost]]/Table3[[#This Row],[Length_of_Stay]]</f>
        <v>7740.25</v>
      </c>
      <c r="N157" t="str">
        <f>IF(Table3[[#This Row],[Cost per day]]&lt;PERCENTILE(Table3[Cost per day],0.25),"Low",
 IF(Table3[[#This Row],[Cost per day]]&gt;PERCENTILE(Table3[Cost per day],0.75),"High",
 "Normal"))</f>
        <v>Normal</v>
      </c>
      <c r="O157" t="s">
        <v>24</v>
      </c>
      <c r="P157" t="s">
        <v>31</v>
      </c>
      <c r="Q157">
        <v>3</v>
      </c>
    </row>
    <row r="158" spans="1:17" x14ac:dyDescent="0.3">
      <c r="A158" t="s">
        <v>190</v>
      </c>
      <c r="B158" t="s">
        <v>762</v>
      </c>
      <c r="C158">
        <v>85</v>
      </c>
      <c r="D158" t="s">
        <v>22</v>
      </c>
      <c r="E158" t="s">
        <v>23</v>
      </c>
      <c r="F158" t="s">
        <v>558</v>
      </c>
      <c r="G158" t="s">
        <v>6</v>
      </c>
      <c r="H158" t="s">
        <v>13</v>
      </c>
      <c r="I158" s="1">
        <v>45064</v>
      </c>
      <c r="J158" s="1">
        <v>45069</v>
      </c>
      <c r="K158" s="8">
        <f>Table3[[#This Row],[Discharge_Date]]-Table3[[#This Row],[Admission_Date]]+1</f>
        <v>6</v>
      </c>
      <c r="L158" s="7">
        <v>52213</v>
      </c>
      <c r="M158" s="7">
        <f>Table3[[#This Row],[Treatment_Cost]]/Table3[[#This Row],[Length_of_Stay]]</f>
        <v>8702.1666666666661</v>
      </c>
      <c r="N158" t="str">
        <f>IF(Table3[[#This Row],[Cost per day]]&lt;PERCENTILE(Table3[Cost per day],0.25),"Low",
 IF(Table3[[#This Row],[Cost per day]]&gt;PERCENTILE(Table3[Cost per day],0.75),"High",
 "Normal"))</f>
        <v>Normal</v>
      </c>
      <c r="O158" t="s">
        <v>24</v>
      </c>
      <c r="P158" t="s">
        <v>31</v>
      </c>
      <c r="Q158">
        <v>1</v>
      </c>
    </row>
    <row r="159" spans="1:17" x14ac:dyDescent="0.3">
      <c r="A159" t="s">
        <v>191</v>
      </c>
      <c r="B159" t="s">
        <v>1136</v>
      </c>
      <c r="C159">
        <v>19</v>
      </c>
      <c r="D159" t="s">
        <v>27</v>
      </c>
      <c r="E159" t="s">
        <v>23</v>
      </c>
      <c r="F159" t="s">
        <v>563</v>
      </c>
      <c r="G159" t="s">
        <v>2</v>
      </c>
      <c r="H159" t="s">
        <v>10</v>
      </c>
      <c r="I159" s="1">
        <v>44955</v>
      </c>
      <c r="J159" s="1">
        <v>44963</v>
      </c>
      <c r="K159" s="8">
        <f>Table3[[#This Row],[Discharge_Date]]-Table3[[#This Row],[Admission_Date]]+1</f>
        <v>9</v>
      </c>
      <c r="L159" s="7">
        <v>83626</v>
      </c>
      <c r="M159" s="7">
        <f>Table3[[#This Row],[Treatment_Cost]]/Table3[[#This Row],[Length_of_Stay]]</f>
        <v>9291.7777777777774</v>
      </c>
      <c r="N159" t="str">
        <f>IF(Table3[[#This Row],[Cost per day]]&lt;PERCENTILE(Table3[Cost per day],0.25),"Low",
 IF(Table3[[#This Row],[Cost per day]]&gt;PERCENTILE(Table3[Cost per day],0.75),"High",
 "Normal"))</f>
        <v>Normal</v>
      </c>
      <c r="O159" t="s">
        <v>28</v>
      </c>
      <c r="P159" t="s">
        <v>31</v>
      </c>
      <c r="Q159">
        <v>1</v>
      </c>
    </row>
    <row r="160" spans="1:17" x14ac:dyDescent="0.3">
      <c r="A160" t="s">
        <v>192</v>
      </c>
      <c r="B160" t="s">
        <v>1479</v>
      </c>
      <c r="C160">
        <v>23</v>
      </c>
      <c r="D160" t="s">
        <v>27</v>
      </c>
      <c r="E160" t="s">
        <v>30</v>
      </c>
      <c r="F160" t="s">
        <v>561</v>
      </c>
      <c r="G160" t="s">
        <v>3</v>
      </c>
      <c r="H160" t="s">
        <v>11</v>
      </c>
      <c r="I160" s="1">
        <v>44772</v>
      </c>
      <c r="J160" s="1">
        <v>44777</v>
      </c>
      <c r="K160" s="8">
        <f>Table3[[#This Row],[Discharge_Date]]-Table3[[#This Row],[Admission_Date]]+1</f>
        <v>6</v>
      </c>
      <c r="L160" s="7">
        <v>52468</v>
      </c>
      <c r="M160" s="7">
        <f>Table3[[#This Row],[Treatment_Cost]]/Table3[[#This Row],[Length_of_Stay]]</f>
        <v>8744.6666666666661</v>
      </c>
      <c r="N160" t="str">
        <f>IF(Table3[[#This Row],[Cost per day]]&lt;PERCENTILE(Table3[Cost per day],0.25),"Low",
 IF(Table3[[#This Row],[Cost per day]]&gt;PERCENTILE(Table3[Cost per day],0.75),"High",
 "Normal"))</f>
        <v>Normal</v>
      </c>
      <c r="O160" t="s">
        <v>35</v>
      </c>
      <c r="P160" t="s">
        <v>25</v>
      </c>
      <c r="Q160">
        <v>5</v>
      </c>
    </row>
    <row r="161" spans="1:17" x14ac:dyDescent="0.3">
      <c r="A161" t="s">
        <v>193</v>
      </c>
      <c r="B161" t="s">
        <v>719</v>
      </c>
      <c r="C161">
        <v>33</v>
      </c>
      <c r="D161" t="s">
        <v>27</v>
      </c>
      <c r="E161" t="s">
        <v>23</v>
      </c>
      <c r="F161" t="s">
        <v>560</v>
      </c>
      <c r="G161" t="s">
        <v>3</v>
      </c>
      <c r="H161" t="s">
        <v>13</v>
      </c>
      <c r="I161" s="1">
        <v>44768</v>
      </c>
      <c r="J161" s="1">
        <v>44772</v>
      </c>
      <c r="K161" s="8">
        <f>Table3[[#This Row],[Discharge_Date]]-Table3[[#This Row],[Admission_Date]]+1</f>
        <v>5</v>
      </c>
      <c r="L161" s="7">
        <v>42644</v>
      </c>
      <c r="M161" s="7">
        <f>Table3[[#This Row],[Treatment_Cost]]/Table3[[#This Row],[Length_of_Stay]]</f>
        <v>8528.7999999999993</v>
      </c>
      <c r="N161" t="str">
        <f>IF(Table3[[#This Row],[Cost per day]]&lt;PERCENTILE(Table3[Cost per day],0.25),"Low",
 IF(Table3[[#This Row],[Cost per day]]&gt;PERCENTILE(Table3[Cost per day],0.75),"High",
 "Normal"))</f>
        <v>Normal</v>
      </c>
      <c r="O161" t="s">
        <v>24</v>
      </c>
      <c r="P161" t="s">
        <v>31</v>
      </c>
      <c r="Q161">
        <v>3</v>
      </c>
    </row>
    <row r="162" spans="1:17" x14ac:dyDescent="0.3">
      <c r="A162" t="s">
        <v>194</v>
      </c>
      <c r="B162" t="s">
        <v>1352</v>
      </c>
      <c r="C162">
        <v>56</v>
      </c>
      <c r="D162" t="s">
        <v>45</v>
      </c>
      <c r="E162" t="s">
        <v>23</v>
      </c>
      <c r="F162" t="s">
        <v>562</v>
      </c>
      <c r="G162" t="s">
        <v>3</v>
      </c>
      <c r="H162" t="s">
        <v>11</v>
      </c>
      <c r="I162" s="1">
        <v>44648</v>
      </c>
      <c r="J162" s="1">
        <v>44653</v>
      </c>
      <c r="K162" s="8">
        <f>Table3[[#This Row],[Discharge_Date]]-Table3[[#This Row],[Admission_Date]]+1</f>
        <v>6</v>
      </c>
      <c r="L162" s="7">
        <v>53867</v>
      </c>
      <c r="M162" s="7">
        <f>Table3[[#This Row],[Treatment_Cost]]/Table3[[#This Row],[Length_of_Stay]]</f>
        <v>8977.8333333333339</v>
      </c>
      <c r="N162" t="str">
        <f>IF(Table3[[#This Row],[Cost per day]]&lt;PERCENTILE(Table3[Cost per day],0.25),"Low",
 IF(Table3[[#This Row],[Cost per day]]&gt;PERCENTILE(Table3[Cost per day],0.75),"High",
 "Normal"))</f>
        <v>Normal</v>
      </c>
      <c r="O162" t="s">
        <v>35</v>
      </c>
      <c r="P162" t="s">
        <v>31</v>
      </c>
      <c r="Q162">
        <v>4</v>
      </c>
    </row>
    <row r="163" spans="1:17" x14ac:dyDescent="0.3">
      <c r="A163" t="s">
        <v>195</v>
      </c>
      <c r="B163" t="s">
        <v>1309</v>
      </c>
      <c r="C163">
        <v>21</v>
      </c>
      <c r="D163" t="s">
        <v>27</v>
      </c>
      <c r="E163" t="s">
        <v>23</v>
      </c>
      <c r="F163" t="s">
        <v>560</v>
      </c>
      <c r="G163" t="s">
        <v>4</v>
      </c>
      <c r="H163" t="s">
        <v>11</v>
      </c>
      <c r="I163" s="1">
        <v>44710</v>
      </c>
      <c r="J163" s="1">
        <v>44714</v>
      </c>
      <c r="K163" s="8">
        <f>Table3[[#This Row],[Discharge_Date]]-Table3[[#This Row],[Admission_Date]]+1</f>
        <v>5</v>
      </c>
      <c r="L163" s="7">
        <v>43129</v>
      </c>
      <c r="M163" s="7">
        <f>Table3[[#This Row],[Treatment_Cost]]/Table3[[#This Row],[Length_of_Stay]]</f>
        <v>8625.7999999999993</v>
      </c>
      <c r="N163" t="str">
        <f>IF(Table3[[#This Row],[Cost per day]]&lt;PERCENTILE(Table3[Cost per day],0.25),"Low",
 IF(Table3[[#This Row],[Cost per day]]&gt;PERCENTILE(Table3[Cost per day],0.75),"High",
 "Normal"))</f>
        <v>Normal</v>
      </c>
      <c r="O163" t="s">
        <v>28</v>
      </c>
      <c r="P163" t="s">
        <v>25</v>
      </c>
      <c r="Q163">
        <v>4</v>
      </c>
    </row>
    <row r="164" spans="1:17" x14ac:dyDescent="0.3">
      <c r="A164" t="s">
        <v>196</v>
      </c>
      <c r="B164" t="s">
        <v>1188</v>
      </c>
      <c r="C164">
        <v>28</v>
      </c>
      <c r="D164" t="s">
        <v>27</v>
      </c>
      <c r="E164" t="s">
        <v>30</v>
      </c>
      <c r="F164" t="s">
        <v>558</v>
      </c>
      <c r="G164" t="s">
        <v>5</v>
      </c>
      <c r="H164" t="s">
        <v>12</v>
      </c>
      <c r="I164" s="1">
        <v>45414</v>
      </c>
      <c r="J164" s="1">
        <v>45416</v>
      </c>
      <c r="K164" s="8">
        <f>Table3[[#This Row],[Discharge_Date]]-Table3[[#This Row],[Admission_Date]]+1</f>
        <v>3</v>
      </c>
      <c r="L164" s="7">
        <v>21773</v>
      </c>
      <c r="M164" s="7">
        <f>Table3[[#This Row],[Treatment_Cost]]/Table3[[#This Row],[Length_of_Stay]]</f>
        <v>7257.666666666667</v>
      </c>
      <c r="N164" t="str">
        <f>IF(Table3[[#This Row],[Cost per day]]&lt;PERCENTILE(Table3[Cost per day],0.25),"Low",
 IF(Table3[[#This Row],[Cost per day]]&gt;PERCENTILE(Table3[Cost per day],0.75),"High",
 "Normal"))</f>
        <v>Normal</v>
      </c>
      <c r="O164" t="s">
        <v>24</v>
      </c>
      <c r="P164" t="s">
        <v>25</v>
      </c>
      <c r="Q164">
        <v>5</v>
      </c>
    </row>
    <row r="165" spans="1:17" x14ac:dyDescent="0.3">
      <c r="A165" t="s">
        <v>197</v>
      </c>
      <c r="B165" t="s">
        <v>1364</v>
      </c>
      <c r="C165">
        <v>40</v>
      </c>
      <c r="D165" t="s">
        <v>45</v>
      </c>
      <c r="E165" t="s">
        <v>23</v>
      </c>
      <c r="F165" t="s">
        <v>563</v>
      </c>
      <c r="G165" t="s">
        <v>4</v>
      </c>
      <c r="H165" t="s">
        <v>10</v>
      </c>
      <c r="I165" s="1">
        <v>45377</v>
      </c>
      <c r="J165" s="1">
        <v>45380</v>
      </c>
      <c r="K165" s="8">
        <f>Table3[[#This Row],[Discharge_Date]]-Table3[[#This Row],[Admission_Date]]+1</f>
        <v>4</v>
      </c>
      <c r="L165" s="7">
        <v>32672</v>
      </c>
      <c r="M165" s="7">
        <f>Table3[[#This Row],[Treatment_Cost]]/Table3[[#This Row],[Length_of_Stay]]</f>
        <v>8168</v>
      </c>
      <c r="N165" t="str">
        <f>IF(Table3[[#This Row],[Cost per day]]&lt;PERCENTILE(Table3[Cost per day],0.25),"Low",
 IF(Table3[[#This Row],[Cost per day]]&gt;PERCENTILE(Table3[Cost per day],0.75),"High",
 "Normal"))</f>
        <v>Normal</v>
      </c>
      <c r="O165" t="s">
        <v>28</v>
      </c>
      <c r="P165" t="s">
        <v>31</v>
      </c>
      <c r="Q165">
        <v>1</v>
      </c>
    </row>
    <row r="166" spans="1:17" x14ac:dyDescent="0.3">
      <c r="A166" t="s">
        <v>198</v>
      </c>
      <c r="B166" t="s">
        <v>1481</v>
      </c>
      <c r="C166">
        <v>48</v>
      </c>
      <c r="D166" t="s">
        <v>45</v>
      </c>
      <c r="E166" t="s">
        <v>30</v>
      </c>
      <c r="F166" t="s">
        <v>560</v>
      </c>
      <c r="G166" t="s">
        <v>5</v>
      </c>
      <c r="H166" t="s">
        <v>13</v>
      </c>
      <c r="I166" s="1">
        <v>44720</v>
      </c>
      <c r="J166" s="1">
        <v>44728</v>
      </c>
      <c r="K166" s="8">
        <f>Table3[[#This Row],[Discharge_Date]]-Table3[[#This Row],[Admission_Date]]+1</f>
        <v>9</v>
      </c>
      <c r="L166" s="7">
        <v>87585</v>
      </c>
      <c r="M166" s="7">
        <f>Table3[[#This Row],[Treatment_Cost]]/Table3[[#This Row],[Length_of_Stay]]</f>
        <v>9731.6666666666661</v>
      </c>
      <c r="N166" t="str">
        <f>IF(Table3[[#This Row],[Cost per day]]&lt;PERCENTILE(Table3[Cost per day],0.25),"Low",
 IF(Table3[[#This Row],[Cost per day]]&gt;PERCENTILE(Table3[Cost per day],0.75),"High",
 "Normal"))</f>
        <v>Normal</v>
      </c>
      <c r="O166" t="s">
        <v>28</v>
      </c>
      <c r="P166" t="s">
        <v>31</v>
      </c>
      <c r="Q166">
        <v>4</v>
      </c>
    </row>
    <row r="167" spans="1:17" x14ac:dyDescent="0.3">
      <c r="A167" t="s">
        <v>199</v>
      </c>
      <c r="B167" t="s">
        <v>1010</v>
      </c>
      <c r="C167">
        <v>75</v>
      </c>
      <c r="D167" t="s">
        <v>22</v>
      </c>
      <c r="E167" t="s">
        <v>30</v>
      </c>
      <c r="F167" t="s">
        <v>562</v>
      </c>
      <c r="G167" t="s">
        <v>2</v>
      </c>
      <c r="H167" t="s">
        <v>13</v>
      </c>
      <c r="I167" s="1">
        <v>45156</v>
      </c>
      <c r="J167" s="1">
        <v>45166</v>
      </c>
      <c r="K167" s="8">
        <f>Table3[[#This Row],[Discharge_Date]]-Table3[[#This Row],[Admission_Date]]+1</f>
        <v>11</v>
      </c>
      <c r="L167" s="7">
        <v>109533</v>
      </c>
      <c r="M167" s="7">
        <f>Table3[[#This Row],[Treatment_Cost]]/Table3[[#This Row],[Length_of_Stay]]</f>
        <v>9957.545454545454</v>
      </c>
      <c r="N167" t="str">
        <f>IF(Table3[[#This Row],[Cost per day]]&lt;PERCENTILE(Table3[Cost per day],0.25),"Low",
 IF(Table3[[#This Row],[Cost per day]]&gt;PERCENTILE(Table3[Cost per day],0.75),"High",
 "Normal"))</f>
        <v>Normal</v>
      </c>
      <c r="O167" t="s">
        <v>35</v>
      </c>
      <c r="P167" t="s">
        <v>31</v>
      </c>
      <c r="Q167">
        <v>2</v>
      </c>
    </row>
    <row r="168" spans="1:17" x14ac:dyDescent="0.3">
      <c r="A168" t="s">
        <v>200</v>
      </c>
      <c r="B168" t="s">
        <v>1161</v>
      </c>
      <c r="C168">
        <v>75</v>
      </c>
      <c r="D168" t="s">
        <v>22</v>
      </c>
      <c r="E168" t="s">
        <v>23</v>
      </c>
      <c r="F168" t="s">
        <v>561</v>
      </c>
      <c r="G168" t="s">
        <v>5</v>
      </c>
      <c r="H168" t="s">
        <v>12</v>
      </c>
      <c r="I168" s="1">
        <v>45130</v>
      </c>
      <c r="J168" s="1">
        <v>45138</v>
      </c>
      <c r="K168" s="8">
        <f>Table3[[#This Row],[Discharge_Date]]-Table3[[#This Row],[Admission_Date]]+1</f>
        <v>9</v>
      </c>
      <c r="L168" s="7">
        <v>87711</v>
      </c>
      <c r="M168" s="7">
        <f>Table3[[#This Row],[Treatment_Cost]]/Table3[[#This Row],[Length_of_Stay]]</f>
        <v>9745.6666666666661</v>
      </c>
      <c r="N168" t="str">
        <f>IF(Table3[[#This Row],[Cost per day]]&lt;PERCENTILE(Table3[Cost per day],0.25),"Low",
 IF(Table3[[#This Row],[Cost per day]]&gt;PERCENTILE(Table3[Cost per day],0.75),"High",
 "Normal"))</f>
        <v>Normal</v>
      </c>
      <c r="O168" t="s">
        <v>39</v>
      </c>
      <c r="P168" t="s">
        <v>31</v>
      </c>
      <c r="Q168">
        <v>5</v>
      </c>
    </row>
    <row r="169" spans="1:17" x14ac:dyDescent="0.3">
      <c r="A169" t="s">
        <v>201</v>
      </c>
      <c r="B169" t="s">
        <v>1344</v>
      </c>
      <c r="C169">
        <v>25</v>
      </c>
      <c r="D169" t="s">
        <v>27</v>
      </c>
      <c r="E169" t="s">
        <v>30</v>
      </c>
      <c r="F169" t="s">
        <v>558</v>
      </c>
      <c r="G169" t="s">
        <v>5</v>
      </c>
      <c r="H169" t="s">
        <v>10</v>
      </c>
      <c r="I169" s="1">
        <v>44645</v>
      </c>
      <c r="J169" s="1">
        <v>44654</v>
      </c>
      <c r="K169" s="8">
        <f>Table3[[#This Row],[Discharge_Date]]-Table3[[#This Row],[Admission_Date]]+1</f>
        <v>10</v>
      </c>
      <c r="L169" s="7">
        <v>98737</v>
      </c>
      <c r="M169" s="7">
        <f>Table3[[#This Row],[Treatment_Cost]]/Table3[[#This Row],[Length_of_Stay]]</f>
        <v>9873.7000000000007</v>
      </c>
      <c r="N169" t="str">
        <f>IF(Table3[[#This Row],[Cost per day]]&lt;PERCENTILE(Table3[Cost per day],0.25),"Low",
 IF(Table3[[#This Row],[Cost per day]]&gt;PERCENTILE(Table3[Cost per day],0.75),"High",
 "Normal"))</f>
        <v>Normal</v>
      </c>
      <c r="O169" t="s">
        <v>24</v>
      </c>
      <c r="P169" t="s">
        <v>31</v>
      </c>
      <c r="Q169">
        <v>2</v>
      </c>
    </row>
    <row r="170" spans="1:17" x14ac:dyDescent="0.3">
      <c r="A170" t="s">
        <v>202</v>
      </c>
      <c r="B170" t="s">
        <v>1122</v>
      </c>
      <c r="C170">
        <v>13</v>
      </c>
      <c r="D170" t="s">
        <v>38</v>
      </c>
      <c r="E170" t="s">
        <v>23</v>
      </c>
      <c r="F170" t="s">
        <v>561</v>
      </c>
      <c r="G170" t="s">
        <v>3</v>
      </c>
      <c r="H170" t="s">
        <v>12</v>
      </c>
      <c r="I170" s="1">
        <v>44722</v>
      </c>
      <c r="J170" s="1">
        <v>44726</v>
      </c>
      <c r="K170" s="8">
        <f>Table3[[#This Row],[Discharge_Date]]-Table3[[#This Row],[Admission_Date]]+1</f>
        <v>5</v>
      </c>
      <c r="L170" s="7">
        <v>43911</v>
      </c>
      <c r="M170" s="7">
        <f>Table3[[#This Row],[Treatment_Cost]]/Table3[[#This Row],[Length_of_Stay]]</f>
        <v>8782.2000000000007</v>
      </c>
      <c r="N170" t="str">
        <f>IF(Table3[[#This Row],[Cost per day]]&lt;PERCENTILE(Table3[Cost per day],0.25),"Low",
 IF(Table3[[#This Row],[Cost per day]]&gt;PERCENTILE(Table3[Cost per day],0.75),"High",
 "Normal"))</f>
        <v>Normal</v>
      </c>
      <c r="O170" t="s">
        <v>35</v>
      </c>
      <c r="P170" t="s">
        <v>31</v>
      </c>
      <c r="Q170">
        <v>2</v>
      </c>
    </row>
    <row r="171" spans="1:17" x14ac:dyDescent="0.3">
      <c r="A171" t="s">
        <v>203</v>
      </c>
      <c r="B171" t="s">
        <v>903</v>
      </c>
      <c r="C171">
        <v>74</v>
      </c>
      <c r="D171" t="s">
        <v>33</v>
      </c>
      <c r="E171" t="s">
        <v>23</v>
      </c>
      <c r="F171" t="s">
        <v>562</v>
      </c>
      <c r="G171" t="s">
        <v>4</v>
      </c>
      <c r="H171" t="s">
        <v>11</v>
      </c>
      <c r="I171" s="1">
        <v>44787</v>
      </c>
      <c r="J171" s="1">
        <v>44791</v>
      </c>
      <c r="K171" s="8">
        <f>Table3[[#This Row],[Discharge_Date]]-Table3[[#This Row],[Admission_Date]]+1</f>
        <v>5</v>
      </c>
      <c r="L171" s="7">
        <v>44139</v>
      </c>
      <c r="M171" s="7">
        <f>Table3[[#This Row],[Treatment_Cost]]/Table3[[#This Row],[Length_of_Stay]]</f>
        <v>8827.7999999999993</v>
      </c>
      <c r="N171" t="str">
        <f>IF(Table3[[#This Row],[Cost per day]]&lt;PERCENTILE(Table3[Cost per day],0.25),"Low",
 IF(Table3[[#This Row],[Cost per day]]&gt;PERCENTILE(Table3[Cost per day],0.75),"High",
 "Normal"))</f>
        <v>Normal</v>
      </c>
      <c r="O171" t="s">
        <v>39</v>
      </c>
      <c r="P171" t="s">
        <v>31</v>
      </c>
      <c r="Q171">
        <v>3</v>
      </c>
    </row>
    <row r="172" spans="1:17" x14ac:dyDescent="0.3">
      <c r="A172" t="s">
        <v>204</v>
      </c>
      <c r="B172" t="s">
        <v>1333</v>
      </c>
      <c r="C172">
        <v>11</v>
      </c>
      <c r="D172" t="s">
        <v>38</v>
      </c>
      <c r="E172" t="s">
        <v>30</v>
      </c>
      <c r="F172" t="s">
        <v>562</v>
      </c>
      <c r="G172" t="s">
        <v>2</v>
      </c>
      <c r="H172" t="s">
        <v>13</v>
      </c>
      <c r="I172" s="1">
        <v>45107</v>
      </c>
      <c r="J172" s="1">
        <v>45114</v>
      </c>
      <c r="K172" s="8">
        <f>Table3[[#This Row],[Discharge_Date]]-Table3[[#This Row],[Admission_Date]]+1</f>
        <v>8</v>
      </c>
      <c r="L172" s="7">
        <v>77590</v>
      </c>
      <c r="M172" s="7">
        <f>Table3[[#This Row],[Treatment_Cost]]/Table3[[#This Row],[Length_of_Stay]]</f>
        <v>9698.75</v>
      </c>
      <c r="N172" t="str">
        <f>IF(Table3[[#This Row],[Cost per day]]&lt;PERCENTILE(Table3[Cost per day],0.25),"Low",
 IF(Table3[[#This Row],[Cost per day]]&gt;PERCENTILE(Table3[Cost per day],0.75),"High",
 "Normal"))</f>
        <v>Normal</v>
      </c>
      <c r="O172" t="s">
        <v>28</v>
      </c>
      <c r="P172" t="s">
        <v>31</v>
      </c>
      <c r="Q172">
        <v>5</v>
      </c>
    </row>
    <row r="173" spans="1:17" x14ac:dyDescent="0.3">
      <c r="A173" t="s">
        <v>205</v>
      </c>
      <c r="B173" t="s">
        <v>665</v>
      </c>
      <c r="C173">
        <v>61</v>
      </c>
      <c r="D173" t="s">
        <v>33</v>
      </c>
      <c r="E173" t="s">
        <v>23</v>
      </c>
      <c r="F173" t="s">
        <v>561</v>
      </c>
      <c r="G173" t="s">
        <v>2</v>
      </c>
      <c r="H173" t="s">
        <v>13</v>
      </c>
      <c r="I173" s="1">
        <v>44609</v>
      </c>
      <c r="J173" s="1">
        <v>44614</v>
      </c>
      <c r="K173" s="8">
        <f>Table3[[#This Row],[Discharge_Date]]-Table3[[#This Row],[Admission_Date]]+1</f>
        <v>6</v>
      </c>
      <c r="L173" s="7">
        <v>55497</v>
      </c>
      <c r="M173" s="7">
        <f>Table3[[#This Row],[Treatment_Cost]]/Table3[[#This Row],[Length_of_Stay]]</f>
        <v>9249.5</v>
      </c>
      <c r="N173" t="str">
        <f>IF(Table3[[#This Row],[Cost per day]]&lt;PERCENTILE(Table3[Cost per day],0.25),"Low",
 IF(Table3[[#This Row],[Cost per day]]&gt;PERCENTILE(Table3[Cost per day],0.75),"High",
 "Normal"))</f>
        <v>Normal</v>
      </c>
      <c r="O173" t="s">
        <v>28</v>
      </c>
      <c r="P173" t="s">
        <v>25</v>
      </c>
      <c r="Q173">
        <v>4</v>
      </c>
    </row>
    <row r="174" spans="1:17" x14ac:dyDescent="0.3">
      <c r="A174" t="s">
        <v>206</v>
      </c>
      <c r="B174" t="s">
        <v>1142</v>
      </c>
      <c r="C174">
        <v>45</v>
      </c>
      <c r="D174" t="s">
        <v>45</v>
      </c>
      <c r="E174" t="s">
        <v>23</v>
      </c>
      <c r="F174" t="s">
        <v>561</v>
      </c>
      <c r="G174" t="s">
        <v>3</v>
      </c>
      <c r="H174" t="s">
        <v>10</v>
      </c>
      <c r="I174" s="1">
        <v>44879</v>
      </c>
      <c r="J174" s="1">
        <v>44886</v>
      </c>
      <c r="K174" s="8">
        <f>Table3[[#This Row],[Discharge_Date]]-Table3[[#This Row],[Admission_Date]]+1</f>
        <v>8</v>
      </c>
      <c r="L174" s="7">
        <v>77696</v>
      </c>
      <c r="M174" s="7">
        <f>Table3[[#This Row],[Treatment_Cost]]/Table3[[#This Row],[Length_of_Stay]]</f>
        <v>9712</v>
      </c>
      <c r="N174" t="str">
        <f>IF(Table3[[#This Row],[Cost per day]]&lt;PERCENTILE(Table3[Cost per day],0.25),"Low",
 IF(Table3[[#This Row],[Cost per day]]&gt;PERCENTILE(Table3[Cost per day],0.75),"High",
 "Normal"))</f>
        <v>Normal</v>
      </c>
      <c r="O174" t="s">
        <v>39</v>
      </c>
      <c r="P174" t="s">
        <v>31</v>
      </c>
      <c r="Q174">
        <v>3</v>
      </c>
    </row>
    <row r="175" spans="1:17" x14ac:dyDescent="0.3">
      <c r="A175" t="s">
        <v>207</v>
      </c>
      <c r="B175" t="s">
        <v>1278</v>
      </c>
      <c r="C175">
        <v>47</v>
      </c>
      <c r="D175" t="s">
        <v>45</v>
      </c>
      <c r="E175" t="s">
        <v>23</v>
      </c>
      <c r="F175" t="s">
        <v>558</v>
      </c>
      <c r="G175" t="s">
        <v>4</v>
      </c>
      <c r="H175" t="s">
        <v>11</v>
      </c>
      <c r="I175" s="1">
        <v>45138</v>
      </c>
      <c r="J175" s="1">
        <v>45147</v>
      </c>
      <c r="K175" s="8">
        <f>Table3[[#This Row],[Discharge_Date]]-Table3[[#This Row],[Admission_Date]]+1</f>
        <v>10</v>
      </c>
      <c r="L175" s="7">
        <v>100386</v>
      </c>
      <c r="M175" s="7">
        <f>Table3[[#This Row],[Treatment_Cost]]/Table3[[#This Row],[Length_of_Stay]]</f>
        <v>10038.6</v>
      </c>
      <c r="N175" t="str">
        <f>IF(Table3[[#This Row],[Cost per day]]&lt;PERCENTILE(Table3[Cost per day],0.25),"Low",
 IF(Table3[[#This Row],[Cost per day]]&gt;PERCENTILE(Table3[Cost per day],0.75),"High",
 "Normal"))</f>
        <v>Normal</v>
      </c>
      <c r="O175" t="s">
        <v>35</v>
      </c>
      <c r="P175" t="s">
        <v>31</v>
      </c>
      <c r="Q175">
        <v>3</v>
      </c>
    </row>
    <row r="176" spans="1:17" x14ac:dyDescent="0.3">
      <c r="A176" t="s">
        <v>208</v>
      </c>
      <c r="B176" t="s">
        <v>671</v>
      </c>
      <c r="C176">
        <v>66</v>
      </c>
      <c r="D176" t="s">
        <v>33</v>
      </c>
      <c r="E176" t="s">
        <v>30</v>
      </c>
      <c r="F176" t="s">
        <v>560</v>
      </c>
      <c r="G176" t="s">
        <v>5</v>
      </c>
      <c r="H176" t="s">
        <v>9</v>
      </c>
      <c r="I176" s="1">
        <v>45010</v>
      </c>
      <c r="J176" s="1">
        <v>45015</v>
      </c>
      <c r="K176" s="8">
        <f>Table3[[#This Row],[Discharge_Date]]-Table3[[#This Row],[Admission_Date]]+1</f>
        <v>6</v>
      </c>
      <c r="L176" s="7">
        <v>55844</v>
      </c>
      <c r="M176" s="7">
        <f>Table3[[#This Row],[Treatment_Cost]]/Table3[[#This Row],[Length_of_Stay]]</f>
        <v>9307.3333333333339</v>
      </c>
      <c r="N176" t="str">
        <f>IF(Table3[[#This Row],[Cost per day]]&lt;PERCENTILE(Table3[Cost per day],0.25),"Low",
 IF(Table3[[#This Row],[Cost per day]]&gt;PERCENTILE(Table3[Cost per day],0.75),"High",
 "Normal"))</f>
        <v>Normal</v>
      </c>
      <c r="O176" t="s">
        <v>24</v>
      </c>
      <c r="P176" t="s">
        <v>25</v>
      </c>
      <c r="Q176">
        <v>4</v>
      </c>
    </row>
    <row r="177" spans="1:17" x14ac:dyDescent="0.3">
      <c r="A177" t="s">
        <v>209</v>
      </c>
      <c r="B177" t="s">
        <v>1326</v>
      </c>
      <c r="C177">
        <v>21</v>
      </c>
      <c r="D177" t="s">
        <v>27</v>
      </c>
      <c r="E177" t="s">
        <v>30</v>
      </c>
      <c r="F177" t="s">
        <v>563</v>
      </c>
      <c r="G177" t="s">
        <v>5</v>
      </c>
      <c r="H177" t="s">
        <v>13</v>
      </c>
      <c r="I177" s="1">
        <v>45091</v>
      </c>
      <c r="J177" s="1">
        <v>45100</v>
      </c>
      <c r="K177" s="8">
        <f>Table3[[#This Row],[Discharge_Date]]-Table3[[#This Row],[Admission_Date]]+1</f>
        <v>10</v>
      </c>
      <c r="L177" s="7">
        <v>100745</v>
      </c>
      <c r="M177" s="7">
        <f>Table3[[#This Row],[Treatment_Cost]]/Table3[[#This Row],[Length_of_Stay]]</f>
        <v>10074.5</v>
      </c>
      <c r="N177" t="str">
        <f>IF(Table3[[#This Row],[Cost per day]]&lt;PERCENTILE(Table3[Cost per day],0.25),"Low",
 IF(Table3[[#This Row],[Cost per day]]&gt;PERCENTILE(Table3[Cost per day],0.75),"High",
 "Normal"))</f>
        <v>Normal</v>
      </c>
      <c r="O177" t="s">
        <v>28</v>
      </c>
      <c r="P177" t="s">
        <v>31</v>
      </c>
      <c r="Q177">
        <v>2</v>
      </c>
    </row>
    <row r="178" spans="1:17" x14ac:dyDescent="0.3">
      <c r="A178" t="s">
        <v>210</v>
      </c>
      <c r="B178" t="s">
        <v>814</v>
      </c>
      <c r="C178">
        <v>39</v>
      </c>
      <c r="D178" t="s">
        <v>27</v>
      </c>
      <c r="E178" t="s">
        <v>23</v>
      </c>
      <c r="F178" t="s">
        <v>561</v>
      </c>
      <c r="G178" t="s">
        <v>2</v>
      </c>
      <c r="H178" t="s">
        <v>11</v>
      </c>
      <c r="I178" s="1">
        <v>44793</v>
      </c>
      <c r="J178" s="1">
        <v>44796</v>
      </c>
      <c r="K178" s="8">
        <f>Table3[[#This Row],[Discharge_Date]]-Table3[[#This Row],[Admission_Date]]+1</f>
        <v>4</v>
      </c>
      <c r="L178" s="7">
        <v>33795</v>
      </c>
      <c r="M178" s="7">
        <f>Table3[[#This Row],[Treatment_Cost]]/Table3[[#This Row],[Length_of_Stay]]</f>
        <v>8448.75</v>
      </c>
      <c r="N178" t="str">
        <f>IF(Table3[[#This Row],[Cost per day]]&lt;PERCENTILE(Table3[Cost per day],0.25),"Low",
 IF(Table3[[#This Row],[Cost per day]]&gt;PERCENTILE(Table3[Cost per day],0.75),"High",
 "Normal"))</f>
        <v>Normal</v>
      </c>
      <c r="O178" t="s">
        <v>35</v>
      </c>
      <c r="P178" t="s">
        <v>25</v>
      </c>
      <c r="Q178">
        <v>5</v>
      </c>
    </row>
    <row r="179" spans="1:17" x14ac:dyDescent="0.3">
      <c r="A179" t="s">
        <v>211</v>
      </c>
      <c r="B179" t="s">
        <v>1456</v>
      </c>
      <c r="C179">
        <v>33</v>
      </c>
      <c r="D179" t="s">
        <v>27</v>
      </c>
      <c r="E179" t="s">
        <v>30</v>
      </c>
      <c r="F179" t="s">
        <v>561</v>
      </c>
      <c r="G179" t="s">
        <v>4</v>
      </c>
      <c r="H179" t="s">
        <v>11</v>
      </c>
      <c r="I179" s="1">
        <v>44911</v>
      </c>
      <c r="J179" s="1">
        <v>44914</v>
      </c>
      <c r="K179" s="8">
        <f>Table3[[#This Row],[Discharge_Date]]-Table3[[#This Row],[Admission_Date]]+1</f>
        <v>4</v>
      </c>
      <c r="L179" s="7">
        <v>34035</v>
      </c>
      <c r="M179" s="7">
        <f>Table3[[#This Row],[Treatment_Cost]]/Table3[[#This Row],[Length_of_Stay]]</f>
        <v>8508.75</v>
      </c>
      <c r="N179" t="str">
        <f>IF(Table3[[#This Row],[Cost per day]]&lt;PERCENTILE(Table3[Cost per day],0.25),"Low",
 IF(Table3[[#This Row],[Cost per day]]&gt;PERCENTILE(Table3[Cost per day],0.75),"High",
 "Normal"))</f>
        <v>Normal</v>
      </c>
      <c r="O179" t="s">
        <v>35</v>
      </c>
      <c r="P179" t="s">
        <v>31</v>
      </c>
      <c r="Q179">
        <v>5</v>
      </c>
    </row>
    <row r="180" spans="1:17" x14ac:dyDescent="0.3">
      <c r="A180" t="s">
        <v>212</v>
      </c>
      <c r="B180" t="s">
        <v>745</v>
      </c>
      <c r="C180">
        <v>67</v>
      </c>
      <c r="D180" t="s">
        <v>33</v>
      </c>
      <c r="E180" t="s">
        <v>30</v>
      </c>
      <c r="F180" t="s">
        <v>562</v>
      </c>
      <c r="G180" t="s">
        <v>4</v>
      </c>
      <c r="H180" t="s">
        <v>9</v>
      </c>
      <c r="I180" s="1">
        <v>44671</v>
      </c>
      <c r="J180" s="1">
        <v>44681</v>
      </c>
      <c r="K180" s="8">
        <f>Table3[[#This Row],[Discharge_Date]]-Table3[[#This Row],[Admission_Date]]+1</f>
        <v>11</v>
      </c>
      <c r="L180" s="7">
        <v>113554</v>
      </c>
      <c r="M180" s="7">
        <f>Table3[[#This Row],[Treatment_Cost]]/Table3[[#This Row],[Length_of_Stay]]</f>
        <v>10323.09090909091</v>
      </c>
      <c r="N180" t="str">
        <f>IF(Table3[[#This Row],[Cost per day]]&lt;PERCENTILE(Table3[Cost per day],0.25),"Low",
 IF(Table3[[#This Row],[Cost per day]]&gt;PERCENTILE(Table3[Cost per day],0.75),"High",
 "Normal"))</f>
        <v>Normal</v>
      </c>
      <c r="O180" t="s">
        <v>28</v>
      </c>
      <c r="P180" t="s">
        <v>31</v>
      </c>
      <c r="Q180">
        <v>1</v>
      </c>
    </row>
    <row r="181" spans="1:17" x14ac:dyDescent="0.3">
      <c r="A181" t="s">
        <v>213</v>
      </c>
      <c r="B181" t="s">
        <v>1198</v>
      </c>
      <c r="C181">
        <v>63</v>
      </c>
      <c r="D181" t="s">
        <v>33</v>
      </c>
      <c r="E181" t="s">
        <v>23</v>
      </c>
      <c r="F181" t="s">
        <v>563</v>
      </c>
      <c r="G181" t="s">
        <v>6</v>
      </c>
      <c r="H181" t="s">
        <v>11</v>
      </c>
      <c r="I181" s="1">
        <v>45439</v>
      </c>
      <c r="J181" s="1">
        <v>45448</v>
      </c>
      <c r="K181" s="8">
        <f>Table3[[#This Row],[Discharge_Date]]-Table3[[#This Row],[Admission_Date]]+1</f>
        <v>10</v>
      </c>
      <c r="L181" s="7">
        <v>102701</v>
      </c>
      <c r="M181" s="7">
        <f>Table3[[#This Row],[Treatment_Cost]]/Table3[[#This Row],[Length_of_Stay]]</f>
        <v>10270.1</v>
      </c>
      <c r="N181" t="str">
        <f>IF(Table3[[#This Row],[Cost per day]]&lt;PERCENTILE(Table3[Cost per day],0.25),"Low",
 IF(Table3[[#This Row],[Cost per day]]&gt;PERCENTILE(Table3[Cost per day],0.75),"High",
 "Normal"))</f>
        <v>Normal</v>
      </c>
      <c r="O181" t="s">
        <v>39</v>
      </c>
      <c r="P181" t="s">
        <v>31</v>
      </c>
      <c r="Q181">
        <v>4</v>
      </c>
    </row>
    <row r="182" spans="1:17" x14ac:dyDescent="0.3">
      <c r="A182" t="s">
        <v>214</v>
      </c>
      <c r="B182" t="s">
        <v>642</v>
      </c>
      <c r="C182">
        <v>15</v>
      </c>
      <c r="D182" t="s">
        <v>38</v>
      </c>
      <c r="E182" t="s">
        <v>30</v>
      </c>
      <c r="F182" t="s">
        <v>560</v>
      </c>
      <c r="G182" t="s">
        <v>2</v>
      </c>
      <c r="H182" t="s">
        <v>11</v>
      </c>
      <c r="I182" s="1">
        <v>45309</v>
      </c>
      <c r="J182" s="1">
        <v>45318</v>
      </c>
      <c r="K182" s="8">
        <f>Table3[[#This Row],[Discharge_Date]]-Table3[[#This Row],[Admission_Date]]+1</f>
        <v>10</v>
      </c>
      <c r="L182" s="7">
        <v>103785</v>
      </c>
      <c r="M182" s="7">
        <f>Table3[[#This Row],[Treatment_Cost]]/Table3[[#This Row],[Length_of_Stay]]</f>
        <v>10378.5</v>
      </c>
      <c r="N182" t="str">
        <f>IF(Table3[[#This Row],[Cost per day]]&lt;PERCENTILE(Table3[Cost per day],0.25),"Low",
 IF(Table3[[#This Row],[Cost per day]]&gt;PERCENTILE(Table3[Cost per day],0.75),"High",
 "Normal"))</f>
        <v>Normal</v>
      </c>
      <c r="O182" t="s">
        <v>28</v>
      </c>
      <c r="P182" t="s">
        <v>25</v>
      </c>
      <c r="Q182">
        <v>5</v>
      </c>
    </row>
    <row r="183" spans="1:17" x14ac:dyDescent="0.3">
      <c r="A183" t="s">
        <v>215</v>
      </c>
      <c r="B183" t="s">
        <v>1075</v>
      </c>
      <c r="C183">
        <v>80</v>
      </c>
      <c r="D183" t="s">
        <v>22</v>
      </c>
      <c r="E183" t="s">
        <v>30</v>
      </c>
      <c r="F183" t="s">
        <v>560</v>
      </c>
      <c r="G183" t="s">
        <v>2</v>
      </c>
      <c r="H183" t="s">
        <v>10</v>
      </c>
      <c r="I183" s="1">
        <v>44702</v>
      </c>
      <c r="J183" s="1">
        <v>44705</v>
      </c>
      <c r="K183" s="8">
        <f>Table3[[#This Row],[Discharge_Date]]-Table3[[#This Row],[Admission_Date]]+1</f>
        <v>4</v>
      </c>
      <c r="L183" s="7">
        <v>34610</v>
      </c>
      <c r="M183" s="7">
        <f>Table3[[#This Row],[Treatment_Cost]]/Table3[[#This Row],[Length_of_Stay]]</f>
        <v>8652.5</v>
      </c>
      <c r="N183" t="str">
        <f>IF(Table3[[#This Row],[Cost per day]]&lt;PERCENTILE(Table3[Cost per day],0.25),"Low",
 IF(Table3[[#This Row],[Cost per day]]&gt;PERCENTILE(Table3[Cost per day],0.75),"High",
 "Normal"))</f>
        <v>Normal</v>
      </c>
      <c r="O183" t="s">
        <v>24</v>
      </c>
      <c r="P183" t="s">
        <v>25</v>
      </c>
      <c r="Q183">
        <v>3</v>
      </c>
    </row>
    <row r="184" spans="1:17" x14ac:dyDescent="0.3">
      <c r="A184" t="s">
        <v>216</v>
      </c>
      <c r="B184" t="s">
        <v>1192</v>
      </c>
      <c r="C184">
        <v>26</v>
      </c>
      <c r="D184" t="s">
        <v>27</v>
      </c>
      <c r="E184" t="s">
        <v>30</v>
      </c>
      <c r="F184" t="s">
        <v>560</v>
      </c>
      <c r="G184" t="s">
        <v>2</v>
      </c>
      <c r="H184" t="s">
        <v>11</v>
      </c>
      <c r="I184" s="1">
        <v>45319</v>
      </c>
      <c r="J184" s="1">
        <v>45323</v>
      </c>
      <c r="K184" s="8">
        <f>Table3[[#This Row],[Discharge_Date]]-Table3[[#This Row],[Admission_Date]]+1</f>
        <v>5</v>
      </c>
      <c r="L184" s="7">
        <v>46578</v>
      </c>
      <c r="M184" s="7">
        <f>Table3[[#This Row],[Treatment_Cost]]/Table3[[#This Row],[Length_of_Stay]]</f>
        <v>9315.6</v>
      </c>
      <c r="N184" t="str">
        <f>IF(Table3[[#This Row],[Cost per day]]&lt;PERCENTILE(Table3[Cost per day],0.25),"Low",
 IF(Table3[[#This Row],[Cost per day]]&gt;PERCENTILE(Table3[Cost per day],0.75),"High",
 "Normal"))</f>
        <v>Normal</v>
      </c>
      <c r="O184" t="s">
        <v>35</v>
      </c>
      <c r="P184" t="s">
        <v>31</v>
      </c>
      <c r="Q184">
        <v>1</v>
      </c>
    </row>
    <row r="185" spans="1:17" x14ac:dyDescent="0.3">
      <c r="A185" t="s">
        <v>217</v>
      </c>
      <c r="B185" t="s">
        <v>1131</v>
      </c>
      <c r="C185">
        <v>3</v>
      </c>
      <c r="D185" t="s">
        <v>38</v>
      </c>
      <c r="E185" t="s">
        <v>23</v>
      </c>
      <c r="F185" t="s">
        <v>560</v>
      </c>
      <c r="G185" t="s">
        <v>5</v>
      </c>
      <c r="H185" t="s">
        <v>11</v>
      </c>
      <c r="I185" s="1">
        <v>45093</v>
      </c>
      <c r="J185" s="1">
        <v>45100</v>
      </c>
      <c r="K185" s="8">
        <f>Table3[[#This Row],[Discharge_Date]]-Table3[[#This Row],[Admission_Date]]+1</f>
        <v>8</v>
      </c>
      <c r="L185" s="7">
        <v>81801</v>
      </c>
      <c r="M185" s="7">
        <f>Table3[[#This Row],[Treatment_Cost]]/Table3[[#This Row],[Length_of_Stay]]</f>
        <v>10225.125</v>
      </c>
      <c r="N185" t="str">
        <f>IF(Table3[[#This Row],[Cost per day]]&lt;PERCENTILE(Table3[Cost per day],0.25),"Low",
 IF(Table3[[#This Row],[Cost per day]]&gt;PERCENTILE(Table3[Cost per day],0.75),"High",
 "Normal"))</f>
        <v>Normal</v>
      </c>
      <c r="O185" t="s">
        <v>24</v>
      </c>
      <c r="P185" t="s">
        <v>31</v>
      </c>
      <c r="Q185">
        <v>4</v>
      </c>
    </row>
    <row r="186" spans="1:17" x14ac:dyDescent="0.3">
      <c r="A186" t="s">
        <v>218</v>
      </c>
      <c r="B186" t="s">
        <v>1391</v>
      </c>
      <c r="C186">
        <v>27</v>
      </c>
      <c r="D186" t="s">
        <v>27</v>
      </c>
      <c r="E186" t="s">
        <v>30</v>
      </c>
      <c r="F186" t="s">
        <v>562</v>
      </c>
      <c r="G186" t="s">
        <v>5</v>
      </c>
      <c r="H186" t="s">
        <v>12</v>
      </c>
      <c r="I186" s="1">
        <v>44845</v>
      </c>
      <c r="J186" s="1">
        <v>44851</v>
      </c>
      <c r="K186" s="8">
        <f>Table3[[#This Row],[Discharge_Date]]-Table3[[#This Row],[Admission_Date]]+1</f>
        <v>7</v>
      </c>
      <c r="L186" s="7">
        <v>70225</v>
      </c>
      <c r="M186" s="7">
        <f>Table3[[#This Row],[Treatment_Cost]]/Table3[[#This Row],[Length_of_Stay]]</f>
        <v>10032.142857142857</v>
      </c>
      <c r="N186" t="str">
        <f>IF(Table3[[#This Row],[Cost per day]]&lt;PERCENTILE(Table3[Cost per day],0.25),"Low",
 IF(Table3[[#This Row],[Cost per day]]&gt;PERCENTILE(Table3[Cost per day],0.75),"High",
 "Normal"))</f>
        <v>Normal</v>
      </c>
      <c r="O186" t="s">
        <v>24</v>
      </c>
      <c r="P186" t="s">
        <v>31</v>
      </c>
      <c r="Q186">
        <v>2</v>
      </c>
    </row>
    <row r="187" spans="1:17" x14ac:dyDescent="0.3">
      <c r="A187" t="s">
        <v>219</v>
      </c>
      <c r="B187" t="s">
        <v>1180</v>
      </c>
      <c r="C187">
        <v>64</v>
      </c>
      <c r="D187" t="s">
        <v>33</v>
      </c>
      <c r="E187" t="s">
        <v>23</v>
      </c>
      <c r="F187" t="s">
        <v>560</v>
      </c>
      <c r="G187" t="s">
        <v>2</v>
      </c>
      <c r="H187" t="s">
        <v>11</v>
      </c>
      <c r="I187" s="1">
        <v>44740</v>
      </c>
      <c r="J187" s="1">
        <v>44750</v>
      </c>
      <c r="K187" s="8">
        <f>Table3[[#This Row],[Discharge_Date]]-Table3[[#This Row],[Admission_Date]]+1</f>
        <v>11</v>
      </c>
      <c r="L187" s="7">
        <v>117786</v>
      </c>
      <c r="M187" s="7">
        <f>Table3[[#This Row],[Treatment_Cost]]/Table3[[#This Row],[Length_of_Stay]]</f>
        <v>10707.818181818182</v>
      </c>
      <c r="N187" t="str">
        <f>IF(Table3[[#This Row],[Cost per day]]&lt;PERCENTILE(Table3[Cost per day],0.25),"Low",
 IF(Table3[[#This Row],[Cost per day]]&gt;PERCENTILE(Table3[Cost per day],0.75),"High",
 "Normal"))</f>
        <v>Normal</v>
      </c>
      <c r="O187" t="s">
        <v>35</v>
      </c>
      <c r="P187" t="s">
        <v>25</v>
      </c>
      <c r="Q187">
        <v>1</v>
      </c>
    </row>
    <row r="188" spans="1:17" x14ac:dyDescent="0.3">
      <c r="A188" t="s">
        <v>220</v>
      </c>
      <c r="B188" t="s">
        <v>1435</v>
      </c>
      <c r="C188">
        <v>42</v>
      </c>
      <c r="D188" t="s">
        <v>45</v>
      </c>
      <c r="E188" t="s">
        <v>30</v>
      </c>
      <c r="F188" t="s">
        <v>562</v>
      </c>
      <c r="G188" t="s">
        <v>3</v>
      </c>
      <c r="H188" t="s">
        <v>9</v>
      </c>
      <c r="I188" s="1">
        <v>44584</v>
      </c>
      <c r="J188" s="1">
        <v>44590</v>
      </c>
      <c r="K188" s="8">
        <f>Table3[[#This Row],[Discharge_Date]]-Table3[[#This Row],[Admission_Date]]+1</f>
        <v>7</v>
      </c>
      <c r="L188" s="7">
        <v>70757</v>
      </c>
      <c r="M188" s="7">
        <f>Table3[[#This Row],[Treatment_Cost]]/Table3[[#This Row],[Length_of_Stay]]</f>
        <v>10108.142857142857</v>
      </c>
      <c r="N188" t="str">
        <f>IF(Table3[[#This Row],[Cost per day]]&lt;PERCENTILE(Table3[Cost per day],0.25),"Low",
 IF(Table3[[#This Row],[Cost per day]]&gt;PERCENTILE(Table3[Cost per day],0.75),"High",
 "Normal"))</f>
        <v>Normal</v>
      </c>
      <c r="O188" t="s">
        <v>39</v>
      </c>
      <c r="P188" t="s">
        <v>31</v>
      </c>
      <c r="Q188">
        <v>1</v>
      </c>
    </row>
    <row r="189" spans="1:17" x14ac:dyDescent="0.3">
      <c r="A189" t="s">
        <v>221</v>
      </c>
      <c r="B189" t="s">
        <v>1109</v>
      </c>
      <c r="C189">
        <v>31</v>
      </c>
      <c r="D189" t="s">
        <v>27</v>
      </c>
      <c r="E189" t="s">
        <v>30</v>
      </c>
      <c r="F189" t="s">
        <v>563</v>
      </c>
      <c r="G189" t="s">
        <v>2</v>
      </c>
      <c r="H189" t="s">
        <v>13</v>
      </c>
      <c r="I189" s="1">
        <v>45165</v>
      </c>
      <c r="J189" s="1">
        <v>45169</v>
      </c>
      <c r="K189" s="8">
        <f>Table3[[#This Row],[Discharge_Date]]-Table3[[#This Row],[Admission_Date]]+1</f>
        <v>5</v>
      </c>
      <c r="L189" s="7">
        <v>47224</v>
      </c>
      <c r="M189" s="7">
        <f>Table3[[#This Row],[Treatment_Cost]]/Table3[[#This Row],[Length_of_Stay]]</f>
        <v>9444.7999999999993</v>
      </c>
      <c r="N189" t="str">
        <f>IF(Table3[[#This Row],[Cost per day]]&lt;PERCENTILE(Table3[Cost per day],0.25),"Low",
 IF(Table3[[#This Row],[Cost per day]]&gt;PERCENTILE(Table3[Cost per day],0.75),"High",
 "Normal"))</f>
        <v>Normal</v>
      </c>
      <c r="O189" t="s">
        <v>24</v>
      </c>
      <c r="P189" t="s">
        <v>25</v>
      </c>
      <c r="Q189">
        <v>3</v>
      </c>
    </row>
    <row r="190" spans="1:17" x14ac:dyDescent="0.3">
      <c r="A190" t="s">
        <v>222</v>
      </c>
      <c r="B190" t="s">
        <v>1011</v>
      </c>
      <c r="C190">
        <v>33</v>
      </c>
      <c r="D190" t="s">
        <v>27</v>
      </c>
      <c r="E190" t="s">
        <v>23</v>
      </c>
      <c r="F190" t="s">
        <v>560</v>
      </c>
      <c r="G190" t="s">
        <v>4</v>
      </c>
      <c r="H190" t="s">
        <v>9</v>
      </c>
      <c r="I190" s="1">
        <v>45078</v>
      </c>
      <c r="J190" s="1">
        <v>45083</v>
      </c>
      <c r="K190" s="8">
        <f>Table3[[#This Row],[Discharge_Date]]-Table3[[#This Row],[Admission_Date]]+1</f>
        <v>6</v>
      </c>
      <c r="L190" s="7">
        <v>59239</v>
      </c>
      <c r="M190" s="7">
        <f>Table3[[#This Row],[Treatment_Cost]]/Table3[[#This Row],[Length_of_Stay]]</f>
        <v>9873.1666666666661</v>
      </c>
      <c r="N190" t="str">
        <f>IF(Table3[[#This Row],[Cost per day]]&lt;PERCENTILE(Table3[Cost per day],0.25),"Low",
 IF(Table3[[#This Row],[Cost per day]]&gt;PERCENTILE(Table3[Cost per day],0.75),"High",
 "Normal"))</f>
        <v>Normal</v>
      </c>
      <c r="O190" t="s">
        <v>35</v>
      </c>
      <c r="P190" t="s">
        <v>25</v>
      </c>
      <c r="Q190">
        <v>2</v>
      </c>
    </row>
    <row r="191" spans="1:17" x14ac:dyDescent="0.3">
      <c r="A191" t="s">
        <v>223</v>
      </c>
      <c r="B191" t="s">
        <v>1163</v>
      </c>
      <c r="C191">
        <v>7</v>
      </c>
      <c r="D191" t="s">
        <v>38</v>
      </c>
      <c r="E191" t="s">
        <v>23</v>
      </c>
      <c r="F191" t="s">
        <v>563</v>
      </c>
      <c r="G191" t="s">
        <v>6</v>
      </c>
      <c r="H191" t="s">
        <v>9</v>
      </c>
      <c r="I191" s="1">
        <v>45439</v>
      </c>
      <c r="J191" s="1">
        <v>45445</v>
      </c>
      <c r="K191" s="8">
        <f>Table3[[#This Row],[Discharge_Date]]-Table3[[#This Row],[Admission_Date]]+1</f>
        <v>7</v>
      </c>
      <c r="L191" s="7">
        <v>71249</v>
      </c>
      <c r="M191" s="7">
        <f>Table3[[#This Row],[Treatment_Cost]]/Table3[[#This Row],[Length_of_Stay]]</f>
        <v>10178.428571428571</v>
      </c>
      <c r="N191" t="str">
        <f>IF(Table3[[#This Row],[Cost per day]]&lt;PERCENTILE(Table3[Cost per day],0.25),"Low",
 IF(Table3[[#This Row],[Cost per day]]&gt;PERCENTILE(Table3[Cost per day],0.75),"High",
 "Normal"))</f>
        <v>Normal</v>
      </c>
      <c r="O191" t="s">
        <v>39</v>
      </c>
      <c r="P191" t="s">
        <v>31</v>
      </c>
      <c r="Q191">
        <v>2</v>
      </c>
    </row>
    <row r="192" spans="1:17" x14ac:dyDescent="0.3">
      <c r="A192" t="s">
        <v>224</v>
      </c>
      <c r="B192" t="s">
        <v>634</v>
      </c>
      <c r="C192">
        <v>18</v>
      </c>
      <c r="D192" t="s">
        <v>27</v>
      </c>
      <c r="E192" t="s">
        <v>30</v>
      </c>
      <c r="F192" t="s">
        <v>558</v>
      </c>
      <c r="G192" t="s">
        <v>2</v>
      </c>
      <c r="H192" t="s">
        <v>10</v>
      </c>
      <c r="I192" s="1">
        <v>45411</v>
      </c>
      <c r="J192" s="1">
        <v>45416</v>
      </c>
      <c r="K192" s="8">
        <f>Table3[[#This Row],[Discharge_Date]]-Table3[[#This Row],[Admission_Date]]+1</f>
        <v>6</v>
      </c>
      <c r="L192" s="7">
        <v>59428</v>
      </c>
      <c r="M192" s="7">
        <f>Table3[[#This Row],[Treatment_Cost]]/Table3[[#This Row],[Length_of_Stay]]</f>
        <v>9904.6666666666661</v>
      </c>
      <c r="N192" t="str">
        <f>IF(Table3[[#This Row],[Cost per day]]&lt;PERCENTILE(Table3[Cost per day],0.25),"Low",
 IF(Table3[[#This Row],[Cost per day]]&gt;PERCENTILE(Table3[Cost per day],0.75),"High",
 "Normal"))</f>
        <v>Normal</v>
      </c>
      <c r="O192" t="s">
        <v>24</v>
      </c>
      <c r="P192" t="s">
        <v>31</v>
      </c>
      <c r="Q192">
        <v>2</v>
      </c>
    </row>
    <row r="193" spans="1:17" x14ac:dyDescent="0.3">
      <c r="A193" t="s">
        <v>225</v>
      </c>
      <c r="B193" t="s">
        <v>1199</v>
      </c>
      <c r="C193">
        <v>28</v>
      </c>
      <c r="D193" t="s">
        <v>27</v>
      </c>
      <c r="E193" t="s">
        <v>23</v>
      </c>
      <c r="F193" t="s">
        <v>560</v>
      </c>
      <c r="G193" t="s">
        <v>5</v>
      </c>
      <c r="H193" t="s">
        <v>12</v>
      </c>
      <c r="I193" s="1">
        <v>45330</v>
      </c>
      <c r="J193" s="1">
        <v>45340</v>
      </c>
      <c r="K193" s="8">
        <f>Table3[[#This Row],[Discharge_Date]]-Table3[[#This Row],[Admission_Date]]+1</f>
        <v>11</v>
      </c>
      <c r="L193" s="7">
        <v>118876</v>
      </c>
      <c r="M193" s="7">
        <f>Table3[[#This Row],[Treatment_Cost]]/Table3[[#This Row],[Length_of_Stay]]</f>
        <v>10806.90909090909</v>
      </c>
      <c r="N193" t="str">
        <f>IF(Table3[[#This Row],[Cost per day]]&lt;PERCENTILE(Table3[Cost per day],0.25),"Low",
 IF(Table3[[#This Row],[Cost per day]]&gt;PERCENTILE(Table3[Cost per day],0.75),"High",
 "Normal"))</f>
        <v>Normal</v>
      </c>
      <c r="O193" t="s">
        <v>39</v>
      </c>
      <c r="P193" t="s">
        <v>31</v>
      </c>
      <c r="Q193">
        <v>3</v>
      </c>
    </row>
    <row r="194" spans="1:17" x14ac:dyDescent="0.3">
      <c r="A194" t="s">
        <v>226</v>
      </c>
      <c r="B194" t="s">
        <v>870</v>
      </c>
      <c r="C194">
        <v>28</v>
      </c>
      <c r="D194" t="s">
        <v>27</v>
      </c>
      <c r="E194" t="s">
        <v>30</v>
      </c>
      <c r="F194" t="s">
        <v>562</v>
      </c>
      <c r="G194" t="s">
        <v>2</v>
      </c>
      <c r="H194" t="s">
        <v>9</v>
      </c>
      <c r="I194" s="1">
        <v>44622</v>
      </c>
      <c r="J194" s="1">
        <v>44631</v>
      </c>
      <c r="K194" s="8">
        <f>Table3[[#This Row],[Discharge_Date]]-Table3[[#This Row],[Admission_Date]]+1</f>
        <v>10</v>
      </c>
      <c r="L194" s="7">
        <v>107427</v>
      </c>
      <c r="M194" s="7">
        <f>Table3[[#This Row],[Treatment_Cost]]/Table3[[#This Row],[Length_of_Stay]]</f>
        <v>10742.7</v>
      </c>
      <c r="N194" t="str">
        <f>IF(Table3[[#This Row],[Cost per day]]&lt;PERCENTILE(Table3[Cost per day],0.25),"Low",
 IF(Table3[[#This Row],[Cost per day]]&gt;PERCENTILE(Table3[Cost per day],0.75),"High",
 "Normal"))</f>
        <v>Normal</v>
      </c>
      <c r="O194" t="s">
        <v>35</v>
      </c>
      <c r="P194" t="s">
        <v>25</v>
      </c>
      <c r="Q194">
        <v>4</v>
      </c>
    </row>
    <row r="195" spans="1:17" x14ac:dyDescent="0.3">
      <c r="A195" t="s">
        <v>227</v>
      </c>
      <c r="B195" t="s">
        <v>1409</v>
      </c>
      <c r="C195">
        <v>20</v>
      </c>
      <c r="D195" t="s">
        <v>27</v>
      </c>
      <c r="E195" t="s">
        <v>23</v>
      </c>
      <c r="F195" t="s">
        <v>560</v>
      </c>
      <c r="G195" t="s">
        <v>2</v>
      </c>
      <c r="H195" t="s">
        <v>13</v>
      </c>
      <c r="I195" s="1">
        <v>44766</v>
      </c>
      <c r="J195" s="1">
        <v>44772</v>
      </c>
      <c r="K195" s="8">
        <f>Table3[[#This Row],[Discharge_Date]]-Table3[[#This Row],[Admission_Date]]+1</f>
        <v>7</v>
      </c>
      <c r="L195" s="7">
        <v>71937</v>
      </c>
      <c r="M195" s="7">
        <f>Table3[[#This Row],[Treatment_Cost]]/Table3[[#This Row],[Length_of_Stay]]</f>
        <v>10276.714285714286</v>
      </c>
      <c r="N195" t="str">
        <f>IF(Table3[[#This Row],[Cost per day]]&lt;PERCENTILE(Table3[Cost per day],0.25),"Low",
 IF(Table3[[#This Row],[Cost per day]]&gt;PERCENTILE(Table3[Cost per day],0.75),"High",
 "Normal"))</f>
        <v>Normal</v>
      </c>
      <c r="O195" t="s">
        <v>24</v>
      </c>
      <c r="P195" t="s">
        <v>31</v>
      </c>
      <c r="Q195">
        <v>3</v>
      </c>
    </row>
    <row r="196" spans="1:17" x14ac:dyDescent="0.3">
      <c r="A196" t="s">
        <v>228</v>
      </c>
      <c r="B196" t="s">
        <v>850</v>
      </c>
      <c r="C196">
        <v>32</v>
      </c>
      <c r="D196" t="s">
        <v>27</v>
      </c>
      <c r="E196" t="s">
        <v>30</v>
      </c>
      <c r="F196" t="s">
        <v>558</v>
      </c>
      <c r="G196" t="s">
        <v>6</v>
      </c>
      <c r="H196" t="s">
        <v>13</v>
      </c>
      <c r="I196" s="1">
        <v>44910</v>
      </c>
      <c r="J196" s="1">
        <v>44916</v>
      </c>
      <c r="K196" s="8">
        <f>Table3[[#This Row],[Discharge_Date]]-Table3[[#This Row],[Admission_Date]]+1</f>
        <v>7</v>
      </c>
      <c r="L196" s="7">
        <v>72482</v>
      </c>
      <c r="M196" s="7">
        <f>Table3[[#This Row],[Treatment_Cost]]/Table3[[#This Row],[Length_of_Stay]]</f>
        <v>10354.571428571429</v>
      </c>
      <c r="N196" t="str">
        <f>IF(Table3[[#This Row],[Cost per day]]&lt;PERCENTILE(Table3[Cost per day],0.25),"Low",
 IF(Table3[[#This Row],[Cost per day]]&gt;PERCENTILE(Table3[Cost per day],0.75),"High",
 "Normal"))</f>
        <v>Normal</v>
      </c>
      <c r="O196" t="s">
        <v>35</v>
      </c>
      <c r="P196" t="s">
        <v>25</v>
      </c>
      <c r="Q196">
        <v>2</v>
      </c>
    </row>
    <row r="197" spans="1:17" x14ac:dyDescent="0.3">
      <c r="A197" t="s">
        <v>229</v>
      </c>
      <c r="B197" t="s">
        <v>1419</v>
      </c>
      <c r="C197">
        <v>38</v>
      </c>
      <c r="D197" t="s">
        <v>27</v>
      </c>
      <c r="E197" t="s">
        <v>23</v>
      </c>
      <c r="F197" t="s">
        <v>560</v>
      </c>
      <c r="G197" t="s">
        <v>3</v>
      </c>
      <c r="H197" t="s">
        <v>9</v>
      </c>
      <c r="I197" s="1">
        <v>45169</v>
      </c>
      <c r="J197" s="1">
        <v>45174</v>
      </c>
      <c r="K197" s="8">
        <f>Table3[[#This Row],[Discharge_Date]]-Table3[[#This Row],[Admission_Date]]+1</f>
        <v>6</v>
      </c>
      <c r="L197" s="7">
        <v>60484</v>
      </c>
      <c r="M197" s="7">
        <f>Table3[[#This Row],[Treatment_Cost]]/Table3[[#This Row],[Length_of_Stay]]</f>
        <v>10080.666666666666</v>
      </c>
      <c r="N197" t="str">
        <f>IF(Table3[[#This Row],[Cost per day]]&lt;PERCENTILE(Table3[Cost per day],0.25),"Low",
 IF(Table3[[#This Row],[Cost per day]]&gt;PERCENTILE(Table3[Cost per day],0.75),"High",
 "Normal"))</f>
        <v>Normal</v>
      </c>
      <c r="O197" t="s">
        <v>39</v>
      </c>
      <c r="P197" t="s">
        <v>25</v>
      </c>
      <c r="Q197">
        <v>5</v>
      </c>
    </row>
    <row r="198" spans="1:17" x14ac:dyDescent="0.3">
      <c r="A198" t="s">
        <v>230</v>
      </c>
      <c r="B198" t="s">
        <v>1008</v>
      </c>
      <c r="C198">
        <v>80</v>
      </c>
      <c r="D198" t="s">
        <v>22</v>
      </c>
      <c r="E198" t="s">
        <v>23</v>
      </c>
      <c r="F198" t="s">
        <v>561</v>
      </c>
      <c r="G198" t="s">
        <v>5</v>
      </c>
      <c r="H198" t="s">
        <v>10</v>
      </c>
      <c r="I198" s="1">
        <v>45189</v>
      </c>
      <c r="J198" s="1">
        <v>45197</v>
      </c>
      <c r="K198" s="8">
        <f>Table3[[#This Row],[Discharge_Date]]-Table3[[#This Row],[Admission_Date]]+1</f>
        <v>9</v>
      </c>
      <c r="L198" s="7">
        <v>97608</v>
      </c>
      <c r="M198" s="7">
        <f>Table3[[#This Row],[Treatment_Cost]]/Table3[[#This Row],[Length_of_Stay]]</f>
        <v>10845.333333333334</v>
      </c>
      <c r="N198" t="str">
        <f>IF(Table3[[#This Row],[Cost per day]]&lt;PERCENTILE(Table3[Cost per day],0.25),"Low",
 IF(Table3[[#This Row],[Cost per day]]&gt;PERCENTILE(Table3[Cost per day],0.75),"High",
 "Normal"))</f>
        <v>Normal</v>
      </c>
      <c r="O198" t="s">
        <v>24</v>
      </c>
      <c r="P198" t="s">
        <v>31</v>
      </c>
      <c r="Q198">
        <v>2</v>
      </c>
    </row>
    <row r="199" spans="1:17" x14ac:dyDescent="0.3">
      <c r="A199" t="s">
        <v>231</v>
      </c>
      <c r="B199" t="s">
        <v>595</v>
      </c>
      <c r="C199">
        <v>37</v>
      </c>
      <c r="D199" t="s">
        <v>27</v>
      </c>
      <c r="E199" t="s">
        <v>30</v>
      </c>
      <c r="F199" t="s">
        <v>558</v>
      </c>
      <c r="G199" t="s">
        <v>3</v>
      </c>
      <c r="H199" t="s">
        <v>10</v>
      </c>
      <c r="I199" s="1">
        <v>45333</v>
      </c>
      <c r="J199" s="1">
        <v>45338</v>
      </c>
      <c r="K199" s="8">
        <f>Table3[[#This Row],[Discharge_Date]]-Table3[[#This Row],[Admission_Date]]+1</f>
        <v>6</v>
      </c>
      <c r="L199" s="7">
        <v>61048</v>
      </c>
      <c r="M199" s="7">
        <f>Table3[[#This Row],[Treatment_Cost]]/Table3[[#This Row],[Length_of_Stay]]</f>
        <v>10174.666666666666</v>
      </c>
      <c r="N199" t="str">
        <f>IF(Table3[[#This Row],[Cost per day]]&lt;PERCENTILE(Table3[Cost per day],0.25),"Low",
 IF(Table3[[#This Row],[Cost per day]]&gt;PERCENTILE(Table3[Cost per day],0.75),"High",
 "Normal"))</f>
        <v>Normal</v>
      </c>
      <c r="O199" t="s">
        <v>35</v>
      </c>
      <c r="P199" t="s">
        <v>31</v>
      </c>
      <c r="Q199">
        <v>1</v>
      </c>
    </row>
    <row r="200" spans="1:17" x14ac:dyDescent="0.3">
      <c r="A200" t="s">
        <v>232</v>
      </c>
      <c r="B200" t="s">
        <v>984</v>
      </c>
      <c r="C200">
        <v>40</v>
      </c>
      <c r="D200" t="s">
        <v>45</v>
      </c>
      <c r="E200" t="s">
        <v>30</v>
      </c>
      <c r="F200" t="s">
        <v>560</v>
      </c>
      <c r="G200" t="s">
        <v>5</v>
      </c>
      <c r="H200" t="s">
        <v>13</v>
      </c>
      <c r="I200" s="1">
        <v>45150</v>
      </c>
      <c r="J200" s="1">
        <v>45152</v>
      </c>
      <c r="K200" s="8">
        <f>Table3[[#This Row],[Discharge_Date]]-Table3[[#This Row],[Admission_Date]]+1</f>
        <v>3</v>
      </c>
      <c r="L200" s="7">
        <v>24423</v>
      </c>
      <c r="M200" s="7">
        <f>Table3[[#This Row],[Treatment_Cost]]/Table3[[#This Row],[Length_of_Stay]]</f>
        <v>8141</v>
      </c>
      <c r="N200" t="str">
        <f>IF(Table3[[#This Row],[Cost per day]]&lt;PERCENTILE(Table3[Cost per day],0.25),"Low",
 IF(Table3[[#This Row],[Cost per day]]&gt;PERCENTILE(Table3[Cost per day],0.75),"High",
 "Normal"))</f>
        <v>Normal</v>
      </c>
      <c r="O200" t="s">
        <v>39</v>
      </c>
      <c r="P200" t="s">
        <v>31</v>
      </c>
      <c r="Q200">
        <v>5</v>
      </c>
    </row>
    <row r="201" spans="1:17" x14ac:dyDescent="0.3">
      <c r="A201" t="s">
        <v>233</v>
      </c>
      <c r="B201" t="s">
        <v>677</v>
      </c>
      <c r="C201">
        <v>53</v>
      </c>
      <c r="D201" t="s">
        <v>45</v>
      </c>
      <c r="E201" t="s">
        <v>23</v>
      </c>
      <c r="F201" t="s">
        <v>560</v>
      </c>
      <c r="G201" t="s">
        <v>6</v>
      </c>
      <c r="H201" t="s">
        <v>10</v>
      </c>
      <c r="I201" s="1">
        <v>44985</v>
      </c>
      <c r="J201" s="1">
        <v>44991</v>
      </c>
      <c r="K201" s="8">
        <f>Table3[[#This Row],[Discharge_Date]]-Table3[[#This Row],[Admission_Date]]+1</f>
        <v>7</v>
      </c>
      <c r="L201" s="7">
        <v>74279</v>
      </c>
      <c r="M201" s="7">
        <f>Table3[[#This Row],[Treatment_Cost]]/Table3[[#This Row],[Length_of_Stay]]</f>
        <v>10611.285714285714</v>
      </c>
      <c r="N201" t="str">
        <f>IF(Table3[[#This Row],[Cost per day]]&lt;PERCENTILE(Table3[Cost per day],0.25),"Low",
 IF(Table3[[#This Row],[Cost per day]]&gt;PERCENTILE(Table3[Cost per day],0.75),"High",
 "Normal"))</f>
        <v>Normal</v>
      </c>
      <c r="O201" t="s">
        <v>39</v>
      </c>
      <c r="P201" t="s">
        <v>25</v>
      </c>
      <c r="Q201">
        <v>2</v>
      </c>
    </row>
    <row r="202" spans="1:17" x14ac:dyDescent="0.3">
      <c r="A202" t="s">
        <v>234</v>
      </c>
      <c r="B202" t="s">
        <v>974</v>
      </c>
      <c r="C202">
        <v>65</v>
      </c>
      <c r="D202" t="s">
        <v>33</v>
      </c>
      <c r="E202" t="s">
        <v>30</v>
      </c>
      <c r="F202" t="s">
        <v>563</v>
      </c>
      <c r="G202" t="s">
        <v>2</v>
      </c>
      <c r="H202" t="s">
        <v>9</v>
      </c>
      <c r="I202" s="1">
        <v>44692</v>
      </c>
      <c r="J202" s="1">
        <v>44695</v>
      </c>
      <c r="K202" s="8">
        <f>Table3[[#This Row],[Discharge_Date]]-Table3[[#This Row],[Admission_Date]]+1</f>
        <v>4</v>
      </c>
      <c r="L202" s="7">
        <v>37143</v>
      </c>
      <c r="M202" s="7">
        <f>Table3[[#This Row],[Treatment_Cost]]/Table3[[#This Row],[Length_of_Stay]]</f>
        <v>9285.75</v>
      </c>
      <c r="N202" t="str">
        <f>IF(Table3[[#This Row],[Cost per day]]&lt;PERCENTILE(Table3[Cost per day],0.25),"Low",
 IF(Table3[[#This Row],[Cost per day]]&gt;PERCENTILE(Table3[Cost per day],0.75),"High",
 "Normal"))</f>
        <v>Normal</v>
      </c>
      <c r="O202" t="s">
        <v>39</v>
      </c>
      <c r="P202" t="s">
        <v>25</v>
      </c>
      <c r="Q202">
        <v>1</v>
      </c>
    </row>
    <row r="203" spans="1:17" x14ac:dyDescent="0.3">
      <c r="A203" t="s">
        <v>235</v>
      </c>
      <c r="B203" t="s">
        <v>1040</v>
      </c>
      <c r="C203">
        <v>29</v>
      </c>
      <c r="D203" t="s">
        <v>27</v>
      </c>
      <c r="E203" t="s">
        <v>30</v>
      </c>
      <c r="F203" t="s">
        <v>563</v>
      </c>
      <c r="G203" t="s">
        <v>6</v>
      </c>
      <c r="H203" t="s">
        <v>12</v>
      </c>
      <c r="I203" s="1">
        <v>45209</v>
      </c>
      <c r="J203" s="1">
        <v>45218</v>
      </c>
      <c r="K203" s="8">
        <f>Table3[[#This Row],[Discharge_Date]]-Table3[[#This Row],[Admission_Date]]+1</f>
        <v>10</v>
      </c>
      <c r="L203" s="7">
        <v>113162</v>
      </c>
      <c r="M203" s="7">
        <f>Table3[[#This Row],[Treatment_Cost]]/Table3[[#This Row],[Length_of_Stay]]</f>
        <v>11316.2</v>
      </c>
      <c r="N203" t="str">
        <f>IF(Table3[[#This Row],[Cost per day]]&lt;PERCENTILE(Table3[Cost per day],0.25),"Low",
 IF(Table3[[#This Row],[Cost per day]]&gt;PERCENTILE(Table3[Cost per day],0.75),"High",
 "Normal"))</f>
        <v>Normal</v>
      </c>
      <c r="O203" t="s">
        <v>39</v>
      </c>
      <c r="P203" t="s">
        <v>25</v>
      </c>
      <c r="Q203">
        <v>2</v>
      </c>
    </row>
    <row r="204" spans="1:17" x14ac:dyDescent="0.3">
      <c r="A204" t="s">
        <v>236</v>
      </c>
      <c r="B204" t="s">
        <v>1480</v>
      </c>
      <c r="C204">
        <v>33</v>
      </c>
      <c r="D204" t="s">
        <v>27</v>
      </c>
      <c r="E204" t="s">
        <v>30</v>
      </c>
      <c r="F204" t="s">
        <v>563</v>
      </c>
      <c r="G204" t="s">
        <v>5</v>
      </c>
      <c r="H204" t="s">
        <v>13</v>
      </c>
      <c r="I204" s="1">
        <v>44696</v>
      </c>
      <c r="J204" s="1">
        <v>44705</v>
      </c>
      <c r="K204" s="8">
        <f>Table3[[#This Row],[Discharge_Date]]-Table3[[#This Row],[Admission_Date]]+1</f>
        <v>10</v>
      </c>
      <c r="L204" s="7">
        <v>113362</v>
      </c>
      <c r="M204" s="7">
        <f>Table3[[#This Row],[Treatment_Cost]]/Table3[[#This Row],[Length_of_Stay]]</f>
        <v>11336.2</v>
      </c>
      <c r="N204" t="str">
        <f>IF(Table3[[#This Row],[Cost per day]]&lt;PERCENTILE(Table3[Cost per day],0.25),"Low",
 IF(Table3[[#This Row],[Cost per day]]&gt;PERCENTILE(Table3[Cost per day],0.75),"High",
 "Normal"))</f>
        <v>Normal</v>
      </c>
      <c r="O204" t="s">
        <v>24</v>
      </c>
      <c r="P204" t="s">
        <v>25</v>
      </c>
      <c r="Q204">
        <v>3</v>
      </c>
    </row>
    <row r="205" spans="1:17" x14ac:dyDescent="0.3">
      <c r="A205" t="s">
        <v>237</v>
      </c>
      <c r="B205" t="s">
        <v>1120</v>
      </c>
      <c r="C205">
        <v>9</v>
      </c>
      <c r="D205" t="s">
        <v>38</v>
      </c>
      <c r="E205" t="s">
        <v>30</v>
      </c>
      <c r="F205" t="s">
        <v>562</v>
      </c>
      <c r="G205" t="s">
        <v>3</v>
      </c>
      <c r="H205" t="s">
        <v>12</v>
      </c>
      <c r="I205" s="1">
        <v>45213</v>
      </c>
      <c r="J205" s="1">
        <v>45217</v>
      </c>
      <c r="K205" s="8">
        <f>Table3[[#This Row],[Discharge_Date]]-Table3[[#This Row],[Admission_Date]]+1</f>
        <v>5</v>
      </c>
      <c r="L205" s="7">
        <v>50656</v>
      </c>
      <c r="M205" s="7">
        <f>Table3[[#This Row],[Treatment_Cost]]/Table3[[#This Row],[Length_of_Stay]]</f>
        <v>10131.200000000001</v>
      </c>
      <c r="N205" t="str">
        <f>IF(Table3[[#This Row],[Cost per day]]&lt;PERCENTILE(Table3[Cost per day],0.25),"Low",
 IF(Table3[[#This Row],[Cost per day]]&gt;PERCENTILE(Table3[Cost per day],0.75),"High",
 "Normal"))</f>
        <v>Normal</v>
      </c>
      <c r="O205" t="s">
        <v>28</v>
      </c>
      <c r="P205" t="s">
        <v>31</v>
      </c>
      <c r="Q205">
        <v>5</v>
      </c>
    </row>
    <row r="206" spans="1:17" x14ac:dyDescent="0.3">
      <c r="A206" t="s">
        <v>238</v>
      </c>
      <c r="B206" t="s">
        <v>982</v>
      </c>
      <c r="C206">
        <v>15</v>
      </c>
      <c r="D206" t="s">
        <v>38</v>
      </c>
      <c r="E206" t="s">
        <v>23</v>
      </c>
      <c r="F206" t="s">
        <v>563</v>
      </c>
      <c r="G206" t="s">
        <v>3</v>
      </c>
      <c r="H206" t="s">
        <v>13</v>
      </c>
      <c r="I206" s="1">
        <v>44768</v>
      </c>
      <c r="J206" s="1">
        <v>44774</v>
      </c>
      <c r="K206" s="8">
        <f>Table3[[#This Row],[Discharge_Date]]-Table3[[#This Row],[Admission_Date]]+1</f>
        <v>7</v>
      </c>
      <c r="L206" s="7">
        <v>76256</v>
      </c>
      <c r="M206" s="7">
        <f>Table3[[#This Row],[Treatment_Cost]]/Table3[[#This Row],[Length_of_Stay]]</f>
        <v>10893.714285714286</v>
      </c>
      <c r="N206" t="str">
        <f>IF(Table3[[#This Row],[Cost per day]]&lt;PERCENTILE(Table3[Cost per day],0.25),"Low",
 IF(Table3[[#This Row],[Cost per day]]&gt;PERCENTILE(Table3[Cost per day],0.75),"High",
 "Normal"))</f>
        <v>Normal</v>
      </c>
      <c r="O206" t="s">
        <v>28</v>
      </c>
      <c r="P206" t="s">
        <v>31</v>
      </c>
      <c r="Q206">
        <v>3</v>
      </c>
    </row>
    <row r="207" spans="1:17" x14ac:dyDescent="0.3">
      <c r="A207" t="s">
        <v>239</v>
      </c>
      <c r="B207" t="s">
        <v>1473</v>
      </c>
      <c r="C207">
        <v>7</v>
      </c>
      <c r="D207" t="s">
        <v>38</v>
      </c>
      <c r="E207" t="s">
        <v>23</v>
      </c>
      <c r="F207" t="s">
        <v>558</v>
      </c>
      <c r="G207" t="s">
        <v>3</v>
      </c>
      <c r="H207" t="s">
        <v>11</v>
      </c>
      <c r="I207" s="1">
        <v>45276</v>
      </c>
      <c r="J207" s="1">
        <v>45281</v>
      </c>
      <c r="K207" s="8">
        <f>Table3[[#This Row],[Discharge_Date]]-Table3[[#This Row],[Admission_Date]]+1</f>
        <v>6</v>
      </c>
      <c r="L207" s="7">
        <v>63563</v>
      </c>
      <c r="M207" s="7">
        <f>Table3[[#This Row],[Treatment_Cost]]/Table3[[#This Row],[Length_of_Stay]]</f>
        <v>10593.833333333334</v>
      </c>
      <c r="N207" t="str">
        <f>IF(Table3[[#This Row],[Cost per day]]&lt;PERCENTILE(Table3[Cost per day],0.25),"Low",
 IF(Table3[[#This Row],[Cost per day]]&gt;PERCENTILE(Table3[Cost per day],0.75),"High",
 "Normal"))</f>
        <v>Normal</v>
      </c>
      <c r="O207" t="s">
        <v>35</v>
      </c>
      <c r="P207" t="s">
        <v>31</v>
      </c>
      <c r="Q207">
        <v>3</v>
      </c>
    </row>
    <row r="208" spans="1:17" x14ac:dyDescent="0.3">
      <c r="A208" t="s">
        <v>240</v>
      </c>
      <c r="B208" t="s">
        <v>727</v>
      </c>
      <c r="C208">
        <v>34</v>
      </c>
      <c r="D208" t="s">
        <v>27</v>
      </c>
      <c r="E208" t="s">
        <v>30</v>
      </c>
      <c r="F208" t="s">
        <v>561</v>
      </c>
      <c r="G208" t="s">
        <v>4</v>
      </c>
      <c r="H208" t="s">
        <v>9</v>
      </c>
      <c r="I208" s="1">
        <v>44734</v>
      </c>
      <c r="J208" s="1">
        <v>44740</v>
      </c>
      <c r="K208" s="8">
        <f>Table3[[#This Row],[Discharge_Date]]-Table3[[#This Row],[Admission_Date]]+1</f>
        <v>7</v>
      </c>
      <c r="L208" s="7">
        <v>76636</v>
      </c>
      <c r="M208" s="7">
        <f>Table3[[#This Row],[Treatment_Cost]]/Table3[[#This Row],[Length_of_Stay]]</f>
        <v>10948</v>
      </c>
      <c r="N208" t="str">
        <f>IF(Table3[[#This Row],[Cost per day]]&lt;PERCENTILE(Table3[Cost per day],0.25),"Low",
 IF(Table3[[#This Row],[Cost per day]]&gt;PERCENTILE(Table3[Cost per day],0.75),"High",
 "Normal"))</f>
        <v>Normal</v>
      </c>
      <c r="O208" t="s">
        <v>24</v>
      </c>
      <c r="P208" t="s">
        <v>25</v>
      </c>
      <c r="Q208">
        <v>5</v>
      </c>
    </row>
    <row r="209" spans="1:17" x14ac:dyDescent="0.3">
      <c r="A209" t="s">
        <v>241</v>
      </c>
      <c r="B209" t="s">
        <v>878</v>
      </c>
      <c r="C209">
        <v>36</v>
      </c>
      <c r="D209" t="s">
        <v>27</v>
      </c>
      <c r="E209" t="s">
        <v>23</v>
      </c>
      <c r="F209" t="s">
        <v>560</v>
      </c>
      <c r="G209" t="s">
        <v>6</v>
      </c>
      <c r="H209" t="s">
        <v>9</v>
      </c>
      <c r="I209" s="1">
        <v>45190</v>
      </c>
      <c r="J209" s="1">
        <v>45195</v>
      </c>
      <c r="K209" s="8">
        <f>Table3[[#This Row],[Discharge_Date]]-Table3[[#This Row],[Admission_Date]]+1</f>
        <v>6</v>
      </c>
      <c r="L209" s="7">
        <v>63869</v>
      </c>
      <c r="M209" s="7">
        <f>Table3[[#This Row],[Treatment_Cost]]/Table3[[#This Row],[Length_of_Stay]]</f>
        <v>10644.833333333334</v>
      </c>
      <c r="N209" t="str">
        <f>IF(Table3[[#This Row],[Cost per day]]&lt;PERCENTILE(Table3[Cost per day],0.25),"Low",
 IF(Table3[[#This Row],[Cost per day]]&gt;PERCENTILE(Table3[Cost per day],0.75),"High",
 "Normal"))</f>
        <v>Normal</v>
      </c>
      <c r="O209" t="s">
        <v>35</v>
      </c>
      <c r="P209" t="s">
        <v>31</v>
      </c>
      <c r="Q209">
        <v>4</v>
      </c>
    </row>
    <row r="210" spans="1:17" x14ac:dyDescent="0.3">
      <c r="A210" t="s">
        <v>242</v>
      </c>
      <c r="B210" t="s">
        <v>1397</v>
      </c>
      <c r="C210">
        <v>45</v>
      </c>
      <c r="D210" t="s">
        <v>45</v>
      </c>
      <c r="E210" t="s">
        <v>23</v>
      </c>
      <c r="F210" t="s">
        <v>563</v>
      </c>
      <c r="G210" t="s">
        <v>6</v>
      </c>
      <c r="H210" t="s">
        <v>9</v>
      </c>
      <c r="I210" s="1">
        <v>44708</v>
      </c>
      <c r="J210" s="1">
        <v>44710</v>
      </c>
      <c r="K210" s="8">
        <f>Table3[[#This Row],[Discharge_Date]]-Table3[[#This Row],[Admission_Date]]+1</f>
        <v>3</v>
      </c>
      <c r="L210" s="7">
        <v>25591</v>
      </c>
      <c r="M210" s="7">
        <f>Table3[[#This Row],[Treatment_Cost]]/Table3[[#This Row],[Length_of_Stay]]</f>
        <v>8530.3333333333339</v>
      </c>
      <c r="N210" t="str">
        <f>IF(Table3[[#This Row],[Cost per day]]&lt;PERCENTILE(Table3[Cost per day],0.25),"Low",
 IF(Table3[[#This Row],[Cost per day]]&gt;PERCENTILE(Table3[Cost per day],0.75),"High",
 "Normal"))</f>
        <v>Normal</v>
      </c>
      <c r="O210" t="s">
        <v>39</v>
      </c>
      <c r="P210" t="s">
        <v>25</v>
      </c>
      <c r="Q210">
        <v>2</v>
      </c>
    </row>
    <row r="211" spans="1:17" x14ac:dyDescent="0.3">
      <c r="A211" t="s">
        <v>243</v>
      </c>
      <c r="B211" t="s">
        <v>960</v>
      </c>
      <c r="C211">
        <v>14</v>
      </c>
      <c r="D211" t="s">
        <v>38</v>
      </c>
      <c r="E211" t="s">
        <v>30</v>
      </c>
      <c r="F211" t="s">
        <v>561</v>
      </c>
      <c r="G211" t="s">
        <v>6</v>
      </c>
      <c r="H211" t="s">
        <v>9</v>
      </c>
      <c r="I211" s="1">
        <v>44868</v>
      </c>
      <c r="J211" s="1">
        <v>44878</v>
      </c>
      <c r="K211" s="8">
        <f>Table3[[#This Row],[Discharge_Date]]-Table3[[#This Row],[Admission_Date]]+1</f>
        <v>11</v>
      </c>
      <c r="L211" s="7">
        <v>128033</v>
      </c>
      <c r="M211" s="7">
        <f>Table3[[#This Row],[Treatment_Cost]]/Table3[[#This Row],[Length_of_Stay]]</f>
        <v>11639.363636363636</v>
      </c>
      <c r="N211" t="str">
        <f>IF(Table3[[#This Row],[Cost per day]]&lt;PERCENTILE(Table3[Cost per day],0.25),"Low",
 IF(Table3[[#This Row],[Cost per day]]&gt;PERCENTILE(Table3[Cost per day],0.75),"High",
 "Normal"))</f>
        <v>Normal</v>
      </c>
      <c r="O211" t="s">
        <v>39</v>
      </c>
      <c r="P211" t="s">
        <v>31</v>
      </c>
      <c r="Q211">
        <v>5</v>
      </c>
    </row>
    <row r="212" spans="1:17" x14ac:dyDescent="0.3">
      <c r="A212" t="s">
        <v>244</v>
      </c>
      <c r="B212" t="s">
        <v>1137</v>
      </c>
      <c r="C212">
        <v>4</v>
      </c>
      <c r="D212" t="s">
        <v>38</v>
      </c>
      <c r="E212" t="s">
        <v>30</v>
      </c>
      <c r="F212" t="s">
        <v>561</v>
      </c>
      <c r="G212" t="s">
        <v>3</v>
      </c>
      <c r="H212" t="s">
        <v>11</v>
      </c>
      <c r="I212" s="1">
        <v>45114</v>
      </c>
      <c r="J212" s="1">
        <v>45123</v>
      </c>
      <c r="K212" s="8">
        <f>Table3[[#This Row],[Discharge_Date]]-Table3[[#This Row],[Admission_Date]]+1</f>
        <v>10</v>
      </c>
      <c r="L212" s="7">
        <v>115409</v>
      </c>
      <c r="M212" s="7">
        <f>Table3[[#This Row],[Treatment_Cost]]/Table3[[#This Row],[Length_of_Stay]]</f>
        <v>11540.9</v>
      </c>
      <c r="N212" t="str">
        <f>IF(Table3[[#This Row],[Cost per day]]&lt;PERCENTILE(Table3[Cost per day],0.25),"Low",
 IF(Table3[[#This Row],[Cost per day]]&gt;PERCENTILE(Table3[Cost per day],0.75),"High",
 "Normal"))</f>
        <v>Normal</v>
      </c>
      <c r="O212" t="s">
        <v>28</v>
      </c>
      <c r="P212" t="s">
        <v>25</v>
      </c>
      <c r="Q212">
        <v>2</v>
      </c>
    </row>
    <row r="213" spans="1:17" x14ac:dyDescent="0.3">
      <c r="A213" t="s">
        <v>245</v>
      </c>
      <c r="B213" t="s">
        <v>1002</v>
      </c>
      <c r="C213">
        <v>78</v>
      </c>
      <c r="D213" t="s">
        <v>22</v>
      </c>
      <c r="E213" t="s">
        <v>30</v>
      </c>
      <c r="F213" t="s">
        <v>560</v>
      </c>
      <c r="G213" t="s">
        <v>2</v>
      </c>
      <c r="H213" t="s">
        <v>9</v>
      </c>
      <c r="I213" s="1">
        <v>45347</v>
      </c>
      <c r="J213" s="1">
        <v>45356</v>
      </c>
      <c r="K213" s="8">
        <f>Table3[[#This Row],[Discharge_Date]]-Table3[[#This Row],[Admission_Date]]+1</f>
        <v>10</v>
      </c>
      <c r="L213" s="7">
        <v>115503</v>
      </c>
      <c r="M213" s="7">
        <f>Table3[[#This Row],[Treatment_Cost]]/Table3[[#This Row],[Length_of_Stay]]</f>
        <v>11550.3</v>
      </c>
      <c r="N213" t="str">
        <f>IF(Table3[[#This Row],[Cost per day]]&lt;PERCENTILE(Table3[Cost per day],0.25),"Low",
 IF(Table3[[#This Row],[Cost per day]]&gt;PERCENTILE(Table3[Cost per day],0.75),"High",
 "Normal"))</f>
        <v>Normal</v>
      </c>
      <c r="O213" t="s">
        <v>35</v>
      </c>
      <c r="P213" t="s">
        <v>25</v>
      </c>
      <c r="Q213">
        <v>5</v>
      </c>
    </row>
    <row r="214" spans="1:17" x14ac:dyDescent="0.3">
      <c r="A214" t="s">
        <v>246</v>
      </c>
      <c r="B214" t="s">
        <v>1342</v>
      </c>
      <c r="C214">
        <v>68</v>
      </c>
      <c r="D214" t="s">
        <v>33</v>
      </c>
      <c r="E214" t="s">
        <v>23</v>
      </c>
      <c r="F214" t="s">
        <v>558</v>
      </c>
      <c r="G214" t="s">
        <v>5</v>
      </c>
      <c r="H214" t="s">
        <v>11</v>
      </c>
      <c r="I214" s="1">
        <v>45090</v>
      </c>
      <c r="J214" s="1">
        <v>45100</v>
      </c>
      <c r="K214" s="8">
        <f>Table3[[#This Row],[Discharge_Date]]-Table3[[#This Row],[Admission_Date]]+1</f>
        <v>11</v>
      </c>
      <c r="L214" s="7">
        <v>128992</v>
      </c>
      <c r="M214" s="7">
        <f>Table3[[#This Row],[Treatment_Cost]]/Table3[[#This Row],[Length_of_Stay]]</f>
        <v>11726.545454545454</v>
      </c>
      <c r="N214" t="str">
        <f>IF(Table3[[#This Row],[Cost per day]]&lt;PERCENTILE(Table3[Cost per day],0.25),"Low",
 IF(Table3[[#This Row],[Cost per day]]&gt;PERCENTILE(Table3[Cost per day],0.75),"High",
 "Normal"))</f>
        <v>Normal</v>
      </c>
      <c r="O214" t="s">
        <v>24</v>
      </c>
      <c r="P214" t="s">
        <v>31</v>
      </c>
      <c r="Q214">
        <v>3</v>
      </c>
    </row>
    <row r="215" spans="1:17" x14ac:dyDescent="0.3">
      <c r="A215" t="s">
        <v>247</v>
      </c>
      <c r="B215" t="s">
        <v>1159</v>
      </c>
      <c r="C215">
        <v>21</v>
      </c>
      <c r="D215" t="s">
        <v>27</v>
      </c>
      <c r="E215" t="s">
        <v>30</v>
      </c>
      <c r="F215" t="s">
        <v>560</v>
      </c>
      <c r="G215" t="s">
        <v>5</v>
      </c>
      <c r="H215" t="s">
        <v>10</v>
      </c>
      <c r="I215" s="1">
        <v>44964</v>
      </c>
      <c r="J215" s="1">
        <v>44968</v>
      </c>
      <c r="K215" s="8">
        <f>Table3[[#This Row],[Discharge_Date]]-Table3[[#This Row],[Admission_Date]]+1</f>
        <v>5</v>
      </c>
      <c r="L215" s="7">
        <v>51606</v>
      </c>
      <c r="M215" s="7">
        <f>Table3[[#This Row],[Treatment_Cost]]/Table3[[#This Row],[Length_of_Stay]]</f>
        <v>10321.200000000001</v>
      </c>
      <c r="N215" t="str">
        <f>IF(Table3[[#This Row],[Cost per day]]&lt;PERCENTILE(Table3[Cost per day],0.25),"Low",
 IF(Table3[[#This Row],[Cost per day]]&gt;PERCENTILE(Table3[Cost per day],0.75),"High",
 "Normal"))</f>
        <v>Normal</v>
      </c>
      <c r="O215" t="s">
        <v>39</v>
      </c>
      <c r="P215" t="s">
        <v>25</v>
      </c>
      <c r="Q215">
        <v>2</v>
      </c>
    </row>
    <row r="216" spans="1:17" x14ac:dyDescent="0.3">
      <c r="A216" t="s">
        <v>248</v>
      </c>
      <c r="B216" t="s">
        <v>619</v>
      </c>
      <c r="C216">
        <v>54</v>
      </c>
      <c r="D216" t="s">
        <v>45</v>
      </c>
      <c r="E216" t="s">
        <v>30</v>
      </c>
      <c r="F216" t="s">
        <v>561</v>
      </c>
      <c r="G216" t="s">
        <v>5</v>
      </c>
      <c r="H216" t="s">
        <v>9</v>
      </c>
      <c r="I216" s="1">
        <v>44753</v>
      </c>
      <c r="J216" s="1">
        <v>44762</v>
      </c>
      <c r="K216" s="8">
        <f>Table3[[#This Row],[Discharge_Date]]-Table3[[#This Row],[Admission_Date]]+1</f>
        <v>10</v>
      </c>
      <c r="L216" s="7">
        <v>116839</v>
      </c>
      <c r="M216" s="7">
        <f>Table3[[#This Row],[Treatment_Cost]]/Table3[[#This Row],[Length_of_Stay]]</f>
        <v>11683.9</v>
      </c>
      <c r="N216" t="str">
        <f>IF(Table3[[#This Row],[Cost per day]]&lt;PERCENTILE(Table3[Cost per day],0.25),"Low",
 IF(Table3[[#This Row],[Cost per day]]&gt;PERCENTILE(Table3[Cost per day],0.75),"High",
 "Normal"))</f>
        <v>Normal</v>
      </c>
      <c r="O216" t="s">
        <v>28</v>
      </c>
      <c r="P216" t="s">
        <v>31</v>
      </c>
      <c r="Q216">
        <v>2</v>
      </c>
    </row>
    <row r="217" spans="1:17" x14ac:dyDescent="0.3">
      <c r="A217" t="s">
        <v>249</v>
      </c>
      <c r="B217" t="s">
        <v>1022</v>
      </c>
      <c r="C217">
        <v>67</v>
      </c>
      <c r="D217" t="s">
        <v>33</v>
      </c>
      <c r="E217" t="s">
        <v>23</v>
      </c>
      <c r="F217" t="s">
        <v>561</v>
      </c>
      <c r="G217" t="s">
        <v>3</v>
      </c>
      <c r="H217" t="s">
        <v>10</v>
      </c>
      <c r="I217" s="1">
        <v>44577</v>
      </c>
      <c r="J217" s="1">
        <v>44586</v>
      </c>
      <c r="K217" s="8">
        <f>Table3[[#This Row],[Discharge_Date]]-Table3[[#This Row],[Admission_Date]]+1</f>
        <v>10</v>
      </c>
      <c r="L217" s="7">
        <v>118443</v>
      </c>
      <c r="M217" s="7">
        <f>Table3[[#This Row],[Treatment_Cost]]/Table3[[#This Row],[Length_of_Stay]]</f>
        <v>11844.3</v>
      </c>
      <c r="N217" t="str">
        <f>IF(Table3[[#This Row],[Cost per day]]&lt;PERCENTILE(Table3[Cost per day],0.25),"Low",
 IF(Table3[[#This Row],[Cost per day]]&gt;PERCENTILE(Table3[Cost per day],0.75),"High",
 "Normal"))</f>
        <v>Normal</v>
      </c>
      <c r="O217" t="s">
        <v>39</v>
      </c>
      <c r="P217" t="s">
        <v>31</v>
      </c>
      <c r="Q217">
        <v>2</v>
      </c>
    </row>
    <row r="218" spans="1:17" x14ac:dyDescent="0.3">
      <c r="A218" t="s">
        <v>250</v>
      </c>
      <c r="B218" t="s">
        <v>860</v>
      </c>
      <c r="C218">
        <v>85</v>
      </c>
      <c r="D218" t="s">
        <v>22</v>
      </c>
      <c r="E218" t="s">
        <v>23</v>
      </c>
      <c r="F218" t="s">
        <v>561</v>
      </c>
      <c r="G218" t="s">
        <v>5</v>
      </c>
      <c r="H218" t="s">
        <v>13</v>
      </c>
      <c r="I218" s="1">
        <v>45139</v>
      </c>
      <c r="J218" s="1">
        <v>45144</v>
      </c>
      <c r="K218" s="8">
        <f>Table3[[#This Row],[Discharge_Date]]-Table3[[#This Row],[Admission_Date]]+1</f>
        <v>6</v>
      </c>
      <c r="L218" s="7">
        <v>66120</v>
      </c>
      <c r="M218" s="7">
        <f>Table3[[#This Row],[Treatment_Cost]]/Table3[[#This Row],[Length_of_Stay]]</f>
        <v>11020</v>
      </c>
      <c r="N218" t="str">
        <f>IF(Table3[[#This Row],[Cost per day]]&lt;PERCENTILE(Table3[Cost per day],0.25),"Low",
 IF(Table3[[#This Row],[Cost per day]]&gt;PERCENTILE(Table3[Cost per day],0.75),"High",
 "Normal"))</f>
        <v>Normal</v>
      </c>
      <c r="O218" t="s">
        <v>35</v>
      </c>
      <c r="P218" t="s">
        <v>25</v>
      </c>
      <c r="Q218">
        <v>2</v>
      </c>
    </row>
    <row r="219" spans="1:17" x14ac:dyDescent="0.3">
      <c r="A219" t="s">
        <v>251</v>
      </c>
      <c r="B219" t="s">
        <v>1045</v>
      </c>
      <c r="C219">
        <v>41</v>
      </c>
      <c r="D219" t="s">
        <v>45</v>
      </c>
      <c r="E219" t="s">
        <v>30</v>
      </c>
      <c r="F219" t="s">
        <v>563</v>
      </c>
      <c r="G219" t="s">
        <v>2</v>
      </c>
      <c r="H219" t="s">
        <v>11</v>
      </c>
      <c r="I219" s="1">
        <v>44696</v>
      </c>
      <c r="J219" s="1">
        <v>44698</v>
      </c>
      <c r="K219" s="8">
        <f>Table3[[#This Row],[Discharge_Date]]-Table3[[#This Row],[Admission_Date]]+1</f>
        <v>3</v>
      </c>
      <c r="L219" s="7">
        <v>26528</v>
      </c>
      <c r="M219" s="7">
        <f>Table3[[#This Row],[Treatment_Cost]]/Table3[[#This Row],[Length_of_Stay]]</f>
        <v>8842.6666666666661</v>
      </c>
      <c r="N219" t="str">
        <f>IF(Table3[[#This Row],[Cost per day]]&lt;PERCENTILE(Table3[Cost per day],0.25),"Low",
 IF(Table3[[#This Row],[Cost per day]]&gt;PERCENTILE(Table3[Cost per day],0.75),"High",
 "Normal"))</f>
        <v>Normal</v>
      </c>
      <c r="O219" t="s">
        <v>35</v>
      </c>
      <c r="P219" t="s">
        <v>31</v>
      </c>
      <c r="Q219">
        <v>4</v>
      </c>
    </row>
    <row r="220" spans="1:17" x14ac:dyDescent="0.3">
      <c r="A220" t="s">
        <v>252</v>
      </c>
      <c r="B220" t="s">
        <v>818</v>
      </c>
      <c r="C220">
        <v>77</v>
      </c>
      <c r="D220" t="s">
        <v>22</v>
      </c>
      <c r="E220" t="s">
        <v>30</v>
      </c>
      <c r="F220" t="s">
        <v>558</v>
      </c>
      <c r="G220" t="s">
        <v>5</v>
      </c>
      <c r="H220" t="s">
        <v>11</v>
      </c>
      <c r="I220" s="1">
        <v>45397</v>
      </c>
      <c r="J220" s="1">
        <v>45407</v>
      </c>
      <c r="K220" s="8">
        <f>Table3[[#This Row],[Discharge_Date]]-Table3[[#This Row],[Admission_Date]]+1</f>
        <v>11</v>
      </c>
      <c r="L220" s="7">
        <v>132788</v>
      </c>
      <c r="M220" s="7">
        <f>Table3[[#This Row],[Treatment_Cost]]/Table3[[#This Row],[Length_of_Stay]]</f>
        <v>12071.636363636364</v>
      </c>
      <c r="N220" t="str">
        <f>IF(Table3[[#This Row],[Cost per day]]&lt;PERCENTILE(Table3[Cost per day],0.25),"Low",
 IF(Table3[[#This Row],[Cost per day]]&gt;PERCENTILE(Table3[Cost per day],0.75),"High",
 "Normal"))</f>
        <v>Normal</v>
      </c>
      <c r="O220" t="s">
        <v>24</v>
      </c>
      <c r="P220" t="s">
        <v>25</v>
      </c>
      <c r="Q220">
        <v>2</v>
      </c>
    </row>
    <row r="221" spans="1:17" x14ac:dyDescent="0.3">
      <c r="A221" t="s">
        <v>253</v>
      </c>
      <c r="B221" t="s">
        <v>1242</v>
      </c>
      <c r="C221">
        <v>5</v>
      </c>
      <c r="D221" t="s">
        <v>38</v>
      </c>
      <c r="E221" t="s">
        <v>23</v>
      </c>
      <c r="F221" t="s">
        <v>560</v>
      </c>
      <c r="G221" t="s">
        <v>4</v>
      </c>
      <c r="H221" t="s">
        <v>11</v>
      </c>
      <c r="I221" s="1">
        <v>45072</v>
      </c>
      <c r="J221" s="1">
        <v>45076</v>
      </c>
      <c r="K221" s="8">
        <f>Table3[[#This Row],[Discharge_Date]]-Table3[[#This Row],[Admission_Date]]+1</f>
        <v>5</v>
      </c>
      <c r="L221" s="7">
        <v>53486</v>
      </c>
      <c r="M221" s="7">
        <f>Table3[[#This Row],[Treatment_Cost]]/Table3[[#This Row],[Length_of_Stay]]</f>
        <v>10697.2</v>
      </c>
      <c r="N221" t="str">
        <f>IF(Table3[[#This Row],[Cost per day]]&lt;PERCENTILE(Table3[Cost per day],0.25),"Low",
 IF(Table3[[#This Row],[Cost per day]]&gt;PERCENTILE(Table3[Cost per day],0.75),"High",
 "Normal"))</f>
        <v>Normal</v>
      </c>
      <c r="O221" t="s">
        <v>28</v>
      </c>
      <c r="P221" t="s">
        <v>25</v>
      </c>
      <c r="Q221">
        <v>1</v>
      </c>
    </row>
    <row r="222" spans="1:17" x14ac:dyDescent="0.3">
      <c r="A222" t="s">
        <v>254</v>
      </c>
      <c r="B222" t="s">
        <v>1287</v>
      </c>
      <c r="C222">
        <v>31</v>
      </c>
      <c r="D222" t="s">
        <v>27</v>
      </c>
      <c r="E222" t="s">
        <v>23</v>
      </c>
      <c r="F222" t="s">
        <v>558</v>
      </c>
      <c r="G222" t="s">
        <v>6</v>
      </c>
      <c r="H222" t="s">
        <v>9</v>
      </c>
      <c r="I222" s="1">
        <v>45168</v>
      </c>
      <c r="J222" s="1">
        <v>45175</v>
      </c>
      <c r="K222" s="8">
        <f>Table3[[#This Row],[Discharge_Date]]-Table3[[#This Row],[Admission_Date]]+1</f>
        <v>8</v>
      </c>
      <c r="L222" s="7">
        <v>93812</v>
      </c>
      <c r="M222" s="7">
        <f>Table3[[#This Row],[Treatment_Cost]]/Table3[[#This Row],[Length_of_Stay]]</f>
        <v>11726.5</v>
      </c>
      <c r="N222" t="str">
        <f>IF(Table3[[#This Row],[Cost per day]]&lt;PERCENTILE(Table3[Cost per day],0.25),"Low",
 IF(Table3[[#This Row],[Cost per day]]&gt;PERCENTILE(Table3[Cost per day],0.75),"High",
 "Normal"))</f>
        <v>Normal</v>
      </c>
      <c r="O222" t="s">
        <v>24</v>
      </c>
      <c r="P222" t="s">
        <v>31</v>
      </c>
      <c r="Q222">
        <v>2</v>
      </c>
    </row>
    <row r="223" spans="1:17" x14ac:dyDescent="0.3">
      <c r="A223" t="s">
        <v>255</v>
      </c>
      <c r="B223" t="s">
        <v>823</v>
      </c>
      <c r="C223">
        <v>49</v>
      </c>
      <c r="D223" t="s">
        <v>45</v>
      </c>
      <c r="E223" t="s">
        <v>23</v>
      </c>
      <c r="F223" t="s">
        <v>562</v>
      </c>
      <c r="G223" t="s">
        <v>6</v>
      </c>
      <c r="H223" t="s">
        <v>12</v>
      </c>
      <c r="I223" s="1">
        <v>45451</v>
      </c>
      <c r="J223" s="1">
        <v>45459</v>
      </c>
      <c r="K223" s="8">
        <f>Table3[[#This Row],[Discharge_Date]]-Table3[[#This Row],[Admission_Date]]+1</f>
        <v>9</v>
      </c>
      <c r="L223" s="7">
        <v>108060</v>
      </c>
      <c r="M223" s="7">
        <f>Table3[[#This Row],[Treatment_Cost]]/Table3[[#This Row],[Length_of_Stay]]</f>
        <v>12006.666666666666</v>
      </c>
      <c r="N223" t="str">
        <f>IF(Table3[[#This Row],[Cost per day]]&lt;PERCENTILE(Table3[Cost per day],0.25),"Low",
 IF(Table3[[#This Row],[Cost per day]]&gt;PERCENTILE(Table3[Cost per day],0.75),"High",
 "Normal"))</f>
        <v>Normal</v>
      </c>
      <c r="O223" t="s">
        <v>28</v>
      </c>
      <c r="P223" t="s">
        <v>31</v>
      </c>
      <c r="Q223">
        <v>4</v>
      </c>
    </row>
    <row r="224" spans="1:17" x14ac:dyDescent="0.3">
      <c r="A224" t="s">
        <v>256</v>
      </c>
      <c r="B224" t="s">
        <v>1164</v>
      </c>
      <c r="C224">
        <v>5</v>
      </c>
      <c r="D224" t="s">
        <v>38</v>
      </c>
      <c r="E224" t="s">
        <v>30</v>
      </c>
      <c r="F224" t="s">
        <v>563</v>
      </c>
      <c r="G224" t="s">
        <v>6</v>
      </c>
      <c r="H224" t="s">
        <v>10</v>
      </c>
      <c r="I224" s="1">
        <v>44700</v>
      </c>
      <c r="J224" s="1">
        <v>44702</v>
      </c>
      <c r="K224" s="8">
        <f>Table3[[#This Row],[Discharge_Date]]-Table3[[#This Row],[Admission_Date]]+1</f>
        <v>3</v>
      </c>
      <c r="L224" s="7">
        <v>27037</v>
      </c>
      <c r="M224" s="7">
        <f>Table3[[#This Row],[Treatment_Cost]]/Table3[[#This Row],[Length_of_Stay]]</f>
        <v>9012.3333333333339</v>
      </c>
      <c r="N224" t="str">
        <f>IF(Table3[[#This Row],[Cost per day]]&lt;PERCENTILE(Table3[Cost per day],0.25),"Low",
 IF(Table3[[#This Row],[Cost per day]]&gt;PERCENTILE(Table3[Cost per day],0.75),"High",
 "Normal"))</f>
        <v>Normal</v>
      </c>
      <c r="O224" t="s">
        <v>28</v>
      </c>
      <c r="P224" t="s">
        <v>25</v>
      </c>
      <c r="Q224">
        <v>3</v>
      </c>
    </row>
    <row r="225" spans="1:17" x14ac:dyDescent="0.3">
      <c r="A225" t="s">
        <v>257</v>
      </c>
      <c r="B225" t="s">
        <v>697</v>
      </c>
      <c r="C225">
        <v>26</v>
      </c>
      <c r="D225" t="s">
        <v>27</v>
      </c>
      <c r="E225" t="s">
        <v>30</v>
      </c>
      <c r="F225" t="s">
        <v>558</v>
      </c>
      <c r="G225" t="s">
        <v>3</v>
      </c>
      <c r="H225" t="s">
        <v>13</v>
      </c>
      <c r="I225" s="1">
        <v>45356</v>
      </c>
      <c r="J225" s="1">
        <v>45360</v>
      </c>
      <c r="K225" s="8">
        <f>Table3[[#This Row],[Discharge_Date]]-Table3[[#This Row],[Admission_Date]]+1</f>
        <v>5</v>
      </c>
      <c r="L225" s="7">
        <v>54150</v>
      </c>
      <c r="M225" s="7">
        <f>Table3[[#This Row],[Treatment_Cost]]/Table3[[#This Row],[Length_of_Stay]]</f>
        <v>10830</v>
      </c>
      <c r="N225" t="str">
        <f>IF(Table3[[#This Row],[Cost per day]]&lt;PERCENTILE(Table3[Cost per day],0.25),"Low",
 IF(Table3[[#This Row],[Cost per day]]&gt;PERCENTILE(Table3[Cost per day],0.75),"High",
 "Normal"))</f>
        <v>Normal</v>
      </c>
      <c r="O225" t="s">
        <v>28</v>
      </c>
      <c r="P225" t="s">
        <v>25</v>
      </c>
      <c r="Q225">
        <v>4</v>
      </c>
    </row>
    <row r="226" spans="1:17" x14ac:dyDescent="0.3">
      <c r="A226" t="s">
        <v>258</v>
      </c>
      <c r="B226" t="s">
        <v>951</v>
      </c>
      <c r="C226">
        <v>72</v>
      </c>
      <c r="D226" t="s">
        <v>33</v>
      </c>
      <c r="E226" t="s">
        <v>30</v>
      </c>
      <c r="F226" t="s">
        <v>561</v>
      </c>
      <c r="G226" t="s">
        <v>5</v>
      </c>
      <c r="H226" t="s">
        <v>11</v>
      </c>
      <c r="I226" s="1">
        <v>44871</v>
      </c>
      <c r="J226" s="1">
        <v>44879</v>
      </c>
      <c r="K226" s="8">
        <f>Table3[[#This Row],[Discharge_Date]]-Table3[[#This Row],[Admission_Date]]+1</f>
        <v>9</v>
      </c>
      <c r="L226" s="7">
        <v>108542</v>
      </c>
      <c r="M226" s="7">
        <f>Table3[[#This Row],[Treatment_Cost]]/Table3[[#This Row],[Length_of_Stay]]</f>
        <v>12060.222222222223</v>
      </c>
      <c r="N226" t="str">
        <f>IF(Table3[[#This Row],[Cost per day]]&lt;PERCENTILE(Table3[Cost per day],0.25),"Low",
 IF(Table3[[#This Row],[Cost per day]]&gt;PERCENTILE(Table3[Cost per day],0.75),"High",
 "Normal"))</f>
        <v>Normal</v>
      </c>
      <c r="O226" t="s">
        <v>24</v>
      </c>
      <c r="P226" t="s">
        <v>31</v>
      </c>
      <c r="Q226">
        <v>4</v>
      </c>
    </row>
    <row r="227" spans="1:17" x14ac:dyDescent="0.3">
      <c r="A227" t="s">
        <v>259</v>
      </c>
      <c r="B227" t="s">
        <v>1244</v>
      </c>
      <c r="C227">
        <v>19</v>
      </c>
      <c r="D227" t="s">
        <v>27</v>
      </c>
      <c r="E227" t="s">
        <v>30</v>
      </c>
      <c r="F227" t="s">
        <v>560</v>
      </c>
      <c r="G227" t="s">
        <v>3</v>
      </c>
      <c r="H227" t="s">
        <v>10</v>
      </c>
      <c r="I227" s="1">
        <v>44700</v>
      </c>
      <c r="J227" s="1">
        <v>44710</v>
      </c>
      <c r="K227" s="8">
        <f>Table3[[#This Row],[Discharge_Date]]-Table3[[#This Row],[Admission_Date]]+1</f>
        <v>11</v>
      </c>
      <c r="L227" s="7">
        <v>135707</v>
      </c>
      <c r="M227" s="7">
        <f>Table3[[#This Row],[Treatment_Cost]]/Table3[[#This Row],[Length_of_Stay]]</f>
        <v>12337</v>
      </c>
      <c r="N227" t="str">
        <f>IF(Table3[[#This Row],[Cost per day]]&lt;PERCENTILE(Table3[Cost per day],0.25),"Low",
 IF(Table3[[#This Row],[Cost per day]]&gt;PERCENTILE(Table3[Cost per day],0.75),"High",
 "Normal"))</f>
        <v>Normal</v>
      </c>
      <c r="O227" t="s">
        <v>28</v>
      </c>
      <c r="P227" t="s">
        <v>25</v>
      </c>
      <c r="Q227">
        <v>1</v>
      </c>
    </row>
    <row r="228" spans="1:17" x14ac:dyDescent="0.3">
      <c r="A228" t="s">
        <v>260</v>
      </c>
      <c r="B228" t="s">
        <v>750</v>
      </c>
      <c r="C228">
        <v>11</v>
      </c>
      <c r="D228" t="s">
        <v>38</v>
      </c>
      <c r="E228" t="s">
        <v>30</v>
      </c>
      <c r="F228" t="s">
        <v>558</v>
      </c>
      <c r="G228" t="s">
        <v>5</v>
      </c>
      <c r="H228" t="s">
        <v>11</v>
      </c>
      <c r="I228" s="1">
        <v>44661</v>
      </c>
      <c r="J228" s="1">
        <v>44668</v>
      </c>
      <c r="K228" s="8">
        <f>Table3[[#This Row],[Discharge_Date]]-Table3[[#This Row],[Admission_Date]]+1</f>
        <v>8</v>
      </c>
      <c r="L228" s="7">
        <v>95490</v>
      </c>
      <c r="M228" s="7">
        <f>Table3[[#This Row],[Treatment_Cost]]/Table3[[#This Row],[Length_of_Stay]]</f>
        <v>11936.25</v>
      </c>
      <c r="N228" t="str">
        <f>IF(Table3[[#This Row],[Cost per day]]&lt;PERCENTILE(Table3[Cost per day],0.25),"Low",
 IF(Table3[[#This Row],[Cost per day]]&gt;PERCENTILE(Table3[Cost per day],0.75),"High",
 "Normal"))</f>
        <v>Normal</v>
      </c>
      <c r="O228" t="s">
        <v>35</v>
      </c>
      <c r="P228" t="s">
        <v>25</v>
      </c>
      <c r="Q228">
        <v>3</v>
      </c>
    </row>
    <row r="229" spans="1:17" x14ac:dyDescent="0.3">
      <c r="A229" t="s">
        <v>261</v>
      </c>
      <c r="B229" t="s">
        <v>1233</v>
      </c>
      <c r="C229">
        <v>37</v>
      </c>
      <c r="D229" t="s">
        <v>27</v>
      </c>
      <c r="E229" t="s">
        <v>23</v>
      </c>
      <c r="F229" t="s">
        <v>562</v>
      </c>
      <c r="G229" t="s">
        <v>6</v>
      </c>
      <c r="H229" t="s">
        <v>9</v>
      </c>
      <c r="I229" s="1">
        <v>45335</v>
      </c>
      <c r="J229" s="1">
        <v>45337</v>
      </c>
      <c r="K229" s="8">
        <f>Table3[[#This Row],[Discharge_Date]]-Table3[[#This Row],[Admission_Date]]+1</f>
        <v>3</v>
      </c>
      <c r="L229" s="7">
        <v>27355</v>
      </c>
      <c r="M229" s="7">
        <f>Table3[[#This Row],[Treatment_Cost]]/Table3[[#This Row],[Length_of_Stay]]</f>
        <v>9118.3333333333339</v>
      </c>
      <c r="N229" t="str">
        <f>IF(Table3[[#This Row],[Cost per day]]&lt;PERCENTILE(Table3[Cost per day],0.25),"Low",
 IF(Table3[[#This Row],[Cost per day]]&gt;PERCENTILE(Table3[Cost per day],0.75),"High",
 "Normal"))</f>
        <v>Normal</v>
      </c>
      <c r="O229" t="s">
        <v>28</v>
      </c>
      <c r="P229" t="s">
        <v>31</v>
      </c>
      <c r="Q229">
        <v>4</v>
      </c>
    </row>
    <row r="230" spans="1:17" x14ac:dyDescent="0.3">
      <c r="A230" t="s">
        <v>262</v>
      </c>
      <c r="B230" t="s">
        <v>1092</v>
      </c>
      <c r="C230">
        <v>41</v>
      </c>
      <c r="D230" t="s">
        <v>45</v>
      </c>
      <c r="E230" t="s">
        <v>23</v>
      </c>
      <c r="F230" t="s">
        <v>560</v>
      </c>
      <c r="G230" t="s">
        <v>6</v>
      </c>
      <c r="H230" t="s">
        <v>13</v>
      </c>
      <c r="I230" s="1">
        <v>44742</v>
      </c>
      <c r="J230" s="1">
        <v>44749</v>
      </c>
      <c r="K230" s="8">
        <f>Table3[[#This Row],[Discharge_Date]]-Table3[[#This Row],[Admission_Date]]+1</f>
        <v>8</v>
      </c>
      <c r="L230" s="7">
        <v>95930</v>
      </c>
      <c r="M230" s="7">
        <f>Table3[[#This Row],[Treatment_Cost]]/Table3[[#This Row],[Length_of_Stay]]</f>
        <v>11991.25</v>
      </c>
      <c r="N230" t="str">
        <f>IF(Table3[[#This Row],[Cost per day]]&lt;PERCENTILE(Table3[Cost per day],0.25),"Low",
 IF(Table3[[#This Row],[Cost per day]]&gt;PERCENTILE(Table3[Cost per day],0.75),"High",
 "Normal"))</f>
        <v>Normal</v>
      </c>
      <c r="O230" t="s">
        <v>35</v>
      </c>
      <c r="P230" t="s">
        <v>31</v>
      </c>
      <c r="Q230">
        <v>3</v>
      </c>
    </row>
    <row r="231" spans="1:17" x14ac:dyDescent="0.3">
      <c r="A231" t="s">
        <v>263</v>
      </c>
      <c r="B231" t="s">
        <v>636</v>
      </c>
      <c r="C231">
        <v>22</v>
      </c>
      <c r="D231" t="s">
        <v>27</v>
      </c>
      <c r="E231" t="s">
        <v>30</v>
      </c>
      <c r="F231" t="s">
        <v>558</v>
      </c>
      <c r="G231" t="s">
        <v>4</v>
      </c>
      <c r="H231" t="s">
        <v>12</v>
      </c>
      <c r="I231" s="1">
        <v>45153</v>
      </c>
      <c r="J231" s="1">
        <v>45161</v>
      </c>
      <c r="K231" s="8">
        <f>Table3[[#This Row],[Discharge_Date]]-Table3[[#This Row],[Admission_Date]]+1</f>
        <v>9</v>
      </c>
      <c r="L231" s="7">
        <v>109709</v>
      </c>
      <c r="M231" s="7">
        <f>Table3[[#This Row],[Treatment_Cost]]/Table3[[#This Row],[Length_of_Stay]]</f>
        <v>12189.888888888889</v>
      </c>
      <c r="N231" t="str">
        <f>IF(Table3[[#This Row],[Cost per day]]&lt;PERCENTILE(Table3[Cost per day],0.25),"Low",
 IF(Table3[[#This Row],[Cost per day]]&gt;PERCENTILE(Table3[Cost per day],0.75),"High",
 "Normal"))</f>
        <v>Normal</v>
      </c>
      <c r="O231" t="s">
        <v>39</v>
      </c>
      <c r="P231" t="s">
        <v>31</v>
      </c>
      <c r="Q231">
        <v>1</v>
      </c>
    </row>
    <row r="232" spans="1:17" x14ac:dyDescent="0.3">
      <c r="A232" t="s">
        <v>264</v>
      </c>
      <c r="B232" t="s">
        <v>880</v>
      </c>
      <c r="C232">
        <v>17</v>
      </c>
      <c r="D232" t="s">
        <v>38</v>
      </c>
      <c r="E232" t="s">
        <v>23</v>
      </c>
      <c r="F232" t="s">
        <v>561</v>
      </c>
      <c r="G232" t="s">
        <v>4</v>
      </c>
      <c r="H232" t="s">
        <v>11</v>
      </c>
      <c r="I232" s="1">
        <v>44747</v>
      </c>
      <c r="J232" s="1">
        <v>44756</v>
      </c>
      <c r="K232" s="8">
        <f>Table3[[#This Row],[Discharge_Date]]-Table3[[#This Row],[Admission_Date]]+1</f>
        <v>10</v>
      </c>
      <c r="L232" s="7">
        <v>125595</v>
      </c>
      <c r="M232" s="7">
        <f>Table3[[#This Row],[Treatment_Cost]]/Table3[[#This Row],[Length_of_Stay]]</f>
        <v>12559.5</v>
      </c>
      <c r="N232" t="str">
        <f>IF(Table3[[#This Row],[Cost per day]]&lt;PERCENTILE(Table3[Cost per day],0.25),"Low",
 IF(Table3[[#This Row],[Cost per day]]&gt;PERCENTILE(Table3[Cost per day],0.75),"High",
 "Normal"))</f>
        <v>Normal</v>
      </c>
      <c r="O232" t="s">
        <v>35</v>
      </c>
      <c r="P232" t="s">
        <v>31</v>
      </c>
      <c r="Q232">
        <v>4</v>
      </c>
    </row>
    <row r="233" spans="1:17" x14ac:dyDescent="0.3">
      <c r="A233" t="s">
        <v>265</v>
      </c>
      <c r="B233" t="s">
        <v>1482</v>
      </c>
      <c r="C233">
        <v>59</v>
      </c>
      <c r="D233" t="s">
        <v>45</v>
      </c>
      <c r="E233" t="s">
        <v>23</v>
      </c>
      <c r="F233" t="s">
        <v>558</v>
      </c>
      <c r="G233" t="s">
        <v>3</v>
      </c>
      <c r="H233" t="s">
        <v>9</v>
      </c>
      <c r="I233" s="1">
        <v>45109</v>
      </c>
      <c r="J233" s="1">
        <v>45118</v>
      </c>
      <c r="K233" s="8">
        <f>Table3[[#This Row],[Discharge_Date]]-Table3[[#This Row],[Admission_Date]]+1</f>
        <v>10</v>
      </c>
      <c r="L233" s="7">
        <v>125657</v>
      </c>
      <c r="M233" s="7">
        <f>Table3[[#This Row],[Treatment_Cost]]/Table3[[#This Row],[Length_of_Stay]]</f>
        <v>12565.7</v>
      </c>
      <c r="N233" t="str">
        <f>IF(Table3[[#This Row],[Cost per day]]&lt;PERCENTILE(Table3[Cost per day],0.25),"Low",
 IF(Table3[[#This Row],[Cost per day]]&gt;PERCENTILE(Table3[Cost per day],0.75),"High",
 "Normal"))</f>
        <v>Normal</v>
      </c>
      <c r="O233" t="s">
        <v>35</v>
      </c>
      <c r="P233" t="s">
        <v>25</v>
      </c>
      <c r="Q233">
        <v>5</v>
      </c>
    </row>
    <row r="234" spans="1:17" x14ac:dyDescent="0.3">
      <c r="A234" t="s">
        <v>266</v>
      </c>
      <c r="B234" t="s">
        <v>996</v>
      </c>
      <c r="C234">
        <v>45</v>
      </c>
      <c r="D234" t="s">
        <v>45</v>
      </c>
      <c r="E234" t="s">
        <v>30</v>
      </c>
      <c r="F234" t="s">
        <v>562</v>
      </c>
      <c r="G234" t="s">
        <v>4</v>
      </c>
      <c r="H234" t="s">
        <v>11</v>
      </c>
      <c r="I234" s="1">
        <v>45241</v>
      </c>
      <c r="J234" s="1">
        <v>45247</v>
      </c>
      <c r="K234" s="8">
        <f>Table3[[#This Row],[Discharge_Date]]-Table3[[#This Row],[Admission_Date]]+1</f>
        <v>7</v>
      </c>
      <c r="L234" s="7">
        <v>84181</v>
      </c>
      <c r="M234" s="7">
        <f>Table3[[#This Row],[Treatment_Cost]]/Table3[[#This Row],[Length_of_Stay]]</f>
        <v>12025.857142857143</v>
      </c>
      <c r="N234" t="str">
        <f>IF(Table3[[#This Row],[Cost per day]]&lt;PERCENTILE(Table3[Cost per day],0.25),"Low",
 IF(Table3[[#This Row],[Cost per day]]&gt;PERCENTILE(Table3[Cost per day],0.75),"High",
 "Normal"))</f>
        <v>Normal</v>
      </c>
      <c r="O234" t="s">
        <v>39</v>
      </c>
      <c r="P234" t="s">
        <v>25</v>
      </c>
      <c r="Q234">
        <v>3</v>
      </c>
    </row>
    <row r="235" spans="1:17" x14ac:dyDescent="0.3">
      <c r="A235" t="s">
        <v>267</v>
      </c>
      <c r="B235" t="s">
        <v>817</v>
      </c>
      <c r="C235">
        <v>3</v>
      </c>
      <c r="D235" t="s">
        <v>38</v>
      </c>
      <c r="E235" t="s">
        <v>23</v>
      </c>
      <c r="F235" t="s">
        <v>558</v>
      </c>
      <c r="G235" t="s">
        <v>6</v>
      </c>
      <c r="H235" t="s">
        <v>10</v>
      </c>
      <c r="I235" s="1">
        <v>44959</v>
      </c>
      <c r="J235" s="1">
        <v>44963</v>
      </c>
      <c r="K235" s="8">
        <f>Table3[[#This Row],[Discharge_Date]]-Table3[[#This Row],[Admission_Date]]+1</f>
        <v>5</v>
      </c>
      <c r="L235" s="7">
        <v>56159</v>
      </c>
      <c r="M235" s="7">
        <f>Table3[[#This Row],[Treatment_Cost]]/Table3[[#This Row],[Length_of_Stay]]</f>
        <v>11231.8</v>
      </c>
      <c r="N235" t="str">
        <f>IF(Table3[[#This Row],[Cost per day]]&lt;PERCENTILE(Table3[Cost per day],0.25),"Low",
 IF(Table3[[#This Row],[Cost per day]]&gt;PERCENTILE(Table3[Cost per day],0.75),"High",
 "Normal"))</f>
        <v>Normal</v>
      </c>
      <c r="O235" t="s">
        <v>39</v>
      </c>
      <c r="P235" t="s">
        <v>31</v>
      </c>
      <c r="Q235">
        <v>4</v>
      </c>
    </row>
    <row r="236" spans="1:17" x14ac:dyDescent="0.3">
      <c r="A236" t="s">
        <v>268</v>
      </c>
      <c r="B236" t="s">
        <v>1062</v>
      </c>
      <c r="C236">
        <v>51</v>
      </c>
      <c r="D236" t="s">
        <v>45</v>
      </c>
      <c r="E236" t="s">
        <v>23</v>
      </c>
      <c r="F236" t="s">
        <v>558</v>
      </c>
      <c r="G236" t="s">
        <v>3</v>
      </c>
      <c r="H236" t="s">
        <v>11</v>
      </c>
      <c r="I236" s="1">
        <v>44677</v>
      </c>
      <c r="J236" s="1">
        <v>44683</v>
      </c>
      <c r="K236" s="8">
        <f>Table3[[#This Row],[Discharge_Date]]-Table3[[#This Row],[Admission_Date]]+1</f>
        <v>7</v>
      </c>
      <c r="L236" s="7">
        <v>84739</v>
      </c>
      <c r="M236" s="7">
        <f>Table3[[#This Row],[Treatment_Cost]]/Table3[[#This Row],[Length_of_Stay]]</f>
        <v>12105.571428571429</v>
      </c>
      <c r="N236" t="str">
        <f>IF(Table3[[#This Row],[Cost per day]]&lt;PERCENTILE(Table3[Cost per day],0.25),"Low",
 IF(Table3[[#This Row],[Cost per day]]&gt;PERCENTILE(Table3[Cost per day],0.75),"High",
 "Normal"))</f>
        <v>Normal</v>
      </c>
      <c r="O236" t="s">
        <v>35</v>
      </c>
      <c r="P236" t="s">
        <v>31</v>
      </c>
      <c r="Q236">
        <v>5</v>
      </c>
    </row>
    <row r="237" spans="1:17" x14ac:dyDescent="0.3">
      <c r="A237" t="s">
        <v>269</v>
      </c>
      <c r="B237" t="s">
        <v>726</v>
      </c>
      <c r="C237">
        <v>19</v>
      </c>
      <c r="D237" t="s">
        <v>27</v>
      </c>
      <c r="E237" t="s">
        <v>23</v>
      </c>
      <c r="F237" t="s">
        <v>558</v>
      </c>
      <c r="G237" t="s">
        <v>5</v>
      </c>
      <c r="H237" t="s">
        <v>12</v>
      </c>
      <c r="I237" s="1">
        <v>44563</v>
      </c>
      <c r="J237" s="1">
        <v>44570</v>
      </c>
      <c r="K237" s="8">
        <f>Table3[[#This Row],[Discharge_Date]]-Table3[[#This Row],[Admission_Date]]+1</f>
        <v>8</v>
      </c>
      <c r="L237" s="7">
        <v>99012</v>
      </c>
      <c r="M237" s="7">
        <f>Table3[[#This Row],[Treatment_Cost]]/Table3[[#This Row],[Length_of_Stay]]</f>
        <v>12376.5</v>
      </c>
      <c r="N237" t="str">
        <f>IF(Table3[[#This Row],[Cost per day]]&lt;PERCENTILE(Table3[Cost per day],0.25),"Low",
 IF(Table3[[#This Row],[Cost per day]]&gt;PERCENTILE(Table3[Cost per day],0.75),"High",
 "Normal"))</f>
        <v>Normal</v>
      </c>
      <c r="O237" t="s">
        <v>39</v>
      </c>
      <c r="P237" t="s">
        <v>25</v>
      </c>
      <c r="Q237">
        <v>2</v>
      </c>
    </row>
    <row r="238" spans="1:17" x14ac:dyDescent="0.3">
      <c r="A238" t="s">
        <v>270</v>
      </c>
      <c r="B238" t="s">
        <v>790</v>
      </c>
      <c r="C238">
        <v>16</v>
      </c>
      <c r="D238" t="s">
        <v>38</v>
      </c>
      <c r="E238" t="s">
        <v>30</v>
      </c>
      <c r="F238" t="s">
        <v>560</v>
      </c>
      <c r="G238" t="s">
        <v>5</v>
      </c>
      <c r="H238" t="s">
        <v>9</v>
      </c>
      <c r="I238" s="1">
        <v>45296</v>
      </c>
      <c r="J238" s="1">
        <v>45299</v>
      </c>
      <c r="K238" s="8">
        <f>Table3[[#This Row],[Discharge_Date]]-Table3[[#This Row],[Admission_Date]]+1</f>
        <v>4</v>
      </c>
      <c r="L238" s="7">
        <v>42439</v>
      </c>
      <c r="M238" s="7">
        <f>Table3[[#This Row],[Treatment_Cost]]/Table3[[#This Row],[Length_of_Stay]]</f>
        <v>10609.75</v>
      </c>
      <c r="N238" t="str">
        <f>IF(Table3[[#This Row],[Cost per day]]&lt;PERCENTILE(Table3[Cost per day],0.25),"Low",
 IF(Table3[[#This Row],[Cost per day]]&gt;PERCENTILE(Table3[Cost per day],0.75),"High",
 "Normal"))</f>
        <v>Normal</v>
      </c>
      <c r="O238" t="s">
        <v>35</v>
      </c>
      <c r="P238" t="s">
        <v>31</v>
      </c>
      <c r="Q238">
        <v>1</v>
      </c>
    </row>
    <row r="239" spans="1:17" x14ac:dyDescent="0.3">
      <c r="A239" t="s">
        <v>271</v>
      </c>
      <c r="B239" t="s">
        <v>1405</v>
      </c>
      <c r="C239">
        <v>73</v>
      </c>
      <c r="D239" t="s">
        <v>33</v>
      </c>
      <c r="E239" t="s">
        <v>23</v>
      </c>
      <c r="F239" t="s">
        <v>562</v>
      </c>
      <c r="G239" t="s">
        <v>5</v>
      </c>
      <c r="H239" t="s">
        <v>12</v>
      </c>
      <c r="I239" s="1">
        <v>45406</v>
      </c>
      <c r="J239" s="1">
        <v>45416</v>
      </c>
      <c r="K239" s="8">
        <f>Table3[[#This Row],[Discharge_Date]]-Table3[[#This Row],[Admission_Date]]+1</f>
        <v>11</v>
      </c>
      <c r="L239" s="7">
        <v>141493</v>
      </c>
      <c r="M239" s="7">
        <f>Table3[[#This Row],[Treatment_Cost]]/Table3[[#This Row],[Length_of_Stay]]</f>
        <v>12863</v>
      </c>
      <c r="N239" t="str">
        <f>IF(Table3[[#This Row],[Cost per day]]&lt;PERCENTILE(Table3[Cost per day],0.25),"Low",
 IF(Table3[[#This Row],[Cost per day]]&gt;PERCENTILE(Table3[Cost per day],0.75),"High",
 "Normal"))</f>
        <v>Normal</v>
      </c>
      <c r="O239" t="s">
        <v>39</v>
      </c>
      <c r="P239" t="s">
        <v>31</v>
      </c>
      <c r="Q239">
        <v>4</v>
      </c>
    </row>
    <row r="240" spans="1:17" x14ac:dyDescent="0.3">
      <c r="A240" t="s">
        <v>272</v>
      </c>
      <c r="B240" t="s">
        <v>1385</v>
      </c>
      <c r="C240">
        <v>38</v>
      </c>
      <c r="D240" t="s">
        <v>27</v>
      </c>
      <c r="E240" t="s">
        <v>23</v>
      </c>
      <c r="F240" t="s">
        <v>562</v>
      </c>
      <c r="G240" t="s">
        <v>6</v>
      </c>
      <c r="H240" t="s">
        <v>9</v>
      </c>
      <c r="I240" s="1">
        <v>44997</v>
      </c>
      <c r="J240" s="1">
        <v>45003</v>
      </c>
      <c r="K240" s="8">
        <f>Table3[[#This Row],[Discharge_Date]]-Table3[[#This Row],[Admission_Date]]+1</f>
        <v>7</v>
      </c>
      <c r="L240" s="7">
        <v>85103</v>
      </c>
      <c r="M240" s="7">
        <f>Table3[[#This Row],[Treatment_Cost]]/Table3[[#This Row],[Length_of_Stay]]</f>
        <v>12157.571428571429</v>
      </c>
      <c r="N240" t="str">
        <f>IF(Table3[[#This Row],[Cost per day]]&lt;PERCENTILE(Table3[Cost per day],0.25),"Low",
 IF(Table3[[#This Row],[Cost per day]]&gt;PERCENTILE(Table3[Cost per day],0.75),"High",
 "Normal"))</f>
        <v>Normal</v>
      </c>
      <c r="O240" t="s">
        <v>39</v>
      </c>
      <c r="P240" t="s">
        <v>31</v>
      </c>
      <c r="Q240">
        <v>3</v>
      </c>
    </row>
    <row r="241" spans="1:17" x14ac:dyDescent="0.3">
      <c r="A241" t="s">
        <v>273</v>
      </c>
      <c r="B241" t="s">
        <v>813</v>
      </c>
      <c r="C241">
        <v>45</v>
      </c>
      <c r="D241" t="s">
        <v>45</v>
      </c>
      <c r="E241" t="s">
        <v>30</v>
      </c>
      <c r="F241" t="s">
        <v>563</v>
      </c>
      <c r="G241" t="s">
        <v>5</v>
      </c>
      <c r="H241" t="s">
        <v>10</v>
      </c>
      <c r="I241" s="1">
        <v>45416</v>
      </c>
      <c r="J241" s="1">
        <v>45419</v>
      </c>
      <c r="K241" s="8">
        <f>Table3[[#This Row],[Discharge_Date]]-Table3[[#This Row],[Admission_Date]]+1</f>
        <v>4</v>
      </c>
      <c r="L241" s="7">
        <v>42573</v>
      </c>
      <c r="M241" s="7">
        <f>Table3[[#This Row],[Treatment_Cost]]/Table3[[#This Row],[Length_of_Stay]]</f>
        <v>10643.25</v>
      </c>
      <c r="N241" t="str">
        <f>IF(Table3[[#This Row],[Cost per day]]&lt;PERCENTILE(Table3[Cost per day],0.25),"Low",
 IF(Table3[[#This Row],[Cost per day]]&gt;PERCENTILE(Table3[Cost per day],0.75),"High",
 "Normal"))</f>
        <v>Normal</v>
      </c>
      <c r="O241" t="s">
        <v>28</v>
      </c>
      <c r="P241" t="s">
        <v>25</v>
      </c>
      <c r="Q241">
        <v>1</v>
      </c>
    </row>
    <row r="242" spans="1:17" x14ac:dyDescent="0.3">
      <c r="A242" t="s">
        <v>274</v>
      </c>
      <c r="B242" t="s">
        <v>1360</v>
      </c>
      <c r="C242">
        <v>68</v>
      </c>
      <c r="D242" t="s">
        <v>33</v>
      </c>
      <c r="E242" t="s">
        <v>23</v>
      </c>
      <c r="F242" t="s">
        <v>561</v>
      </c>
      <c r="G242" t="s">
        <v>4</v>
      </c>
      <c r="H242" t="s">
        <v>9</v>
      </c>
      <c r="I242" s="1">
        <v>44686</v>
      </c>
      <c r="J242" s="1">
        <v>44690</v>
      </c>
      <c r="K242" s="8">
        <f>Table3[[#This Row],[Discharge_Date]]-Table3[[#This Row],[Admission_Date]]+1</f>
        <v>5</v>
      </c>
      <c r="L242" s="7">
        <v>56830</v>
      </c>
      <c r="M242" s="7">
        <f>Table3[[#This Row],[Treatment_Cost]]/Table3[[#This Row],[Length_of_Stay]]</f>
        <v>11366</v>
      </c>
      <c r="N242" t="str">
        <f>IF(Table3[[#This Row],[Cost per day]]&lt;PERCENTILE(Table3[Cost per day],0.25),"Low",
 IF(Table3[[#This Row],[Cost per day]]&gt;PERCENTILE(Table3[Cost per day],0.75),"High",
 "Normal"))</f>
        <v>Normal</v>
      </c>
      <c r="O242" t="s">
        <v>39</v>
      </c>
      <c r="P242" t="s">
        <v>25</v>
      </c>
      <c r="Q242">
        <v>2</v>
      </c>
    </row>
    <row r="243" spans="1:17" x14ac:dyDescent="0.3">
      <c r="A243" t="s">
        <v>275</v>
      </c>
      <c r="B243" t="s">
        <v>1430</v>
      </c>
      <c r="C243">
        <v>83</v>
      </c>
      <c r="D243" t="s">
        <v>22</v>
      </c>
      <c r="E243" t="s">
        <v>23</v>
      </c>
      <c r="F243" t="s">
        <v>563</v>
      </c>
      <c r="G243" t="s">
        <v>2</v>
      </c>
      <c r="H243" t="s">
        <v>11</v>
      </c>
      <c r="I243" s="1">
        <v>45186</v>
      </c>
      <c r="J243" s="1">
        <v>45193</v>
      </c>
      <c r="K243" s="8">
        <f>Table3[[#This Row],[Discharge_Date]]-Table3[[#This Row],[Admission_Date]]+1</f>
        <v>8</v>
      </c>
      <c r="L243" s="7">
        <v>99455</v>
      </c>
      <c r="M243" s="7">
        <f>Table3[[#This Row],[Treatment_Cost]]/Table3[[#This Row],[Length_of_Stay]]</f>
        <v>12431.875</v>
      </c>
      <c r="N243" t="str">
        <f>IF(Table3[[#This Row],[Cost per day]]&lt;PERCENTILE(Table3[Cost per day],0.25),"Low",
 IF(Table3[[#This Row],[Cost per day]]&gt;PERCENTILE(Table3[Cost per day],0.75),"High",
 "Normal"))</f>
        <v>Normal</v>
      </c>
      <c r="O243" t="s">
        <v>28</v>
      </c>
      <c r="P243" t="s">
        <v>31</v>
      </c>
      <c r="Q243">
        <v>3</v>
      </c>
    </row>
    <row r="244" spans="1:17" x14ac:dyDescent="0.3">
      <c r="A244" t="s">
        <v>276</v>
      </c>
      <c r="B244" t="s">
        <v>1396</v>
      </c>
      <c r="C244">
        <v>3</v>
      </c>
      <c r="D244" t="s">
        <v>38</v>
      </c>
      <c r="E244" t="s">
        <v>30</v>
      </c>
      <c r="F244" t="s">
        <v>562</v>
      </c>
      <c r="G244" t="s">
        <v>6</v>
      </c>
      <c r="H244" t="s">
        <v>9</v>
      </c>
      <c r="I244" s="1">
        <v>45387</v>
      </c>
      <c r="J244" s="1">
        <v>45397</v>
      </c>
      <c r="K244" s="8">
        <f>Table3[[#This Row],[Discharge_Date]]-Table3[[#This Row],[Admission_Date]]+1</f>
        <v>11</v>
      </c>
      <c r="L244" s="7">
        <v>142422</v>
      </c>
      <c r="M244" s="7">
        <f>Table3[[#This Row],[Treatment_Cost]]/Table3[[#This Row],[Length_of_Stay]]</f>
        <v>12947.454545454546</v>
      </c>
      <c r="N244" t="str">
        <f>IF(Table3[[#This Row],[Cost per day]]&lt;PERCENTILE(Table3[Cost per day],0.25),"Low",
 IF(Table3[[#This Row],[Cost per day]]&gt;PERCENTILE(Table3[Cost per day],0.75),"High",
 "Normal"))</f>
        <v>Normal</v>
      </c>
      <c r="O244" t="s">
        <v>28</v>
      </c>
      <c r="P244" t="s">
        <v>31</v>
      </c>
      <c r="Q244">
        <v>3</v>
      </c>
    </row>
    <row r="245" spans="1:17" x14ac:dyDescent="0.3">
      <c r="A245" t="s">
        <v>277</v>
      </c>
      <c r="B245" t="s">
        <v>1295</v>
      </c>
      <c r="C245">
        <v>2</v>
      </c>
      <c r="D245" t="s">
        <v>38</v>
      </c>
      <c r="E245" t="s">
        <v>30</v>
      </c>
      <c r="F245" t="s">
        <v>558</v>
      </c>
      <c r="G245" t="s">
        <v>3</v>
      </c>
      <c r="H245" t="s">
        <v>13</v>
      </c>
      <c r="I245" s="1">
        <v>44928</v>
      </c>
      <c r="J245" s="1">
        <v>44930</v>
      </c>
      <c r="K245" s="8">
        <f>Table3[[#This Row],[Discharge_Date]]-Table3[[#This Row],[Admission_Date]]+1</f>
        <v>3</v>
      </c>
      <c r="L245" s="7">
        <v>28492</v>
      </c>
      <c r="M245" s="7">
        <f>Table3[[#This Row],[Treatment_Cost]]/Table3[[#This Row],[Length_of_Stay]]</f>
        <v>9497.3333333333339</v>
      </c>
      <c r="N245" t="str">
        <f>IF(Table3[[#This Row],[Cost per day]]&lt;PERCENTILE(Table3[Cost per day],0.25),"Low",
 IF(Table3[[#This Row],[Cost per day]]&gt;PERCENTILE(Table3[Cost per day],0.75),"High",
 "Normal"))</f>
        <v>Normal</v>
      </c>
      <c r="O245" t="s">
        <v>24</v>
      </c>
      <c r="P245" t="s">
        <v>31</v>
      </c>
      <c r="Q245">
        <v>2</v>
      </c>
    </row>
    <row r="246" spans="1:17" x14ac:dyDescent="0.3">
      <c r="A246" t="s">
        <v>278</v>
      </c>
      <c r="B246" t="s">
        <v>1408</v>
      </c>
      <c r="C246">
        <v>7</v>
      </c>
      <c r="D246" t="s">
        <v>38</v>
      </c>
      <c r="E246" t="s">
        <v>23</v>
      </c>
      <c r="F246" t="s">
        <v>563</v>
      </c>
      <c r="G246" t="s">
        <v>5</v>
      </c>
      <c r="H246" t="s">
        <v>13</v>
      </c>
      <c r="I246" s="1">
        <v>44786</v>
      </c>
      <c r="J246" s="1">
        <v>44791</v>
      </c>
      <c r="K246" s="8">
        <f>Table3[[#This Row],[Discharge_Date]]-Table3[[#This Row],[Admission_Date]]+1</f>
        <v>6</v>
      </c>
      <c r="L246" s="7">
        <v>71358</v>
      </c>
      <c r="M246" s="7">
        <f>Table3[[#This Row],[Treatment_Cost]]/Table3[[#This Row],[Length_of_Stay]]</f>
        <v>11893</v>
      </c>
      <c r="N246" t="str">
        <f>IF(Table3[[#This Row],[Cost per day]]&lt;PERCENTILE(Table3[Cost per day],0.25),"Low",
 IF(Table3[[#This Row],[Cost per day]]&gt;PERCENTILE(Table3[Cost per day],0.75),"High",
 "Normal"))</f>
        <v>Normal</v>
      </c>
      <c r="O246" t="s">
        <v>28</v>
      </c>
      <c r="P246" t="s">
        <v>25</v>
      </c>
      <c r="Q246">
        <v>2</v>
      </c>
    </row>
    <row r="247" spans="1:17" x14ac:dyDescent="0.3">
      <c r="A247" t="s">
        <v>279</v>
      </c>
      <c r="B247" t="s">
        <v>1115</v>
      </c>
      <c r="C247">
        <v>49</v>
      </c>
      <c r="D247" t="s">
        <v>45</v>
      </c>
      <c r="E247" t="s">
        <v>30</v>
      </c>
      <c r="F247" t="s">
        <v>560</v>
      </c>
      <c r="G247" t="s">
        <v>5</v>
      </c>
      <c r="H247" t="s">
        <v>11</v>
      </c>
      <c r="I247" s="1">
        <v>44864</v>
      </c>
      <c r="J247" s="1">
        <v>44874</v>
      </c>
      <c r="K247" s="8">
        <f>Table3[[#This Row],[Discharge_Date]]-Table3[[#This Row],[Admission_Date]]+1</f>
        <v>11</v>
      </c>
      <c r="L247" s="7">
        <v>143318</v>
      </c>
      <c r="M247" s="7">
        <f>Table3[[#This Row],[Treatment_Cost]]/Table3[[#This Row],[Length_of_Stay]]</f>
        <v>13028.90909090909</v>
      </c>
      <c r="N247" t="str">
        <f>IF(Table3[[#This Row],[Cost per day]]&lt;PERCENTILE(Table3[Cost per day],0.25),"Low",
 IF(Table3[[#This Row],[Cost per day]]&gt;PERCENTILE(Table3[Cost per day],0.75),"High",
 "Normal"))</f>
        <v>Normal</v>
      </c>
      <c r="O247" t="s">
        <v>39</v>
      </c>
      <c r="P247" t="s">
        <v>31</v>
      </c>
      <c r="Q247">
        <v>5</v>
      </c>
    </row>
    <row r="248" spans="1:17" x14ac:dyDescent="0.3">
      <c r="A248" t="s">
        <v>280</v>
      </c>
      <c r="B248" t="s">
        <v>1467</v>
      </c>
      <c r="C248">
        <v>74</v>
      </c>
      <c r="D248" t="s">
        <v>33</v>
      </c>
      <c r="E248" t="s">
        <v>30</v>
      </c>
      <c r="F248" t="s">
        <v>562</v>
      </c>
      <c r="G248" t="s">
        <v>6</v>
      </c>
      <c r="H248" t="s">
        <v>12</v>
      </c>
      <c r="I248" s="1">
        <v>44608</v>
      </c>
      <c r="J248" s="1">
        <v>44616</v>
      </c>
      <c r="K248" s="8">
        <f>Table3[[#This Row],[Discharge_Date]]-Table3[[#This Row],[Admission_Date]]+1</f>
        <v>9</v>
      </c>
      <c r="L248" s="7">
        <v>114764</v>
      </c>
      <c r="M248" s="7">
        <f>Table3[[#This Row],[Treatment_Cost]]/Table3[[#This Row],[Length_of_Stay]]</f>
        <v>12751.555555555555</v>
      </c>
      <c r="N248" t="str">
        <f>IF(Table3[[#This Row],[Cost per day]]&lt;PERCENTILE(Table3[Cost per day],0.25),"Low",
 IF(Table3[[#This Row],[Cost per day]]&gt;PERCENTILE(Table3[Cost per day],0.75),"High",
 "Normal"))</f>
        <v>Normal</v>
      </c>
      <c r="O248" t="s">
        <v>28</v>
      </c>
      <c r="P248" t="s">
        <v>31</v>
      </c>
      <c r="Q248">
        <v>3</v>
      </c>
    </row>
    <row r="249" spans="1:17" x14ac:dyDescent="0.3">
      <c r="A249" t="s">
        <v>281</v>
      </c>
      <c r="B249" t="s">
        <v>662</v>
      </c>
      <c r="C249">
        <v>3</v>
      </c>
      <c r="D249" t="s">
        <v>38</v>
      </c>
      <c r="E249" t="s">
        <v>30</v>
      </c>
      <c r="F249" t="s">
        <v>562</v>
      </c>
      <c r="G249" t="s">
        <v>6</v>
      </c>
      <c r="H249" t="s">
        <v>10</v>
      </c>
      <c r="I249" s="1">
        <v>44613</v>
      </c>
      <c r="J249" s="1">
        <v>44616</v>
      </c>
      <c r="K249" s="8">
        <f>Table3[[#This Row],[Discharge_Date]]-Table3[[#This Row],[Admission_Date]]+1</f>
        <v>4</v>
      </c>
      <c r="L249" s="7">
        <v>43112</v>
      </c>
      <c r="M249" s="7">
        <f>Table3[[#This Row],[Treatment_Cost]]/Table3[[#This Row],[Length_of_Stay]]</f>
        <v>10778</v>
      </c>
      <c r="N249" t="str">
        <f>IF(Table3[[#This Row],[Cost per day]]&lt;PERCENTILE(Table3[Cost per day],0.25),"Low",
 IF(Table3[[#This Row],[Cost per day]]&gt;PERCENTILE(Table3[Cost per day],0.75),"High",
 "Normal"))</f>
        <v>Normal</v>
      </c>
      <c r="O249" t="s">
        <v>24</v>
      </c>
      <c r="P249" t="s">
        <v>31</v>
      </c>
      <c r="Q249">
        <v>1</v>
      </c>
    </row>
    <row r="250" spans="1:17" x14ac:dyDescent="0.3">
      <c r="A250" t="s">
        <v>282</v>
      </c>
      <c r="B250" t="s">
        <v>825</v>
      </c>
      <c r="C250">
        <v>31</v>
      </c>
      <c r="D250" t="s">
        <v>27</v>
      </c>
      <c r="E250" t="s">
        <v>23</v>
      </c>
      <c r="F250" t="s">
        <v>561</v>
      </c>
      <c r="G250" t="s">
        <v>4</v>
      </c>
      <c r="H250" t="s">
        <v>11</v>
      </c>
      <c r="I250" s="1">
        <v>44929</v>
      </c>
      <c r="J250" s="1">
        <v>44938</v>
      </c>
      <c r="K250" s="8">
        <f>Table3[[#This Row],[Discharge_Date]]-Table3[[#This Row],[Admission_Date]]+1</f>
        <v>10</v>
      </c>
      <c r="L250" s="7">
        <v>130057</v>
      </c>
      <c r="M250" s="7">
        <f>Table3[[#This Row],[Treatment_Cost]]/Table3[[#This Row],[Length_of_Stay]]</f>
        <v>13005.7</v>
      </c>
      <c r="N250" t="str">
        <f>IF(Table3[[#This Row],[Cost per day]]&lt;PERCENTILE(Table3[Cost per day],0.25),"Low",
 IF(Table3[[#This Row],[Cost per day]]&gt;PERCENTILE(Table3[Cost per day],0.75),"High",
 "Normal"))</f>
        <v>Normal</v>
      </c>
      <c r="O250" t="s">
        <v>24</v>
      </c>
      <c r="P250" t="s">
        <v>31</v>
      </c>
      <c r="Q250">
        <v>4</v>
      </c>
    </row>
    <row r="251" spans="1:17" x14ac:dyDescent="0.3">
      <c r="A251" t="s">
        <v>283</v>
      </c>
      <c r="B251" t="s">
        <v>991</v>
      </c>
      <c r="C251">
        <v>40</v>
      </c>
      <c r="D251" t="s">
        <v>45</v>
      </c>
      <c r="E251" t="s">
        <v>23</v>
      </c>
      <c r="F251" t="s">
        <v>561</v>
      </c>
      <c r="G251" t="s">
        <v>3</v>
      </c>
      <c r="H251" t="s">
        <v>9</v>
      </c>
      <c r="I251" s="1">
        <v>45393</v>
      </c>
      <c r="J251" s="1">
        <v>45403</v>
      </c>
      <c r="K251" s="8">
        <f>Table3[[#This Row],[Discharge_Date]]-Table3[[#This Row],[Admission_Date]]+1</f>
        <v>11</v>
      </c>
      <c r="L251" s="7">
        <v>144583</v>
      </c>
      <c r="M251" s="7">
        <f>Table3[[#This Row],[Treatment_Cost]]/Table3[[#This Row],[Length_of_Stay]]</f>
        <v>13143.90909090909</v>
      </c>
      <c r="N251" t="str">
        <f>IF(Table3[[#This Row],[Cost per day]]&lt;PERCENTILE(Table3[Cost per day],0.25),"Low",
 IF(Table3[[#This Row],[Cost per day]]&gt;PERCENTILE(Table3[Cost per day],0.75),"High",
 "Normal"))</f>
        <v>Normal</v>
      </c>
      <c r="O251" t="s">
        <v>35</v>
      </c>
      <c r="P251" t="s">
        <v>31</v>
      </c>
      <c r="Q251">
        <v>2</v>
      </c>
    </row>
    <row r="252" spans="1:17" x14ac:dyDescent="0.3">
      <c r="A252" t="s">
        <v>284</v>
      </c>
      <c r="B252" t="s">
        <v>625</v>
      </c>
      <c r="C252">
        <v>62</v>
      </c>
      <c r="D252" t="s">
        <v>33</v>
      </c>
      <c r="E252" t="s">
        <v>23</v>
      </c>
      <c r="F252" t="s">
        <v>562</v>
      </c>
      <c r="G252" t="s">
        <v>6</v>
      </c>
      <c r="H252" t="s">
        <v>11</v>
      </c>
      <c r="I252" s="1">
        <v>44828</v>
      </c>
      <c r="J252" s="1">
        <v>44838</v>
      </c>
      <c r="K252" s="8">
        <f>Table3[[#This Row],[Discharge_Date]]-Table3[[#This Row],[Admission_Date]]+1</f>
        <v>11</v>
      </c>
      <c r="L252" s="7">
        <v>145408</v>
      </c>
      <c r="M252" s="7">
        <f>Table3[[#This Row],[Treatment_Cost]]/Table3[[#This Row],[Length_of_Stay]]</f>
        <v>13218.90909090909</v>
      </c>
      <c r="N252" t="str">
        <f>IF(Table3[[#This Row],[Cost per day]]&lt;PERCENTILE(Table3[Cost per day],0.25),"Low",
 IF(Table3[[#This Row],[Cost per day]]&gt;PERCENTILE(Table3[Cost per day],0.75),"High",
 "Normal"))</f>
        <v>Normal</v>
      </c>
      <c r="O252" t="s">
        <v>24</v>
      </c>
      <c r="P252" t="s">
        <v>25</v>
      </c>
      <c r="Q252">
        <v>3</v>
      </c>
    </row>
    <row r="253" spans="1:17" x14ac:dyDescent="0.3">
      <c r="A253" t="s">
        <v>285</v>
      </c>
      <c r="B253" t="s">
        <v>832</v>
      </c>
      <c r="C253">
        <v>61</v>
      </c>
      <c r="D253" t="s">
        <v>33</v>
      </c>
      <c r="E253" t="s">
        <v>23</v>
      </c>
      <c r="F253" t="s">
        <v>563</v>
      </c>
      <c r="G253" t="s">
        <v>3</v>
      </c>
      <c r="H253" t="s">
        <v>13</v>
      </c>
      <c r="I253" s="1">
        <v>44918</v>
      </c>
      <c r="J253" s="1">
        <v>44928</v>
      </c>
      <c r="K253" s="8">
        <f>Table3[[#This Row],[Discharge_Date]]-Table3[[#This Row],[Admission_Date]]+1</f>
        <v>11</v>
      </c>
      <c r="L253" s="7">
        <v>145552</v>
      </c>
      <c r="M253" s="7">
        <f>Table3[[#This Row],[Treatment_Cost]]/Table3[[#This Row],[Length_of_Stay]]</f>
        <v>13232</v>
      </c>
      <c r="N253" t="str">
        <f>IF(Table3[[#This Row],[Cost per day]]&lt;PERCENTILE(Table3[Cost per day],0.25),"Low",
 IF(Table3[[#This Row],[Cost per day]]&gt;PERCENTILE(Table3[Cost per day],0.75),"High",
 "Normal"))</f>
        <v>Normal</v>
      </c>
      <c r="O253" t="s">
        <v>39</v>
      </c>
      <c r="P253" t="s">
        <v>31</v>
      </c>
      <c r="Q253">
        <v>5</v>
      </c>
    </row>
    <row r="254" spans="1:17" x14ac:dyDescent="0.3">
      <c r="A254" t="s">
        <v>286</v>
      </c>
      <c r="B254" t="s">
        <v>1158</v>
      </c>
      <c r="C254">
        <v>2</v>
      </c>
      <c r="D254" t="s">
        <v>38</v>
      </c>
      <c r="E254" t="s">
        <v>23</v>
      </c>
      <c r="F254" t="s">
        <v>563</v>
      </c>
      <c r="G254" t="s">
        <v>4</v>
      </c>
      <c r="H254" t="s">
        <v>13</v>
      </c>
      <c r="I254" s="1">
        <v>45033</v>
      </c>
      <c r="J254" s="1">
        <v>45041</v>
      </c>
      <c r="K254" s="8">
        <f>Table3[[#This Row],[Discharge_Date]]-Table3[[#This Row],[Admission_Date]]+1</f>
        <v>9</v>
      </c>
      <c r="L254" s="7">
        <v>116790</v>
      </c>
      <c r="M254" s="7">
        <f>Table3[[#This Row],[Treatment_Cost]]/Table3[[#This Row],[Length_of_Stay]]</f>
        <v>12976.666666666666</v>
      </c>
      <c r="N254" t="str">
        <f>IF(Table3[[#This Row],[Cost per day]]&lt;PERCENTILE(Table3[Cost per day],0.25),"Low",
 IF(Table3[[#This Row],[Cost per day]]&gt;PERCENTILE(Table3[Cost per day],0.75),"High",
 "Normal"))</f>
        <v>Normal</v>
      </c>
      <c r="O254" t="s">
        <v>24</v>
      </c>
      <c r="P254" t="s">
        <v>25</v>
      </c>
      <c r="Q254">
        <v>2</v>
      </c>
    </row>
    <row r="255" spans="1:17" x14ac:dyDescent="0.3">
      <c r="A255" t="s">
        <v>287</v>
      </c>
      <c r="B255" t="s">
        <v>753</v>
      </c>
      <c r="C255">
        <v>10</v>
      </c>
      <c r="D255" t="s">
        <v>38</v>
      </c>
      <c r="E255" t="s">
        <v>30</v>
      </c>
      <c r="F255" t="s">
        <v>562</v>
      </c>
      <c r="G255" t="s">
        <v>5</v>
      </c>
      <c r="H255" t="s">
        <v>11</v>
      </c>
      <c r="I255" s="1">
        <v>44867</v>
      </c>
      <c r="J255" s="1">
        <v>44873</v>
      </c>
      <c r="K255" s="8">
        <f>Table3[[#This Row],[Discharge_Date]]-Table3[[#This Row],[Admission_Date]]+1</f>
        <v>7</v>
      </c>
      <c r="L255" s="7">
        <v>87624</v>
      </c>
      <c r="M255" s="7">
        <f>Table3[[#This Row],[Treatment_Cost]]/Table3[[#This Row],[Length_of_Stay]]</f>
        <v>12517.714285714286</v>
      </c>
      <c r="N255" t="str">
        <f>IF(Table3[[#This Row],[Cost per day]]&lt;PERCENTILE(Table3[Cost per day],0.25),"Low",
 IF(Table3[[#This Row],[Cost per day]]&gt;PERCENTILE(Table3[Cost per day],0.75),"High",
 "Normal"))</f>
        <v>Normal</v>
      </c>
      <c r="O255" t="s">
        <v>24</v>
      </c>
      <c r="P255" t="s">
        <v>25</v>
      </c>
      <c r="Q255">
        <v>1</v>
      </c>
    </row>
    <row r="256" spans="1:17" x14ac:dyDescent="0.3">
      <c r="A256" t="s">
        <v>288</v>
      </c>
      <c r="B256" t="s">
        <v>987</v>
      </c>
      <c r="C256">
        <v>38</v>
      </c>
      <c r="D256" t="s">
        <v>27</v>
      </c>
      <c r="E256" t="s">
        <v>23</v>
      </c>
      <c r="F256" t="s">
        <v>560</v>
      </c>
      <c r="G256" t="s">
        <v>2</v>
      </c>
      <c r="H256" t="s">
        <v>12</v>
      </c>
      <c r="I256" s="1">
        <v>44731</v>
      </c>
      <c r="J256" s="1">
        <v>44739</v>
      </c>
      <c r="K256" s="8">
        <f>Table3[[#This Row],[Discharge_Date]]-Table3[[#This Row],[Admission_Date]]+1</f>
        <v>9</v>
      </c>
      <c r="L256" s="7">
        <v>117933</v>
      </c>
      <c r="M256" s="7">
        <f>Table3[[#This Row],[Treatment_Cost]]/Table3[[#This Row],[Length_of_Stay]]</f>
        <v>13103.666666666666</v>
      </c>
      <c r="N256" t="str">
        <f>IF(Table3[[#This Row],[Cost per day]]&lt;PERCENTILE(Table3[Cost per day],0.25),"Low",
 IF(Table3[[#This Row],[Cost per day]]&gt;PERCENTILE(Table3[Cost per day],0.75),"High",
 "Normal"))</f>
        <v>Normal</v>
      </c>
      <c r="O256" t="s">
        <v>28</v>
      </c>
      <c r="P256" t="s">
        <v>25</v>
      </c>
      <c r="Q256">
        <v>4</v>
      </c>
    </row>
    <row r="257" spans="1:17" x14ac:dyDescent="0.3">
      <c r="A257" t="s">
        <v>289</v>
      </c>
      <c r="B257" t="s">
        <v>1007</v>
      </c>
      <c r="C257">
        <v>61</v>
      </c>
      <c r="D257" t="s">
        <v>33</v>
      </c>
      <c r="E257" t="s">
        <v>23</v>
      </c>
      <c r="F257" t="s">
        <v>561</v>
      </c>
      <c r="G257" t="s">
        <v>2</v>
      </c>
      <c r="H257" t="s">
        <v>11</v>
      </c>
      <c r="I257" s="1">
        <v>44790</v>
      </c>
      <c r="J257" s="1">
        <v>44796</v>
      </c>
      <c r="K257" s="8">
        <f>Table3[[#This Row],[Discharge_Date]]-Table3[[#This Row],[Admission_Date]]+1</f>
        <v>7</v>
      </c>
      <c r="L257" s="7">
        <v>88623</v>
      </c>
      <c r="M257" s="7">
        <f>Table3[[#This Row],[Treatment_Cost]]/Table3[[#This Row],[Length_of_Stay]]</f>
        <v>12660.428571428571</v>
      </c>
      <c r="N257" t="str">
        <f>IF(Table3[[#This Row],[Cost per day]]&lt;PERCENTILE(Table3[Cost per day],0.25),"Low",
 IF(Table3[[#This Row],[Cost per day]]&gt;PERCENTILE(Table3[Cost per day],0.75),"High",
 "Normal"))</f>
        <v>Normal</v>
      </c>
      <c r="O257" t="s">
        <v>24</v>
      </c>
      <c r="P257" t="s">
        <v>31</v>
      </c>
      <c r="Q257">
        <v>2</v>
      </c>
    </row>
    <row r="258" spans="1:17" x14ac:dyDescent="0.3">
      <c r="A258" t="s">
        <v>290</v>
      </c>
      <c r="B258" t="s">
        <v>1054</v>
      </c>
      <c r="C258">
        <v>55</v>
      </c>
      <c r="D258" t="s">
        <v>45</v>
      </c>
      <c r="E258" t="s">
        <v>30</v>
      </c>
      <c r="F258" t="s">
        <v>558</v>
      </c>
      <c r="G258" t="s">
        <v>3</v>
      </c>
      <c r="H258" t="s">
        <v>13</v>
      </c>
      <c r="I258" s="1">
        <v>44932</v>
      </c>
      <c r="J258" s="1">
        <v>44942</v>
      </c>
      <c r="K258" s="8">
        <f>Table3[[#This Row],[Discharge_Date]]-Table3[[#This Row],[Admission_Date]]+1</f>
        <v>11</v>
      </c>
      <c r="L258" s="7">
        <v>149270</v>
      </c>
      <c r="M258" s="7">
        <f>Table3[[#This Row],[Treatment_Cost]]/Table3[[#This Row],[Length_of_Stay]]</f>
        <v>13570</v>
      </c>
      <c r="N258" t="str">
        <f>IF(Table3[[#This Row],[Cost per day]]&lt;PERCENTILE(Table3[Cost per day],0.25),"Low",
 IF(Table3[[#This Row],[Cost per day]]&gt;PERCENTILE(Table3[Cost per day],0.75),"High",
 "Normal"))</f>
        <v>Normal</v>
      </c>
      <c r="O258" t="s">
        <v>35</v>
      </c>
      <c r="P258" t="s">
        <v>25</v>
      </c>
      <c r="Q258">
        <v>1</v>
      </c>
    </row>
    <row r="259" spans="1:17" x14ac:dyDescent="0.3">
      <c r="A259" t="s">
        <v>291</v>
      </c>
      <c r="B259" t="s">
        <v>1112</v>
      </c>
      <c r="C259">
        <v>75</v>
      </c>
      <c r="D259" t="s">
        <v>22</v>
      </c>
      <c r="E259" t="s">
        <v>30</v>
      </c>
      <c r="F259" t="s">
        <v>560</v>
      </c>
      <c r="G259" t="s">
        <v>2</v>
      </c>
      <c r="H259" t="s">
        <v>10</v>
      </c>
      <c r="I259" s="1">
        <v>45366</v>
      </c>
      <c r="J259" s="1">
        <v>45370</v>
      </c>
      <c r="K259" s="8">
        <f>Table3[[#This Row],[Discharge_Date]]-Table3[[#This Row],[Admission_Date]]+1</f>
        <v>5</v>
      </c>
      <c r="L259" s="7">
        <v>60172</v>
      </c>
      <c r="M259" s="7">
        <f>Table3[[#This Row],[Treatment_Cost]]/Table3[[#This Row],[Length_of_Stay]]</f>
        <v>12034.4</v>
      </c>
      <c r="N259" t="str">
        <f>IF(Table3[[#This Row],[Cost per day]]&lt;PERCENTILE(Table3[Cost per day],0.25),"Low",
 IF(Table3[[#This Row],[Cost per day]]&gt;PERCENTILE(Table3[Cost per day],0.75),"High",
 "Normal"))</f>
        <v>Normal</v>
      </c>
      <c r="O259" t="s">
        <v>28</v>
      </c>
      <c r="P259" t="s">
        <v>25</v>
      </c>
      <c r="Q259">
        <v>2</v>
      </c>
    </row>
    <row r="260" spans="1:17" x14ac:dyDescent="0.3">
      <c r="A260" t="s">
        <v>292</v>
      </c>
      <c r="B260" t="s">
        <v>1486</v>
      </c>
      <c r="C260">
        <v>68</v>
      </c>
      <c r="D260" t="s">
        <v>33</v>
      </c>
      <c r="E260" t="s">
        <v>23</v>
      </c>
      <c r="F260" t="s">
        <v>563</v>
      </c>
      <c r="G260" t="s">
        <v>5</v>
      </c>
      <c r="H260" t="s">
        <v>10</v>
      </c>
      <c r="I260" s="1">
        <v>44981</v>
      </c>
      <c r="J260" s="1">
        <v>44988</v>
      </c>
      <c r="K260" s="8">
        <f>Table3[[#This Row],[Discharge_Date]]-Table3[[#This Row],[Admission_Date]]+1</f>
        <v>8</v>
      </c>
      <c r="L260" s="7">
        <v>106181</v>
      </c>
      <c r="M260" s="7">
        <f>Table3[[#This Row],[Treatment_Cost]]/Table3[[#This Row],[Length_of_Stay]]</f>
        <v>13272.625</v>
      </c>
      <c r="N260" t="str">
        <f>IF(Table3[[#This Row],[Cost per day]]&lt;PERCENTILE(Table3[Cost per day],0.25),"Low",
 IF(Table3[[#This Row],[Cost per day]]&gt;PERCENTILE(Table3[Cost per day],0.75),"High",
 "Normal"))</f>
        <v>Normal</v>
      </c>
      <c r="O260" t="s">
        <v>35</v>
      </c>
      <c r="P260" t="s">
        <v>31</v>
      </c>
      <c r="Q260">
        <v>2</v>
      </c>
    </row>
    <row r="261" spans="1:17" x14ac:dyDescent="0.3">
      <c r="A261" t="s">
        <v>293</v>
      </c>
      <c r="B261" t="s">
        <v>834</v>
      </c>
      <c r="C261">
        <v>69</v>
      </c>
      <c r="D261" t="s">
        <v>33</v>
      </c>
      <c r="E261" t="s">
        <v>30</v>
      </c>
      <c r="F261" t="s">
        <v>562</v>
      </c>
      <c r="G261" t="s">
        <v>6</v>
      </c>
      <c r="H261" t="s">
        <v>13</v>
      </c>
      <c r="I261" s="1">
        <v>44617</v>
      </c>
      <c r="J261" s="1">
        <v>44621</v>
      </c>
      <c r="K261" s="8">
        <f>Table3[[#This Row],[Discharge_Date]]-Table3[[#This Row],[Admission_Date]]+1</f>
        <v>5</v>
      </c>
      <c r="L261" s="7">
        <v>60766</v>
      </c>
      <c r="M261" s="7">
        <f>Table3[[#This Row],[Treatment_Cost]]/Table3[[#This Row],[Length_of_Stay]]</f>
        <v>12153.2</v>
      </c>
      <c r="N261" t="str">
        <f>IF(Table3[[#This Row],[Cost per day]]&lt;PERCENTILE(Table3[Cost per day],0.25),"Low",
 IF(Table3[[#This Row],[Cost per day]]&gt;PERCENTILE(Table3[Cost per day],0.75),"High",
 "Normal"))</f>
        <v>Normal</v>
      </c>
      <c r="O261" t="s">
        <v>35</v>
      </c>
      <c r="P261" t="s">
        <v>31</v>
      </c>
      <c r="Q261">
        <v>4</v>
      </c>
    </row>
    <row r="262" spans="1:17" x14ac:dyDescent="0.3">
      <c r="A262" t="s">
        <v>294</v>
      </c>
      <c r="B262" t="s">
        <v>1356</v>
      </c>
      <c r="C262">
        <v>10</v>
      </c>
      <c r="D262" t="s">
        <v>38</v>
      </c>
      <c r="E262" t="s">
        <v>23</v>
      </c>
      <c r="F262" t="s">
        <v>558</v>
      </c>
      <c r="G262" t="s">
        <v>2</v>
      </c>
      <c r="H262" t="s">
        <v>11</v>
      </c>
      <c r="I262" s="1">
        <v>45049</v>
      </c>
      <c r="J262" s="1">
        <v>45055</v>
      </c>
      <c r="K262" s="8">
        <f>Table3[[#This Row],[Discharge_Date]]-Table3[[#This Row],[Admission_Date]]+1</f>
        <v>7</v>
      </c>
      <c r="L262" s="7">
        <v>91483</v>
      </c>
      <c r="M262" s="7">
        <f>Table3[[#This Row],[Treatment_Cost]]/Table3[[#This Row],[Length_of_Stay]]</f>
        <v>13069</v>
      </c>
      <c r="N262" t="str">
        <f>IF(Table3[[#This Row],[Cost per day]]&lt;PERCENTILE(Table3[Cost per day],0.25),"Low",
 IF(Table3[[#This Row],[Cost per day]]&gt;PERCENTILE(Table3[Cost per day],0.75),"High",
 "Normal"))</f>
        <v>Normal</v>
      </c>
      <c r="O262" t="s">
        <v>35</v>
      </c>
      <c r="P262" t="s">
        <v>31</v>
      </c>
      <c r="Q262">
        <v>3</v>
      </c>
    </row>
    <row r="263" spans="1:17" x14ac:dyDescent="0.3">
      <c r="A263" t="s">
        <v>295</v>
      </c>
      <c r="B263" t="s">
        <v>752</v>
      </c>
      <c r="C263">
        <v>65</v>
      </c>
      <c r="D263" t="s">
        <v>33</v>
      </c>
      <c r="E263" t="s">
        <v>30</v>
      </c>
      <c r="F263" t="s">
        <v>558</v>
      </c>
      <c r="G263" t="s">
        <v>5</v>
      </c>
      <c r="H263" t="s">
        <v>12</v>
      </c>
      <c r="I263" s="1">
        <v>45328</v>
      </c>
      <c r="J263" s="1">
        <v>45334</v>
      </c>
      <c r="K263" s="8">
        <f>Table3[[#This Row],[Discharge_Date]]-Table3[[#This Row],[Admission_Date]]+1</f>
        <v>7</v>
      </c>
      <c r="L263" s="7">
        <v>91895</v>
      </c>
      <c r="M263" s="7">
        <f>Table3[[#This Row],[Treatment_Cost]]/Table3[[#This Row],[Length_of_Stay]]</f>
        <v>13127.857142857143</v>
      </c>
      <c r="N263" t="str">
        <f>IF(Table3[[#This Row],[Cost per day]]&lt;PERCENTILE(Table3[Cost per day],0.25),"Low",
 IF(Table3[[#This Row],[Cost per day]]&gt;PERCENTILE(Table3[Cost per day],0.75),"High",
 "Normal"))</f>
        <v>Normal</v>
      </c>
      <c r="O263" t="s">
        <v>24</v>
      </c>
      <c r="P263" t="s">
        <v>31</v>
      </c>
      <c r="Q263">
        <v>2</v>
      </c>
    </row>
    <row r="264" spans="1:17" x14ac:dyDescent="0.3">
      <c r="A264" t="s">
        <v>296</v>
      </c>
      <c r="B264" t="s">
        <v>1380</v>
      </c>
      <c r="C264">
        <v>1</v>
      </c>
      <c r="D264" t="s">
        <v>38</v>
      </c>
      <c r="E264" t="s">
        <v>23</v>
      </c>
      <c r="F264" t="s">
        <v>560</v>
      </c>
      <c r="G264" t="s">
        <v>4</v>
      </c>
      <c r="H264" t="s">
        <v>10</v>
      </c>
      <c r="I264" s="1">
        <v>44837</v>
      </c>
      <c r="J264" s="1">
        <v>44846</v>
      </c>
      <c r="K264" s="8">
        <f>Table3[[#This Row],[Discharge_Date]]-Table3[[#This Row],[Admission_Date]]+1</f>
        <v>10</v>
      </c>
      <c r="L264" s="7">
        <v>137866</v>
      </c>
      <c r="M264" s="7">
        <f>Table3[[#This Row],[Treatment_Cost]]/Table3[[#This Row],[Length_of_Stay]]</f>
        <v>13786.6</v>
      </c>
      <c r="N264" t="str">
        <f>IF(Table3[[#This Row],[Cost per day]]&lt;PERCENTILE(Table3[Cost per day],0.25),"Low",
 IF(Table3[[#This Row],[Cost per day]]&gt;PERCENTILE(Table3[Cost per day],0.75),"High",
 "Normal"))</f>
        <v>Normal</v>
      </c>
      <c r="O264" t="s">
        <v>39</v>
      </c>
      <c r="P264" t="s">
        <v>25</v>
      </c>
      <c r="Q264">
        <v>2</v>
      </c>
    </row>
    <row r="265" spans="1:17" x14ac:dyDescent="0.3">
      <c r="A265" t="s">
        <v>297</v>
      </c>
      <c r="B265" t="s">
        <v>1306</v>
      </c>
      <c r="C265">
        <v>78</v>
      </c>
      <c r="D265" t="s">
        <v>22</v>
      </c>
      <c r="E265" t="s">
        <v>30</v>
      </c>
      <c r="F265" t="s">
        <v>558</v>
      </c>
      <c r="G265" t="s">
        <v>5</v>
      </c>
      <c r="H265" t="s">
        <v>10</v>
      </c>
      <c r="I265" s="1">
        <v>45143</v>
      </c>
      <c r="J265" s="1">
        <v>45152</v>
      </c>
      <c r="K265" s="8">
        <f>Table3[[#This Row],[Discharge_Date]]-Table3[[#This Row],[Admission_Date]]+1</f>
        <v>10</v>
      </c>
      <c r="L265" s="7">
        <v>138108</v>
      </c>
      <c r="M265" s="7">
        <f>Table3[[#This Row],[Treatment_Cost]]/Table3[[#This Row],[Length_of_Stay]]</f>
        <v>13810.8</v>
      </c>
      <c r="N265" t="str">
        <f>IF(Table3[[#This Row],[Cost per day]]&lt;PERCENTILE(Table3[Cost per day],0.25),"Low",
 IF(Table3[[#This Row],[Cost per day]]&gt;PERCENTILE(Table3[Cost per day],0.75),"High",
 "Normal"))</f>
        <v>Normal</v>
      </c>
      <c r="O265" t="s">
        <v>24</v>
      </c>
      <c r="P265" t="s">
        <v>25</v>
      </c>
      <c r="Q265">
        <v>1</v>
      </c>
    </row>
    <row r="266" spans="1:17" x14ac:dyDescent="0.3">
      <c r="A266" t="s">
        <v>298</v>
      </c>
      <c r="B266" t="s">
        <v>1236</v>
      </c>
      <c r="C266">
        <v>7</v>
      </c>
      <c r="D266" t="s">
        <v>38</v>
      </c>
      <c r="E266" t="s">
        <v>23</v>
      </c>
      <c r="F266" t="s">
        <v>563</v>
      </c>
      <c r="G266" t="s">
        <v>5</v>
      </c>
      <c r="H266" t="s">
        <v>10</v>
      </c>
      <c r="I266" s="1">
        <v>44824</v>
      </c>
      <c r="J266" s="1">
        <v>44830</v>
      </c>
      <c r="K266" s="8">
        <f>Table3[[#This Row],[Discharge_Date]]-Table3[[#This Row],[Admission_Date]]+1</f>
        <v>7</v>
      </c>
      <c r="L266" s="7">
        <v>92077</v>
      </c>
      <c r="M266" s="7">
        <f>Table3[[#This Row],[Treatment_Cost]]/Table3[[#This Row],[Length_of_Stay]]</f>
        <v>13153.857142857143</v>
      </c>
      <c r="N266" t="str">
        <f>IF(Table3[[#This Row],[Cost per day]]&lt;PERCENTILE(Table3[Cost per day],0.25),"Low",
 IF(Table3[[#This Row],[Cost per day]]&gt;PERCENTILE(Table3[Cost per day],0.75),"High",
 "Normal"))</f>
        <v>Normal</v>
      </c>
      <c r="O266" t="s">
        <v>24</v>
      </c>
      <c r="P266" t="s">
        <v>31</v>
      </c>
      <c r="Q266">
        <v>1</v>
      </c>
    </row>
    <row r="267" spans="1:17" x14ac:dyDescent="0.3">
      <c r="A267" t="s">
        <v>299</v>
      </c>
      <c r="B267" t="s">
        <v>1088</v>
      </c>
      <c r="C267">
        <v>6</v>
      </c>
      <c r="D267" t="s">
        <v>38</v>
      </c>
      <c r="E267" t="s">
        <v>30</v>
      </c>
      <c r="F267" t="s">
        <v>558</v>
      </c>
      <c r="G267" t="s">
        <v>5</v>
      </c>
      <c r="H267" t="s">
        <v>9</v>
      </c>
      <c r="I267" s="1">
        <v>44775</v>
      </c>
      <c r="J267" s="1">
        <v>44784</v>
      </c>
      <c r="K267" s="8">
        <f>Table3[[#This Row],[Discharge_Date]]-Table3[[#This Row],[Admission_Date]]+1</f>
        <v>10</v>
      </c>
      <c r="L267" s="7">
        <v>138213</v>
      </c>
      <c r="M267" s="7">
        <f>Table3[[#This Row],[Treatment_Cost]]/Table3[[#This Row],[Length_of_Stay]]</f>
        <v>13821.3</v>
      </c>
      <c r="N267" t="str">
        <f>IF(Table3[[#This Row],[Cost per day]]&lt;PERCENTILE(Table3[Cost per day],0.25),"Low",
 IF(Table3[[#This Row],[Cost per day]]&gt;PERCENTILE(Table3[Cost per day],0.75),"High",
 "Normal"))</f>
        <v>Normal</v>
      </c>
      <c r="O267" t="s">
        <v>24</v>
      </c>
      <c r="P267" t="s">
        <v>25</v>
      </c>
      <c r="Q267">
        <v>2</v>
      </c>
    </row>
    <row r="268" spans="1:17" x14ac:dyDescent="0.3">
      <c r="A268" t="s">
        <v>300</v>
      </c>
      <c r="B268" t="s">
        <v>922</v>
      </c>
      <c r="C268">
        <v>50</v>
      </c>
      <c r="D268" t="s">
        <v>45</v>
      </c>
      <c r="E268" t="s">
        <v>23</v>
      </c>
      <c r="F268" t="s">
        <v>558</v>
      </c>
      <c r="G268" t="s">
        <v>2</v>
      </c>
      <c r="H268" t="s">
        <v>9</v>
      </c>
      <c r="I268" s="1">
        <v>45115</v>
      </c>
      <c r="J268" s="1">
        <v>45121</v>
      </c>
      <c r="K268" s="8">
        <f>Table3[[#This Row],[Discharge_Date]]-Table3[[#This Row],[Admission_Date]]+1</f>
        <v>7</v>
      </c>
      <c r="L268" s="7">
        <v>93420</v>
      </c>
      <c r="M268" s="7">
        <f>Table3[[#This Row],[Treatment_Cost]]/Table3[[#This Row],[Length_of_Stay]]</f>
        <v>13345.714285714286</v>
      </c>
      <c r="N268" t="str">
        <f>IF(Table3[[#This Row],[Cost per day]]&lt;PERCENTILE(Table3[Cost per day],0.25),"Low",
 IF(Table3[[#This Row],[Cost per day]]&gt;PERCENTILE(Table3[Cost per day],0.75),"High",
 "Normal"))</f>
        <v>Normal</v>
      </c>
      <c r="O268" t="s">
        <v>35</v>
      </c>
      <c r="P268" t="s">
        <v>31</v>
      </c>
      <c r="Q268">
        <v>4</v>
      </c>
    </row>
    <row r="269" spans="1:17" x14ac:dyDescent="0.3">
      <c r="A269" t="s">
        <v>301</v>
      </c>
      <c r="B269" t="s">
        <v>1339</v>
      </c>
      <c r="C269">
        <v>20</v>
      </c>
      <c r="D269" t="s">
        <v>27</v>
      </c>
      <c r="E269" t="s">
        <v>30</v>
      </c>
      <c r="F269" t="s">
        <v>562</v>
      </c>
      <c r="G269" t="s">
        <v>3</v>
      </c>
      <c r="H269" t="s">
        <v>10</v>
      </c>
      <c r="I269" s="1">
        <v>45024</v>
      </c>
      <c r="J269" s="1">
        <v>45029</v>
      </c>
      <c r="K269" s="8">
        <f>Table3[[#This Row],[Discharge_Date]]-Table3[[#This Row],[Admission_Date]]+1</f>
        <v>6</v>
      </c>
      <c r="L269" s="7">
        <v>77941</v>
      </c>
      <c r="M269" s="7">
        <f>Table3[[#This Row],[Treatment_Cost]]/Table3[[#This Row],[Length_of_Stay]]</f>
        <v>12990.166666666666</v>
      </c>
      <c r="N269" t="str">
        <f>IF(Table3[[#This Row],[Cost per day]]&lt;PERCENTILE(Table3[Cost per day],0.25),"Low",
 IF(Table3[[#This Row],[Cost per day]]&gt;PERCENTILE(Table3[Cost per day],0.75),"High",
 "Normal"))</f>
        <v>Normal</v>
      </c>
      <c r="O269" t="s">
        <v>35</v>
      </c>
      <c r="P269" t="s">
        <v>25</v>
      </c>
      <c r="Q269">
        <v>4</v>
      </c>
    </row>
    <row r="270" spans="1:17" x14ac:dyDescent="0.3">
      <c r="A270" t="s">
        <v>302</v>
      </c>
      <c r="B270" t="s">
        <v>939</v>
      </c>
      <c r="C270">
        <v>67</v>
      </c>
      <c r="D270" t="s">
        <v>33</v>
      </c>
      <c r="E270" t="s">
        <v>23</v>
      </c>
      <c r="F270" t="s">
        <v>561</v>
      </c>
      <c r="G270" t="s">
        <v>5</v>
      </c>
      <c r="H270" t="s">
        <v>10</v>
      </c>
      <c r="I270" s="1">
        <v>45208</v>
      </c>
      <c r="J270" s="1">
        <v>45217</v>
      </c>
      <c r="K270" s="8">
        <f>Table3[[#This Row],[Discharge_Date]]-Table3[[#This Row],[Admission_Date]]+1</f>
        <v>10</v>
      </c>
      <c r="L270" s="7">
        <v>140541</v>
      </c>
      <c r="M270" s="7">
        <f>Table3[[#This Row],[Treatment_Cost]]/Table3[[#This Row],[Length_of_Stay]]</f>
        <v>14054.1</v>
      </c>
      <c r="N270" t="str">
        <f>IF(Table3[[#This Row],[Cost per day]]&lt;PERCENTILE(Table3[Cost per day],0.25),"Low",
 IF(Table3[[#This Row],[Cost per day]]&gt;PERCENTILE(Table3[Cost per day],0.75),"High",
 "Normal"))</f>
        <v>Normal</v>
      </c>
      <c r="O270" t="s">
        <v>28</v>
      </c>
      <c r="P270" t="s">
        <v>25</v>
      </c>
      <c r="Q270">
        <v>1</v>
      </c>
    </row>
    <row r="271" spans="1:17" x14ac:dyDescent="0.3">
      <c r="A271" t="s">
        <v>303</v>
      </c>
      <c r="B271" t="s">
        <v>1457</v>
      </c>
      <c r="C271">
        <v>81</v>
      </c>
      <c r="D271" t="s">
        <v>22</v>
      </c>
      <c r="E271" t="s">
        <v>30</v>
      </c>
      <c r="F271" t="s">
        <v>560</v>
      </c>
      <c r="G271" t="s">
        <v>5</v>
      </c>
      <c r="H271" t="s">
        <v>12</v>
      </c>
      <c r="I271" s="1">
        <v>45456</v>
      </c>
      <c r="J271" s="1">
        <v>45464</v>
      </c>
      <c r="K271" s="8">
        <f>Table3[[#This Row],[Discharge_Date]]-Table3[[#This Row],[Admission_Date]]+1</f>
        <v>9</v>
      </c>
      <c r="L271" s="7">
        <v>125300</v>
      </c>
      <c r="M271" s="7">
        <f>Table3[[#This Row],[Treatment_Cost]]/Table3[[#This Row],[Length_of_Stay]]</f>
        <v>13922.222222222223</v>
      </c>
      <c r="N271" t="str">
        <f>IF(Table3[[#This Row],[Cost per day]]&lt;PERCENTILE(Table3[Cost per day],0.25),"Low",
 IF(Table3[[#This Row],[Cost per day]]&gt;PERCENTILE(Table3[Cost per day],0.75),"High",
 "Normal"))</f>
        <v>Normal</v>
      </c>
      <c r="O271" t="s">
        <v>35</v>
      </c>
      <c r="P271" t="s">
        <v>31</v>
      </c>
      <c r="Q271">
        <v>2</v>
      </c>
    </row>
    <row r="272" spans="1:17" x14ac:dyDescent="0.3">
      <c r="A272" t="s">
        <v>304</v>
      </c>
      <c r="B272" t="s">
        <v>1341</v>
      </c>
      <c r="C272">
        <v>75</v>
      </c>
      <c r="D272" t="s">
        <v>22</v>
      </c>
      <c r="E272" t="s">
        <v>23</v>
      </c>
      <c r="F272" t="s">
        <v>561</v>
      </c>
      <c r="G272" t="s">
        <v>4</v>
      </c>
      <c r="H272" t="s">
        <v>10</v>
      </c>
      <c r="I272" s="1">
        <v>45016</v>
      </c>
      <c r="J272" s="1">
        <v>45025</v>
      </c>
      <c r="K272" s="8">
        <f>Table3[[#This Row],[Discharge_Date]]-Table3[[#This Row],[Admission_Date]]+1</f>
        <v>10</v>
      </c>
      <c r="L272" s="7">
        <v>141084</v>
      </c>
      <c r="M272" s="7">
        <f>Table3[[#This Row],[Treatment_Cost]]/Table3[[#This Row],[Length_of_Stay]]</f>
        <v>14108.4</v>
      </c>
      <c r="N272" t="str">
        <f>IF(Table3[[#This Row],[Cost per day]]&lt;PERCENTILE(Table3[Cost per day],0.25),"Low",
 IF(Table3[[#This Row],[Cost per day]]&gt;PERCENTILE(Table3[Cost per day],0.75),"High",
 "Normal"))</f>
        <v>Normal</v>
      </c>
      <c r="O272" t="s">
        <v>24</v>
      </c>
      <c r="P272" t="s">
        <v>31</v>
      </c>
      <c r="Q272">
        <v>3</v>
      </c>
    </row>
    <row r="273" spans="1:17" x14ac:dyDescent="0.3">
      <c r="A273" t="s">
        <v>305</v>
      </c>
      <c r="B273" t="s">
        <v>778</v>
      </c>
      <c r="C273">
        <v>24</v>
      </c>
      <c r="D273" t="s">
        <v>27</v>
      </c>
      <c r="E273" t="s">
        <v>30</v>
      </c>
      <c r="F273" t="s">
        <v>560</v>
      </c>
      <c r="G273" t="s">
        <v>3</v>
      </c>
      <c r="H273" t="s">
        <v>11</v>
      </c>
      <c r="I273" s="1">
        <v>44838</v>
      </c>
      <c r="J273" s="1">
        <v>44845</v>
      </c>
      <c r="K273" s="8">
        <f>Table3[[#This Row],[Discharge_Date]]-Table3[[#This Row],[Admission_Date]]+1</f>
        <v>8</v>
      </c>
      <c r="L273" s="7">
        <v>110610</v>
      </c>
      <c r="M273" s="7">
        <f>Table3[[#This Row],[Treatment_Cost]]/Table3[[#This Row],[Length_of_Stay]]</f>
        <v>13826.25</v>
      </c>
      <c r="N273" t="str">
        <f>IF(Table3[[#This Row],[Cost per day]]&lt;PERCENTILE(Table3[Cost per day],0.25),"Low",
 IF(Table3[[#This Row],[Cost per day]]&gt;PERCENTILE(Table3[Cost per day],0.75),"High",
 "Normal"))</f>
        <v>Normal</v>
      </c>
      <c r="O273" t="s">
        <v>35</v>
      </c>
      <c r="P273" t="s">
        <v>31</v>
      </c>
      <c r="Q273">
        <v>1</v>
      </c>
    </row>
    <row r="274" spans="1:17" x14ac:dyDescent="0.3">
      <c r="A274" t="s">
        <v>306</v>
      </c>
      <c r="B274" t="s">
        <v>649</v>
      </c>
      <c r="C274">
        <v>61</v>
      </c>
      <c r="D274" t="s">
        <v>33</v>
      </c>
      <c r="E274" t="s">
        <v>30</v>
      </c>
      <c r="F274" t="s">
        <v>558</v>
      </c>
      <c r="G274" t="s">
        <v>5</v>
      </c>
      <c r="H274" t="s">
        <v>13</v>
      </c>
      <c r="I274" s="1">
        <v>45333</v>
      </c>
      <c r="J274" s="1">
        <v>45339</v>
      </c>
      <c r="K274" s="8">
        <f>Table3[[#This Row],[Discharge_Date]]-Table3[[#This Row],[Admission_Date]]+1</f>
        <v>7</v>
      </c>
      <c r="L274" s="7">
        <v>95163</v>
      </c>
      <c r="M274" s="7">
        <f>Table3[[#This Row],[Treatment_Cost]]/Table3[[#This Row],[Length_of_Stay]]</f>
        <v>13594.714285714286</v>
      </c>
      <c r="N274" t="str">
        <f>IF(Table3[[#This Row],[Cost per day]]&lt;PERCENTILE(Table3[Cost per day],0.25),"Low",
 IF(Table3[[#This Row],[Cost per day]]&gt;PERCENTILE(Table3[Cost per day],0.75),"High",
 "Normal"))</f>
        <v>Normal</v>
      </c>
      <c r="O274" t="s">
        <v>24</v>
      </c>
      <c r="P274" t="s">
        <v>25</v>
      </c>
      <c r="Q274">
        <v>5</v>
      </c>
    </row>
    <row r="275" spans="1:17" x14ac:dyDescent="0.3">
      <c r="A275" t="s">
        <v>307</v>
      </c>
      <c r="B275" t="s">
        <v>1240</v>
      </c>
      <c r="C275">
        <v>57</v>
      </c>
      <c r="D275" t="s">
        <v>45</v>
      </c>
      <c r="E275" t="s">
        <v>23</v>
      </c>
      <c r="F275" t="s">
        <v>561</v>
      </c>
      <c r="G275" t="s">
        <v>2</v>
      </c>
      <c r="H275" t="s">
        <v>10</v>
      </c>
      <c r="I275" s="1">
        <v>44726</v>
      </c>
      <c r="J275" s="1">
        <v>44730</v>
      </c>
      <c r="K275" s="8">
        <f>Table3[[#This Row],[Discharge_Date]]-Table3[[#This Row],[Admission_Date]]+1</f>
        <v>5</v>
      </c>
      <c r="L275" s="7">
        <v>63481</v>
      </c>
      <c r="M275" s="7">
        <f>Table3[[#This Row],[Treatment_Cost]]/Table3[[#This Row],[Length_of_Stay]]</f>
        <v>12696.2</v>
      </c>
      <c r="N275" t="str">
        <f>IF(Table3[[#This Row],[Cost per day]]&lt;PERCENTILE(Table3[Cost per day],0.25),"Low",
 IF(Table3[[#This Row],[Cost per day]]&gt;PERCENTILE(Table3[Cost per day],0.75),"High",
 "Normal"))</f>
        <v>Normal</v>
      </c>
      <c r="O275" t="s">
        <v>24</v>
      </c>
      <c r="P275" t="s">
        <v>31</v>
      </c>
      <c r="Q275">
        <v>1</v>
      </c>
    </row>
    <row r="276" spans="1:17" x14ac:dyDescent="0.3">
      <c r="A276" t="s">
        <v>308</v>
      </c>
      <c r="B276" t="s">
        <v>920</v>
      </c>
      <c r="C276">
        <v>44</v>
      </c>
      <c r="D276" t="s">
        <v>45</v>
      </c>
      <c r="E276" t="s">
        <v>23</v>
      </c>
      <c r="F276" t="s">
        <v>558</v>
      </c>
      <c r="G276" t="s">
        <v>5</v>
      </c>
      <c r="H276" t="s">
        <v>11</v>
      </c>
      <c r="I276" s="1">
        <v>44604</v>
      </c>
      <c r="J276" s="1">
        <v>44611</v>
      </c>
      <c r="K276" s="8">
        <f>Table3[[#This Row],[Discharge_Date]]-Table3[[#This Row],[Admission_Date]]+1</f>
        <v>8</v>
      </c>
      <c r="L276" s="7">
        <v>111695</v>
      </c>
      <c r="M276" s="7">
        <f>Table3[[#This Row],[Treatment_Cost]]/Table3[[#This Row],[Length_of_Stay]]</f>
        <v>13961.875</v>
      </c>
      <c r="N276" t="str">
        <f>IF(Table3[[#This Row],[Cost per day]]&lt;PERCENTILE(Table3[Cost per day],0.25),"Low",
 IF(Table3[[#This Row],[Cost per day]]&gt;PERCENTILE(Table3[Cost per day],0.75),"High",
 "Normal"))</f>
        <v>Normal</v>
      </c>
      <c r="O276" t="s">
        <v>28</v>
      </c>
      <c r="P276" t="s">
        <v>31</v>
      </c>
      <c r="Q276">
        <v>3</v>
      </c>
    </row>
    <row r="277" spans="1:17" x14ac:dyDescent="0.3">
      <c r="A277" t="s">
        <v>309</v>
      </c>
      <c r="B277" t="s">
        <v>869</v>
      </c>
      <c r="C277">
        <v>69</v>
      </c>
      <c r="D277" t="s">
        <v>33</v>
      </c>
      <c r="E277" t="s">
        <v>23</v>
      </c>
      <c r="F277" t="s">
        <v>563</v>
      </c>
      <c r="G277" t="s">
        <v>4</v>
      </c>
      <c r="H277" t="s">
        <v>13</v>
      </c>
      <c r="I277" s="1">
        <v>45081</v>
      </c>
      <c r="J277" s="1">
        <v>45087</v>
      </c>
      <c r="K277" s="8">
        <f>Table3[[#This Row],[Discharge_Date]]-Table3[[#This Row],[Admission_Date]]+1</f>
        <v>7</v>
      </c>
      <c r="L277" s="7">
        <v>96819</v>
      </c>
      <c r="M277" s="7">
        <f>Table3[[#This Row],[Treatment_Cost]]/Table3[[#This Row],[Length_of_Stay]]</f>
        <v>13831.285714285714</v>
      </c>
      <c r="N277" t="str">
        <f>IF(Table3[[#This Row],[Cost per day]]&lt;PERCENTILE(Table3[Cost per day],0.25),"Low",
 IF(Table3[[#This Row],[Cost per day]]&gt;PERCENTILE(Table3[Cost per day],0.75),"High",
 "Normal"))</f>
        <v>Normal</v>
      </c>
      <c r="O277" t="s">
        <v>24</v>
      </c>
      <c r="P277" t="s">
        <v>31</v>
      </c>
      <c r="Q277">
        <v>4</v>
      </c>
    </row>
    <row r="278" spans="1:17" x14ac:dyDescent="0.3">
      <c r="A278" t="s">
        <v>310</v>
      </c>
      <c r="B278" t="s">
        <v>985</v>
      </c>
      <c r="C278">
        <v>61</v>
      </c>
      <c r="D278" t="s">
        <v>33</v>
      </c>
      <c r="E278" t="s">
        <v>30</v>
      </c>
      <c r="F278" t="s">
        <v>560</v>
      </c>
      <c r="G278" t="s">
        <v>6</v>
      </c>
      <c r="H278" t="s">
        <v>10</v>
      </c>
      <c r="I278" s="1">
        <v>45427</v>
      </c>
      <c r="J278" s="1">
        <v>45433</v>
      </c>
      <c r="K278" s="8">
        <f>Table3[[#This Row],[Discharge_Date]]-Table3[[#This Row],[Admission_Date]]+1</f>
        <v>7</v>
      </c>
      <c r="L278" s="7">
        <v>96826</v>
      </c>
      <c r="M278" s="7">
        <f>Table3[[#This Row],[Treatment_Cost]]/Table3[[#This Row],[Length_of_Stay]]</f>
        <v>13832.285714285714</v>
      </c>
      <c r="N278" t="str">
        <f>IF(Table3[[#This Row],[Cost per day]]&lt;PERCENTILE(Table3[Cost per day],0.25),"Low",
 IF(Table3[[#This Row],[Cost per day]]&gt;PERCENTILE(Table3[Cost per day],0.75),"High",
 "Normal"))</f>
        <v>Normal</v>
      </c>
      <c r="O278" t="s">
        <v>39</v>
      </c>
      <c r="P278" t="s">
        <v>31</v>
      </c>
      <c r="Q278">
        <v>2</v>
      </c>
    </row>
    <row r="279" spans="1:17" x14ac:dyDescent="0.3">
      <c r="A279" t="s">
        <v>311</v>
      </c>
      <c r="B279" t="s">
        <v>1134</v>
      </c>
      <c r="C279">
        <v>7</v>
      </c>
      <c r="D279" t="s">
        <v>38</v>
      </c>
      <c r="E279" t="s">
        <v>30</v>
      </c>
      <c r="F279" t="s">
        <v>563</v>
      </c>
      <c r="G279" t="s">
        <v>3</v>
      </c>
      <c r="H279" t="s">
        <v>10</v>
      </c>
      <c r="I279" s="1">
        <v>44949</v>
      </c>
      <c r="J279" s="1">
        <v>44958</v>
      </c>
      <c r="K279" s="8">
        <f>Table3[[#This Row],[Discharge_Date]]-Table3[[#This Row],[Admission_Date]]+1</f>
        <v>10</v>
      </c>
      <c r="L279" s="7">
        <v>146772</v>
      </c>
      <c r="M279" s="7">
        <f>Table3[[#This Row],[Treatment_Cost]]/Table3[[#This Row],[Length_of_Stay]]</f>
        <v>14677.2</v>
      </c>
      <c r="N279" t="str">
        <f>IF(Table3[[#This Row],[Cost per day]]&lt;PERCENTILE(Table3[Cost per day],0.25),"Low",
 IF(Table3[[#This Row],[Cost per day]]&gt;PERCENTILE(Table3[Cost per day],0.75),"High",
 "Normal"))</f>
        <v>Normal</v>
      </c>
      <c r="O279" t="s">
        <v>24</v>
      </c>
      <c r="P279" t="s">
        <v>31</v>
      </c>
      <c r="Q279">
        <v>3</v>
      </c>
    </row>
    <row r="280" spans="1:17" x14ac:dyDescent="0.3">
      <c r="A280" t="s">
        <v>312</v>
      </c>
      <c r="B280" t="s">
        <v>736</v>
      </c>
      <c r="C280">
        <v>76</v>
      </c>
      <c r="D280" t="s">
        <v>22</v>
      </c>
      <c r="E280" t="s">
        <v>30</v>
      </c>
      <c r="F280" t="s">
        <v>561</v>
      </c>
      <c r="G280" t="s">
        <v>5</v>
      </c>
      <c r="H280" t="s">
        <v>10</v>
      </c>
      <c r="I280" s="1">
        <v>44710</v>
      </c>
      <c r="J280" s="1">
        <v>44717</v>
      </c>
      <c r="K280" s="8">
        <f>Table3[[#This Row],[Discharge_Date]]-Table3[[#This Row],[Admission_Date]]+1</f>
        <v>8</v>
      </c>
      <c r="L280" s="7">
        <v>116057</v>
      </c>
      <c r="M280" s="7">
        <f>Table3[[#This Row],[Treatment_Cost]]/Table3[[#This Row],[Length_of_Stay]]</f>
        <v>14507.125</v>
      </c>
      <c r="N280" t="str">
        <f>IF(Table3[[#This Row],[Cost per day]]&lt;PERCENTILE(Table3[Cost per day],0.25),"Low",
 IF(Table3[[#This Row],[Cost per day]]&gt;PERCENTILE(Table3[Cost per day],0.75),"High",
 "Normal"))</f>
        <v>Normal</v>
      </c>
      <c r="O280" t="s">
        <v>24</v>
      </c>
      <c r="P280" t="s">
        <v>31</v>
      </c>
      <c r="Q280">
        <v>1</v>
      </c>
    </row>
    <row r="281" spans="1:17" x14ac:dyDescent="0.3">
      <c r="A281" t="s">
        <v>313</v>
      </c>
      <c r="B281" t="s">
        <v>632</v>
      </c>
      <c r="C281">
        <v>37</v>
      </c>
      <c r="D281" t="s">
        <v>27</v>
      </c>
      <c r="E281" t="s">
        <v>30</v>
      </c>
      <c r="F281" t="s">
        <v>560</v>
      </c>
      <c r="G281" t="s">
        <v>5</v>
      </c>
      <c r="H281" t="s">
        <v>10</v>
      </c>
      <c r="I281" s="1">
        <v>44904</v>
      </c>
      <c r="J281" s="1">
        <v>44910</v>
      </c>
      <c r="K281" s="8">
        <f>Table3[[#This Row],[Discharge_Date]]-Table3[[#This Row],[Admission_Date]]+1</f>
        <v>7</v>
      </c>
      <c r="L281" s="7">
        <v>99486</v>
      </c>
      <c r="M281" s="7">
        <f>Table3[[#This Row],[Treatment_Cost]]/Table3[[#This Row],[Length_of_Stay]]</f>
        <v>14212.285714285714</v>
      </c>
      <c r="N281" t="str">
        <f>IF(Table3[[#This Row],[Cost per day]]&lt;PERCENTILE(Table3[Cost per day],0.25),"Low",
 IF(Table3[[#This Row],[Cost per day]]&gt;PERCENTILE(Table3[Cost per day],0.75),"High",
 "Normal"))</f>
        <v>Normal</v>
      </c>
      <c r="O281" t="s">
        <v>24</v>
      </c>
      <c r="P281" t="s">
        <v>31</v>
      </c>
      <c r="Q281">
        <v>3</v>
      </c>
    </row>
    <row r="282" spans="1:17" x14ac:dyDescent="0.3">
      <c r="A282" t="s">
        <v>314</v>
      </c>
      <c r="B282" t="s">
        <v>769</v>
      </c>
      <c r="C282">
        <v>44</v>
      </c>
      <c r="D282" t="s">
        <v>45</v>
      </c>
      <c r="E282" t="s">
        <v>23</v>
      </c>
      <c r="F282" t="s">
        <v>560</v>
      </c>
      <c r="G282" t="s">
        <v>4</v>
      </c>
      <c r="H282" t="s">
        <v>11</v>
      </c>
      <c r="I282" s="1">
        <v>44647</v>
      </c>
      <c r="J282" s="1">
        <v>44656</v>
      </c>
      <c r="K282" s="8">
        <f>Table3[[#This Row],[Discharge_Date]]-Table3[[#This Row],[Admission_Date]]+1</f>
        <v>10</v>
      </c>
      <c r="L282" s="7">
        <v>149319</v>
      </c>
      <c r="M282" s="7">
        <f>Table3[[#This Row],[Treatment_Cost]]/Table3[[#This Row],[Length_of_Stay]]</f>
        <v>14931.9</v>
      </c>
      <c r="N282" t="str">
        <f>IF(Table3[[#This Row],[Cost per day]]&lt;PERCENTILE(Table3[Cost per day],0.25),"Low",
 IF(Table3[[#This Row],[Cost per day]]&gt;PERCENTILE(Table3[Cost per day],0.75),"High",
 "Normal"))</f>
        <v>Normal</v>
      </c>
      <c r="O282" t="s">
        <v>35</v>
      </c>
      <c r="P282" t="s">
        <v>25</v>
      </c>
      <c r="Q282">
        <v>2</v>
      </c>
    </row>
    <row r="283" spans="1:17" x14ac:dyDescent="0.3">
      <c r="A283" t="s">
        <v>315</v>
      </c>
      <c r="B283" t="s">
        <v>713</v>
      </c>
      <c r="C283">
        <v>43</v>
      </c>
      <c r="D283" t="s">
        <v>45</v>
      </c>
      <c r="E283" t="s">
        <v>23</v>
      </c>
      <c r="F283" t="s">
        <v>563</v>
      </c>
      <c r="G283" t="s">
        <v>2</v>
      </c>
      <c r="H283" t="s">
        <v>12</v>
      </c>
      <c r="I283" s="1">
        <v>44974</v>
      </c>
      <c r="J283" s="1">
        <v>44978</v>
      </c>
      <c r="K283" s="8">
        <f>Table3[[#This Row],[Discharge_Date]]-Table3[[#This Row],[Admission_Date]]+1</f>
        <v>5</v>
      </c>
      <c r="L283" s="7">
        <v>66730</v>
      </c>
      <c r="M283" s="7">
        <f>Table3[[#This Row],[Treatment_Cost]]/Table3[[#This Row],[Length_of_Stay]]</f>
        <v>13346</v>
      </c>
      <c r="N283" t="str">
        <f>IF(Table3[[#This Row],[Cost per day]]&lt;PERCENTILE(Table3[Cost per day],0.25),"Low",
 IF(Table3[[#This Row],[Cost per day]]&gt;PERCENTILE(Table3[Cost per day],0.75),"High",
 "Normal"))</f>
        <v>Normal</v>
      </c>
      <c r="O283" t="s">
        <v>24</v>
      </c>
      <c r="P283" t="s">
        <v>31</v>
      </c>
      <c r="Q283">
        <v>1</v>
      </c>
    </row>
    <row r="284" spans="1:17" x14ac:dyDescent="0.3">
      <c r="A284" t="s">
        <v>316</v>
      </c>
      <c r="B284" t="s">
        <v>983</v>
      </c>
      <c r="C284">
        <v>6</v>
      </c>
      <c r="D284" t="s">
        <v>38</v>
      </c>
      <c r="E284" t="s">
        <v>23</v>
      </c>
      <c r="F284" t="s">
        <v>562</v>
      </c>
      <c r="G284" t="s">
        <v>2</v>
      </c>
      <c r="H284" t="s">
        <v>13</v>
      </c>
      <c r="I284" s="1">
        <v>44960</v>
      </c>
      <c r="J284" s="1">
        <v>44963</v>
      </c>
      <c r="K284" s="8">
        <f>Table3[[#This Row],[Discharge_Date]]-Table3[[#This Row],[Admission_Date]]+1</f>
        <v>4</v>
      </c>
      <c r="L284" s="7">
        <v>50271</v>
      </c>
      <c r="M284" s="7">
        <f>Table3[[#This Row],[Treatment_Cost]]/Table3[[#This Row],[Length_of_Stay]]</f>
        <v>12567.75</v>
      </c>
      <c r="N284" t="str">
        <f>IF(Table3[[#This Row],[Cost per day]]&lt;PERCENTILE(Table3[Cost per day],0.25),"Low",
 IF(Table3[[#This Row],[Cost per day]]&gt;PERCENTILE(Table3[Cost per day],0.75),"High",
 "Normal"))</f>
        <v>Normal</v>
      </c>
      <c r="O284" t="s">
        <v>35</v>
      </c>
      <c r="P284" t="s">
        <v>31</v>
      </c>
      <c r="Q284">
        <v>3</v>
      </c>
    </row>
    <row r="285" spans="1:17" x14ac:dyDescent="0.3">
      <c r="A285" t="s">
        <v>317</v>
      </c>
      <c r="B285" t="s">
        <v>1426</v>
      </c>
      <c r="C285">
        <v>59</v>
      </c>
      <c r="D285" t="s">
        <v>45</v>
      </c>
      <c r="E285" t="s">
        <v>30</v>
      </c>
      <c r="F285" t="s">
        <v>560</v>
      </c>
      <c r="G285" t="s">
        <v>4</v>
      </c>
      <c r="H285" t="s">
        <v>9</v>
      </c>
      <c r="I285" s="1">
        <v>45206</v>
      </c>
      <c r="J285" s="1">
        <v>45212</v>
      </c>
      <c r="K285" s="8">
        <f>Table3[[#This Row],[Discharge_Date]]-Table3[[#This Row],[Admission_Date]]+1</f>
        <v>7</v>
      </c>
      <c r="L285" s="7">
        <v>100628</v>
      </c>
      <c r="M285" s="7">
        <f>Table3[[#This Row],[Treatment_Cost]]/Table3[[#This Row],[Length_of_Stay]]</f>
        <v>14375.428571428571</v>
      </c>
      <c r="N285" t="str">
        <f>IF(Table3[[#This Row],[Cost per day]]&lt;PERCENTILE(Table3[Cost per day],0.25),"Low",
 IF(Table3[[#This Row],[Cost per day]]&gt;PERCENTILE(Table3[Cost per day],0.75),"High",
 "Normal"))</f>
        <v>Normal</v>
      </c>
      <c r="O285" t="s">
        <v>39</v>
      </c>
      <c r="P285" t="s">
        <v>31</v>
      </c>
      <c r="Q285">
        <v>3</v>
      </c>
    </row>
    <row r="286" spans="1:17" x14ac:dyDescent="0.3">
      <c r="A286" t="s">
        <v>318</v>
      </c>
      <c r="B286" t="s">
        <v>1201</v>
      </c>
      <c r="C286">
        <v>3</v>
      </c>
      <c r="D286" t="s">
        <v>38</v>
      </c>
      <c r="E286" t="s">
        <v>23</v>
      </c>
      <c r="F286" t="s">
        <v>563</v>
      </c>
      <c r="G286" t="s">
        <v>3</v>
      </c>
      <c r="H286" t="s">
        <v>13</v>
      </c>
      <c r="I286" s="1">
        <v>44958</v>
      </c>
      <c r="J286" s="1">
        <v>44966</v>
      </c>
      <c r="K286" s="8">
        <f>Table3[[#This Row],[Discharge_Date]]-Table3[[#This Row],[Admission_Date]]+1</f>
        <v>9</v>
      </c>
      <c r="L286" s="7">
        <v>134508</v>
      </c>
      <c r="M286" s="7">
        <f>Table3[[#This Row],[Treatment_Cost]]/Table3[[#This Row],[Length_of_Stay]]</f>
        <v>14945.333333333334</v>
      </c>
      <c r="N286" t="str">
        <f>IF(Table3[[#This Row],[Cost per day]]&lt;PERCENTILE(Table3[Cost per day],0.25),"Low",
 IF(Table3[[#This Row],[Cost per day]]&gt;PERCENTILE(Table3[Cost per day],0.75),"High",
 "Normal"))</f>
        <v>Normal</v>
      </c>
      <c r="O286" t="s">
        <v>24</v>
      </c>
      <c r="P286" t="s">
        <v>25</v>
      </c>
      <c r="Q286">
        <v>5</v>
      </c>
    </row>
    <row r="287" spans="1:17" x14ac:dyDescent="0.3">
      <c r="A287" t="s">
        <v>319</v>
      </c>
      <c r="B287" t="s">
        <v>871</v>
      </c>
      <c r="C287">
        <v>85</v>
      </c>
      <c r="D287" t="s">
        <v>22</v>
      </c>
      <c r="E287" t="s">
        <v>23</v>
      </c>
      <c r="F287" t="s">
        <v>563</v>
      </c>
      <c r="G287" t="s">
        <v>6</v>
      </c>
      <c r="H287" t="s">
        <v>10</v>
      </c>
      <c r="I287" s="1">
        <v>44640</v>
      </c>
      <c r="J287" s="1">
        <v>44648</v>
      </c>
      <c r="K287" s="8">
        <f>Table3[[#This Row],[Discharge_Date]]-Table3[[#This Row],[Admission_Date]]+1</f>
        <v>9</v>
      </c>
      <c r="L287" s="7">
        <v>135612</v>
      </c>
      <c r="M287" s="7">
        <f>Table3[[#This Row],[Treatment_Cost]]/Table3[[#This Row],[Length_of_Stay]]</f>
        <v>15068</v>
      </c>
      <c r="N287" t="str">
        <f>IF(Table3[[#This Row],[Cost per day]]&lt;PERCENTILE(Table3[Cost per day],0.25),"Low",
 IF(Table3[[#This Row],[Cost per day]]&gt;PERCENTILE(Table3[Cost per day],0.75),"High",
 "Normal"))</f>
        <v>Normal</v>
      </c>
      <c r="O287" t="s">
        <v>35</v>
      </c>
      <c r="P287" t="s">
        <v>25</v>
      </c>
      <c r="Q287">
        <v>4</v>
      </c>
    </row>
    <row r="288" spans="1:17" x14ac:dyDescent="0.3">
      <c r="A288" t="s">
        <v>320</v>
      </c>
      <c r="B288" t="s">
        <v>838</v>
      </c>
      <c r="C288">
        <v>64</v>
      </c>
      <c r="D288" t="s">
        <v>33</v>
      </c>
      <c r="E288" t="s">
        <v>30</v>
      </c>
      <c r="F288" t="s">
        <v>561</v>
      </c>
      <c r="G288" t="s">
        <v>5</v>
      </c>
      <c r="H288" t="s">
        <v>12</v>
      </c>
      <c r="I288" s="1">
        <v>45226</v>
      </c>
      <c r="J288" s="1">
        <v>45234</v>
      </c>
      <c r="K288" s="8">
        <f>Table3[[#This Row],[Discharge_Date]]-Table3[[#This Row],[Admission_Date]]+1</f>
        <v>9</v>
      </c>
      <c r="L288" s="7">
        <v>135703</v>
      </c>
      <c r="M288" s="7">
        <f>Table3[[#This Row],[Treatment_Cost]]/Table3[[#This Row],[Length_of_Stay]]</f>
        <v>15078.111111111111</v>
      </c>
      <c r="N288" t="str">
        <f>IF(Table3[[#This Row],[Cost per day]]&lt;PERCENTILE(Table3[Cost per day],0.25),"Low",
 IF(Table3[[#This Row],[Cost per day]]&gt;PERCENTILE(Table3[Cost per day],0.75),"High",
 "Normal"))</f>
        <v>Normal</v>
      </c>
      <c r="O288" t="s">
        <v>28</v>
      </c>
      <c r="P288" t="s">
        <v>31</v>
      </c>
      <c r="Q288">
        <v>3</v>
      </c>
    </row>
    <row r="289" spans="1:17" x14ac:dyDescent="0.3">
      <c r="A289" t="s">
        <v>321</v>
      </c>
      <c r="B289" t="s">
        <v>1294</v>
      </c>
      <c r="C289">
        <v>8</v>
      </c>
      <c r="D289" t="s">
        <v>38</v>
      </c>
      <c r="E289" t="s">
        <v>23</v>
      </c>
      <c r="F289" t="s">
        <v>563</v>
      </c>
      <c r="G289" t="s">
        <v>6</v>
      </c>
      <c r="H289" t="s">
        <v>11</v>
      </c>
      <c r="I289" s="1">
        <v>45353</v>
      </c>
      <c r="J289" s="1">
        <v>45355</v>
      </c>
      <c r="K289" s="8">
        <f>Table3[[#This Row],[Discharge_Date]]-Table3[[#This Row],[Admission_Date]]+1</f>
        <v>3</v>
      </c>
      <c r="L289" s="7">
        <v>33955</v>
      </c>
      <c r="M289" s="7">
        <f>Table3[[#This Row],[Treatment_Cost]]/Table3[[#This Row],[Length_of_Stay]]</f>
        <v>11318.333333333334</v>
      </c>
      <c r="N289" t="str">
        <f>IF(Table3[[#This Row],[Cost per day]]&lt;PERCENTILE(Table3[Cost per day],0.25),"Low",
 IF(Table3[[#This Row],[Cost per day]]&gt;PERCENTILE(Table3[Cost per day],0.75),"High",
 "Normal"))</f>
        <v>Normal</v>
      </c>
      <c r="O289" t="s">
        <v>39</v>
      </c>
      <c r="P289" t="s">
        <v>31</v>
      </c>
      <c r="Q289">
        <v>4</v>
      </c>
    </row>
    <row r="290" spans="1:17" x14ac:dyDescent="0.3">
      <c r="A290" t="s">
        <v>322</v>
      </c>
      <c r="B290" t="s">
        <v>1286</v>
      </c>
      <c r="C290">
        <v>13</v>
      </c>
      <c r="D290" t="s">
        <v>38</v>
      </c>
      <c r="E290" t="s">
        <v>23</v>
      </c>
      <c r="F290" t="s">
        <v>560</v>
      </c>
      <c r="G290" t="s">
        <v>2</v>
      </c>
      <c r="H290" t="s">
        <v>13</v>
      </c>
      <c r="I290" s="1">
        <v>45248</v>
      </c>
      <c r="J290" s="1">
        <v>45253</v>
      </c>
      <c r="K290" s="8">
        <f>Table3[[#This Row],[Discharge_Date]]-Table3[[#This Row],[Admission_Date]]+1</f>
        <v>6</v>
      </c>
      <c r="L290" s="7">
        <v>85426</v>
      </c>
      <c r="M290" s="7">
        <f>Table3[[#This Row],[Treatment_Cost]]/Table3[[#This Row],[Length_of_Stay]]</f>
        <v>14237.666666666666</v>
      </c>
      <c r="N290" t="str">
        <f>IF(Table3[[#This Row],[Cost per day]]&lt;PERCENTILE(Table3[Cost per day],0.25),"Low",
 IF(Table3[[#This Row],[Cost per day]]&gt;PERCENTILE(Table3[Cost per day],0.75),"High",
 "Normal"))</f>
        <v>Normal</v>
      </c>
      <c r="O290" t="s">
        <v>24</v>
      </c>
      <c r="P290" t="s">
        <v>25</v>
      </c>
      <c r="Q290">
        <v>3</v>
      </c>
    </row>
    <row r="291" spans="1:17" x14ac:dyDescent="0.3">
      <c r="A291" t="s">
        <v>323</v>
      </c>
      <c r="B291" t="s">
        <v>840</v>
      </c>
      <c r="C291">
        <v>44</v>
      </c>
      <c r="D291" t="s">
        <v>45</v>
      </c>
      <c r="E291" t="s">
        <v>23</v>
      </c>
      <c r="F291" t="s">
        <v>558</v>
      </c>
      <c r="G291" t="s">
        <v>4</v>
      </c>
      <c r="H291" t="s">
        <v>10</v>
      </c>
      <c r="I291" s="1">
        <v>44656</v>
      </c>
      <c r="J291" s="1">
        <v>44660</v>
      </c>
      <c r="K291" s="8">
        <f>Table3[[#This Row],[Discharge_Date]]-Table3[[#This Row],[Admission_Date]]+1</f>
        <v>5</v>
      </c>
      <c r="L291" s="7">
        <v>68413</v>
      </c>
      <c r="M291" s="7">
        <f>Table3[[#This Row],[Treatment_Cost]]/Table3[[#This Row],[Length_of_Stay]]</f>
        <v>13682.6</v>
      </c>
      <c r="N291" t="str">
        <f>IF(Table3[[#This Row],[Cost per day]]&lt;PERCENTILE(Table3[Cost per day],0.25),"Low",
 IF(Table3[[#This Row],[Cost per day]]&gt;PERCENTILE(Table3[Cost per day],0.75),"High",
 "Normal"))</f>
        <v>Normal</v>
      </c>
      <c r="O291" t="s">
        <v>24</v>
      </c>
      <c r="P291" t="s">
        <v>25</v>
      </c>
      <c r="Q291">
        <v>3</v>
      </c>
    </row>
    <row r="292" spans="1:17" x14ac:dyDescent="0.3">
      <c r="A292" t="s">
        <v>324</v>
      </c>
      <c r="B292" t="s">
        <v>1060</v>
      </c>
      <c r="C292">
        <v>68</v>
      </c>
      <c r="D292" t="s">
        <v>33</v>
      </c>
      <c r="E292" t="s">
        <v>23</v>
      </c>
      <c r="F292" t="s">
        <v>561</v>
      </c>
      <c r="G292" t="s">
        <v>3</v>
      </c>
      <c r="H292" t="s">
        <v>10</v>
      </c>
      <c r="I292" s="1">
        <v>44649</v>
      </c>
      <c r="J292" s="1">
        <v>44654</v>
      </c>
      <c r="K292" s="8">
        <f>Table3[[#This Row],[Discharge_Date]]-Table3[[#This Row],[Admission_Date]]+1</f>
        <v>6</v>
      </c>
      <c r="L292" s="7">
        <v>85620</v>
      </c>
      <c r="M292" s="7">
        <f>Table3[[#This Row],[Treatment_Cost]]/Table3[[#This Row],[Length_of_Stay]]</f>
        <v>14270</v>
      </c>
      <c r="N292" t="str">
        <f>IF(Table3[[#This Row],[Cost per day]]&lt;PERCENTILE(Table3[Cost per day],0.25),"Low",
 IF(Table3[[#This Row],[Cost per day]]&gt;PERCENTILE(Table3[Cost per day],0.75),"High",
 "Normal"))</f>
        <v>Normal</v>
      </c>
      <c r="O292" t="s">
        <v>28</v>
      </c>
      <c r="P292" t="s">
        <v>31</v>
      </c>
      <c r="Q292">
        <v>4</v>
      </c>
    </row>
    <row r="293" spans="1:17" x14ac:dyDescent="0.3">
      <c r="A293" t="s">
        <v>325</v>
      </c>
      <c r="B293" t="s">
        <v>1079</v>
      </c>
      <c r="C293">
        <v>61</v>
      </c>
      <c r="D293" t="s">
        <v>33</v>
      </c>
      <c r="E293" t="s">
        <v>23</v>
      </c>
      <c r="F293" t="s">
        <v>562</v>
      </c>
      <c r="G293" t="s">
        <v>3</v>
      </c>
      <c r="H293" t="s">
        <v>12</v>
      </c>
      <c r="I293" s="1">
        <v>45222</v>
      </c>
      <c r="J293" s="1">
        <v>45228</v>
      </c>
      <c r="K293" s="8">
        <f>Table3[[#This Row],[Discharge_Date]]-Table3[[#This Row],[Admission_Date]]+1</f>
        <v>7</v>
      </c>
      <c r="L293" s="7">
        <v>103068</v>
      </c>
      <c r="M293" s="7">
        <f>Table3[[#This Row],[Treatment_Cost]]/Table3[[#This Row],[Length_of_Stay]]</f>
        <v>14724</v>
      </c>
      <c r="N293" t="str">
        <f>IF(Table3[[#This Row],[Cost per day]]&lt;PERCENTILE(Table3[Cost per day],0.25),"Low",
 IF(Table3[[#This Row],[Cost per day]]&gt;PERCENTILE(Table3[Cost per day],0.75),"High",
 "Normal"))</f>
        <v>Normal</v>
      </c>
      <c r="O293" t="s">
        <v>28</v>
      </c>
      <c r="P293" t="s">
        <v>31</v>
      </c>
      <c r="Q293">
        <v>5</v>
      </c>
    </row>
    <row r="294" spans="1:17" x14ac:dyDescent="0.3">
      <c r="A294" t="s">
        <v>326</v>
      </c>
      <c r="B294" t="s">
        <v>882</v>
      </c>
      <c r="C294">
        <v>56</v>
      </c>
      <c r="D294" t="s">
        <v>45</v>
      </c>
      <c r="E294" t="s">
        <v>23</v>
      </c>
      <c r="F294" t="s">
        <v>561</v>
      </c>
      <c r="G294" t="s">
        <v>3</v>
      </c>
      <c r="H294" t="s">
        <v>9</v>
      </c>
      <c r="I294" s="1">
        <v>45335</v>
      </c>
      <c r="J294" s="1">
        <v>45336</v>
      </c>
      <c r="K294" s="8">
        <f>Table3[[#This Row],[Discharge_Date]]-Table3[[#This Row],[Admission_Date]]+1</f>
        <v>2</v>
      </c>
      <c r="L294" s="7">
        <v>17282</v>
      </c>
      <c r="M294" s="7">
        <f>Table3[[#This Row],[Treatment_Cost]]/Table3[[#This Row],[Length_of_Stay]]</f>
        <v>8641</v>
      </c>
      <c r="N294" t="str">
        <f>IF(Table3[[#This Row],[Cost per day]]&lt;PERCENTILE(Table3[Cost per day],0.25),"Low",
 IF(Table3[[#This Row],[Cost per day]]&gt;PERCENTILE(Table3[Cost per day],0.75),"High",
 "Normal"))</f>
        <v>Normal</v>
      </c>
      <c r="O294" t="s">
        <v>39</v>
      </c>
      <c r="P294" t="s">
        <v>31</v>
      </c>
      <c r="Q294">
        <v>1</v>
      </c>
    </row>
    <row r="295" spans="1:17" x14ac:dyDescent="0.3">
      <c r="A295" t="s">
        <v>327</v>
      </c>
      <c r="B295" t="s">
        <v>1303</v>
      </c>
      <c r="C295">
        <v>79</v>
      </c>
      <c r="D295" t="s">
        <v>22</v>
      </c>
      <c r="E295" t="s">
        <v>30</v>
      </c>
      <c r="F295" t="s">
        <v>560</v>
      </c>
      <c r="G295" t="s">
        <v>2</v>
      </c>
      <c r="H295" t="s">
        <v>12</v>
      </c>
      <c r="I295" s="1">
        <v>44864</v>
      </c>
      <c r="J295" s="1">
        <v>44868</v>
      </c>
      <c r="K295" s="8">
        <f>Table3[[#This Row],[Discharge_Date]]-Table3[[#This Row],[Admission_Date]]+1</f>
        <v>5</v>
      </c>
      <c r="L295" s="7">
        <v>69228</v>
      </c>
      <c r="M295" s="7">
        <f>Table3[[#This Row],[Treatment_Cost]]/Table3[[#This Row],[Length_of_Stay]]</f>
        <v>13845.6</v>
      </c>
      <c r="N295" t="str">
        <f>IF(Table3[[#This Row],[Cost per day]]&lt;PERCENTILE(Table3[Cost per day],0.25),"Low",
 IF(Table3[[#This Row],[Cost per day]]&gt;PERCENTILE(Table3[Cost per day],0.75),"High",
 "Normal"))</f>
        <v>Normal</v>
      </c>
      <c r="O295" t="s">
        <v>35</v>
      </c>
      <c r="P295" t="s">
        <v>25</v>
      </c>
      <c r="Q295">
        <v>3</v>
      </c>
    </row>
    <row r="296" spans="1:17" x14ac:dyDescent="0.3">
      <c r="A296" t="s">
        <v>328</v>
      </c>
      <c r="B296" t="s">
        <v>962</v>
      </c>
      <c r="C296">
        <v>82</v>
      </c>
      <c r="D296" t="s">
        <v>22</v>
      </c>
      <c r="E296" t="s">
        <v>30</v>
      </c>
      <c r="F296" t="s">
        <v>558</v>
      </c>
      <c r="G296" t="s">
        <v>6</v>
      </c>
      <c r="H296" t="s">
        <v>11</v>
      </c>
      <c r="I296" s="1">
        <v>44795</v>
      </c>
      <c r="J296" s="1">
        <v>44803</v>
      </c>
      <c r="K296" s="8">
        <f>Table3[[#This Row],[Discharge_Date]]-Table3[[#This Row],[Admission_Date]]+1</f>
        <v>9</v>
      </c>
      <c r="L296" s="7">
        <v>139253</v>
      </c>
      <c r="M296" s="7">
        <f>Table3[[#This Row],[Treatment_Cost]]/Table3[[#This Row],[Length_of_Stay]]</f>
        <v>15472.555555555555</v>
      </c>
      <c r="N296" t="str">
        <f>IF(Table3[[#This Row],[Cost per day]]&lt;PERCENTILE(Table3[Cost per day],0.25),"Low",
 IF(Table3[[#This Row],[Cost per day]]&gt;PERCENTILE(Table3[Cost per day],0.75),"High",
 "Normal"))</f>
        <v>Normal</v>
      </c>
      <c r="O296" t="s">
        <v>24</v>
      </c>
      <c r="P296" t="s">
        <v>25</v>
      </c>
      <c r="Q296">
        <v>3</v>
      </c>
    </row>
    <row r="297" spans="1:17" x14ac:dyDescent="0.3">
      <c r="A297" t="s">
        <v>329</v>
      </c>
      <c r="B297" t="s">
        <v>1414</v>
      </c>
      <c r="C297">
        <v>12</v>
      </c>
      <c r="D297" t="s">
        <v>38</v>
      </c>
      <c r="E297" t="s">
        <v>30</v>
      </c>
      <c r="F297" t="s">
        <v>561</v>
      </c>
      <c r="G297" t="s">
        <v>5</v>
      </c>
      <c r="H297" t="s">
        <v>9</v>
      </c>
      <c r="I297" s="1">
        <v>44793</v>
      </c>
      <c r="J297" s="1">
        <v>44796</v>
      </c>
      <c r="K297" s="8">
        <f>Table3[[#This Row],[Discharge_Date]]-Table3[[#This Row],[Admission_Date]]+1</f>
        <v>4</v>
      </c>
      <c r="L297" s="7">
        <v>52421</v>
      </c>
      <c r="M297" s="7">
        <f>Table3[[#This Row],[Treatment_Cost]]/Table3[[#This Row],[Length_of_Stay]]</f>
        <v>13105.25</v>
      </c>
      <c r="N297" t="str">
        <f>IF(Table3[[#This Row],[Cost per day]]&lt;PERCENTILE(Table3[Cost per day],0.25),"Low",
 IF(Table3[[#This Row],[Cost per day]]&gt;PERCENTILE(Table3[Cost per day],0.75),"High",
 "Normal"))</f>
        <v>Normal</v>
      </c>
      <c r="O297" t="s">
        <v>39</v>
      </c>
      <c r="P297" t="s">
        <v>31</v>
      </c>
      <c r="Q297">
        <v>5</v>
      </c>
    </row>
    <row r="298" spans="1:17" x14ac:dyDescent="0.3">
      <c r="A298" t="s">
        <v>330</v>
      </c>
      <c r="B298" t="s">
        <v>1318</v>
      </c>
      <c r="C298">
        <v>36</v>
      </c>
      <c r="D298" t="s">
        <v>27</v>
      </c>
      <c r="E298" t="s">
        <v>23</v>
      </c>
      <c r="F298" t="s">
        <v>562</v>
      </c>
      <c r="G298" t="s">
        <v>2</v>
      </c>
      <c r="H298" t="s">
        <v>10</v>
      </c>
      <c r="I298" s="1">
        <v>44732</v>
      </c>
      <c r="J298" s="1">
        <v>44736</v>
      </c>
      <c r="K298" s="8">
        <f>Table3[[#This Row],[Discharge_Date]]-Table3[[#This Row],[Admission_Date]]+1</f>
        <v>5</v>
      </c>
      <c r="L298" s="7">
        <v>70288</v>
      </c>
      <c r="M298" s="7">
        <f>Table3[[#This Row],[Treatment_Cost]]/Table3[[#This Row],[Length_of_Stay]]</f>
        <v>14057.6</v>
      </c>
      <c r="N298" t="str">
        <f>IF(Table3[[#This Row],[Cost per day]]&lt;PERCENTILE(Table3[Cost per day],0.25),"Low",
 IF(Table3[[#This Row],[Cost per day]]&gt;PERCENTILE(Table3[Cost per day],0.75),"High",
 "Normal"))</f>
        <v>Normal</v>
      </c>
      <c r="O298" t="s">
        <v>28</v>
      </c>
      <c r="P298" t="s">
        <v>25</v>
      </c>
      <c r="Q298">
        <v>2</v>
      </c>
    </row>
    <row r="299" spans="1:17" x14ac:dyDescent="0.3">
      <c r="A299" t="s">
        <v>331</v>
      </c>
      <c r="B299" t="s">
        <v>1204</v>
      </c>
      <c r="C299">
        <v>85</v>
      </c>
      <c r="D299" t="s">
        <v>22</v>
      </c>
      <c r="E299" t="s">
        <v>30</v>
      </c>
      <c r="F299" t="s">
        <v>562</v>
      </c>
      <c r="G299" t="s">
        <v>6</v>
      </c>
      <c r="H299" t="s">
        <v>11</v>
      </c>
      <c r="I299" s="1">
        <v>44646</v>
      </c>
      <c r="J299" s="1">
        <v>44650</v>
      </c>
      <c r="K299" s="8">
        <f>Table3[[#This Row],[Discharge_Date]]-Table3[[#This Row],[Admission_Date]]+1</f>
        <v>5</v>
      </c>
      <c r="L299" s="7">
        <v>70380</v>
      </c>
      <c r="M299" s="7">
        <f>Table3[[#This Row],[Treatment_Cost]]/Table3[[#This Row],[Length_of_Stay]]</f>
        <v>14076</v>
      </c>
      <c r="N299" t="str">
        <f>IF(Table3[[#This Row],[Cost per day]]&lt;PERCENTILE(Table3[Cost per day],0.25),"Low",
 IF(Table3[[#This Row],[Cost per day]]&gt;PERCENTILE(Table3[Cost per day],0.75),"High",
 "Normal"))</f>
        <v>Normal</v>
      </c>
      <c r="O299" t="s">
        <v>39</v>
      </c>
      <c r="P299" t="s">
        <v>31</v>
      </c>
      <c r="Q299">
        <v>2</v>
      </c>
    </row>
    <row r="300" spans="1:17" x14ac:dyDescent="0.3">
      <c r="A300" t="s">
        <v>332</v>
      </c>
      <c r="B300" t="s">
        <v>1171</v>
      </c>
      <c r="C300">
        <v>61</v>
      </c>
      <c r="D300" t="s">
        <v>33</v>
      </c>
      <c r="E300" t="s">
        <v>30</v>
      </c>
      <c r="F300" t="s">
        <v>560</v>
      </c>
      <c r="G300" t="s">
        <v>5</v>
      </c>
      <c r="H300" t="s">
        <v>12</v>
      </c>
      <c r="I300" s="1">
        <v>45136</v>
      </c>
      <c r="J300" s="1">
        <v>45138</v>
      </c>
      <c r="K300" s="8">
        <f>Table3[[#This Row],[Discharge_Date]]-Table3[[#This Row],[Admission_Date]]+1</f>
        <v>3</v>
      </c>
      <c r="L300" s="7">
        <v>35862</v>
      </c>
      <c r="M300" s="7">
        <f>Table3[[#This Row],[Treatment_Cost]]/Table3[[#This Row],[Length_of_Stay]]</f>
        <v>11954</v>
      </c>
      <c r="N300" t="str">
        <f>IF(Table3[[#This Row],[Cost per day]]&lt;PERCENTILE(Table3[Cost per day],0.25),"Low",
 IF(Table3[[#This Row],[Cost per day]]&gt;PERCENTILE(Table3[Cost per day],0.75),"High",
 "Normal"))</f>
        <v>Normal</v>
      </c>
      <c r="O300" t="s">
        <v>35</v>
      </c>
      <c r="P300" t="s">
        <v>31</v>
      </c>
      <c r="Q300">
        <v>1</v>
      </c>
    </row>
    <row r="301" spans="1:17" x14ac:dyDescent="0.3">
      <c r="A301" t="s">
        <v>333</v>
      </c>
      <c r="B301" t="s">
        <v>875</v>
      </c>
      <c r="C301">
        <v>23</v>
      </c>
      <c r="D301" t="s">
        <v>27</v>
      </c>
      <c r="E301" t="s">
        <v>30</v>
      </c>
      <c r="F301" t="s">
        <v>558</v>
      </c>
      <c r="G301" t="s">
        <v>4</v>
      </c>
      <c r="H301" t="s">
        <v>9</v>
      </c>
      <c r="I301" s="1">
        <v>45091</v>
      </c>
      <c r="J301" s="1">
        <v>45098</v>
      </c>
      <c r="K301" s="8">
        <f>Table3[[#This Row],[Discharge_Date]]-Table3[[#This Row],[Admission_Date]]+1</f>
        <v>8</v>
      </c>
      <c r="L301" s="7">
        <v>126854</v>
      </c>
      <c r="M301" s="7">
        <f>Table3[[#This Row],[Treatment_Cost]]/Table3[[#This Row],[Length_of_Stay]]</f>
        <v>15856.75</v>
      </c>
      <c r="N301" t="str">
        <f>IF(Table3[[#This Row],[Cost per day]]&lt;PERCENTILE(Table3[Cost per day],0.25),"Low",
 IF(Table3[[#This Row],[Cost per day]]&gt;PERCENTILE(Table3[Cost per day],0.75),"High",
 "Normal"))</f>
        <v>Normal</v>
      </c>
      <c r="O301" t="s">
        <v>24</v>
      </c>
      <c r="P301" t="s">
        <v>25</v>
      </c>
      <c r="Q301">
        <v>4</v>
      </c>
    </row>
    <row r="302" spans="1:17" x14ac:dyDescent="0.3">
      <c r="A302" t="s">
        <v>334</v>
      </c>
      <c r="B302" t="s">
        <v>1470</v>
      </c>
      <c r="C302">
        <v>64</v>
      </c>
      <c r="D302" t="s">
        <v>33</v>
      </c>
      <c r="E302" t="s">
        <v>23</v>
      </c>
      <c r="F302" t="s">
        <v>561</v>
      </c>
      <c r="G302" t="s">
        <v>5</v>
      </c>
      <c r="H302" t="s">
        <v>13</v>
      </c>
      <c r="I302" s="1">
        <v>44802</v>
      </c>
      <c r="J302" s="1">
        <v>44808</v>
      </c>
      <c r="K302" s="8">
        <f>Table3[[#This Row],[Discharge_Date]]-Table3[[#This Row],[Admission_Date]]+1</f>
        <v>7</v>
      </c>
      <c r="L302" s="7">
        <v>109188</v>
      </c>
      <c r="M302" s="7">
        <f>Table3[[#This Row],[Treatment_Cost]]/Table3[[#This Row],[Length_of_Stay]]</f>
        <v>15598.285714285714</v>
      </c>
      <c r="N302" t="str">
        <f>IF(Table3[[#This Row],[Cost per day]]&lt;PERCENTILE(Table3[Cost per day],0.25),"Low",
 IF(Table3[[#This Row],[Cost per day]]&gt;PERCENTILE(Table3[Cost per day],0.75),"High",
 "Normal"))</f>
        <v>Normal</v>
      </c>
      <c r="O302" t="s">
        <v>28</v>
      </c>
      <c r="P302" t="s">
        <v>31</v>
      </c>
      <c r="Q302">
        <v>1</v>
      </c>
    </row>
    <row r="303" spans="1:17" x14ac:dyDescent="0.3">
      <c r="A303" t="s">
        <v>335</v>
      </c>
      <c r="B303" t="s">
        <v>1366</v>
      </c>
      <c r="C303">
        <v>31</v>
      </c>
      <c r="D303" t="s">
        <v>27</v>
      </c>
      <c r="E303" t="s">
        <v>30</v>
      </c>
      <c r="F303" t="s">
        <v>563</v>
      </c>
      <c r="G303" t="s">
        <v>3</v>
      </c>
      <c r="H303" t="s">
        <v>9</v>
      </c>
      <c r="I303" s="1">
        <v>44641</v>
      </c>
      <c r="J303" s="1">
        <v>44648</v>
      </c>
      <c r="K303" s="8">
        <f>Table3[[#This Row],[Discharge_Date]]-Table3[[#This Row],[Admission_Date]]+1</f>
        <v>8</v>
      </c>
      <c r="L303" s="7">
        <v>128527</v>
      </c>
      <c r="M303" s="7">
        <f>Table3[[#This Row],[Treatment_Cost]]/Table3[[#This Row],[Length_of_Stay]]</f>
        <v>16065.875</v>
      </c>
      <c r="N303" t="str">
        <f>IF(Table3[[#This Row],[Cost per day]]&lt;PERCENTILE(Table3[Cost per day],0.25),"Low",
 IF(Table3[[#This Row],[Cost per day]]&gt;PERCENTILE(Table3[Cost per day],0.75),"High",
 "Normal"))</f>
        <v>Normal</v>
      </c>
      <c r="O303" t="s">
        <v>24</v>
      </c>
      <c r="P303" t="s">
        <v>25</v>
      </c>
      <c r="Q303">
        <v>5</v>
      </c>
    </row>
    <row r="304" spans="1:17" x14ac:dyDescent="0.3">
      <c r="A304" t="s">
        <v>336</v>
      </c>
      <c r="B304" t="s">
        <v>1249</v>
      </c>
      <c r="C304">
        <v>46</v>
      </c>
      <c r="D304" t="s">
        <v>45</v>
      </c>
      <c r="E304" t="s">
        <v>30</v>
      </c>
      <c r="F304" t="s">
        <v>562</v>
      </c>
      <c r="G304" t="s">
        <v>3</v>
      </c>
      <c r="H304" t="s">
        <v>10</v>
      </c>
      <c r="I304" s="1">
        <v>45188</v>
      </c>
      <c r="J304" s="1">
        <v>45196</v>
      </c>
      <c r="K304" s="8">
        <f>Table3[[#This Row],[Discharge_Date]]-Table3[[#This Row],[Admission_Date]]+1</f>
        <v>9</v>
      </c>
      <c r="L304" s="7">
        <v>147078</v>
      </c>
      <c r="M304" s="7">
        <f>Table3[[#This Row],[Treatment_Cost]]/Table3[[#This Row],[Length_of_Stay]]</f>
        <v>16342</v>
      </c>
      <c r="N304" t="str">
        <f>IF(Table3[[#This Row],[Cost per day]]&lt;PERCENTILE(Table3[Cost per day],0.25),"Low",
 IF(Table3[[#This Row],[Cost per day]]&gt;PERCENTILE(Table3[Cost per day],0.75),"High",
 "Normal"))</f>
        <v>Normal</v>
      </c>
      <c r="O304" t="s">
        <v>35</v>
      </c>
      <c r="P304" t="s">
        <v>25</v>
      </c>
      <c r="Q304">
        <v>3</v>
      </c>
    </row>
    <row r="305" spans="1:17" x14ac:dyDescent="0.3">
      <c r="A305" t="s">
        <v>337</v>
      </c>
      <c r="B305" t="s">
        <v>859</v>
      </c>
      <c r="C305">
        <v>24</v>
      </c>
      <c r="D305" t="s">
        <v>27</v>
      </c>
      <c r="E305" t="s">
        <v>30</v>
      </c>
      <c r="F305" t="s">
        <v>563</v>
      </c>
      <c r="G305" t="s">
        <v>2</v>
      </c>
      <c r="H305" t="s">
        <v>11</v>
      </c>
      <c r="I305" s="1">
        <v>44808</v>
      </c>
      <c r="J305" s="1">
        <v>44814</v>
      </c>
      <c r="K305" s="8">
        <f>Table3[[#This Row],[Discharge_Date]]-Table3[[#This Row],[Admission_Date]]+1</f>
        <v>7</v>
      </c>
      <c r="L305" s="7">
        <v>110649</v>
      </c>
      <c r="M305" s="7">
        <f>Table3[[#This Row],[Treatment_Cost]]/Table3[[#This Row],[Length_of_Stay]]</f>
        <v>15807</v>
      </c>
      <c r="N305" t="str">
        <f>IF(Table3[[#This Row],[Cost per day]]&lt;PERCENTILE(Table3[Cost per day],0.25),"Low",
 IF(Table3[[#This Row],[Cost per day]]&gt;PERCENTILE(Table3[Cost per day],0.75),"High",
 "Normal"))</f>
        <v>Normal</v>
      </c>
      <c r="O305" t="s">
        <v>24</v>
      </c>
      <c r="P305" t="s">
        <v>31</v>
      </c>
      <c r="Q305">
        <v>3</v>
      </c>
    </row>
    <row r="306" spans="1:17" x14ac:dyDescent="0.3">
      <c r="A306" t="s">
        <v>338</v>
      </c>
      <c r="B306" t="s">
        <v>1253</v>
      </c>
      <c r="C306">
        <v>67</v>
      </c>
      <c r="D306" t="s">
        <v>33</v>
      </c>
      <c r="E306" t="s">
        <v>30</v>
      </c>
      <c r="F306" t="s">
        <v>560</v>
      </c>
      <c r="G306" t="s">
        <v>4</v>
      </c>
      <c r="H306" t="s">
        <v>13</v>
      </c>
      <c r="I306" s="1">
        <v>45128</v>
      </c>
      <c r="J306" s="1">
        <v>45132</v>
      </c>
      <c r="K306" s="8">
        <f>Table3[[#This Row],[Discharge_Date]]-Table3[[#This Row],[Admission_Date]]+1</f>
        <v>5</v>
      </c>
      <c r="L306" s="7">
        <v>73901</v>
      </c>
      <c r="M306" s="7">
        <f>Table3[[#This Row],[Treatment_Cost]]/Table3[[#This Row],[Length_of_Stay]]</f>
        <v>14780.2</v>
      </c>
      <c r="N306" t="str">
        <f>IF(Table3[[#This Row],[Cost per day]]&lt;PERCENTILE(Table3[Cost per day],0.25),"Low",
 IF(Table3[[#This Row],[Cost per day]]&gt;PERCENTILE(Table3[Cost per day],0.75),"High",
 "Normal"))</f>
        <v>Normal</v>
      </c>
      <c r="O306" t="s">
        <v>39</v>
      </c>
      <c r="P306" t="s">
        <v>25</v>
      </c>
      <c r="Q306">
        <v>5</v>
      </c>
    </row>
    <row r="307" spans="1:17" x14ac:dyDescent="0.3">
      <c r="A307" t="s">
        <v>339</v>
      </c>
      <c r="B307" t="s">
        <v>1103</v>
      </c>
      <c r="C307">
        <v>80</v>
      </c>
      <c r="D307" t="s">
        <v>22</v>
      </c>
      <c r="E307" t="s">
        <v>23</v>
      </c>
      <c r="F307" t="s">
        <v>561</v>
      </c>
      <c r="G307" t="s">
        <v>2</v>
      </c>
      <c r="H307" t="s">
        <v>11</v>
      </c>
      <c r="I307" s="1">
        <v>44572</v>
      </c>
      <c r="J307" s="1">
        <v>44575</v>
      </c>
      <c r="K307" s="8">
        <f>Table3[[#This Row],[Discharge_Date]]-Table3[[#This Row],[Admission_Date]]+1</f>
        <v>4</v>
      </c>
      <c r="L307" s="7">
        <v>56521</v>
      </c>
      <c r="M307" s="7">
        <f>Table3[[#This Row],[Treatment_Cost]]/Table3[[#This Row],[Length_of_Stay]]</f>
        <v>14130.25</v>
      </c>
      <c r="N307" t="str">
        <f>IF(Table3[[#This Row],[Cost per day]]&lt;PERCENTILE(Table3[Cost per day],0.25),"Low",
 IF(Table3[[#This Row],[Cost per day]]&gt;PERCENTILE(Table3[Cost per day],0.75),"High",
 "Normal"))</f>
        <v>Normal</v>
      </c>
      <c r="O307" t="s">
        <v>35</v>
      </c>
      <c r="P307" t="s">
        <v>31</v>
      </c>
      <c r="Q307">
        <v>1</v>
      </c>
    </row>
    <row r="308" spans="1:17" x14ac:dyDescent="0.3">
      <c r="A308" t="s">
        <v>340</v>
      </c>
      <c r="B308" t="s">
        <v>1013</v>
      </c>
      <c r="C308">
        <v>32</v>
      </c>
      <c r="D308" t="s">
        <v>27</v>
      </c>
      <c r="E308" t="s">
        <v>30</v>
      </c>
      <c r="F308" t="s">
        <v>562</v>
      </c>
      <c r="G308" t="s">
        <v>3</v>
      </c>
      <c r="H308" t="s">
        <v>10</v>
      </c>
      <c r="I308" s="1">
        <v>44913</v>
      </c>
      <c r="J308" s="1">
        <v>44914</v>
      </c>
      <c r="K308" s="8">
        <f>Table3[[#This Row],[Discharge_Date]]-Table3[[#This Row],[Admission_Date]]+1</f>
        <v>2</v>
      </c>
      <c r="L308" s="7">
        <v>18898</v>
      </c>
      <c r="M308" s="7">
        <f>Table3[[#This Row],[Treatment_Cost]]/Table3[[#This Row],[Length_of_Stay]]</f>
        <v>9449</v>
      </c>
      <c r="N308" t="str">
        <f>IF(Table3[[#This Row],[Cost per day]]&lt;PERCENTILE(Table3[Cost per day],0.25),"Low",
 IF(Table3[[#This Row],[Cost per day]]&gt;PERCENTILE(Table3[Cost per day],0.75),"High",
 "Normal"))</f>
        <v>Normal</v>
      </c>
      <c r="O308" t="s">
        <v>39</v>
      </c>
      <c r="P308" t="s">
        <v>31</v>
      </c>
      <c r="Q308">
        <v>2</v>
      </c>
    </row>
    <row r="309" spans="1:17" x14ac:dyDescent="0.3">
      <c r="A309" t="s">
        <v>341</v>
      </c>
      <c r="B309" t="s">
        <v>758</v>
      </c>
      <c r="C309">
        <v>38</v>
      </c>
      <c r="D309" t="s">
        <v>27</v>
      </c>
      <c r="E309" t="s">
        <v>30</v>
      </c>
      <c r="F309" t="s">
        <v>561</v>
      </c>
      <c r="G309" t="s">
        <v>3</v>
      </c>
      <c r="H309" t="s">
        <v>9</v>
      </c>
      <c r="I309" s="1">
        <v>45240</v>
      </c>
      <c r="J309" s="1">
        <v>45247</v>
      </c>
      <c r="K309" s="8">
        <f>Table3[[#This Row],[Discharge_Date]]-Table3[[#This Row],[Admission_Date]]+1</f>
        <v>8</v>
      </c>
      <c r="L309" s="7">
        <v>132450</v>
      </c>
      <c r="M309" s="7">
        <f>Table3[[#This Row],[Treatment_Cost]]/Table3[[#This Row],[Length_of_Stay]]</f>
        <v>16556.25</v>
      </c>
      <c r="N309" t="str">
        <f>IF(Table3[[#This Row],[Cost per day]]&lt;PERCENTILE(Table3[Cost per day],0.25),"Low",
 IF(Table3[[#This Row],[Cost per day]]&gt;PERCENTILE(Table3[Cost per day],0.75),"High",
 "Normal"))</f>
        <v>Normal</v>
      </c>
      <c r="O309" t="s">
        <v>39</v>
      </c>
      <c r="P309" t="s">
        <v>25</v>
      </c>
      <c r="Q309">
        <v>1</v>
      </c>
    </row>
    <row r="310" spans="1:17" x14ac:dyDescent="0.3">
      <c r="A310" t="s">
        <v>342</v>
      </c>
      <c r="B310" t="s">
        <v>1314</v>
      </c>
      <c r="C310">
        <v>10</v>
      </c>
      <c r="D310" t="s">
        <v>38</v>
      </c>
      <c r="E310" t="s">
        <v>30</v>
      </c>
      <c r="F310" t="s">
        <v>558</v>
      </c>
      <c r="G310" t="s">
        <v>5</v>
      </c>
      <c r="H310" t="s">
        <v>10</v>
      </c>
      <c r="I310" s="1">
        <v>45225</v>
      </c>
      <c r="J310" s="1">
        <v>45232</v>
      </c>
      <c r="K310" s="8">
        <f>Table3[[#This Row],[Discharge_Date]]-Table3[[#This Row],[Admission_Date]]+1</f>
        <v>8</v>
      </c>
      <c r="L310" s="7">
        <v>132655</v>
      </c>
      <c r="M310" s="7">
        <f>Table3[[#This Row],[Treatment_Cost]]/Table3[[#This Row],[Length_of_Stay]]</f>
        <v>16581.875</v>
      </c>
      <c r="N310" t="str">
        <f>IF(Table3[[#This Row],[Cost per day]]&lt;PERCENTILE(Table3[Cost per day],0.25),"Low",
 IF(Table3[[#This Row],[Cost per day]]&gt;PERCENTILE(Table3[Cost per day],0.75),"High",
 "Normal"))</f>
        <v>Normal</v>
      </c>
      <c r="O310" t="s">
        <v>35</v>
      </c>
      <c r="P310" t="s">
        <v>25</v>
      </c>
      <c r="Q310">
        <v>2</v>
      </c>
    </row>
    <row r="311" spans="1:17" x14ac:dyDescent="0.3">
      <c r="A311" t="s">
        <v>343</v>
      </c>
      <c r="B311" t="s">
        <v>1129</v>
      </c>
      <c r="C311">
        <v>27</v>
      </c>
      <c r="D311" t="s">
        <v>27</v>
      </c>
      <c r="E311" t="s">
        <v>23</v>
      </c>
      <c r="F311" t="s">
        <v>558</v>
      </c>
      <c r="G311" t="s">
        <v>2</v>
      </c>
      <c r="H311" t="s">
        <v>10</v>
      </c>
      <c r="I311" s="1">
        <v>44953</v>
      </c>
      <c r="J311" s="1">
        <v>44955</v>
      </c>
      <c r="K311" s="8">
        <f>Table3[[#This Row],[Discharge_Date]]-Table3[[#This Row],[Admission_Date]]+1</f>
        <v>3</v>
      </c>
      <c r="L311" s="7">
        <v>38221</v>
      </c>
      <c r="M311" s="7">
        <f>Table3[[#This Row],[Treatment_Cost]]/Table3[[#This Row],[Length_of_Stay]]</f>
        <v>12740.333333333334</v>
      </c>
      <c r="N311" t="str">
        <f>IF(Table3[[#This Row],[Cost per day]]&lt;PERCENTILE(Table3[Cost per day],0.25),"Low",
 IF(Table3[[#This Row],[Cost per day]]&gt;PERCENTILE(Table3[Cost per day],0.75),"High",
 "Normal"))</f>
        <v>Normal</v>
      </c>
      <c r="O311" t="s">
        <v>39</v>
      </c>
      <c r="P311" t="s">
        <v>25</v>
      </c>
      <c r="Q311">
        <v>1</v>
      </c>
    </row>
    <row r="312" spans="1:17" x14ac:dyDescent="0.3">
      <c r="A312" t="s">
        <v>344</v>
      </c>
      <c r="B312" t="s">
        <v>1453</v>
      </c>
      <c r="C312">
        <v>9</v>
      </c>
      <c r="D312" t="s">
        <v>38</v>
      </c>
      <c r="E312" t="s">
        <v>23</v>
      </c>
      <c r="F312" t="s">
        <v>558</v>
      </c>
      <c r="G312" t="s">
        <v>5</v>
      </c>
      <c r="H312" t="s">
        <v>11</v>
      </c>
      <c r="I312" s="1">
        <v>44999</v>
      </c>
      <c r="J312" s="1">
        <v>45005</v>
      </c>
      <c r="K312" s="8">
        <f>Table3[[#This Row],[Discharge_Date]]-Table3[[#This Row],[Admission_Date]]+1</f>
        <v>7</v>
      </c>
      <c r="L312" s="7">
        <v>115104</v>
      </c>
      <c r="M312" s="7">
        <f>Table3[[#This Row],[Treatment_Cost]]/Table3[[#This Row],[Length_of_Stay]]</f>
        <v>16443.428571428572</v>
      </c>
      <c r="N312" t="str">
        <f>IF(Table3[[#This Row],[Cost per day]]&lt;PERCENTILE(Table3[Cost per day],0.25),"Low",
 IF(Table3[[#This Row],[Cost per day]]&gt;PERCENTILE(Table3[Cost per day],0.75),"High",
 "Normal"))</f>
        <v>Normal</v>
      </c>
      <c r="O312" t="s">
        <v>28</v>
      </c>
      <c r="P312" t="s">
        <v>25</v>
      </c>
      <c r="Q312">
        <v>3</v>
      </c>
    </row>
    <row r="313" spans="1:17" x14ac:dyDescent="0.3">
      <c r="A313" t="s">
        <v>345</v>
      </c>
      <c r="B313" t="s">
        <v>949</v>
      </c>
      <c r="C313">
        <v>18</v>
      </c>
      <c r="D313" t="s">
        <v>27</v>
      </c>
      <c r="E313" t="s">
        <v>30</v>
      </c>
      <c r="F313" t="s">
        <v>562</v>
      </c>
      <c r="G313" t="s">
        <v>6</v>
      </c>
      <c r="H313" t="s">
        <v>9</v>
      </c>
      <c r="I313" s="1">
        <v>45006</v>
      </c>
      <c r="J313" s="1">
        <v>45012</v>
      </c>
      <c r="K313" s="8">
        <f>Table3[[#This Row],[Discharge_Date]]-Table3[[#This Row],[Admission_Date]]+1</f>
        <v>7</v>
      </c>
      <c r="L313" s="7">
        <v>115538</v>
      </c>
      <c r="M313" s="7">
        <f>Table3[[#This Row],[Treatment_Cost]]/Table3[[#This Row],[Length_of_Stay]]</f>
        <v>16505.428571428572</v>
      </c>
      <c r="N313" t="str">
        <f>IF(Table3[[#This Row],[Cost per day]]&lt;PERCENTILE(Table3[Cost per day],0.25),"Low",
 IF(Table3[[#This Row],[Cost per day]]&gt;PERCENTILE(Table3[Cost per day],0.75),"High",
 "Normal"))</f>
        <v>Normal</v>
      </c>
      <c r="O313" t="s">
        <v>39</v>
      </c>
      <c r="P313" t="s">
        <v>25</v>
      </c>
      <c r="Q313">
        <v>3</v>
      </c>
    </row>
    <row r="314" spans="1:17" x14ac:dyDescent="0.3">
      <c r="A314" t="s">
        <v>346</v>
      </c>
      <c r="B314" t="s">
        <v>1033</v>
      </c>
      <c r="C314">
        <v>84</v>
      </c>
      <c r="D314" t="s">
        <v>22</v>
      </c>
      <c r="E314" t="s">
        <v>30</v>
      </c>
      <c r="F314" t="s">
        <v>561</v>
      </c>
      <c r="G314" t="s">
        <v>5</v>
      </c>
      <c r="H314" t="s">
        <v>11</v>
      </c>
      <c r="I314" s="1">
        <v>45209</v>
      </c>
      <c r="J314" s="1">
        <v>45210</v>
      </c>
      <c r="K314" s="8">
        <f>Table3[[#This Row],[Discharge_Date]]-Table3[[#This Row],[Admission_Date]]+1</f>
        <v>2</v>
      </c>
      <c r="L314" s="7">
        <v>19275</v>
      </c>
      <c r="M314" s="7">
        <f>Table3[[#This Row],[Treatment_Cost]]/Table3[[#This Row],[Length_of_Stay]]</f>
        <v>9637.5</v>
      </c>
      <c r="N314" t="str">
        <f>IF(Table3[[#This Row],[Cost per day]]&lt;PERCENTILE(Table3[Cost per day],0.25),"Low",
 IF(Table3[[#This Row],[Cost per day]]&gt;PERCENTILE(Table3[Cost per day],0.75),"High",
 "Normal"))</f>
        <v>Normal</v>
      </c>
      <c r="O314" t="s">
        <v>24</v>
      </c>
      <c r="P314" t="s">
        <v>31</v>
      </c>
      <c r="Q314">
        <v>5</v>
      </c>
    </row>
    <row r="315" spans="1:17" x14ac:dyDescent="0.3">
      <c r="A315" t="s">
        <v>347</v>
      </c>
      <c r="B315" t="s">
        <v>941</v>
      </c>
      <c r="C315">
        <v>78</v>
      </c>
      <c r="D315" t="s">
        <v>22</v>
      </c>
      <c r="E315" t="s">
        <v>30</v>
      </c>
      <c r="F315" t="s">
        <v>563</v>
      </c>
      <c r="G315" t="s">
        <v>4</v>
      </c>
      <c r="H315" t="s">
        <v>12</v>
      </c>
      <c r="I315" s="1">
        <v>44864</v>
      </c>
      <c r="J315" s="1">
        <v>44869</v>
      </c>
      <c r="K315" s="8">
        <f>Table3[[#This Row],[Discharge_Date]]-Table3[[#This Row],[Admission_Date]]+1</f>
        <v>6</v>
      </c>
      <c r="L315" s="7">
        <v>96610</v>
      </c>
      <c r="M315" s="7">
        <f>Table3[[#This Row],[Treatment_Cost]]/Table3[[#This Row],[Length_of_Stay]]</f>
        <v>16101.666666666666</v>
      </c>
      <c r="N315" t="str">
        <f>IF(Table3[[#This Row],[Cost per day]]&lt;PERCENTILE(Table3[Cost per day],0.25),"Low",
 IF(Table3[[#This Row],[Cost per day]]&gt;PERCENTILE(Table3[Cost per day],0.75),"High",
 "Normal"))</f>
        <v>Normal</v>
      </c>
      <c r="O315" t="s">
        <v>28</v>
      </c>
      <c r="P315" t="s">
        <v>31</v>
      </c>
      <c r="Q315">
        <v>1</v>
      </c>
    </row>
    <row r="316" spans="1:17" x14ac:dyDescent="0.3">
      <c r="A316" t="s">
        <v>348</v>
      </c>
      <c r="B316" t="s">
        <v>776</v>
      </c>
      <c r="C316">
        <v>38</v>
      </c>
      <c r="D316" t="s">
        <v>27</v>
      </c>
      <c r="E316" t="s">
        <v>23</v>
      </c>
      <c r="F316" t="s">
        <v>562</v>
      </c>
      <c r="G316" t="s">
        <v>5</v>
      </c>
      <c r="H316" t="s">
        <v>11</v>
      </c>
      <c r="I316" s="1">
        <v>45075</v>
      </c>
      <c r="J316" s="1">
        <v>45080</v>
      </c>
      <c r="K316" s="8">
        <f>Table3[[#This Row],[Discharge_Date]]-Table3[[#This Row],[Admission_Date]]+1</f>
        <v>6</v>
      </c>
      <c r="L316" s="7">
        <v>96624</v>
      </c>
      <c r="M316" s="7">
        <f>Table3[[#This Row],[Treatment_Cost]]/Table3[[#This Row],[Length_of_Stay]]</f>
        <v>16104</v>
      </c>
      <c r="N316" t="str">
        <f>IF(Table3[[#This Row],[Cost per day]]&lt;PERCENTILE(Table3[Cost per day],0.25),"Low",
 IF(Table3[[#This Row],[Cost per day]]&gt;PERCENTILE(Table3[Cost per day],0.75),"High",
 "Normal"))</f>
        <v>Normal</v>
      </c>
      <c r="O316" t="s">
        <v>39</v>
      </c>
      <c r="P316" t="s">
        <v>25</v>
      </c>
      <c r="Q316">
        <v>2</v>
      </c>
    </row>
    <row r="317" spans="1:17" x14ac:dyDescent="0.3">
      <c r="A317" t="s">
        <v>349</v>
      </c>
      <c r="B317" t="s">
        <v>1267</v>
      </c>
      <c r="C317">
        <v>32</v>
      </c>
      <c r="D317" t="s">
        <v>27</v>
      </c>
      <c r="E317" t="s">
        <v>23</v>
      </c>
      <c r="F317" t="s">
        <v>561</v>
      </c>
      <c r="G317" t="s">
        <v>2</v>
      </c>
      <c r="H317" t="s">
        <v>12</v>
      </c>
      <c r="I317" s="1">
        <v>44964</v>
      </c>
      <c r="J317" s="1">
        <v>44967</v>
      </c>
      <c r="K317" s="8">
        <f>Table3[[#This Row],[Discharge_Date]]-Table3[[#This Row],[Admission_Date]]+1</f>
        <v>4</v>
      </c>
      <c r="L317" s="7">
        <v>57975</v>
      </c>
      <c r="M317" s="7">
        <f>Table3[[#This Row],[Treatment_Cost]]/Table3[[#This Row],[Length_of_Stay]]</f>
        <v>14493.75</v>
      </c>
      <c r="N317" t="str">
        <f>IF(Table3[[#This Row],[Cost per day]]&lt;PERCENTILE(Table3[Cost per day],0.25),"Low",
 IF(Table3[[#This Row],[Cost per day]]&gt;PERCENTILE(Table3[Cost per day],0.75),"High",
 "Normal"))</f>
        <v>Normal</v>
      </c>
      <c r="O317" t="s">
        <v>24</v>
      </c>
      <c r="P317" t="s">
        <v>31</v>
      </c>
      <c r="Q317">
        <v>3</v>
      </c>
    </row>
    <row r="318" spans="1:17" x14ac:dyDescent="0.3">
      <c r="A318" t="s">
        <v>350</v>
      </c>
      <c r="B318" t="s">
        <v>1281</v>
      </c>
      <c r="C318">
        <v>21</v>
      </c>
      <c r="D318" t="s">
        <v>27</v>
      </c>
      <c r="E318" t="s">
        <v>23</v>
      </c>
      <c r="F318" t="s">
        <v>558</v>
      </c>
      <c r="G318" t="s">
        <v>2</v>
      </c>
      <c r="H318" t="s">
        <v>12</v>
      </c>
      <c r="I318" s="1">
        <v>45094</v>
      </c>
      <c r="J318" s="1">
        <v>45101</v>
      </c>
      <c r="K318" s="8">
        <f>Table3[[#This Row],[Discharge_Date]]-Table3[[#This Row],[Admission_Date]]+1</f>
        <v>8</v>
      </c>
      <c r="L318" s="7">
        <v>135808</v>
      </c>
      <c r="M318" s="7">
        <f>Table3[[#This Row],[Treatment_Cost]]/Table3[[#This Row],[Length_of_Stay]]</f>
        <v>16976</v>
      </c>
      <c r="N318" t="str">
        <f>IF(Table3[[#This Row],[Cost per day]]&lt;PERCENTILE(Table3[Cost per day],0.25),"Low",
 IF(Table3[[#This Row],[Cost per day]]&gt;PERCENTILE(Table3[Cost per day],0.75),"High",
 "Normal"))</f>
        <v>Normal</v>
      </c>
      <c r="O318" t="s">
        <v>24</v>
      </c>
      <c r="P318" t="s">
        <v>25</v>
      </c>
      <c r="Q318">
        <v>5</v>
      </c>
    </row>
    <row r="319" spans="1:17" x14ac:dyDescent="0.3">
      <c r="A319" t="s">
        <v>351</v>
      </c>
      <c r="B319" t="s">
        <v>1094</v>
      </c>
      <c r="C319">
        <v>36</v>
      </c>
      <c r="D319" t="s">
        <v>27</v>
      </c>
      <c r="E319" t="s">
        <v>30</v>
      </c>
      <c r="F319" t="s">
        <v>561</v>
      </c>
      <c r="G319" t="s">
        <v>2</v>
      </c>
      <c r="H319" t="s">
        <v>12</v>
      </c>
      <c r="I319" s="1">
        <v>44777</v>
      </c>
      <c r="J319" s="1">
        <v>44781</v>
      </c>
      <c r="K319" s="8">
        <f>Table3[[#This Row],[Discharge_Date]]-Table3[[#This Row],[Admission_Date]]+1</f>
        <v>5</v>
      </c>
      <c r="L319" s="7">
        <v>77826</v>
      </c>
      <c r="M319" s="7">
        <f>Table3[[#This Row],[Treatment_Cost]]/Table3[[#This Row],[Length_of_Stay]]</f>
        <v>15565.2</v>
      </c>
      <c r="N319" t="str">
        <f>IF(Table3[[#This Row],[Cost per day]]&lt;PERCENTILE(Table3[Cost per day],0.25),"Low",
 IF(Table3[[#This Row],[Cost per day]]&gt;PERCENTILE(Table3[Cost per day],0.75),"High",
 "Normal"))</f>
        <v>Normal</v>
      </c>
      <c r="O319" t="s">
        <v>35</v>
      </c>
      <c r="P319" t="s">
        <v>25</v>
      </c>
      <c r="Q319">
        <v>4</v>
      </c>
    </row>
    <row r="320" spans="1:17" x14ac:dyDescent="0.3">
      <c r="A320" t="s">
        <v>352</v>
      </c>
      <c r="B320" t="s">
        <v>1381</v>
      </c>
      <c r="C320">
        <v>21</v>
      </c>
      <c r="D320" t="s">
        <v>27</v>
      </c>
      <c r="E320" t="s">
        <v>30</v>
      </c>
      <c r="F320" t="s">
        <v>558</v>
      </c>
      <c r="G320" t="s">
        <v>5</v>
      </c>
      <c r="H320" t="s">
        <v>11</v>
      </c>
      <c r="I320" s="1">
        <v>44570</v>
      </c>
      <c r="J320" s="1">
        <v>44577</v>
      </c>
      <c r="K320" s="8">
        <f>Table3[[#This Row],[Discharge_Date]]-Table3[[#This Row],[Admission_Date]]+1</f>
        <v>8</v>
      </c>
      <c r="L320" s="7">
        <v>138104</v>
      </c>
      <c r="M320" s="7">
        <f>Table3[[#This Row],[Treatment_Cost]]/Table3[[#This Row],[Length_of_Stay]]</f>
        <v>17263</v>
      </c>
      <c r="N320" t="str">
        <f>IF(Table3[[#This Row],[Cost per day]]&lt;PERCENTILE(Table3[Cost per day],0.25),"Low",
 IF(Table3[[#This Row],[Cost per day]]&gt;PERCENTILE(Table3[Cost per day],0.75),"High",
 "Normal"))</f>
        <v>Normal</v>
      </c>
      <c r="O320" t="s">
        <v>35</v>
      </c>
      <c r="P320" t="s">
        <v>31</v>
      </c>
      <c r="Q320">
        <v>2</v>
      </c>
    </row>
    <row r="321" spans="1:17" x14ac:dyDescent="0.3">
      <c r="A321" t="s">
        <v>353</v>
      </c>
      <c r="B321" t="s">
        <v>1032</v>
      </c>
      <c r="C321">
        <v>5</v>
      </c>
      <c r="D321" t="s">
        <v>38</v>
      </c>
      <c r="E321" t="s">
        <v>30</v>
      </c>
      <c r="F321" t="s">
        <v>561</v>
      </c>
      <c r="G321" t="s">
        <v>2</v>
      </c>
      <c r="H321" t="s">
        <v>12</v>
      </c>
      <c r="I321" s="1">
        <v>44745</v>
      </c>
      <c r="J321" s="1">
        <v>44746</v>
      </c>
      <c r="K321" s="8">
        <f>Table3[[#This Row],[Discharge_Date]]-Table3[[#This Row],[Admission_Date]]+1</f>
        <v>2</v>
      </c>
      <c r="L321" s="7">
        <v>19731</v>
      </c>
      <c r="M321" s="7">
        <f>Table3[[#This Row],[Treatment_Cost]]/Table3[[#This Row],[Length_of_Stay]]</f>
        <v>9865.5</v>
      </c>
      <c r="N321" t="str">
        <f>IF(Table3[[#This Row],[Cost per day]]&lt;PERCENTILE(Table3[Cost per day],0.25),"Low",
 IF(Table3[[#This Row],[Cost per day]]&gt;PERCENTILE(Table3[Cost per day],0.75),"High",
 "Normal"))</f>
        <v>Normal</v>
      </c>
      <c r="O321" t="s">
        <v>39</v>
      </c>
      <c r="P321" t="s">
        <v>25</v>
      </c>
      <c r="Q321">
        <v>3</v>
      </c>
    </row>
    <row r="322" spans="1:17" x14ac:dyDescent="0.3">
      <c r="A322" t="s">
        <v>354</v>
      </c>
      <c r="B322" t="s">
        <v>1116</v>
      </c>
      <c r="C322">
        <v>61</v>
      </c>
      <c r="D322" t="s">
        <v>33</v>
      </c>
      <c r="E322" t="s">
        <v>23</v>
      </c>
      <c r="F322" t="s">
        <v>562</v>
      </c>
      <c r="G322" t="s">
        <v>3</v>
      </c>
      <c r="H322" t="s">
        <v>13</v>
      </c>
      <c r="I322" s="1">
        <v>45063</v>
      </c>
      <c r="J322" s="1">
        <v>45066</v>
      </c>
      <c r="K322" s="8">
        <f>Table3[[#This Row],[Discharge_Date]]-Table3[[#This Row],[Admission_Date]]+1</f>
        <v>4</v>
      </c>
      <c r="L322" s="7">
        <v>59209</v>
      </c>
      <c r="M322" s="7">
        <f>Table3[[#This Row],[Treatment_Cost]]/Table3[[#This Row],[Length_of_Stay]]</f>
        <v>14802.25</v>
      </c>
      <c r="N322" t="str">
        <f>IF(Table3[[#This Row],[Cost per day]]&lt;PERCENTILE(Table3[Cost per day],0.25),"Low",
 IF(Table3[[#This Row],[Cost per day]]&gt;PERCENTILE(Table3[Cost per day],0.75),"High",
 "Normal"))</f>
        <v>Normal</v>
      </c>
      <c r="O322" t="s">
        <v>24</v>
      </c>
      <c r="P322" t="s">
        <v>25</v>
      </c>
      <c r="Q322">
        <v>4</v>
      </c>
    </row>
    <row r="323" spans="1:17" x14ac:dyDescent="0.3">
      <c r="A323" t="s">
        <v>355</v>
      </c>
      <c r="B323" t="s">
        <v>1183</v>
      </c>
      <c r="C323">
        <v>63</v>
      </c>
      <c r="D323" t="s">
        <v>33</v>
      </c>
      <c r="E323" t="s">
        <v>30</v>
      </c>
      <c r="F323" t="s">
        <v>561</v>
      </c>
      <c r="G323" t="s">
        <v>6</v>
      </c>
      <c r="H323" t="s">
        <v>11</v>
      </c>
      <c r="I323" s="1">
        <v>44790</v>
      </c>
      <c r="J323" s="1">
        <v>44797</v>
      </c>
      <c r="K323" s="8">
        <f>Table3[[#This Row],[Discharge_Date]]-Table3[[#This Row],[Admission_Date]]+1</f>
        <v>8</v>
      </c>
      <c r="L323" s="7">
        <v>138261</v>
      </c>
      <c r="M323" s="7">
        <f>Table3[[#This Row],[Treatment_Cost]]/Table3[[#This Row],[Length_of_Stay]]</f>
        <v>17282.625</v>
      </c>
      <c r="N323" t="str">
        <f>IF(Table3[[#This Row],[Cost per day]]&lt;PERCENTILE(Table3[Cost per day],0.25),"Low",
 IF(Table3[[#This Row],[Cost per day]]&gt;PERCENTILE(Table3[Cost per day],0.75),"High",
 "Normal"))</f>
        <v>Normal</v>
      </c>
      <c r="O323" t="s">
        <v>28</v>
      </c>
      <c r="P323" t="s">
        <v>25</v>
      </c>
      <c r="Q323">
        <v>5</v>
      </c>
    </row>
    <row r="324" spans="1:17" x14ac:dyDescent="0.3">
      <c r="A324" t="s">
        <v>356</v>
      </c>
      <c r="B324" t="s">
        <v>629</v>
      </c>
      <c r="C324">
        <v>53</v>
      </c>
      <c r="D324" t="s">
        <v>45</v>
      </c>
      <c r="E324" t="s">
        <v>30</v>
      </c>
      <c r="F324" t="s">
        <v>563</v>
      </c>
      <c r="G324" t="s">
        <v>2</v>
      </c>
      <c r="H324" t="s">
        <v>12</v>
      </c>
      <c r="I324" s="1">
        <v>44955</v>
      </c>
      <c r="J324" s="1">
        <v>44962</v>
      </c>
      <c r="K324" s="8">
        <f>Table3[[#This Row],[Discharge_Date]]-Table3[[#This Row],[Admission_Date]]+1</f>
        <v>8</v>
      </c>
      <c r="L324" s="7">
        <v>141651</v>
      </c>
      <c r="M324" s="7">
        <f>Table3[[#This Row],[Treatment_Cost]]/Table3[[#This Row],[Length_of_Stay]]</f>
        <v>17706.375</v>
      </c>
      <c r="N324" t="str">
        <f>IF(Table3[[#This Row],[Cost per day]]&lt;PERCENTILE(Table3[Cost per day],0.25),"Low",
 IF(Table3[[#This Row],[Cost per day]]&gt;PERCENTILE(Table3[Cost per day],0.75),"High",
 "Normal"))</f>
        <v>Normal</v>
      </c>
      <c r="O324" t="s">
        <v>28</v>
      </c>
      <c r="P324" t="s">
        <v>25</v>
      </c>
      <c r="Q324">
        <v>1</v>
      </c>
    </row>
    <row r="325" spans="1:17" x14ac:dyDescent="0.3">
      <c r="A325" t="s">
        <v>357</v>
      </c>
      <c r="B325" t="s">
        <v>1297</v>
      </c>
      <c r="C325">
        <v>12</v>
      </c>
      <c r="D325" t="s">
        <v>38</v>
      </c>
      <c r="E325" t="s">
        <v>30</v>
      </c>
      <c r="F325" t="s">
        <v>560</v>
      </c>
      <c r="G325" t="s">
        <v>4</v>
      </c>
      <c r="H325" t="s">
        <v>13</v>
      </c>
      <c r="I325" s="1">
        <v>44576</v>
      </c>
      <c r="J325" s="1">
        <v>44580</v>
      </c>
      <c r="K325" s="8">
        <f>Table3[[#This Row],[Discharge_Date]]-Table3[[#This Row],[Admission_Date]]+1</f>
        <v>5</v>
      </c>
      <c r="L325" s="7">
        <v>81285</v>
      </c>
      <c r="M325" s="7">
        <f>Table3[[#This Row],[Treatment_Cost]]/Table3[[#This Row],[Length_of_Stay]]</f>
        <v>16257</v>
      </c>
      <c r="N325" t="str">
        <f>IF(Table3[[#This Row],[Cost per day]]&lt;PERCENTILE(Table3[Cost per day],0.25),"Low",
 IF(Table3[[#This Row],[Cost per day]]&gt;PERCENTILE(Table3[Cost per day],0.75),"High",
 "Normal"))</f>
        <v>Normal</v>
      </c>
      <c r="O325" t="s">
        <v>39</v>
      </c>
      <c r="P325" t="s">
        <v>25</v>
      </c>
      <c r="Q325">
        <v>3</v>
      </c>
    </row>
    <row r="326" spans="1:17" x14ac:dyDescent="0.3">
      <c r="A326" t="s">
        <v>358</v>
      </c>
      <c r="B326" t="s">
        <v>779</v>
      </c>
      <c r="C326">
        <v>57</v>
      </c>
      <c r="D326" t="s">
        <v>45</v>
      </c>
      <c r="E326" t="s">
        <v>30</v>
      </c>
      <c r="F326" t="s">
        <v>558</v>
      </c>
      <c r="G326" t="s">
        <v>5</v>
      </c>
      <c r="H326" t="s">
        <v>12</v>
      </c>
      <c r="I326" s="1">
        <v>44866</v>
      </c>
      <c r="J326" s="1">
        <v>44870</v>
      </c>
      <c r="K326" s="8">
        <f>Table3[[#This Row],[Discharge_Date]]-Table3[[#This Row],[Admission_Date]]+1</f>
        <v>5</v>
      </c>
      <c r="L326" s="7">
        <v>81888</v>
      </c>
      <c r="M326" s="7">
        <f>Table3[[#This Row],[Treatment_Cost]]/Table3[[#This Row],[Length_of_Stay]]</f>
        <v>16377.6</v>
      </c>
      <c r="N326" t="str">
        <f>IF(Table3[[#This Row],[Cost per day]]&lt;PERCENTILE(Table3[Cost per day],0.25),"Low",
 IF(Table3[[#This Row],[Cost per day]]&gt;PERCENTILE(Table3[Cost per day],0.75),"High",
 "Normal"))</f>
        <v>Normal</v>
      </c>
      <c r="O326" t="s">
        <v>24</v>
      </c>
      <c r="P326" t="s">
        <v>31</v>
      </c>
      <c r="Q326">
        <v>1</v>
      </c>
    </row>
    <row r="327" spans="1:17" x14ac:dyDescent="0.3">
      <c r="A327" t="s">
        <v>359</v>
      </c>
      <c r="B327" t="s">
        <v>948</v>
      </c>
      <c r="C327">
        <v>56</v>
      </c>
      <c r="D327" t="s">
        <v>45</v>
      </c>
      <c r="E327" t="s">
        <v>23</v>
      </c>
      <c r="F327" t="s">
        <v>560</v>
      </c>
      <c r="G327" t="s">
        <v>2</v>
      </c>
      <c r="H327" t="s">
        <v>9</v>
      </c>
      <c r="I327" s="1">
        <v>45336</v>
      </c>
      <c r="J327" s="1">
        <v>45338</v>
      </c>
      <c r="K327" s="8">
        <f>Table3[[#This Row],[Discharge_Date]]-Table3[[#This Row],[Admission_Date]]+1</f>
        <v>3</v>
      </c>
      <c r="L327" s="7">
        <v>41059</v>
      </c>
      <c r="M327" s="7">
        <f>Table3[[#This Row],[Treatment_Cost]]/Table3[[#This Row],[Length_of_Stay]]</f>
        <v>13686.333333333334</v>
      </c>
      <c r="N327" t="str">
        <f>IF(Table3[[#This Row],[Cost per day]]&lt;PERCENTILE(Table3[Cost per day],0.25),"Low",
 IF(Table3[[#This Row],[Cost per day]]&gt;PERCENTILE(Table3[Cost per day],0.75),"High",
 "Normal"))</f>
        <v>Normal</v>
      </c>
      <c r="O327" t="s">
        <v>24</v>
      </c>
      <c r="P327" t="s">
        <v>31</v>
      </c>
      <c r="Q327">
        <v>3</v>
      </c>
    </row>
    <row r="328" spans="1:17" x14ac:dyDescent="0.3">
      <c r="A328" t="s">
        <v>360</v>
      </c>
      <c r="B328" t="s">
        <v>852</v>
      </c>
      <c r="C328">
        <v>64</v>
      </c>
      <c r="D328" t="s">
        <v>33</v>
      </c>
      <c r="E328" t="s">
        <v>23</v>
      </c>
      <c r="F328" t="s">
        <v>558</v>
      </c>
      <c r="G328" t="s">
        <v>3</v>
      </c>
      <c r="H328" t="s">
        <v>10</v>
      </c>
      <c r="I328" s="1">
        <v>44788</v>
      </c>
      <c r="J328" s="1">
        <v>44795</v>
      </c>
      <c r="K328" s="8">
        <f>Table3[[#This Row],[Discharge_Date]]-Table3[[#This Row],[Admission_Date]]+1</f>
        <v>8</v>
      </c>
      <c r="L328" s="7">
        <v>145724</v>
      </c>
      <c r="M328" s="7">
        <f>Table3[[#This Row],[Treatment_Cost]]/Table3[[#This Row],[Length_of_Stay]]</f>
        <v>18215.5</v>
      </c>
      <c r="N328" t="str">
        <f>IF(Table3[[#This Row],[Cost per day]]&lt;PERCENTILE(Table3[Cost per day],0.25),"Low",
 IF(Table3[[#This Row],[Cost per day]]&gt;PERCENTILE(Table3[Cost per day],0.75),"High",
 "Normal"))</f>
        <v>Normal</v>
      </c>
      <c r="O328" t="s">
        <v>28</v>
      </c>
      <c r="P328" t="s">
        <v>25</v>
      </c>
      <c r="Q328">
        <v>3</v>
      </c>
    </row>
    <row r="329" spans="1:17" x14ac:dyDescent="0.3">
      <c r="A329" t="s">
        <v>361</v>
      </c>
      <c r="B329" t="s">
        <v>1101</v>
      </c>
      <c r="C329">
        <v>83</v>
      </c>
      <c r="D329" t="s">
        <v>22</v>
      </c>
      <c r="E329" t="s">
        <v>30</v>
      </c>
      <c r="F329" t="s">
        <v>560</v>
      </c>
      <c r="G329" t="s">
        <v>3</v>
      </c>
      <c r="H329" t="s">
        <v>9</v>
      </c>
      <c r="I329" s="1">
        <v>45002</v>
      </c>
      <c r="J329" s="1">
        <v>45009</v>
      </c>
      <c r="K329" s="8">
        <f>Table3[[#This Row],[Discharge_Date]]-Table3[[#This Row],[Admission_Date]]+1</f>
        <v>8</v>
      </c>
      <c r="L329" s="7">
        <v>145731</v>
      </c>
      <c r="M329" s="7">
        <f>Table3[[#This Row],[Treatment_Cost]]/Table3[[#This Row],[Length_of_Stay]]</f>
        <v>18216.375</v>
      </c>
      <c r="N329" t="str">
        <f>IF(Table3[[#This Row],[Cost per day]]&lt;PERCENTILE(Table3[Cost per day],0.25),"Low",
 IF(Table3[[#This Row],[Cost per day]]&gt;PERCENTILE(Table3[Cost per day],0.75),"High",
 "Normal"))</f>
        <v>Normal</v>
      </c>
      <c r="O329" t="s">
        <v>35</v>
      </c>
      <c r="P329" t="s">
        <v>31</v>
      </c>
      <c r="Q329">
        <v>2</v>
      </c>
    </row>
    <row r="330" spans="1:17" x14ac:dyDescent="0.3">
      <c r="A330" t="s">
        <v>362</v>
      </c>
      <c r="B330" t="s">
        <v>952</v>
      </c>
      <c r="C330">
        <v>48</v>
      </c>
      <c r="D330" t="s">
        <v>45</v>
      </c>
      <c r="E330" t="s">
        <v>30</v>
      </c>
      <c r="F330" t="s">
        <v>560</v>
      </c>
      <c r="G330" t="s">
        <v>3</v>
      </c>
      <c r="H330" t="s">
        <v>10</v>
      </c>
      <c r="I330" s="1">
        <v>45451</v>
      </c>
      <c r="J330" s="1">
        <v>45453</v>
      </c>
      <c r="K330" s="8">
        <f>Table3[[#This Row],[Discharge_Date]]-Table3[[#This Row],[Admission_Date]]+1</f>
        <v>3</v>
      </c>
      <c r="L330" s="7">
        <v>41972</v>
      </c>
      <c r="M330" s="7">
        <f>Table3[[#This Row],[Treatment_Cost]]/Table3[[#This Row],[Length_of_Stay]]</f>
        <v>13990.666666666666</v>
      </c>
      <c r="N330" t="str">
        <f>IF(Table3[[#This Row],[Cost per day]]&lt;PERCENTILE(Table3[Cost per day],0.25),"Low",
 IF(Table3[[#This Row],[Cost per day]]&gt;PERCENTILE(Table3[Cost per day],0.75),"High",
 "Normal"))</f>
        <v>Normal</v>
      </c>
      <c r="O330" t="s">
        <v>24</v>
      </c>
      <c r="P330" t="s">
        <v>25</v>
      </c>
      <c r="Q330">
        <v>4</v>
      </c>
    </row>
    <row r="331" spans="1:17" x14ac:dyDescent="0.3">
      <c r="A331" t="s">
        <v>363</v>
      </c>
      <c r="B331" t="s">
        <v>1262</v>
      </c>
      <c r="C331">
        <v>51</v>
      </c>
      <c r="D331" t="s">
        <v>45</v>
      </c>
      <c r="E331" t="s">
        <v>23</v>
      </c>
      <c r="F331" t="s">
        <v>563</v>
      </c>
      <c r="G331" t="s">
        <v>3</v>
      </c>
      <c r="H331" t="s">
        <v>13</v>
      </c>
      <c r="I331" s="1">
        <v>45199</v>
      </c>
      <c r="J331" s="1">
        <v>45201</v>
      </c>
      <c r="K331" s="8">
        <f>Table3[[#This Row],[Discharge_Date]]-Table3[[#This Row],[Admission_Date]]+1</f>
        <v>3</v>
      </c>
      <c r="L331" s="7">
        <v>42048</v>
      </c>
      <c r="M331" s="7">
        <f>Table3[[#This Row],[Treatment_Cost]]/Table3[[#This Row],[Length_of_Stay]]</f>
        <v>14016</v>
      </c>
      <c r="N331" t="str">
        <f>IF(Table3[[#This Row],[Cost per day]]&lt;PERCENTILE(Table3[Cost per day],0.25),"Low",
 IF(Table3[[#This Row],[Cost per day]]&gt;PERCENTILE(Table3[Cost per day],0.75),"High",
 "Normal"))</f>
        <v>Normal</v>
      </c>
      <c r="O331" t="s">
        <v>28</v>
      </c>
      <c r="P331" t="s">
        <v>31</v>
      </c>
      <c r="Q331">
        <v>5</v>
      </c>
    </row>
    <row r="332" spans="1:17" x14ac:dyDescent="0.3">
      <c r="A332" t="s">
        <v>364</v>
      </c>
      <c r="B332" t="s">
        <v>1259</v>
      </c>
      <c r="C332">
        <v>34</v>
      </c>
      <c r="D332" t="s">
        <v>27</v>
      </c>
      <c r="E332" t="s">
        <v>23</v>
      </c>
      <c r="F332" t="s">
        <v>558</v>
      </c>
      <c r="G332" t="s">
        <v>6</v>
      </c>
      <c r="H332" t="s">
        <v>13</v>
      </c>
      <c r="I332" s="1">
        <v>45253</v>
      </c>
      <c r="J332" s="1">
        <v>45260</v>
      </c>
      <c r="K332" s="8">
        <f>Table3[[#This Row],[Discharge_Date]]-Table3[[#This Row],[Admission_Date]]+1</f>
        <v>8</v>
      </c>
      <c r="L332" s="7">
        <v>147215</v>
      </c>
      <c r="M332" s="7">
        <f>Table3[[#This Row],[Treatment_Cost]]/Table3[[#This Row],[Length_of_Stay]]</f>
        <v>18401.875</v>
      </c>
      <c r="N332" t="str">
        <f>IF(Table3[[#This Row],[Cost per day]]&lt;PERCENTILE(Table3[Cost per day],0.25),"Low",
 IF(Table3[[#This Row],[Cost per day]]&gt;PERCENTILE(Table3[Cost per day],0.75),"High",
 "Normal"))</f>
        <v>Normal</v>
      </c>
      <c r="O332" t="s">
        <v>35</v>
      </c>
      <c r="P332" t="s">
        <v>25</v>
      </c>
      <c r="Q332">
        <v>4</v>
      </c>
    </row>
    <row r="333" spans="1:17" x14ac:dyDescent="0.3">
      <c r="A333" t="s">
        <v>365</v>
      </c>
      <c r="B333" t="s">
        <v>1373</v>
      </c>
      <c r="C333">
        <v>46</v>
      </c>
      <c r="D333" t="s">
        <v>45</v>
      </c>
      <c r="E333" t="s">
        <v>30</v>
      </c>
      <c r="F333" t="s">
        <v>563</v>
      </c>
      <c r="G333" t="s">
        <v>2</v>
      </c>
      <c r="H333" t="s">
        <v>10</v>
      </c>
      <c r="I333" s="1">
        <v>45376</v>
      </c>
      <c r="J333" s="1">
        <v>45378</v>
      </c>
      <c r="K333" s="8">
        <f>Table3[[#This Row],[Discharge_Date]]-Table3[[#This Row],[Admission_Date]]+1</f>
        <v>3</v>
      </c>
      <c r="L333" s="7">
        <v>42272</v>
      </c>
      <c r="M333" s="7">
        <f>Table3[[#This Row],[Treatment_Cost]]/Table3[[#This Row],[Length_of_Stay]]</f>
        <v>14090.666666666666</v>
      </c>
      <c r="N333" t="str">
        <f>IF(Table3[[#This Row],[Cost per day]]&lt;PERCENTILE(Table3[Cost per day],0.25),"Low",
 IF(Table3[[#This Row],[Cost per day]]&gt;PERCENTILE(Table3[Cost per day],0.75),"High",
 "Normal"))</f>
        <v>Normal</v>
      </c>
      <c r="O333" t="s">
        <v>39</v>
      </c>
      <c r="P333" t="s">
        <v>25</v>
      </c>
      <c r="Q333">
        <v>5</v>
      </c>
    </row>
    <row r="334" spans="1:17" x14ac:dyDescent="0.3">
      <c r="A334" t="s">
        <v>366</v>
      </c>
      <c r="B334" t="s">
        <v>1108</v>
      </c>
      <c r="C334">
        <v>65</v>
      </c>
      <c r="D334" t="s">
        <v>33</v>
      </c>
      <c r="E334" t="s">
        <v>30</v>
      </c>
      <c r="F334" t="s">
        <v>563</v>
      </c>
      <c r="G334" t="s">
        <v>5</v>
      </c>
      <c r="H334" t="s">
        <v>11</v>
      </c>
      <c r="I334" s="1">
        <v>44622</v>
      </c>
      <c r="J334" s="1">
        <v>44626</v>
      </c>
      <c r="K334" s="8">
        <f>Table3[[#This Row],[Discharge_Date]]-Table3[[#This Row],[Admission_Date]]+1</f>
        <v>5</v>
      </c>
      <c r="L334" s="7">
        <v>84884</v>
      </c>
      <c r="M334" s="7">
        <f>Table3[[#This Row],[Treatment_Cost]]/Table3[[#This Row],[Length_of_Stay]]</f>
        <v>16976.8</v>
      </c>
      <c r="N334" t="str">
        <f>IF(Table3[[#This Row],[Cost per day]]&lt;PERCENTILE(Table3[Cost per day],0.25),"Low",
 IF(Table3[[#This Row],[Cost per day]]&gt;PERCENTILE(Table3[Cost per day],0.75),"High",
 "Normal"))</f>
        <v>Normal</v>
      </c>
      <c r="O334" t="s">
        <v>28</v>
      </c>
      <c r="P334" t="s">
        <v>25</v>
      </c>
      <c r="Q334">
        <v>1</v>
      </c>
    </row>
    <row r="335" spans="1:17" x14ac:dyDescent="0.3">
      <c r="A335" t="s">
        <v>367</v>
      </c>
      <c r="B335" t="s">
        <v>771</v>
      </c>
      <c r="C335">
        <v>66</v>
      </c>
      <c r="D335" t="s">
        <v>33</v>
      </c>
      <c r="E335" t="s">
        <v>30</v>
      </c>
      <c r="F335" t="s">
        <v>560</v>
      </c>
      <c r="G335" t="s">
        <v>6</v>
      </c>
      <c r="H335" t="s">
        <v>13</v>
      </c>
      <c r="I335" s="1">
        <v>44784</v>
      </c>
      <c r="J335" s="1">
        <v>44786</v>
      </c>
      <c r="K335" s="8">
        <f>Table3[[#This Row],[Discharge_Date]]-Table3[[#This Row],[Admission_Date]]+1</f>
        <v>3</v>
      </c>
      <c r="L335" s="7">
        <v>43682</v>
      </c>
      <c r="M335" s="7">
        <f>Table3[[#This Row],[Treatment_Cost]]/Table3[[#This Row],[Length_of_Stay]]</f>
        <v>14560.666666666666</v>
      </c>
      <c r="N335" t="str">
        <f>IF(Table3[[#This Row],[Cost per day]]&lt;PERCENTILE(Table3[Cost per day],0.25),"Low",
 IF(Table3[[#This Row],[Cost per day]]&gt;PERCENTILE(Table3[Cost per day],0.75),"High",
 "Normal"))</f>
        <v>Normal</v>
      </c>
      <c r="O335" t="s">
        <v>39</v>
      </c>
      <c r="P335" t="s">
        <v>31</v>
      </c>
      <c r="Q335">
        <v>1</v>
      </c>
    </row>
    <row r="336" spans="1:17" x14ac:dyDescent="0.3">
      <c r="A336" t="s">
        <v>368</v>
      </c>
      <c r="B336" t="s">
        <v>1345</v>
      </c>
      <c r="C336">
        <v>34</v>
      </c>
      <c r="D336" t="s">
        <v>27</v>
      </c>
      <c r="E336" t="s">
        <v>30</v>
      </c>
      <c r="F336" t="s">
        <v>558</v>
      </c>
      <c r="G336" t="s">
        <v>6</v>
      </c>
      <c r="H336" t="s">
        <v>10</v>
      </c>
      <c r="I336" s="1">
        <v>45365</v>
      </c>
      <c r="J336" s="1">
        <v>45367</v>
      </c>
      <c r="K336" s="8">
        <f>Table3[[#This Row],[Discharge_Date]]-Table3[[#This Row],[Admission_Date]]+1</f>
        <v>3</v>
      </c>
      <c r="L336" s="7">
        <v>44003</v>
      </c>
      <c r="M336" s="7">
        <f>Table3[[#This Row],[Treatment_Cost]]/Table3[[#This Row],[Length_of_Stay]]</f>
        <v>14667.666666666666</v>
      </c>
      <c r="N336" t="str">
        <f>IF(Table3[[#This Row],[Cost per day]]&lt;PERCENTILE(Table3[Cost per day],0.25),"Low",
 IF(Table3[[#This Row],[Cost per day]]&gt;PERCENTILE(Table3[Cost per day],0.75),"High",
 "Normal"))</f>
        <v>Normal</v>
      </c>
      <c r="O336" t="s">
        <v>35</v>
      </c>
      <c r="P336" t="s">
        <v>25</v>
      </c>
      <c r="Q336">
        <v>4</v>
      </c>
    </row>
    <row r="337" spans="1:17" x14ac:dyDescent="0.3">
      <c r="A337" t="s">
        <v>369</v>
      </c>
      <c r="B337" t="s">
        <v>936</v>
      </c>
      <c r="C337">
        <v>5</v>
      </c>
      <c r="D337" t="s">
        <v>38</v>
      </c>
      <c r="E337" t="s">
        <v>30</v>
      </c>
      <c r="F337" t="s">
        <v>562</v>
      </c>
      <c r="G337" t="s">
        <v>3</v>
      </c>
      <c r="H337" t="s">
        <v>9</v>
      </c>
      <c r="I337" s="1">
        <v>44922</v>
      </c>
      <c r="J337" s="1">
        <v>44923</v>
      </c>
      <c r="K337" s="8">
        <f>Table3[[#This Row],[Discharge_Date]]-Table3[[#This Row],[Admission_Date]]+1</f>
        <v>2</v>
      </c>
      <c r="L337" s="7">
        <v>22192</v>
      </c>
      <c r="M337" s="7">
        <f>Table3[[#This Row],[Treatment_Cost]]/Table3[[#This Row],[Length_of_Stay]]</f>
        <v>11096</v>
      </c>
      <c r="N337" t="str">
        <f>IF(Table3[[#This Row],[Cost per day]]&lt;PERCENTILE(Table3[Cost per day],0.25),"Low",
 IF(Table3[[#This Row],[Cost per day]]&gt;PERCENTILE(Table3[Cost per day],0.75),"High",
 "Normal"))</f>
        <v>Normal</v>
      </c>
      <c r="O337" t="s">
        <v>24</v>
      </c>
      <c r="P337" t="s">
        <v>25</v>
      </c>
      <c r="Q337">
        <v>4</v>
      </c>
    </row>
    <row r="338" spans="1:17" x14ac:dyDescent="0.3">
      <c r="A338" t="s">
        <v>370</v>
      </c>
      <c r="B338" t="s">
        <v>934</v>
      </c>
      <c r="C338">
        <v>12</v>
      </c>
      <c r="D338" t="s">
        <v>38</v>
      </c>
      <c r="E338" t="s">
        <v>23</v>
      </c>
      <c r="F338" t="s">
        <v>562</v>
      </c>
      <c r="G338" t="s">
        <v>4</v>
      </c>
      <c r="H338" t="s">
        <v>9</v>
      </c>
      <c r="I338" s="1">
        <v>44875</v>
      </c>
      <c r="J338" s="1">
        <v>44879</v>
      </c>
      <c r="K338" s="8">
        <f>Table3[[#This Row],[Discharge_Date]]-Table3[[#This Row],[Admission_Date]]+1</f>
        <v>5</v>
      </c>
      <c r="L338" s="7">
        <v>89603</v>
      </c>
      <c r="M338" s="7">
        <f>Table3[[#This Row],[Treatment_Cost]]/Table3[[#This Row],[Length_of_Stay]]</f>
        <v>17920.599999999999</v>
      </c>
      <c r="N338" t="str">
        <f>IF(Table3[[#This Row],[Cost per day]]&lt;PERCENTILE(Table3[Cost per day],0.25),"Low",
 IF(Table3[[#This Row],[Cost per day]]&gt;PERCENTILE(Table3[Cost per day],0.75),"High",
 "Normal"))</f>
        <v>Normal</v>
      </c>
      <c r="O338" t="s">
        <v>35</v>
      </c>
      <c r="P338" t="s">
        <v>25</v>
      </c>
      <c r="Q338">
        <v>1</v>
      </c>
    </row>
    <row r="339" spans="1:17" x14ac:dyDescent="0.3">
      <c r="A339" t="s">
        <v>371</v>
      </c>
      <c r="B339" t="s">
        <v>1058</v>
      </c>
      <c r="C339">
        <v>17</v>
      </c>
      <c r="D339" t="s">
        <v>38</v>
      </c>
      <c r="E339" t="s">
        <v>23</v>
      </c>
      <c r="F339" t="s">
        <v>558</v>
      </c>
      <c r="G339" t="s">
        <v>3</v>
      </c>
      <c r="H339" t="s">
        <v>10</v>
      </c>
      <c r="I339" s="1">
        <v>44947</v>
      </c>
      <c r="J339" s="1">
        <v>44950</v>
      </c>
      <c r="K339" s="8">
        <f>Table3[[#This Row],[Discharge_Date]]-Table3[[#This Row],[Admission_Date]]+1</f>
        <v>4</v>
      </c>
      <c r="L339" s="7">
        <v>67341</v>
      </c>
      <c r="M339" s="7">
        <f>Table3[[#This Row],[Treatment_Cost]]/Table3[[#This Row],[Length_of_Stay]]</f>
        <v>16835.25</v>
      </c>
      <c r="N339" t="str">
        <f>IF(Table3[[#This Row],[Cost per day]]&lt;PERCENTILE(Table3[Cost per day],0.25),"Low",
 IF(Table3[[#This Row],[Cost per day]]&gt;PERCENTILE(Table3[Cost per day],0.75),"High",
 "Normal"))</f>
        <v>Normal</v>
      </c>
      <c r="O339" t="s">
        <v>28</v>
      </c>
      <c r="P339" t="s">
        <v>31</v>
      </c>
      <c r="Q339">
        <v>2</v>
      </c>
    </row>
    <row r="340" spans="1:17" x14ac:dyDescent="0.3">
      <c r="A340" t="s">
        <v>372</v>
      </c>
      <c r="B340" t="s">
        <v>655</v>
      </c>
      <c r="C340">
        <v>13</v>
      </c>
      <c r="D340" t="s">
        <v>38</v>
      </c>
      <c r="E340" t="s">
        <v>23</v>
      </c>
      <c r="F340" t="s">
        <v>560</v>
      </c>
      <c r="G340" t="s">
        <v>4</v>
      </c>
      <c r="H340" t="s">
        <v>9</v>
      </c>
      <c r="I340" s="1">
        <v>44655</v>
      </c>
      <c r="J340" s="1">
        <v>44658</v>
      </c>
      <c r="K340" s="8">
        <f>Table3[[#This Row],[Discharge_Date]]-Table3[[#This Row],[Admission_Date]]+1</f>
        <v>4</v>
      </c>
      <c r="L340" s="7">
        <v>67458</v>
      </c>
      <c r="M340" s="7">
        <f>Table3[[#This Row],[Treatment_Cost]]/Table3[[#This Row],[Length_of_Stay]]</f>
        <v>16864.5</v>
      </c>
      <c r="N340" t="str">
        <f>IF(Table3[[#This Row],[Cost per day]]&lt;PERCENTILE(Table3[Cost per day],0.25),"Low",
 IF(Table3[[#This Row],[Cost per day]]&gt;PERCENTILE(Table3[Cost per day],0.75),"High",
 "Normal"))</f>
        <v>Normal</v>
      </c>
      <c r="O340" t="s">
        <v>39</v>
      </c>
      <c r="P340" t="s">
        <v>25</v>
      </c>
      <c r="Q340">
        <v>1</v>
      </c>
    </row>
    <row r="341" spans="1:17" x14ac:dyDescent="0.3">
      <c r="A341" t="s">
        <v>373</v>
      </c>
      <c r="B341" t="s">
        <v>796</v>
      </c>
      <c r="C341">
        <v>81</v>
      </c>
      <c r="D341" t="s">
        <v>22</v>
      </c>
      <c r="E341" t="s">
        <v>23</v>
      </c>
      <c r="F341" t="s">
        <v>562</v>
      </c>
      <c r="G341" t="s">
        <v>5</v>
      </c>
      <c r="H341" t="s">
        <v>13</v>
      </c>
      <c r="I341" s="1">
        <v>44889</v>
      </c>
      <c r="J341" s="1">
        <v>44893</v>
      </c>
      <c r="K341" s="8">
        <f>Table3[[#This Row],[Discharge_Date]]-Table3[[#This Row],[Admission_Date]]+1</f>
        <v>5</v>
      </c>
      <c r="L341" s="7">
        <v>90294</v>
      </c>
      <c r="M341" s="7">
        <f>Table3[[#This Row],[Treatment_Cost]]/Table3[[#This Row],[Length_of_Stay]]</f>
        <v>18058.8</v>
      </c>
      <c r="N341" t="str">
        <f>IF(Table3[[#This Row],[Cost per day]]&lt;PERCENTILE(Table3[Cost per day],0.25),"Low",
 IF(Table3[[#This Row],[Cost per day]]&gt;PERCENTILE(Table3[Cost per day],0.75),"High",
 "Normal"))</f>
        <v>Normal</v>
      </c>
      <c r="O341" t="s">
        <v>35</v>
      </c>
      <c r="P341" t="s">
        <v>25</v>
      </c>
      <c r="Q341">
        <v>4</v>
      </c>
    </row>
    <row r="342" spans="1:17" x14ac:dyDescent="0.3">
      <c r="A342" t="s">
        <v>374</v>
      </c>
      <c r="B342" t="s">
        <v>1382</v>
      </c>
      <c r="C342">
        <v>83</v>
      </c>
      <c r="D342" t="s">
        <v>22</v>
      </c>
      <c r="E342" t="s">
        <v>23</v>
      </c>
      <c r="F342" t="s">
        <v>562</v>
      </c>
      <c r="G342" t="s">
        <v>6</v>
      </c>
      <c r="H342" t="s">
        <v>9</v>
      </c>
      <c r="I342" s="1">
        <v>44799</v>
      </c>
      <c r="J342" s="1">
        <v>44805</v>
      </c>
      <c r="K342" s="8">
        <f>Table3[[#This Row],[Discharge_Date]]-Table3[[#This Row],[Admission_Date]]+1</f>
        <v>7</v>
      </c>
      <c r="L342" s="7">
        <v>137832</v>
      </c>
      <c r="M342" s="7">
        <f>Table3[[#This Row],[Treatment_Cost]]/Table3[[#This Row],[Length_of_Stay]]</f>
        <v>19690.285714285714</v>
      </c>
      <c r="N342" t="str">
        <f>IF(Table3[[#This Row],[Cost per day]]&lt;PERCENTILE(Table3[Cost per day],0.25),"Low",
 IF(Table3[[#This Row],[Cost per day]]&gt;PERCENTILE(Table3[Cost per day],0.75),"High",
 "Normal"))</f>
        <v>Normal</v>
      </c>
      <c r="O342" t="s">
        <v>28</v>
      </c>
      <c r="P342" t="s">
        <v>25</v>
      </c>
      <c r="Q342">
        <v>2</v>
      </c>
    </row>
    <row r="343" spans="1:17" x14ac:dyDescent="0.3">
      <c r="A343" t="s">
        <v>375</v>
      </c>
      <c r="B343" t="s">
        <v>698</v>
      </c>
      <c r="C343">
        <v>84</v>
      </c>
      <c r="D343" t="s">
        <v>22</v>
      </c>
      <c r="E343" t="s">
        <v>30</v>
      </c>
      <c r="F343" t="s">
        <v>560</v>
      </c>
      <c r="G343" t="s">
        <v>4</v>
      </c>
      <c r="H343" t="s">
        <v>11</v>
      </c>
      <c r="I343" s="1">
        <v>44817</v>
      </c>
      <c r="J343" s="1">
        <v>44823</v>
      </c>
      <c r="K343" s="8">
        <f>Table3[[#This Row],[Discharge_Date]]-Table3[[#This Row],[Admission_Date]]+1</f>
        <v>7</v>
      </c>
      <c r="L343" s="7">
        <v>138328</v>
      </c>
      <c r="M343" s="7">
        <f>Table3[[#This Row],[Treatment_Cost]]/Table3[[#This Row],[Length_of_Stay]]</f>
        <v>19761.142857142859</v>
      </c>
      <c r="N343" t="str">
        <f>IF(Table3[[#This Row],[Cost per day]]&lt;PERCENTILE(Table3[Cost per day],0.25),"Low",
 IF(Table3[[#This Row],[Cost per day]]&gt;PERCENTILE(Table3[Cost per day],0.75),"High",
 "Normal"))</f>
        <v>Normal</v>
      </c>
      <c r="O343" t="s">
        <v>39</v>
      </c>
      <c r="P343" t="s">
        <v>31</v>
      </c>
      <c r="Q343">
        <v>1</v>
      </c>
    </row>
    <row r="344" spans="1:17" x14ac:dyDescent="0.3">
      <c r="A344" t="s">
        <v>376</v>
      </c>
      <c r="B344" t="s">
        <v>1301</v>
      </c>
      <c r="C344">
        <v>44</v>
      </c>
      <c r="D344" t="s">
        <v>45</v>
      </c>
      <c r="E344" t="s">
        <v>30</v>
      </c>
      <c r="F344" t="s">
        <v>558</v>
      </c>
      <c r="G344" t="s">
        <v>3</v>
      </c>
      <c r="H344" t="s">
        <v>13</v>
      </c>
      <c r="I344" s="1">
        <v>45305</v>
      </c>
      <c r="J344" s="1">
        <v>45311</v>
      </c>
      <c r="K344" s="8">
        <f>Table3[[#This Row],[Discharge_Date]]-Table3[[#This Row],[Admission_Date]]+1</f>
        <v>7</v>
      </c>
      <c r="L344" s="7">
        <v>138835</v>
      </c>
      <c r="M344" s="7">
        <f>Table3[[#This Row],[Treatment_Cost]]/Table3[[#This Row],[Length_of_Stay]]</f>
        <v>19833.571428571428</v>
      </c>
      <c r="N344" t="str">
        <f>IF(Table3[[#This Row],[Cost per day]]&lt;PERCENTILE(Table3[Cost per day],0.25),"Low",
 IF(Table3[[#This Row],[Cost per day]]&gt;PERCENTILE(Table3[Cost per day],0.75),"High",
 "Normal"))</f>
        <v>Normal</v>
      </c>
      <c r="O344" t="s">
        <v>39</v>
      </c>
      <c r="P344" t="s">
        <v>25</v>
      </c>
      <c r="Q344">
        <v>4</v>
      </c>
    </row>
    <row r="345" spans="1:17" x14ac:dyDescent="0.3">
      <c r="A345" t="s">
        <v>377</v>
      </c>
      <c r="B345" t="s">
        <v>862</v>
      </c>
      <c r="C345">
        <v>41</v>
      </c>
      <c r="D345" t="s">
        <v>45</v>
      </c>
      <c r="E345" t="s">
        <v>30</v>
      </c>
      <c r="F345" t="s">
        <v>562</v>
      </c>
      <c r="G345" t="s">
        <v>3</v>
      </c>
      <c r="H345" t="s">
        <v>12</v>
      </c>
      <c r="I345" s="1">
        <v>45129</v>
      </c>
      <c r="J345" s="1">
        <v>45132</v>
      </c>
      <c r="K345" s="8">
        <f>Table3[[#This Row],[Discharge_Date]]-Table3[[#This Row],[Admission_Date]]+1</f>
        <v>4</v>
      </c>
      <c r="L345" s="7">
        <v>69522</v>
      </c>
      <c r="M345" s="7">
        <f>Table3[[#This Row],[Treatment_Cost]]/Table3[[#This Row],[Length_of_Stay]]</f>
        <v>17380.5</v>
      </c>
      <c r="N345" t="str">
        <f>IF(Table3[[#This Row],[Cost per day]]&lt;PERCENTILE(Table3[Cost per day],0.25),"Low",
 IF(Table3[[#This Row],[Cost per day]]&gt;PERCENTILE(Table3[Cost per day],0.75),"High",
 "Normal"))</f>
        <v>Normal</v>
      </c>
      <c r="O345" t="s">
        <v>35</v>
      </c>
      <c r="P345" t="s">
        <v>25</v>
      </c>
      <c r="Q345">
        <v>4</v>
      </c>
    </row>
    <row r="346" spans="1:17" x14ac:dyDescent="0.3">
      <c r="A346" t="s">
        <v>378</v>
      </c>
      <c r="B346" t="s">
        <v>607</v>
      </c>
      <c r="C346">
        <v>24</v>
      </c>
      <c r="D346" t="s">
        <v>27</v>
      </c>
      <c r="E346" t="s">
        <v>23</v>
      </c>
      <c r="F346" t="s">
        <v>562</v>
      </c>
      <c r="G346" t="s">
        <v>2</v>
      </c>
      <c r="H346" t="s">
        <v>11</v>
      </c>
      <c r="I346" s="1">
        <v>45174</v>
      </c>
      <c r="J346" s="1">
        <v>45179</v>
      </c>
      <c r="K346" s="8">
        <f>Table3[[#This Row],[Discharge_Date]]-Table3[[#This Row],[Admission_Date]]+1</f>
        <v>6</v>
      </c>
      <c r="L346" s="7">
        <v>116059</v>
      </c>
      <c r="M346" s="7">
        <f>Table3[[#This Row],[Treatment_Cost]]/Table3[[#This Row],[Length_of_Stay]]</f>
        <v>19343.166666666668</v>
      </c>
      <c r="N346" t="str">
        <f>IF(Table3[[#This Row],[Cost per day]]&lt;PERCENTILE(Table3[Cost per day],0.25),"Low",
 IF(Table3[[#This Row],[Cost per day]]&gt;PERCENTILE(Table3[Cost per day],0.75),"High",
 "Normal"))</f>
        <v>Normal</v>
      </c>
      <c r="O346" t="s">
        <v>35</v>
      </c>
      <c r="P346" t="s">
        <v>31</v>
      </c>
      <c r="Q346">
        <v>5</v>
      </c>
    </row>
    <row r="347" spans="1:17" x14ac:dyDescent="0.3">
      <c r="A347" t="s">
        <v>379</v>
      </c>
      <c r="B347" t="s">
        <v>1263</v>
      </c>
      <c r="C347">
        <v>6</v>
      </c>
      <c r="D347" t="s">
        <v>38</v>
      </c>
      <c r="E347" t="s">
        <v>23</v>
      </c>
      <c r="F347" t="s">
        <v>563</v>
      </c>
      <c r="G347" t="s">
        <v>5</v>
      </c>
      <c r="H347" t="s">
        <v>11</v>
      </c>
      <c r="I347" s="1">
        <v>44746</v>
      </c>
      <c r="J347" s="1">
        <v>44751</v>
      </c>
      <c r="K347" s="8">
        <f>Table3[[#This Row],[Discharge_Date]]-Table3[[#This Row],[Admission_Date]]+1</f>
        <v>6</v>
      </c>
      <c r="L347" s="7">
        <v>116527</v>
      </c>
      <c r="M347" s="7">
        <f>Table3[[#This Row],[Treatment_Cost]]/Table3[[#This Row],[Length_of_Stay]]</f>
        <v>19421.166666666668</v>
      </c>
      <c r="N347" t="str">
        <f>IF(Table3[[#This Row],[Cost per day]]&lt;PERCENTILE(Table3[Cost per day],0.25),"Low",
 IF(Table3[[#This Row],[Cost per day]]&gt;PERCENTILE(Table3[Cost per day],0.75),"High",
 "Normal"))</f>
        <v>Normal</v>
      </c>
      <c r="O347" t="s">
        <v>28</v>
      </c>
      <c r="P347" t="s">
        <v>25</v>
      </c>
      <c r="Q347">
        <v>3</v>
      </c>
    </row>
    <row r="348" spans="1:17" x14ac:dyDescent="0.3">
      <c r="A348" t="s">
        <v>380</v>
      </c>
      <c r="B348" t="s">
        <v>836</v>
      </c>
      <c r="C348">
        <v>68</v>
      </c>
      <c r="D348" t="s">
        <v>33</v>
      </c>
      <c r="E348" t="s">
        <v>30</v>
      </c>
      <c r="F348" t="s">
        <v>561</v>
      </c>
      <c r="G348" t="s">
        <v>5</v>
      </c>
      <c r="H348" t="s">
        <v>13</v>
      </c>
      <c r="I348" s="1">
        <v>44735</v>
      </c>
      <c r="J348" s="1">
        <v>44739</v>
      </c>
      <c r="K348" s="8">
        <f>Table3[[#This Row],[Discharge_Date]]-Table3[[#This Row],[Admission_Date]]+1</f>
        <v>5</v>
      </c>
      <c r="L348" s="7">
        <v>93309</v>
      </c>
      <c r="M348" s="7">
        <f>Table3[[#This Row],[Treatment_Cost]]/Table3[[#This Row],[Length_of_Stay]]</f>
        <v>18661.8</v>
      </c>
      <c r="N348" t="str">
        <f>IF(Table3[[#This Row],[Cost per day]]&lt;PERCENTILE(Table3[Cost per day],0.25),"Low",
 IF(Table3[[#This Row],[Cost per day]]&gt;PERCENTILE(Table3[Cost per day],0.75),"High",
 "Normal"))</f>
        <v>Normal</v>
      </c>
      <c r="O348" t="s">
        <v>24</v>
      </c>
      <c r="P348" t="s">
        <v>25</v>
      </c>
      <c r="Q348">
        <v>4</v>
      </c>
    </row>
    <row r="349" spans="1:17" x14ac:dyDescent="0.3">
      <c r="A349" t="s">
        <v>381</v>
      </c>
      <c r="B349" t="s">
        <v>1289</v>
      </c>
      <c r="C349">
        <v>14</v>
      </c>
      <c r="D349" t="s">
        <v>38</v>
      </c>
      <c r="E349" t="s">
        <v>30</v>
      </c>
      <c r="F349" t="s">
        <v>558</v>
      </c>
      <c r="G349" t="s">
        <v>3</v>
      </c>
      <c r="H349" t="s">
        <v>13</v>
      </c>
      <c r="I349" s="1">
        <v>44857</v>
      </c>
      <c r="J349" s="1">
        <v>44860</v>
      </c>
      <c r="K349" s="8">
        <f>Table3[[#This Row],[Discharge_Date]]-Table3[[#This Row],[Admission_Date]]+1</f>
        <v>4</v>
      </c>
      <c r="L349" s="7">
        <v>70497</v>
      </c>
      <c r="M349" s="7">
        <f>Table3[[#This Row],[Treatment_Cost]]/Table3[[#This Row],[Length_of_Stay]]</f>
        <v>17624.25</v>
      </c>
      <c r="N349" t="str">
        <f>IF(Table3[[#This Row],[Cost per day]]&lt;PERCENTILE(Table3[Cost per day],0.25),"Low",
 IF(Table3[[#This Row],[Cost per day]]&gt;PERCENTILE(Table3[Cost per day],0.75),"High",
 "Normal"))</f>
        <v>Normal</v>
      </c>
      <c r="O349" t="s">
        <v>35</v>
      </c>
      <c r="P349" t="s">
        <v>25</v>
      </c>
      <c r="Q349">
        <v>2</v>
      </c>
    </row>
    <row r="350" spans="1:17" x14ac:dyDescent="0.3">
      <c r="A350" t="s">
        <v>382</v>
      </c>
      <c r="B350" t="s">
        <v>1100</v>
      </c>
      <c r="C350">
        <v>29</v>
      </c>
      <c r="D350" t="s">
        <v>27</v>
      </c>
      <c r="E350" t="s">
        <v>30</v>
      </c>
      <c r="F350" t="s">
        <v>562</v>
      </c>
      <c r="G350" t="s">
        <v>5</v>
      </c>
      <c r="H350" t="s">
        <v>13</v>
      </c>
      <c r="I350" s="1">
        <v>45207</v>
      </c>
      <c r="J350" s="1">
        <v>45210</v>
      </c>
      <c r="K350" s="8">
        <f>Table3[[#This Row],[Discharge_Date]]-Table3[[#This Row],[Admission_Date]]+1</f>
        <v>4</v>
      </c>
      <c r="L350" s="7">
        <v>71300</v>
      </c>
      <c r="M350" s="7">
        <f>Table3[[#This Row],[Treatment_Cost]]/Table3[[#This Row],[Length_of_Stay]]</f>
        <v>17825</v>
      </c>
      <c r="N350" t="str">
        <f>IF(Table3[[#This Row],[Cost per day]]&lt;PERCENTILE(Table3[Cost per day],0.25),"Low",
 IF(Table3[[#This Row],[Cost per day]]&gt;PERCENTILE(Table3[Cost per day],0.75),"High",
 "Normal"))</f>
        <v>Normal</v>
      </c>
      <c r="O350" t="s">
        <v>39</v>
      </c>
      <c r="P350" t="s">
        <v>25</v>
      </c>
      <c r="Q350">
        <v>2</v>
      </c>
    </row>
    <row r="351" spans="1:17" x14ac:dyDescent="0.3">
      <c r="A351" t="s">
        <v>383</v>
      </c>
      <c r="B351" t="s">
        <v>1350</v>
      </c>
      <c r="C351">
        <v>66</v>
      </c>
      <c r="D351" t="s">
        <v>33</v>
      </c>
      <c r="E351" t="s">
        <v>23</v>
      </c>
      <c r="F351" t="s">
        <v>562</v>
      </c>
      <c r="G351" t="s">
        <v>6</v>
      </c>
      <c r="H351" t="s">
        <v>9</v>
      </c>
      <c r="I351" s="1">
        <v>45244</v>
      </c>
      <c r="J351" s="1">
        <v>45248</v>
      </c>
      <c r="K351" s="8">
        <f>Table3[[#This Row],[Discharge_Date]]-Table3[[#This Row],[Admission_Date]]+1</f>
        <v>5</v>
      </c>
      <c r="L351" s="7">
        <v>95068</v>
      </c>
      <c r="M351" s="7">
        <f>Table3[[#This Row],[Treatment_Cost]]/Table3[[#This Row],[Length_of_Stay]]</f>
        <v>19013.599999999999</v>
      </c>
      <c r="N351" t="str">
        <f>IF(Table3[[#This Row],[Cost per day]]&lt;PERCENTILE(Table3[Cost per day],0.25),"Low",
 IF(Table3[[#This Row],[Cost per day]]&gt;PERCENTILE(Table3[Cost per day],0.75),"High",
 "Normal"))</f>
        <v>Normal</v>
      </c>
      <c r="O351" t="s">
        <v>24</v>
      </c>
      <c r="P351" t="s">
        <v>31</v>
      </c>
      <c r="Q351">
        <v>1</v>
      </c>
    </row>
    <row r="352" spans="1:17" x14ac:dyDescent="0.3">
      <c r="A352" t="s">
        <v>384</v>
      </c>
      <c r="B352" t="s">
        <v>707</v>
      </c>
      <c r="C352">
        <v>10</v>
      </c>
      <c r="D352" t="s">
        <v>38</v>
      </c>
      <c r="E352" t="s">
        <v>23</v>
      </c>
      <c r="F352" t="s">
        <v>560</v>
      </c>
      <c r="G352" t="s">
        <v>3</v>
      </c>
      <c r="H352" t="s">
        <v>13</v>
      </c>
      <c r="I352" s="1">
        <v>44633</v>
      </c>
      <c r="J352" s="1">
        <v>44639</v>
      </c>
      <c r="K352" s="8">
        <f>Table3[[#This Row],[Discharge_Date]]-Table3[[#This Row],[Admission_Date]]+1</f>
        <v>7</v>
      </c>
      <c r="L352" s="7">
        <v>143329</v>
      </c>
      <c r="M352" s="7">
        <f>Table3[[#This Row],[Treatment_Cost]]/Table3[[#This Row],[Length_of_Stay]]</f>
        <v>20475.571428571428</v>
      </c>
      <c r="N352" t="str">
        <f>IF(Table3[[#This Row],[Cost per day]]&lt;PERCENTILE(Table3[Cost per day],0.25),"Low",
 IF(Table3[[#This Row],[Cost per day]]&gt;PERCENTILE(Table3[Cost per day],0.75),"High",
 "Normal"))</f>
        <v>Normal</v>
      </c>
      <c r="O352" t="s">
        <v>24</v>
      </c>
      <c r="P352" t="s">
        <v>31</v>
      </c>
      <c r="Q352">
        <v>2</v>
      </c>
    </row>
    <row r="353" spans="1:17" x14ac:dyDescent="0.3">
      <c r="A353" t="s">
        <v>385</v>
      </c>
      <c r="B353" t="s">
        <v>1353</v>
      </c>
      <c r="C353">
        <v>32</v>
      </c>
      <c r="D353" t="s">
        <v>27</v>
      </c>
      <c r="E353" t="s">
        <v>23</v>
      </c>
      <c r="F353" t="s">
        <v>562</v>
      </c>
      <c r="G353" t="s">
        <v>4</v>
      </c>
      <c r="H353" t="s">
        <v>13</v>
      </c>
      <c r="I353" s="1">
        <v>45090</v>
      </c>
      <c r="J353" s="1">
        <v>45093</v>
      </c>
      <c r="K353" s="8">
        <f>Table3[[#This Row],[Discharge_Date]]-Table3[[#This Row],[Admission_Date]]+1</f>
        <v>4</v>
      </c>
      <c r="L353" s="7">
        <v>71807</v>
      </c>
      <c r="M353" s="7">
        <f>Table3[[#This Row],[Treatment_Cost]]/Table3[[#This Row],[Length_of_Stay]]</f>
        <v>17951.75</v>
      </c>
      <c r="N353" t="str">
        <f>IF(Table3[[#This Row],[Cost per day]]&lt;PERCENTILE(Table3[Cost per day],0.25),"Low",
 IF(Table3[[#This Row],[Cost per day]]&gt;PERCENTILE(Table3[Cost per day],0.75),"High",
 "Normal"))</f>
        <v>Normal</v>
      </c>
      <c r="O353" t="s">
        <v>28</v>
      </c>
      <c r="P353" t="s">
        <v>31</v>
      </c>
      <c r="Q353">
        <v>3</v>
      </c>
    </row>
    <row r="354" spans="1:17" x14ac:dyDescent="0.3">
      <c r="A354" t="s">
        <v>386</v>
      </c>
      <c r="B354" t="s">
        <v>1223</v>
      </c>
      <c r="C354">
        <v>77</v>
      </c>
      <c r="D354" t="s">
        <v>22</v>
      </c>
      <c r="E354" t="s">
        <v>23</v>
      </c>
      <c r="F354" t="s">
        <v>560</v>
      </c>
      <c r="G354" t="s">
        <v>6</v>
      </c>
      <c r="H354" t="s">
        <v>12</v>
      </c>
      <c r="I354" s="1">
        <v>44962</v>
      </c>
      <c r="J354" s="1">
        <v>44965</v>
      </c>
      <c r="K354" s="8">
        <f>Table3[[#This Row],[Discharge_Date]]-Table3[[#This Row],[Admission_Date]]+1</f>
        <v>4</v>
      </c>
      <c r="L354" s="7">
        <v>71982</v>
      </c>
      <c r="M354" s="7">
        <f>Table3[[#This Row],[Treatment_Cost]]/Table3[[#This Row],[Length_of_Stay]]</f>
        <v>17995.5</v>
      </c>
      <c r="N354" t="str">
        <f>IF(Table3[[#This Row],[Cost per day]]&lt;PERCENTILE(Table3[Cost per day],0.25),"Low",
 IF(Table3[[#This Row],[Cost per day]]&gt;PERCENTILE(Table3[Cost per day],0.75),"High",
 "Normal"))</f>
        <v>Normal</v>
      </c>
      <c r="O354" t="s">
        <v>28</v>
      </c>
      <c r="P354" t="s">
        <v>25</v>
      </c>
      <c r="Q354">
        <v>2</v>
      </c>
    </row>
    <row r="355" spans="1:17" x14ac:dyDescent="0.3">
      <c r="A355" t="s">
        <v>387</v>
      </c>
      <c r="B355" t="s">
        <v>1048</v>
      </c>
      <c r="C355">
        <v>60</v>
      </c>
      <c r="D355" t="s">
        <v>33</v>
      </c>
      <c r="E355" t="s">
        <v>23</v>
      </c>
      <c r="F355" t="s">
        <v>560</v>
      </c>
      <c r="G355" t="s">
        <v>5</v>
      </c>
      <c r="H355" t="s">
        <v>10</v>
      </c>
      <c r="I355" s="1">
        <v>45217</v>
      </c>
      <c r="J355" s="1">
        <v>45220</v>
      </c>
      <c r="K355" s="8">
        <f>Table3[[#This Row],[Discharge_Date]]-Table3[[#This Row],[Admission_Date]]+1</f>
        <v>4</v>
      </c>
      <c r="L355" s="7">
        <v>72912</v>
      </c>
      <c r="M355" s="7">
        <f>Table3[[#This Row],[Treatment_Cost]]/Table3[[#This Row],[Length_of_Stay]]</f>
        <v>18228</v>
      </c>
      <c r="N355" t="str">
        <f>IF(Table3[[#This Row],[Cost per day]]&lt;PERCENTILE(Table3[Cost per day],0.25),"Low",
 IF(Table3[[#This Row],[Cost per day]]&gt;PERCENTILE(Table3[Cost per day],0.75),"High",
 "Normal"))</f>
        <v>Normal</v>
      </c>
      <c r="O355" t="s">
        <v>39</v>
      </c>
      <c r="P355" t="s">
        <v>31</v>
      </c>
      <c r="Q355">
        <v>2</v>
      </c>
    </row>
    <row r="356" spans="1:17" x14ac:dyDescent="0.3">
      <c r="A356" t="s">
        <v>388</v>
      </c>
      <c r="B356" t="s">
        <v>917</v>
      </c>
      <c r="C356">
        <v>28</v>
      </c>
      <c r="D356" t="s">
        <v>27</v>
      </c>
      <c r="E356" t="s">
        <v>30</v>
      </c>
      <c r="F356" t="s">
        <v>563</v>
      </c>
      <c r="G356" t="s">
        <v>5</v>
      </c>
      <c r="H356" t="s">
        <v>13</v>
      </c>
      <c r="I356" s="1">
        <v>44855</v>
      </c>
      <c r="J356" s="1">
        <v>44858</v>
      </c>
      <c r="K356" s="8">
        <f>Table3[[#This Row],[Discharge_Date]]-Table3[[#This Row],[Admission_Date]]+1</f>
        <v>4</v>
      </c>
      <c r="L356" s="7">
        <v>73766</v>
      </c>
      <c r="M356" s="7">
        <f>Table3[[#This Row],[Treatment_Cost]]/Table3[[#This Row],[Length_of_Stay]]</f>
        <v>18441.5</v>
      </c>
      <c r="N356" t="str">
        <f>IF(Table3[[#This Row],[Cost per day]]&lt;PERCENTILE(Table3[Cost per day],0.25),"Low",
 IF(Table3[[#This Row],[Cost per day]]&gt;PERCENTILE(Table3[Cost per day],0.75),"High",
 "Normal"))</f>
        <v>Normal</v>
      </c>
      <c r="O356" t="s">
        <v>28</v>
      </c>
      <c r="P356" t="s">
        <v>25</v>
      </c>
      <c r="Q356">
        <v>3</v>
      </c>
    </row>
    <row r="357" spans="1:17" x14ac:dyDescent="0.3">
      <c r="A357" t="s">
        <v>389</v>
      </c>
      <c r="B357" t="s">
        <v>946</v>
      </c>
      <c r="C357">
        <v>54</v>
      </c>
      <c r="D357" t="s">
        <v>45</v>
      </c>
      <c r="E357" t="s">
        <v>30</v>
      </c>
      <c r="F357" t="s">
        <v>561</v>
      </c>
      <c r="G357" t="s">
        <v>3</v>
      </c>
      <c r="H357" t="s">
        <v>9</v>
      </c>
      <c r="I357" s="1">
        <v>44947</v>
      </c>
      <c r="J357" s="1">
        <v>44952</v>
      </c>
      <c r="K357" s="8">
        <f>Table3[[#This Row],[Discharge_Date]]-Table3[[#This Row],[Admission_Date]]+1</f>
        <v>6</v>
      </c>
      <c r="L357" s="7">
        <v>123100</v>
      </c>
      <c r="M357" s="7">
        <f>Table3[[#This Row],[Treatment_Cost]]/Table3[[#This Row],[Length_of_Stay]]</f>
        <v>20516.666666666668</v>
      </c>
      <c r="N357" t="str">
        <f>IF(Table3[[#This Row],[Cost per day]]&lt;PERCENTILE(Table3[Cost per day],0.25),"Low",
 IF(Table3[[#This Row],[Cost per day]]&gt;PERCENTILE(Table3[Cost per day],0.75),"High",
 "Normal"))</f>
        <v>Normal</v>
      </c>
      <c r="O357" t="s">
        <v>24</v>
      </c>
      <c r="P357" t="s">
        <v>25</v>
      </c>
      <c r="Q357">
        <v>2</v>
      </c>
    </row>
    <row r="358" spans="1:17" x14ac:dyDescent="0.3">
      <c r="A358" t="s">
        <v>390</v>
      </c>
      <c r="B358" t="s">
        <v>590</v>
      </c>
      <c r="C358">
        <v>5</v>
      </c>
      <c r="D358" t="s">
        <v>38</v>
      </c>
      <c r="E358" t="s">
        <v>23</v>
      </c>
      <c r="F358" t="s">
        <v>562</v>
      </c>
      <c r="G358" t="s">
        <v>5</v>
      </c>
      <c r="H358" t="s">
        <v>12</v>
      </c>
      <c r="I358" s="1">
        <v>44786</v>
      </c>
      <c r="J358" s="1">
        <v>44790</v>
      </c>
      <c r="K358" s="8">
        <f>Table3[[#This Row],[Discharge_Date]]-Table3[[#This Row],[Admission_Date]]+1</f>
        <v>5</v>
      </c>
      <c r="L358" s="7">
        <v>98615</v>
      </c>
      <c r="M358" s="7">
        <f>Table3[[#This Row],[Treatment_Cost]]/Table3[[#This Row],[Length_of_Stay]]</f>
        <v>19723</v>
      </c>
      <c r="N358" t="str">
        <f>IF(Table3[[#This Row],[Cost per day]]&lt;PERCENTILE(Table3[Cost per day],0.25),"Low",
 IF(Table3[[#This Row],[Cost per day]]&gt;PERCENTILE(Table3[Cost per day],0.75),"High",
 "Normal"))</f>
        <v>Normal</v>
      </c>
      <c r="O358" t="s">
        <v>39</v>
      </c>
      <c r="P358" t="s">
        <v>31</v>
      </c>
      <c r="Q358">
        <v>5</v>
      </c>
    </row>
    <row r="359" spans="1:17" x14ac:dyDescent="0.3">
      <c r="A359" t="s">
        <v>391</v>
      </c>
      <c r="B359" t="s">
        <v>1448</v>
      </c>
      <c r="C359">
        <v>39</v>
      </c>
      <c r="D359" t="s">
        <v>27</v>
      </c>
      <c r="E359" t="s">
        <v>30</v>
      </c>
      <c r="F359" t="s">
        <v>563</v>
      </c>
      <c r="G359" t="s">
        <v>6</v>
      </c>
      <c r="H359" t="s">
        <v>13</v>
      </c>
      <c r="I359" s="1">
        <v>45027</v>
      </c>
      <c r="J359" s="1">
        <v>45029</v>
      </c>
      <c r="K359" s="8">
        <f>Table3[[#This Row],[Discharge_Date]]-Table3[[#This Row],[Admission_Date]]+1</f>
        <v>3</v>
      </c>
      <c r="L359" s="7">
        <v>49708</v>
      </c>
      <c r="M359" s="7">
        <f>Table3[[#This Row],[Treatment_Cost]]/Table3[[#This Row],[Length_of_Stay]]</f>
        <v>16569.333333333332</v>
      </c>
      <c r="N359" t="str">
        <f>IF(Table3[[#This Row],[Cost per day]]&lt;PERCENTILE(Table3[Cost per day],0.25),"Low",
 IF(Table3[[#This Row],[Cost per day]]&gt;PERCENTILE(Table3[Cost per day],0.75),"High",
 "Normal"))</f>
        <v>Normal</v>
      </c>
      <c r="O359" t="s">
        <v>35</v>
      </c>
      <c r="P359" t="s">
        <v>31</v>
      </c>
      <c r="Q359">
        <v>3</v>
      </c>
    </row>
    <row r="360" spans="1:17" x14ac:dyDescent="0.3">
      <c r="A360" t="s">
        <v>392</v>
      </c>
      <c r="B360" t="s">
        <v>1330</v>
      </c>
      <c r="C360">
        <v>70</v>
      </c>
      <c r="D360" t="s">
        <v>33</v>
      </c>
      <c r="E360" t="s">
        <v>23</v>
      </c>
      <c r="F360" t="s">
        <v>562</v>
      </c>
      <c r="G360" t="s">
        <v>2</v>
      </c>
      <c r="H360" t="s">
        <v>13</v>
      </c>
      <c r="I360" s="1">
        <v>45252</v>
      </c>
      <c r="J360" s="1">
        <v>45256</v>
      </c>
      <c r="K360" s="8">
        <f>Table3[[#This Row],[Discharge_Date]]-Table3[[#This Row],[Admission_Date]]+1</f>
        <v>5</v>
      </c>
      <c r="L360" s="7">
        <v>100378</v>
      </c>
      <c r="M360" s="7">
        <f>Table3[[#This Row],[Treatment_Cost]]/Table3[[#This Row],[Length_of_Stay]]</f>
        <v>20075.599999999999</v>
      </c>
      <c r="N360" t="str">
        <f>IF(Table3[[#This Row],[Cost per day]]&lt;PERCENTILE(Table3[Cost per day],0.25),"Low",
 IF(Table3[[#This Row],[Cost per day]]&gt;PERCENTILE(Table3[Cost per day],0.75),"High",
 "Normal"))</f>
        <v>Normal</v>
      </c>
      <c r="O360" t="s">
        <v>35</v>
      </c>
      <c r="P360" t="s">
        <v>31</v>
      </c>
      <c r="Q360">
        <v>5</v>
      </c>
    </row>
    <row r="361" spans="1:17" x14ac:dyDescent="0.3">
      <c r="A361" t="s">
        <v>393</v>
      </c>
      <c r="B361" t="s">
        <v>1310</v>
      </c>
      <c r="C361">
        <v>25</v>
      </c>
      <c r="D361" t="s">
        <v>27</v>
      </c>
      <c r="E361" t="s">
        <v>23</v>
      </c>
      <c r="F361" t="s">
        <v>562</v>
      </c>
      <c r="G361" t="s">
        <v>3</v>
      </c>
      <c r="H361" t="s">
        <v>10</v>
      </c>
      <c r="I361" s="1">
        <v>44779</v>
      </c>
      <c r="J361" s="1">
        <v>44782</v>
      </c>
      <c r="K361" s="8">
        <f>Table3[[#This Row],[Discharge_Date]]-Table3[[#This Row],[Admission_Date]]+1</f>
        <v>4</v>
      </c>
      <c r="L361" s="7">
        <v>77203</v>
      </c>
      <c r="M361" s="7">
        <f>Table3[[#This Row],[Treatment_Cost]]/Table3[[#This Row],[Length_of_Stay]]</f>
        <v>19300.75</v>
      </c>
      <c r="N361" t="str">
        <f>IF(Table3[[#This Row],[Cost per day]]&lt;PERCENTILE(Table3[Cost per day],0.25),"Low",
 IF(Table3[[#This Row],[Cost per day]]&gt;PERCENTILE(Table3[Cost per day],0.75),"High",
 "Normal"))</f>
        <v>Normal</v>
      </c>
      <c r="O361" t="s">
        <v>35</v>
      </c>
      <c r="P361" t="s">
        <v>25</v>
      </c>
      <c r="Q361">
        <v>5</v>
      </c>
    </row>
    <row r="362" spans="1:17" x14ac:dyDescent="0.3">
      <c r="A362" t="s">
        <v>394</v>
      </c>
      <c r="B362" t="s">
        <v>1325</v>
      </c>
      <c r="C362">
        <v>80</v>
      </c>
      <c r="D362" t="s">
        <v>22</v>
      </c>
      <c r="E362" t="s">
        <v>23</v>
      </c>
      <c r="F362" t="s">
        <v>560</v>
      </c>
      <c r="G362" t="s">
        <v>6</v>
      </c>
      <c r="H362" t="s">
        <v>13</v>
      </c>
      <c r="I362" s="1">
        <v>45301</v>
      </c>
      <c r="J362" s="1">
        <v>45305</v>
      </c>
      <c r="K362" s="8">
        <f>Table3[[#This Row],[Discharge_Date]]-Table3[[#This Row],[Admission_Date]]+1</f>
        <v>5</v>
      </c>
      <c r="L362" s="7">
        <v>103021</v>
      </c>
      <c r="M362" s="7">
        <f>Table3[[#This Row],[Treatment_Cost]]/Table3[[#This Row],[Length_of_Stay]]</f>
        <v>20604.2</v>
      </c>
      <c r="N362" t="str">
        <f>IF(Table3[[#This Row],[Cost per day]]&lt;PERCENTILE(Table3[Cost per day],0.25),"Low",
 IF(Table3[[#This Row],[Cost per day]]&gt;PERCENTILE(Table3[Cost per day],0.75),"High",
 "Normal"))</f>
        <v>Normal</v>
      </c>
      <c r="O362" t="s">
        <v>39</v>
      </c>
      <c r="P362" t="s">
        <v>31</v>
      </c>
      <c r="Q362">
        <v>1</v>
      </c>
    </row>
    <row r="363" spans="1:17" x14ac:dyDescent="0.3">
      <c r="A363" t="s">
        <v>395</v>
      </c>
      <c r="B363" t="s">
        <v>1181</v>
      </c>
      <c r="C363">
        <v>18</v>
      </c>
      <c r="D363" t="s">
        <v>27</v>
      </c>
      <c r="E363" t="s">
        <v>23</v>
      </c>
      <c r="F363" t="s">
        <v>563</v>
      </c>
      <c r="G363" t="s">
        <v>4</v>
      </c>
      <c r="H363" t="s">
        <v>10</v>
      </c>
      <c r="I363" s="1">
        <v>44953</v>
      </c>
      <c r="J363" s="1">
        <v>44956</v>
      </c>
      <c r="K363" s="8">
        <f>Table3[[#This Row],[Discharge_Date]]-Table3[[#This Row],[Admission_Date]]+1</f>
        <v>4</v>
      </c>
      <c r="L363" s="7">
        <v>77582</v>
      </c>
      <c r="M363" s="7">
        <f>Table3[[#This Row],[Treatment_Cost]]/Table3[[#This Row],[Length_of_Stay]]</f>
        <v>19395.5</v>
      </c>
      <c r="N363" t="str">
        <f>IF(Table3[[#This Row],[Cost per day]]&lt;PERCENTILE(Table3[Cost per day],0.25),"Low",
 IF(Table3[[#This Row],[Cost per day]]&gt;PERCENTILE(Table3[Cost per day],0.75),"High",
 "Normal"))</f>
        <v>Normal</v>
      </c>
      <c r="O363" t="s">
        <v>39</v>
      </c>
      <c r="P363" t="s">
        <v>25</v>
      </c>
      <c r="Q363">
        <v>2</v>
      </c>
    </row>
    <row r="364" spans="1:17" x14ac:dyDescent="0.3">
      <c r="A364" t="s">
        <v>396</v>
      </c>
      <c r="B364" t="s">
        <v>1387</v>
      </c>
      <c r="C364">
        <v>53</v>
      </c>
      <c r="D364" t="s">
        <v>45</v>
      </c>
      <c r="E364" t="s">
        <v>23</v>
      </c>
      <c r="F364" t="s">
        <v>560</v>
      </c>
      <c r="G364" t="s">
        <v>4</v>
      </c>
      <c r="H364" t="s">
        <v>11</v>
      </c>
      <c r="I364" s="1">
        <v>44681</v>
      </c>
      <c r="J364" s="1">
        <v>44685</v>
      </c>
      <c r="K364" s="8">
        <f>Table3[[#This Row],[Discharge_Date]]-Table3[[#This Row],[Admission_Date]]+1</f>
        <v>5</v>
      </c>
      <c r="L364" s="7">
        <v>103698</v>
      </c>
      <c r="M364" s="7">
        <f>Table3[[#This Row],[Treatment_Cost]]/Table3[[#This Row],[Length_of_Stay]]</f>
        <v>20739.599999999999</v>
      </c>
      <c r="N364" t="str">
        <f>IF(Table3[[#This Row],[Cost per day]]&lt;PERCENTILE(Table3[Cost per day],0.25),"Low",
 IF(Table3[[#This Row],[Cost per day]]&gt;PERCENTILE(Table3[Cost per day],0.75),"High",
 "Normal"))</f>
        <v>High</v>
      </c>
      <c r="O364" t="s">
        <v>35</v>
      </c>
      <c r="P364" t="s">
        <v>31</v>
      </c>
      <c r="Q364">
        <v>5</v>
      </c>
    </row>
    <row r="365" spans="1:17" x14ac:dyDescent="0.3">
      <c r="A365" t="s">
        <v>397</v>
      </c>
      <c r="B365" t="s">
        <v>1218</v>
      </c>
      <c r="C365">
        <v>24</v>
      </c>
      <c r="D365" t="s">
        <v>27</v>
      </c>
      <c r="E365" t="s">
        <v>23</v>
      </c>
      <c r="F365" t="s">
        <v>560</v>
      </c>
      <c r="G365" t="s">
        <v>3</v>
      </c>
      <c r="H365" t="s">
        <v>12</v>
      </c>
      <c r="I365" s="1">
        <v>44808</v>
      </c>
      <c r="J365" s="1">
        <v>44811</v>
      </c>
      <c r="K365" s="8">
        <f>Table3[[#This Row],[Discharge_Date]]-Table3[[#This Row],[Admission_Date]]+1</f>
        <v>4</v>
      </c>
      <c r="L365" s="7">
        <v>78413</v>
      </c>
      <c r="M365" s="7">
        <f>Table3[[#This Row],[Treatment_Cost]]/Table3[[#This Row],[Length_of_Stay]]</f>
        <v>19603.25</v>
      </c>
      <c r="N365" t="str">
        <f>IF(Table3[[#This Row],[Cost per day]]&lt;PERCENTILE(Table3[Cost per day],0.25),"Low",
 IF(Table3[[#This Row],[Cost per day]]&gt;PERCENTILE(Table3[Cost per day],0.75),"High",
 "Normal"))</f>
        <v>Normal</v>
      </c>
      <c r="O365" t="s">
        <v>35</v>
      </c>
      <c r="P365" t="s">
        <v>31</v>
      </c>
      <c r="Q365">
        <v>2</v>
      </c>
    </row>
    <row r="366" spans="1:17" x14ac:dyDescent="0.3">
      <c r="A366" t="s">
        <v>398</v>
      </c>
      <c r="B366" t="s">
        <v>723</v>
      </c>
      <c r="C366">
        <v>76</v>
      </c>
      <c r="D366" t="s">
        <v>22</v>
      </c>
      <c r="E366" t="s">
        <v>23</v>
      </c>
      <c r="F366" t="s">
        <v>561</v>
      </c>
      <c r="G366" t="s">
        <v>4</v>
      </c>
      <c r="H366" t="s">
        <v>11</v>
      </c>
      <c r="I366" s="1">
        <v>45405</v>
      </c>
      <c r="J366" s="1">
        <v>45407</v>
      </c>
      <c r="K366" s="8">
        <f>Table3[[#This Row],[Discharge_Date]]-Table3[[#This Row],[Admission_Date]]+1</f>
        <v>3</v>
      </c>
      <c r="L366" s="7">
        <v>52314</v>
      </c>
      <c r="M366" s="7">
        <f>Table3[[#This Row],[Treatment_Cost]]/Table3[[#This Row],[Length_of_Stay]]</f>
        <v>17438</v>
      </c>
      <c r="N366" t="str">
        <f>IF(Table3[[#This Row],[Cost per day]]&lt;PERCENTILE(Table3[Cost per day],0.25),"Low",
 IF(Table3[[#This Row],[Cost per day]]&gt;PERCENTILE(Table3[Cost per day],0.75),"High",
 "Normal"))</f>
        <v>Normal</v>
      </c>
      <c r="O366" t="s">
        <v>35</v>
      </c>
      <c r="P366" t="s">
        <v>31</v>
      </c>
      <c r="Q366">
        <v>1</v>
      </c>
    </row>
    <row r="367" spans="1:17" x14ac:dyDescent="0.3">
      <c r="A367" t="s">
        <v>399</v>
      </c>
      <c r="B367" t="s">
        <v>1305</v>
      </c>
      <c r="C367">
        <v>1</v>
      </c>
      <c r="D367" t="s">
        <v>38</v>
      </c>
      <c r="E367" t="s">
        <v>30</v>
      </c>
      <c r="F367" t="s">
        <v>558</v>
      </c>
      <c r="G367" t="s">
        <v>5</v>
      </c>
      <c r="H367" t="s">
        <v>10</v>
      </c>
      <c r="I367" s="1">
        <v>45318</v>
      </c>
      <c r="J367" s="1">
        <v>45323</v>
      </c>
      <c r="K367" s="8">
        <f>Table3[[#This Row],[Discharge_Date]]-Table3[[#This Row],[Admission_Date]]+1</f>
        <v>6</v>
      </c>
      <c r="L367" s="7">
        <v>131640</v>
      </c>
      <c r="M367" s="7">
        <f>Table3[[#This Row],[Treatment_Cost]]/Table3[[#This Row],[Length_of_Stay]]</f>
        <v>21940</v>
      </c>
      <c r="N367" t="str">
        <f>IF(Table3[[#This Row],[Cost per day]]&lt;PERCENTILE(Table3[Cost per day],0.25),"Low",
 IF(Table3[[#This Row],[Cost per day]]&gt;PERCENTILE(Table3[Cost per day],0.75),"High",
 "Normal"))</f>
        <v>High</v>
      </c>
      <c r="O367" t="s">
        <v>24</v>
      </c>
      <c r="P367" t="s">
        <v>31</v>
      </c>
      <c r="Q367">
        <v>2</v>
      </c>
    </row>
    <row r="368" spans="1:17" x14ac:dyDescent="0.3">
      <c r="A368" t="s">
        <v>400</v>
      </c>
      <c r="B368" t="s">
        <v>1266</v>
      </c>
      <c r="C368">
        <v>21</v>
      </c>
      <c r="D368" t="s">
        <v>27</v>
      </c>
      <c r="E368" t="s">
        <v>23</v>
      </c>
      <c r="F368" t="s">
        <v>562</v>
      </c>
      <c r="G368" t="s">
        <v>6</v>
      </c>
      <c r="H368" t="s">
        <v>13</v>
      </c>
      <c r="I368" s="1">
        <v>45399</v>
      </c>
      <c r="J368" s="1">
        <v>45404</v>
      </c>
      <c r="K368" s="8">
        <f>Table3[[#This Row],[Discharge_Date]]-Table3[[#This Row],[Admission_Date]]+1</f>
        <v>6</v>
      </c>
      <c r="L368" s="7">
        <v>131652</v>
      </c>
      <c r="M368" s="7">
        <f>Table3[[#This Row],[Treatment_Cost]]/Table3[[#This Row],[Length_of_Stay]]</f>
        <v>21942</v>
      </c>
      <c r="N368" t="str">
        <f>IF(Table3[[#This Row],[Cost per day]]&lt;PERCENTILE(Table3[Cost per day],0.25),"Low",
 IF(Table3[[#This Row],[Cost per day]]&gt;PERCENTILE(Table3[Cost per day],0.75),"High",
 "Normal"))</f>
        <v>High</v>
      </c>
      <c r="O368" t="s">
        <v>24</v>
      </c>
      <c r="P368" t="s">
        <v>25</v>
      </c>
      <c r="Q368">
        <v>4</v>
      </c>
    </row>
    <row r="369" spans="1:17" x14ac:dyDescent="0.3">
      <c r="A369" t="s">
        <v>401</v>
      </c>
      <c r="B369" t="s">
        <v>915</v>
      </c>
      <c r="C369">
        <v>75</v>
      </c>
      <c r="D369" t="s">
        <v>22</v>
      </c>
      <c r="E369" t="s">
        <v>30</v>
      </c>
      <c r="F369" t="s">
        <v>561</v>
      </c>
      <c r="G369" t="s">
        <v>4</v>
      </c>
      <c r="H369" t="s">
        <v>9</v>
      </c>
      <c r="I369" s="1">
        <v>45290</v>
      </c>
      <c r="J369" s="1">
        <v>45294</v>
      </c>
      <c r="K369" s="8">
        <f>Table3[[#This Row],[Discharge_Date]]-Table3[[#This Row],[Admission_Date]]+1</f>
        <v>5</v>
      </c>
      <c r="L369" s="7">
        <v>105430</v>
      </c>
      <c r="M369" s="7">
        <f>Table3[[#This Row],[Treatment_Cost]]/Table3[[#This Row],[Length_of_Stay]]</f>
        <v>21086</v>
      </c>
      <c r="N369" t="str">
        <f>IF(Table3[[#This Row],[Cost per day]]&lt;PERCENTILE(Table3[Cost per day],0.25),"Low",
 IF(Table3[[#This Row],[Cost per day]]&gt;PERCENTILE(Table3[Cost per day],0.75),"High",
 "Normal"))</f>
        <v>High</v>
      </c>
      <c r="O369" t="s">
        <v>24</v>
      </c>
      <c r="P369" t="s">
        <v>25</v>
      </c>
      <c r="Q369">
        <v>5</v>
      </c>
    </row>
    <row r="370" spans="1:17" x14ac:dyDescent="0.3">
      <c r="A370" t="s">
        <v>402</v>
      </c>
      <c r="B370" t="s">
        <v>600</v>
      </c>
      <c r="C370">
        <v>48</v>
      </c>
      <c r="D370" t="s">
        <v>45</v>
      </c>
      <c r="E370" t="s">
        <v>30</v>
      </c>
      <c r="F370" t="s">
        <v>561</v>
      </c>
      <c r="G370" t="s">
        <v>5</v>
      </c>
      <c r="H370" t="s">
        <v>12</v>
      </c>
      <c r="I370" s="1">
        <v>45199</v>
      </c>
      <c r="J370" s="1">
        <v>45201</v>
      </c>
      <c r="K370" s="8">
        <f>Table3[[#This Row],[Discharge_Date]]-Table3[[#This Row],[Admission_Date]]+1</f>
        <v>3</v>
      </c>
      <c r="L370" s="7">
        <v>52908</v>
      </c>
      <c r="M370" s="7">
        <f>Table3[[#This Row],[Treatment_Cost]]/Table3[[#This Row],[Length_of_Stay]]</f>
        <v>17636</v>
      </c>
      <c r="N370" t="str">
        <f>IF(Table3[[#This Row],[Cost per day]]&lt;PERCENTILE(Table3[Cost per day],0.25),"Low",
 IF(Table3[[#This Row],[Cost per day]]&gt;PERCENTILE(Table3[Cost per day],0.75),"High",
 "Normal"))</f>
        <v>Normal</v>
      </c>
      <c r="O370" t="s">
        <v>24</v>
      </c>
      <c r="P370" t="s">
        <v>25</v>
      </c>
      <c r="Q370">
        <v>5</v>
      </c>
    </row>
    <row r="371" spans="1:17" x14ac:dyDescent="0.3">
      <c r="A371" t="s">
        <v>403</v>
      </c>
      <c r="B371" t="s">
        <v>1354</v>
      </c>
      <c r="C371">
        <v>5</v>
      </c>
      <c r="D371" t="s">
        <v>38</v>
      </c>
      <c r="E371" t="s">
        <v>30</v>
      </c>
      <c r="F371" t="s">
        <v>560</v>
      </c>
      <c r="G371" t="s">
        <v>4</v>
      </c>
      <c r="H371" t="s">
        <v>9</v>
      </c>
      <c r="I371" s="1">
        <v>45089</v>
      </c>
      <c r="J371" s="1">
        <v>45092</v>
      </c>
      <c r="K371" s="8">
        <f>Table3[[#This Row],[Discharge_Date]]-Table3[[#This Row],[Admission_Date]]+1</f>
        <v>4</v>
      </c>
      <c r="L371" s="7">
        <v>81381</v>
      </c>
      <c r="M371" s="7">
        <f>Table3[[#This Row],[Treatment_Cost]]/Table3[[#This Row],[Length_of_Stay]]</f>
        <v>20345.25</v>
      </c>
      <c r="N371" t="str">
        <f>IF(Table3[[#This Row],[Cost per day]]&lt;PERCENTILE(Table3[Cost per day],0.25),"Low",
 IF(Table3[[#This Row],[Cost per day]]&gt;PERCENTILE(Table3[Cost per day],0.75),"High",
 "Normal"))</f>
        <v>Normal</v>
      </c>
      <c r="O371" t="s">
        <v>35</v>
      </c>
      <c r="P371" t="s">
        <v>25</v>
      </c>
      <c r="Q371">
        <v>5</v>
      </c>
    </row>
    <row r="372" spans="1:17" x14ac:dyDescent="0.3">
      <c r="A372" t="s">
        <v>404</v>
      </c>
      <c r="B372" t="s">
        <v>1166</v>
      </c>
      <c r="C372">
        <v>56</v>
      </c>
      <c r="D372" t="s">
        <v>45</v>
      </c>
      <c r="E372" t="s">
        <v>23</v>
      </c>
      <c r="F372" t="s">
        <v>562</v>
      </c>
      <c r="G372" t="s">
        <v>4</v>
      </c>
      <c r="H372" t="s">
        <v>13</v>
      </c>
      <c r="I372" s="1">
        <v>44887</v>
      </c>
      <c r="J372" s="1">
        <v>44892</v>
      </c>
      <c r="K372" s="8">
        <f>Table3[[#This Row],[Discharge_Date]]-Table3[[#This Row],[Admission_Date]]+1</f>
        <v>6</v>
      </c>
      <c r="L372" s="7">
        <v>135861</v>
      </c>
      <c r="M372" s="7">
        <f>Table3[[#This Row],[Treatment_Cost]]/Table3[[#This Row],[Length_of_Stay]]</f>
        <v>22643.5</v>
      </c>
      <c r="N372" t="str">
        <f>IF(Table3[[#This Row],[Cost per day]]&lt;PERCENTILE(Table3[Cost per day],0.25),"Low",
 IF(Table3[[#This Row],[Cost per day]]&gt;PERCENTILE(Table3[Cost per day],0.75),"High",
 "Normal"))</f>
        <v>High</v>
      </c>
      <c r="O372" t="s">
        <v>35</v>
      </c>
      <c r="P372" t="s">
        <v>31</v>
      </c>
      <c r="Q372">
        <v>3</v>
      </c>
    </row>
    <row r="373" spans="1:17" x14ac:dyDescent="0.3">
      <c r="A373" t="s">
        <v>405</v>
      </c>
      <c r="B373" t="s">
        <v>1095</v>
      </c>
      <c r="C373">
        <v>12</v>
      </c>
      <c r="D373" t="s">
        <v>38</v>
      </c>
      <c r="E373" t="s">
        <v>30</v>
      </c>
      <c r="F373" t="s">
        <v>563</v>
      </c>
      <c r="G373" t="s">
        <v>3</v>
      </c>
      <c r="H373" t="s">
        <v>10</v>
      </c>
      <c r="I373" s="1">
        <v>45436</v>
      </c>
      <c r="J373" s="1">
        <v>45439</v>
      </c>
      <c r="K373" s="8">
        <f>Table3[[#This Row],[Discharge_Date]]-Table3[[#This Row],[Admission_Date]]+1</f>
        <v>4</v>
      </c>
      <c r="L373" s="7">
        <v>81592</v>
      </c>
      <c r="M373" s="7">
        <f>Table3[[#This Row],[Treatment_Cost]]/Table3[[#This Row],[Length_of_Stay]]</f>
        <v>20398</v>
      </c>
      <c r="N373" t="str">
        <f>IF(Table3[[#This Row],[Cost per day]]&lt;PERCENTILE(Table3[Cost per day],0.25),"Low",
 IF(Table3[[#This Row],[Cost per day]]&gt;PERCENTILE(Table3[Cost per day],0.75),"High",
 "Normal"))</f>
        <v>Normal</v>
      </c>
      <c r="O373" t="s">
        <v>24</v>
      </c>
      <c r="P373" t="s">
        <v>31</v>
      </c>
      <c r="Q373">
        <v>2</v>
      </c>
    </row>
    <row r="374" spans="1:17" x14ac:dyDescent="0.3">
      <c r="A374" t="s">
        <v>406</v>
      </c>
      <c r="B374" t="s">
        <v>755</v>
      </c>
      <c r="C374">
        <v>8</v>
      </c>
      <c r="D374" t="s">
        <v>38</v>
      </c>
      <c r="E374" t="s">
        <v>23</v>
      </c>
      <c r="F374" t="s">
        <v>560</v>
      </c>
      <c r="G374" t="s">
        <v>4</v>
      </c>
      <c r="H374" t="s">
        <v>13</v>
      </c>
      <c r="I374" s="1">
        <v>44831</v>
      </c>
      <c r="J374" s="1">
        <v>44834</v>
      </c>
      <c r="K374" s="8">
        <f>Table3[[#This Row],[Discharge_Date]]-Table3[[#This Row],[Admission_Date]]+1</f>
        <v>4</v>
      </c>
      <c r="L374" s="7">
        <v>82112</v>
      </c>
      <c r="M374" s="7">
        <f>Table3[[#This Row],[Treatment_Cost]]/Table3[[#This Row],[Length_of_Stay]]</f>
        <v>20528</v>
      </c>
      <c r="N374" t="str">
        <f>IF(Table3[[#This Row],[Cost per day]]&lt;PERCENTILE(Table3[Cost per day],0.25),"Low",
 IF(Table3[[#This Row],[Cost per day]]&gt;PERCENTILE(Table3[Cost per day],0.75),"High",
 "Normal"))</f>
        <v>Normal</v>
      </c>
      <c r="O374" t="s">
        <v>35</v>
      </c>
      <c r="P374" t="s">
        <v>25</v>
      </c>
      <c r="Q374">
        <v>4</v>
      </c>
    </row>
    <row r="375" spans="1:17" x14ac:dyDescent="0.3">
      <c r="A375" t="s">
        <v>407</v>
      </c>
      <c r="B375" t="s">
        <v>1123</v>
      </c>
      <c r="C375">
        <v>57</v>
      </c>
      <c r="D375" t="s">
        <v>45</v>
      </c>
      <c r="E375" t="s">
        <v>30</v>
      </c>
      <c r="F375" t="s">
        <v>562</v>
      </c>
      <c r="G375" t="s">
        <v>3</v>
      </c>
      <c r="H375" t="s">
        <v>12</v>
      </c>
      <c r="I375" s="1">
        <v>44650</v>
      </c>
      <c r="J375" s="1">
        <v>44655</v>
      </c>
      <c r="K375" s="8">
        <f>Table3[[#This Row],[Discharge_Date]]-Table3[[#This Row],[Admission_Date]]+1</f>
        <v>6</v>
      </c>
      <c r="L375" s="7">
        <v>136919</v>
      </c>
      <c r="M375" s="7">
        <f>Table3[[#This Row],[Treatment_Cost]]/Table3[[#This Row],[Length_of_Stay]]</f>
        <v>22819.833333333332</v>
      </c>
      <c r="N375" t="str">
        <f>IF(Table3[[#This Row],[Cost per day]]&lt;PERCENTILE(Table3[Cost per day],0.25),"Low",
 IF(Table3[[#This Row],[Cost per day]]&gt;PERCENTILE(Table3[Cost per day],0.75),"High",
 "Normal"))</f>
        <v>High</v>
      </c>
      <c r="O375" t="s">
        <v>28</v>
      </c>
      <c r="P375" t="s">
        <v>31</v>
      </c>
      <c r="Q375">
        <v>1</v>
      </c>
    </row>
    <row r="376" spans="1:17" x14ac:dyDescent="0.3">
      <c r="A376" t="s">
        <v>408</v>
      </c>
      <c r="B376" t="s">
        <v>616</v>
      </c>
      <c r="C376">
        <v>8</v>
      </c>
      <c r="D376" t="s">
        <v>38</v>
      </c>
      <c r="E376" t="s">
        <v>30</v>
      </c>
      <c r="F376" t="s">
        <v>558</v>
      </c>
      <c r="G376" t="s">
        <v>2</v>
      </c>
      <c r="H376" t="s">
        <v>10</v>
      </c>
      <c r="I376" s="1">
        <v>44619</v>
      </c>
      <c r="J376" s="1">
        <v>44620</v>
      </c>
      <c r="K376" s="8">
        <f>Table3[[#This Row],[Discharge_Date]]-Table3[[#This Row],[Admission_Date]]+1</f>
        <v>2</v>
      </c>
      <c r="L376" s="7">
        <v>27631</v>
      </c>
      <c r="M376" s="7">
        <f>Table3[[#This Row],[Treatment_Cost]]/Table3[[#This Row],[Length_of_Stay]]</f>
        <v>13815.5</v>
      </c>
      <c r="N376" t="str">
        <f>IF(Table3[[#This Row],[Cost per day]]&lt;PERCENTILE(Table3[Cost per day],0.25),"Low",
 IF(Table3[[#This Row],[Cost per day]]&gt;PERCENTILE(Table3[Cost per day],0.75),"High",
 "Normal"))</f>
        <v>Normal</v>
      </c>
      <c r="O376" t="s">
        <v>24</v>
      </c>
      <c r="P376" t="s">
        <v>25</v>
      </c>
      <c r="Q376">
        <v>5</v>
      </c>
    </row>
    <row r="377" spans="1:17" x14ac:dyDescent="0.3">
      <c r="A377" t="s">
        <v>409</v>
      </c>
      <c r="B377" t="s">
        <v>1248</v>
      </c>
      <c r="C377">
        <v>57</v>
      </c>
      <c r="D377" t="s">
        <v>45</v>
      </c>
      <c r="E377" t="s">
        <v>30</v>
      </c>
      <c r="F377" t="s">
        <v>558</v>
      </c>
      <c r="G377" t="s">
        <v>3</v>
      </c>
      <c r="H377" t="s">
        <v>12</v>
      </c>
      <c r="I377" s="1">
        <v>45147</v>
      </c>
      <c r="J377" s="1">
        <v>45152</v>
      </c>
      <c r="K377" s="8">
        <f>Table3[[#This Row],[Discharge_Date]]-Table3[[#This Row],[Admission_Date]]+1</f>
        <v>6</v>
      </c>
      <c r="L377" s="7">
        <v>139448</v>
      </c>
      <c r="M377" s="7">
        <f>Table3[[#This Row],[Treatment_Cost]]/Table3[[#This Row],[Length_of_Stay]]</f>
        <v>23241.333333333332</v>
      </c>
      <c r="N377" t="str">
        <f>IF(Table3[[#This Row],[Cost per day]]&lt;PERCENTILE(Table3[Cost per day],0.25),"Low",
 IF(Table3[[#This Row],[Cost per day]]&gt;PERCENTILE(Table3[Cost per day],0.75),"High",
 "Normal"))</f>
        <v>High</v>
      </c>
      <c r="O377" t="s">
        <v>28</v>
      </c>
      <c r="P377" t="s">
        <v>25</v>
      </c>
      <c r="Q377">
        <v>4</v>
      </c>
    </row>
    <row r="378" spans="1:17" x14ac:dyDescent="0.3">
      <c r="A378" t="s">
        <v>410</v>
      </c>
      <c r="B378" t="s">
        <v>829</v>
      </c>
      <c r="C378">
        <v>72</v>
      </c>
      <c r="D378" t="s">
        <v>33</v>
      </c>
      <c r="E378" t="s">
        <v>30</v>
      </c>
      <c r="F378" t="s">
        <v>561</v>
      </c>
      <c r="G378" t="s">
        <v>6</v>
      </c>
      <c r="H378" t="s">
        <v>10</v>
      </c>
      <c r="I378" s="1">
        <v>44820</v>
      </c>
      <c r="J378" s="1">
        <v>44823</v>
      </c>
      <c r="K378" s="8">
        <f>Table3[[#This Row],[Discharge_Date]]-Table3[[#This Row],[Admission_Date]]+1</f>
        <v>4</v>
      </c>
      <c r="L378" s="7">
        <v>84493</v>
      </c>
      <c r="M378" s="7">
        <f>Table3[[#This Row],[Treatment_Cost]]/Table3[[#This Row],[Length_of_Stay]]</f>
        <v>21123.25</v>
      </c>
      <c r="N378" t="str">
        <f>IF(Table3[[#This Row],[Cost per day]]&lt;PERCENTILE(Table3[Cost per day],0.25),"Low",
 IF(Table3[[#This Row],[Cost per day]]&gt;PERCENTILE(Table3[Cost per day],0.75),"High",
 "Normal"))</f>
        <v>High</v>
      </c>
      <c r="O378" t="s">
        <v>35</v>
      </c>
      <c r="P378" t="s">
        <v>31</v>
      </c>
      <c r="Q378">
        <v>5</v>
      </c>
    </row>
    <row r="379" spans="1:17" x14ac:dyDescent="0.3">
      <c r="A379" t="s">
        <v>411</v>
      </c>
      <c r="B379" t="s">
        <v>1083</v>
      </c>
      <c r="C379">
        <v>2</v>
      </c>
      <c r="D379" t="s">
        <v>38</v>
      </c>
      <c r="E379" t="s">
        <v>30</v>
      </c>
      <c r="F379" t="s">
        <v>562</v>
      </c>
      <c r="G379" t="s">
        <v>4</v>
      </c>
      <c r="H379" t="s">
        <v>11</v>
      </c>
      <c r="I379" s="1">
        <v>45044</v>
      </c>
      <c r="J379" s="1">
        <v>45045</v>
      </c>
      <c r="K379" s="8">
        <f>Table3[[#This Row],[Discharge_Date]]-Table3[[#This Row],[Admission_Date]]+1</f>
        <v>2</v>
      </c>
      <c r="L379" s="7">
        <v>28169</v>
      </c>
      <c r="M379" s="7">
        <f>Table3[[#This Row],[Treatment_Cost]]/Table3[[#This Row],[Length_of_Stay]]</f>
        <v>14084.5</v>
      </c>
      <c r="N379" t="str">
        <f>IF(Table3[[#This Row],[Cost per day]]&lt;PERCENTILE(Table3[Cost per day],0.25),"Low",
 IF(Table3[[#This Row],[Cost per day]]&gt;PERCENTILE(Table3[Cost per day],0.75),"High",
 "Normal"))</f>
        <v>Normal</v>
      </c>
      <c r="O379" t="s">
        <v>35</v>
      </c>
      <c r="P379" t="s">
        <v>31</v>
      </c>
      <c r="Q379">
        <v>1</v>
      </c>
    </row>
    <row r="380" spans="1:17" x14ac:dyDescent="0.3">
      <c r="A380" t="s">
        <v>412</v>
      </c>
      <c r="B380" t="s">
        <v>1386</v>
      </c>
      <c r="C380">
        <v>30</v>
      </c>
      <c r="D380" t="s">
        <v>27</v>
      </c>
      <c r="E380" t="s">
        <v>30</v>
      </c>
      <c r="F380" t="s">
        <v>558</v>
      </c>
      <c r="G380" t="s">
        <v>6</v>
      </c>
      <c r="H380" t="s">
        <v>13</v>
      </c>
      <c r="I380" s="1">
        <v>44639</v>
      </c>
      <c r="J380" s="1">
        <v>44640</v>
      </c>
      <c r="K380" s="8">
        <f>Table3[[#This Row],[Discharge_Date]]-Table3[[#This Row],[Admission_Date]]+1</f>
        <v>2</v>
      </c>
      <c r="L380" s="7">
        <v>28391</v>
      </c>
      <c r="M380" s="7">
        <f>Table3[[#This Row],[Treatment_Cost]]/Table3[[#This Row],[Length_of_Stay]]</f>
        <v>14195.5</v>
      </c>
      <c r="N380" t="str">
        <f>IF(Table3[[#This Row],[Cost per day]]&lt;PERCENTILE(Table3[Cost per day],0.25),"Low",
 IF(Table3[[#This Row],[Cost per day]]&gt;PERCENTILE(Table3[Cost per day],0.75),"High",
 "Normal"))</f>
        <v>Normal</v>
      </c>
      <c r="O380" t="s">
        <v>24</v>
      </c>
      <c r="P380" t="s">
        <v>25</v>
      </c>
      <c r="Q380">
        <v>4</v>
      </c>
    </row>
    <row r="381" spans="1:17" x14ac:dyDescent="0.3">
      <c r="A381" t="s">
        <v>413</v>
      </c>
      <c r="B381" t="s">
        <v>856</v>
      </c>
      <c r="C381">
        <v>78</v>
      </c>
      <c r="D381" t="s">
        <v>22</v>
      </c>
      <c r="E381" t="s">
        <v>23</v>
      </c>
      <c r="F381" t="s">
        <v>560</v>
      </c>
      <c r="G381" t="s">
        <v>5</v>
      </c>
      <c r="H381" t="s">
        <v>12</v>
      </c>
      <c r="I381" s="1">
        <v>44777</v>
      </c>
      <c r="J381" s="1">
        <v>44779</v>
      </c>
      <c r="K381" s="8">
        <f>Table3[[#This Row],[Discharge_Date]]-Table3[[#This Row],[Admission_Date]]+1</f>
        <v>3</v>
      </c>
      <c r="L381" s="7">
        <v>56803</v>
      </c>
      <c r="M381" s="7">
        <f>Table3[[#This Row],[Treatment_Cost]]/Table3[[#This Row],[Length_of_Stay]]</f>
        <v>18934.333333333332</v>
      </c>
      <c r="N381" t="str">
        <f>IF(Table3[[#This Row],[Cost per day]]&lt;PERCENTILE(Table3[Cost per day],0.25),"Low",
 IF(Table3[[#This Row],[Cost per day]]&gt;PERCENTILE(Table3[Cost per day],0.75),"High",
 "Normal"))</f>
        <v>Normal</v>
      </c>
      <c r="O381" t="s">
        <v>39</v>
      </c>
      <c r="P381" t="s">
        <v>31</v>
      </c>
      <c r="Q381">
        <v>3</v>
      </c>
    </row>
    <row r="382" spans="1:17" x14ac:dyDescent="0.3">
      <c r="A382" t="s">
        <v>414</v>
      </c>
      <c r="B382" t="s">
        <v>1322</v>
      </c>
      <c r="C382">
        <v>72</v>
      </c>
      <c r="D382" t="s">
        <v>33</v>
      </c>
      <c r="E382" t="s">
        <v>30</v>
      </c>
      <c r="F382" t="s">
        <v>558</v>
      </c>
      <c r="G382" t="s">
        <v>5</v>
      </c>
      <c r="H382" t="s">
        <v>13</v>
      </c>
      <c r="I382" s="1">
        <v>44663</v>
      </c>
      <c r="J382" s="1">
        <v>44668</v>
      </c>
      <c r="K382" s="8">
        <f>Table3[[#This Row],[Discharge_Date]]-Table3[[#This Row],[Admission_Date]]+1</f>
        <v>6</v>
      </c>
      <c r="L382" s="7">
        <v>146202</v>
      </c>
      <c r="M382" s="7">
        <f>Table3[[#This Row],[Treatment_Cost]]/Table3[[#This Row],[Length_of_Stay]]</f>
        <v>24367</v>
      </c>
      <c r="N382" t="str">
        <f>IF(Table3[[#This Row],[Cost per day]]&lt;PERCENTILE(Table3[Cost per day],0.25),"Low",
 IF(Table3[[#This Row],[Cost per day]]&gt;PERCENTILE(Table3[Cost per day],0.75),"High",
 "Normal"))</f>
        <v>High</v>
      </c>
      <c r="O382" t="s">
        <v>28</v>
      </c>
      <c r="P382" t="s">
        <v>25</v>
      </c>
      <c r="Q382">
        <v>3</v>
      </c>
    </row>
    <row r="383" spans="1:17" x14ac:dyDescent="0.3">
      <c r="A383" t="s">
        <v>415</v>
      </c>
      <c r="B383" t="s">
        <v>1235</v>
      </c>
      <c r="C383">
        <v>51</v>
      </c>
      <c r="D383" t="s">
        <v>45</v>
      </c>
      <c r="E383" t="s">
        <v>30</v>
      </c>
      <c r="F383" t="s">
        <v>562</v>
      </c>
      <c r="G383" t="s">
        <v>2</v>
      </c>
      <c r="H383" t="s">
        <v>11</v>
      </c>
      <c r="I383" s="1">
        <v>44742</v>
      </c>
      <c r="J383" s="1">
        <v>44746</v>
      </c>
      <c r="K383" s="8">
        <f>Table3[[#This Row],[Discharge_Date]]-Table3[[#This Row],[Admission_Date]]+1</f>
        <v>5</v>
      </c>
      <c r="L383" s="7">
        <v>117126</v>
      </c>
      <c r="M383" s="7">
        <f>Table3[[#This Row],[Treatment_Cost]]/Table3[[#This Row],[Length_of_Stay]]</f>
        <v>23425.200000000001</v>
      </c>
      <c r="N383" t="str">
        <f>IF(Table3[[#This Row],[Cost per day]]&lt;PERCENTILE(Table3[Cost per day],0.25),"Low",
 IF(Table3[[#This Row],[Cost per day]]&gt;PERCENTILE(Table3[Cost per day],0.75),"High",
 "Normal"))</f>
        <v>High</v>
      </c>
      <c r="O383" t="s">
        <v>35</v>
      </c>
      <c r="P383" t="s">
        <v>31</v>
      </c>
      <c r="Q383">
        <v>3</v>
      </c>
    </row>
    <row r="384" spans="1:17" x14ac:dyDescent="0.3">
      <c r="A384" t="s">
        <v>416</v>
      </c>
      <c r="B384" t="s">
        <v>1368</v>
      </c>
      <c r="C384">
        <v>46</v>
      </c>
      <c r="D384" t="s">
        <v>45</v>
      </c>
      <c r="E384" t="s">
        <v>23</v>
      </c>
      <c r="F384" t="s">
        <v>562</v>
      </c>
      <c r="G384" t="s">
        <v>4</v>
      </c>
      <c r="H384" t="s">
        <v>10</v>
      </c>
      <c r="I384" s="1">
        <v>44972</v>
      </c>
      <c r="J384" s="1">
        <v>44976</v>
      </c>
      <c r="K384" s="8">
        <f>Table3[[#This Row],[Discharge_Date]]-Table3[[#This Row],[Admission_Date]]+1</f>
        <v>5</v>
      </c>
      <c r="L384" s="7">
        <v>118117</v>
      </c>
      <c r="M384" s="7">
        <f>Table3[[#This Row],[Treatment_Cost]]/Table3[[#This Row],[Length_of_Stay]]</f>
        <v>23623.4</v>
      </c>
      <c r="N384" t="str">
        <f>IF(Table3[[#This Row],[Cost per day]]&lt;PERCENTILE(Table3[Cost per day],0.25),"Low",
 IF(Table3[[#This Row],[Cost per day]]&gt;PERCENTILE(Table3[Cost per day],0.75),"High",
 "Normal"))</f>
        <v>High</v>
      </c>
      <c r="O384" t="s">
        <v>35</v>
      </c>
      <c r="P384" t="s">
        <v>31</v>
      </c>
      <c r="Q384">
        <v>5</v>
      </c>
    </row>
    <row r="385" spans="1:17" x14ac:dyDescent="0.3">
      <c r="A385" t="s">
        <v>417</v>
      </c>
      <c r="B385" t="s">
        <v>1170</v>
      </c>
      <c r="C385">
        <v>34</v>
      </c>
      <c r="D385" t="s">
        <v>27</v>
      </c>
      <c r="E385" t="s">
        <v>23</v>
      </c>
      <c r="F385" t="s">
        <v>561</v>
      </c>
      <c r="G385" t="s">
        <v>5</v>
      </c>
      <c r="H385" t="s">
        <v>11</v>
      </c>
      <c r="I385" s="1">
        <v>44720</v>
      </c>
      <c r="J385" s="1">
        <v>44722</v>
      </c>
      <c r="K385" s="8">
        <f>Table3[[#This Row],[Discharge_Date]]-Table3[[#This Row],[Admission_Date]]+1</f>
        <v>3</v>
      </c>
      <c r="L385" s="7">
        <v>59257</v>
      </c>
      <c r="M385" s="7">
        <f>Table3[[#This Row],[Treatment_Cost]]/Table3[[#This Row],[Length_of_Stay]]</f>
        <v>19752.333333333332</v>
      </c>
      <c r="N385" t="str">
        <f>IF(Table3[[#This Row],[Cost per day]]&lt;PERCENTILE(Table3[Cost per day],0.25),"Low",
 IF(Table3[[#This Row],[Cost per day]]&gt;PERCENTILE(Table3[Cost per day],0.75),"High",
 "Normal"))</f>
        <v>Normal</v>
      </c>
      <c r="O385" t="s">
        <v>39</v>
      </c>
      <c r="P385" t="s">
        <v>25</v>
      </c>
      <c r="Q385">
        <v>1</v>
      </c>
    </row>
    <row r="386" spans="1:17" x14ac:dyDescent="0.3">
      <c r="A386" t="s">
        <v>418</v>
      </c>
      <c r="B386" t="s">
        <v>1279</v>
      </c>
      <c r="C386">
        <v>23</v>
      </c>
      <c r="D386" t="s">
        <v>27</v>
      </c>
      <c r="E386" t="s">
        <v>23</v>
      </c>
      <c r="F386" t="s">
        <v>558</v>
      </c>
      <c r="G386" t="s">
        <v>3</v>
      </c>
      <c r="H386" t="s">
        <v>10</v>
      </c>
      <c r="I386" s="1">
        <v>44848</v>
      </c>
      <c r="J386" s="1">
        <v>44852</v>
      </c>
      <c r="K386" s="8">
        <f>Table3[[#This Row],[Discharge_Date]]-Table3[[#This Row],[Admission_Date]]+1</f>
        <v>5</v>
      </c>
      <c r="L386" s="7">
        <v>120108</v>
      </c>
      <c r="M386" s="7">
        <f>Table3[[#This Row],[Treatment_Cost]]/Table3[[#This Row],[Length_of_Stay]]</f>
        <v>24021.599999999999</v>
      </c>
      <c r="N386" t="str">
        <f>IF(Table3[[#This Row],[Cost per day]]&lt;PERCENTILE(Table3[Cost per day],0.25),"Low",
 IF(Table3[[#This Row],[Cost per day]]&gt;PERCENTILE(Table3[Cost per day],0.75),"High",
 "Normal"))</f>
        <v>High</v>
      </c>
      <c r="O386" t="s">
        <v>24</v>
      </c>
      <c r="P386" t="s">
        <v>25</v>
      </c>
      <c r="Q386">
        <v>5</v>
      </c>
    </row>
    <row r="387" spans="1:17" x14ac:dyDescent="0.3">
      <c r="A387" t="s">
        <v>419</v>
      </c>
      <c r="B387" t="s">
        <v>1328</v>
      </c>
      <c r="C387">
        <v>12</v>
      </c>
      <c r="D387" t="s">
        <v>38</v>
      </c>
      <c r="E387" t="s">
        <v>23</v>
      </c>
      <c r="F387" t="s">
        <v>561</v>
      </c>
      <c r="G387" t="s">
        <v>5</v>
      </c>
      <c r="H387" t="s">
        <v>11</v>
      </c>
      <c r="I387" s="1">
        <v>44948</v>
      </c>
      <c r="J387" s="1">
        <v>44951</v>
      </c>
      <c r="K387" s="8">
        <f>Table3[[#This Row],[Discharge_Date]]-Table3[[#This Row],[Admission_Date]]+1</f>
        <v>4</v>
      </c>
      <c r="L387" s="7">
        <v>90238</v>
      </c>
      <c r="M387" s="7">
        <f>Table3[[#This Row],[Treatment_Cost]]/Table3[[#This Row],[Length_of_Stay]]</f>
        <v>22559.5</v>
      </c>
      <c r="N387" t="str">
        <f>IF(Table3[[#This Row],[Cost per day]]&lt;PERCENTILE(Table3[Cost per day],0.25),"Low",
 IF(Table3[[#This Row],[Cost per day]]&gt;PERCENTILE(Table3[Cost per day],0.75),"High",
 "Normal"))</f>
        <v>High</v>
      </c>
      <c r="O387" t="s">
        <v>35</v>
      </c>
      <c r="P387" t="s">
        <v>25</v>
      </c>
      <c r="Q387">
        <v>5</v>
      </c>
    </row>
    <row r="388" spans="1:17" x14ac:dyDescent="0.3">
      <c r="A388" t="s">
        <v>420</v>
      </c>
      <c r="B388" t="s">
        <v>867</v>
      </c>
      <c r="C388">
        <v>60</v>
      </c>
      <c r="D388" t="s">
        <v>33</v>
      </c>
      <c r="E388" t="s">
        <v>23</v>
      </c>
      <c r="F388" t="s">
        <v>563</v>
      </c>
      <c r="G388" t="s">
        <v>4</v>
      </c>
      <c r="H388" t="s">
        <v>13</v>
      </c>
      <c r="I388" s="1">
        <v>44578</v>
      </c>
      <c r="J388" s="1">
        <v>44582</v>
      </c>
      <c r="K388" s="8">
        <f>Table3[[#This Row],[Discharge_Date]]-Table3[[#This Row],[Admission_Date]]+1</f>
        <v>5</v>
      </c>
      <c r="L388" s="7">
        <v>121824</v>
      </c>
      <c r="M388" s="7">
        <f>Table3[[#This Row],[Treatment_Cost]]/Table3[[#This Row],[Length_of_Stay]]</f>
        <v>24364.799999999999</v>
      </c>
      <c r="N388" t="str">
        <f>IF(Table3[[#This Row],[Cost per day]]&lt;PERCENTILE(Table3[Cost per day],0.25),"Low",
 IF(Table3[[#This Row],[Cost per day]]&gt;PERCENTILE(Table3[Cost per day],0.75),"High",
 "Normal"))</f>
        <v>High</v>
      </c>
      <c r="O388" t="s">
        <v>24</v>
      </c>
      <c r="P388" t="s">
        <v>25</v>
      </c>
      <c r="Q388">
        <v>2</v>
      </c>
    </row>
    <row r="389" spans="1:17" x14ac:dyDescent="0.3">
      <c r="A389" t="s">
        <v>421</v>
      </c>
      <c r="B389" t="s">
        <v>1284</v>
      </c>
      <c r="C389">
        <v>6</v>
      </c>
      <c r="D389" t="s">
        <v>38</v>
      </c>
      <c r="E389" t="s">
        <v>23</v>
      </c>
      <c r="F389" t="s">
        <v>563</v>
      </c>
      <c r="G389" t="s">
        <v>5</v>
      </c>
      <c r="H389" t="s">
        <v>10</v>
      </c>
      <c r="I389" s="1">
        <v>44713</v>
      </c>
      <c r="J389" s="1">
        <v>44716</v>
      </c>
      <c r="K389" s="8">
        <f>Table3[[#This Row],[Discharge_Date]]-Table3[[#This Row],[Admission_Date]]+1</f>
        <v>4</v>
      </c>
      <c r="L389" s="7">
        <v>91983</v>
      </c>
      <c r="M389" s="7">
        <f>Table3[[#This Row],[Treatment_Cost]]/Table3[[#This Row],[Length_of_Stay]]</f>
        <v>22995.75</v>
      </c>
      <c r="N389" t="str">
        <f>IF(Table3[[#This Row],[Cost per day]]&lt;PERCENTILE(Table3[Cost per day],0.25),"Low",
 IF(Table3[[#This Row],[Cost per day]]&gt;PERCENTILE(Table3[Cost per day],0.75),"High",
 "Normal"))</f>
        <v>High</v>
      </c>
      <c r="O389" t="s">
        <v>24</v>
      </c>
      <c r="P389" t="s">
        <v>25</v>
      </c>
      <c r="Q389">
        <v>3</v>
      </c>
    </row>
    <row r="390" spans="1:17" x14ac:dyDescent="0.3">
      <c r="A390" t="s">
        <v>422</v>
      </c>
      <c r="B390" t="s">
        <v>1066</v>
      </c>
      <c r="C390">
        <v>84</v>
      </c>
      <c r="D390" t="s">
        <v>22</v>
      </c>
      <c r="E390" t="s">
        <v>23</v>
      </c>
      <c r="F390" t="s">
        <v>562</v>
      </c>
      <c r="G390" t="s">
        <v>5</v>
      </c>
      <c r="H390" t="s">
        <v>9</v>
      </c>
      <c r="I390" s="1">
        <v>45238</v>
      </c>
      <c r="J390" s="1">
        <v>45242</v>
      </c>
      <c r="K390" s="8">
        <f>Table3[[#This Row],[Discharge_Date]]-Table3[[#This Row],[Admission_Date]]+1</f>
        <v>5</v>
      </c>
      <c r="L390" s="7">
        <v>123958</v>
      </c>
      <c r="M390" s="7">
        <f>Table3[[#This Row],[Treatment_Cost]]/Table3[[#This Row],[Length_of_Stay]]</f>
        <v>24791.599999999999</v>
      </c>
      <c r="N390" t="str">
        <f>IF(Table3[[#This Row],[Cost per day]]&lt;PERCENTILE(Table3[Cost per day],0.25),"Low",
 IF(Table3[[#This Row],[Cost per day]]&gt;PERCENTILE(Table3[Cost per day],0.75),"High",
 "Normal"))</f>
        <v>High</v>
      </c>
      <c r="O390" t="s">
        <v>28</v>
      </c>
      <c r="P390" t="s">
        <v>25</v>
      </c>
      <c r="Q390">
        <v>1</v>
      </c>
    </row>
    <row r="391" spans="1:17" x14ac:dyDescent="0.3">
      <c r="A391" t="s">
        <v>423</v>
      </c>
      <c r="B391" t="s">
        <v>803</v>
      </c>
      <c r="C391">
        <v>36</v>
      </c>
      <c r="D391" t="s">
        <v>27</v>
      </c>
      <c r="E391" t="s">
        <v>30</v>
      </c>
      <c r="F391" t="s">
        <v>558</v>
      </c>
      <c r="G391" t="s">
        <v>2</v>
      </c>
      <c r="H391" t="s">
        <v>13</v>
      </c>
      <c r="I391" s="1">
        <v>44947</v>
      </c>
      <c r="J391" s="1">
        <v>44951</v>
      </c>
      <c r="K391" s="8">
        <f>Table3[[#This Row],[Discharge_Date]]-Table3[[#This Row],[Admission_Date]]+1</f>
        <v>5</v>
      </c>
      <c r="L391" s="7">
        <v>124175</v>
      </c>
      <c r="M391" s="7">
        <f>Table3[[#This Row],[Treatment_Cost]]/Table3[[#This Row],[Length_of_Stay]]</f>
        <v>24835</v>
      </c>
      <c r="N391" t="str">
        <f>IF(Table3[[#This Row],[Cost per day]]&lt;PERCENTILE(Table3[Cost per day],0.25),"Low",
 IF(Table3[[#This Row],[Cost per day]]&gt;PERCENTILE(Table3[Cost per day],0.75),"High",
 "Normal"))</f>
        <v>High</v>
      </c>
      <c r="O391" t="s">
        <v>24</v>
      </c>
      <c r="P391" t="s">
        <v>25</v>
      </c>
      <c r="Q391">
        <v>3</v>
      </c>
    </row>
    <row r="392" spans="1:17" x14ac:dyDescent="0.3">
      <c r="A392" t="s">
        <v>424</v>
      </c>
      <c r="B392" t="s">
        <v>1268</v>
      </c>
      <c r="C392">
        <v>32</v>
      </c>
      <c r="D392" t="s">
        <v>27</v>
      </c>
      <c r="E392" t="s">
        <v>23</v>
      </c>
      <c r="F392" t="s">
        <v>558</v>
      </c>
      <c r="G392" t="s">
        <v>2</v>
      </c>
      <c r="H392" t="s">
        <v>12</v>
      </c>
      <c r="I392" s="1">
        <v>45063</v>
      </c>
      <c r="J392" s="1">
        <v>45067</v>
      </c>
      <c r="K392" s="8">
        <f>Table3[[#This Row],[Discharge_Date]]-Table3[[#This Row],[Admission_Date]]+1</f>
        <v>5</v>
      </c>
      <c r="L392" s="7">
        <v>124421</v>
      </c>
      <c r="M392" s="7">
        <f>Table3[[#This Row],[Treatment_Cost]]/Table3[[#This Row],[Length_of_Stay]]</f>
        <v>24884.2</v>
      </c>
      <c r="N392" t="str">
        <f>IF(Table3[[#This Row],[Cost per day]]&lt;PERCENTILE(Table3[Cost per day],0.25),"Low",
 IF(Table3[[#This Row],[Cost per day]]&gt;PERCENTILE(Table3[Cost per day],0.75),"High",
 "Normal"))</f>
        <v>High</v>
      </c>
      <c r="O392" t="s">
        <v>39</v>
      </c>
      <c r="P392" t="s">
        <v>25</v>
      </c>
      <c r="Q392">
        <v>3</v>
      </c>
    </row>
    <row r="393" spans="1:17" x14ac:dyDescent="0.3">
      <c r="A393" t="s">
        <v>425</v>
      </c>
      <c r="B393" t="s">
        <v>1441</v>
      </c>
      <c r="C393">
        <v>17</v>
      </c>
      <c r="D393" t="s">
        <v>38</v>
      </c>
      <c r="E393" t="s">
        <v>30</v>
      </c>
      <c r="F393" t="s">
        <v>563</v>
      </c>
      <c r="G393" t="s">
        <v>3</v>
      </c>
      <c r="H393" t="s">
        <v>10</v>
      </c>
      <c r="I393" s="1">
        <v>44992</v>
      </c>
      <c r="J393" s="1">
        <v>44995</v>
      </c>
      <c r="K393" s="8">
        <f>Table3[[#This Row],[Discharge_Date]]-Table3[[#This Row],[Admission_Date]]+1</f>
        <v>4</v>
      </c>
      <c r="L393" s="7">
        <v>93837</v>
      </c>
      <c r="M393" s="7">
        <f>Table3[[#This Row],[Treatment_Cost]]/Table3[[#This Row],[Length_of_Stay]]</f>
        <v>23459.25</v>
      </c>
      <c r="N393" t="str">
        <f>IF(Table3[[#This Row],[Cost per day]]&lt;PERCENTILE(Table3[Cost per day],0.25),"Low",
 IF(Table3[[#This Row],[Cost per day]]&gt;PERCENTILE(Table3[Cost per day],0.75),"High",
 "Normal"))</f>
        <v>High</v>
      </c>
      <c r="O393" t="s">
        <v>24</v>
      </c>
      <c r="P393" t="s">
        <v>25</v>
      </c>
      <c r="Q393">
        <v>2</v>
      </c>
    </row>
    <row r="394" spans="1:17" x14ac:dyDescent="0.3">
      <c r="A394" t="s">
        <v>426</v>
      </c>
      <c r="B394" t="s">
        <v>1327</v>
      </c>
      <c r="C394">
        <v>15</v>
      </c>
      <c r="D394" t="s">
        <v>38</v>
      </c>
      <c r="E394" t="s">
        <v>30</v>
      </c>
      <c r="F394" t="s">
        <v>561</v>
      </c>
      <c r="G394" t="s">
        <v>2</v>
      </c>
      <c r="H394" t="s">
        <v>11</v>
      </c>
      <c r="I394" s="1">
        <v>45418</v>
      </c>
      <c r="J394" s="1">
        <v>45421</v>
      </c>
      <c r="K394" s="8">
        <f>Table3[[#This Row],[Discharge_Date]]-Table3[[#This Row],[Admission_Date]]+1</f>
        <v>4</v>
      </c>
      <c r="L394" s="7">
        <v>94764</v>
      </c>
      <c r="M394" s="7">
        <f>Table3[[#This Row],[Treatment_Cost]]/Table3[[#This Row],[Length_of_Stay]]</f>
        <v>23691</v>
      </c>
      <c r="N394" t="str">
        <f>IF(Table3[[#This Row],[Cost per day]]&lt;PERCENTILE(Table3[Cost per day],0.25),"Low",
 IF(Table3[[#This Row],[Cost per day]]&gt;PERCENTILE(Table3[Cost per day],0.75),"High",
 "Normal"))</f>
        <v>High</v>
      </c>
      <c r="O394" t="s">
        <v>39</v>
      </c>
      <c r="P394" t="s">
        <v>25</v>
      </c>
      <c r="Q394">
        <v>2</v>
      </c>
    </row>
    <row r="395" spans="1:17" x14ac:dyDescent="0.3">
      <c r="A395" t="s">
        <v>427</v>
      </c>
      <c r="B395" t="s">
        <v>1401</v>
      </c>
      <c r="C395">
        <v>76</v>
      </c>
      <c r="D395" t="s">
        <v>22</v>
      </c>
      <c r="E395" t="s">
        <v>23</v>
      </c>
      <c r="F395" t="s">
        <v>563</v>
      </c>
      <c r="G395" t="s">
        <v>2</v>
      </c>
      <c r="H395" t="s">
        <v>9</v>
      </c>
      <c r="I395" s="1">
        <v>44811</v>
      </c>
      <c r="J395" s="1">
        <v>44814</v>
      </c>
      <c r="K395" s="8">
        <f>Table3[[#This Row],[Discharge_Date]]-Table3[[#This Row],[Admission_Date]]+1</f>
        <v>4</v>
      </c>
      <c r="L395" s="7">
        <v>94970</v>
      </c>
      <c r="M395" s="7">
        <f>Table3[[#This Row],[Treatment_Cost]]/Table3[[#This Row],[Length_of_Stay]]</f>
        <v>23742.5</v>
      </c>
      <c r="N395" t="str">
        <f>IF(Table3[[#This Row],[Cost per day]]&lt;PERCENTILE(Table3[Cost per day],0.25),"Low",
 IF(Table3[[#This Row],[Cost per day]]&gt;PERCENTILE(Table3[Cost per day],0.75),"High",
 "Normal"))</f>
        <v>High</v>
      </c>
      <c r="O395" t="s">
        <v>39</v>
      </c>
      <c r="P395" t="s">
        <v>25</v>
      </c>
      <c r="Q395">
        <v>4</v>
      </c>
    </row>
    <row r="396" spans="1:17" x14ac:dyDescent="0.3">
      <c r="A396" t="s">
        <v>428</v>
      </c>
      <c r="B396" t="s">
        <v>1460</v>
      </c>
      <c r="C396">
        <v>8</v>
      </c>
      <c r="D396" t="s">
        <v>38</v>
      </c>
      <c r="E396" t="s">
        <v>23</v>
      </c>
      <c r="F396" t="s">
        <v>563</v>
      </c>
      <c r="G396" t="s">
        <v>4</v>
      </c>
      <c r="H396" t="s">
        <v>11</v>
      </c>
      <c r="I396" s="1">
        <v>45349</v>
      </c>
      <c r="J396" s="1">
        <v>45353</v>
      </c>
      <c r="K396" s="8">
        <f>Table3[[#This Row],[Discharge_Date]]-Table3[[#This Row],[Admission_Date]]+1</f>
        <v>5</v>
      </c>
      <c r="L396" s="7">
        <v>127206</v>
      </c>
      <c r="M396" s="7">
        <f>Table3[[#This Row],[Treatment_Cost]]/Table3[[#This Row],[Length_of_Stay]]</f>
        <v>25441.200000000001</v>
      </c>
      <c r="N396" t="str">
        <f>IF(Table3[[#This Row],[Cost per day]]&lt;PERCENTILE(Table3[Cost per day],0.25),"Low",
 IF(Table3[[#This Row],[Cost per day]]&gt;PERCENTILE(Table3[Cost per day],0.75),"High",
 "Normal"))</f>
        <v>High</v>
      </c>
      <c r="O396" t="s">
        <v>28</v>
      </c>
      <c r="P396" t="s">
        <v>31</v>
      </c>
      <c r="Q396">
        <v>3</v>
      </c>
    </row>
    <row r="397" spans="1:17" x14ac:dyDescent="0.3">
      <c r="A397" t="s">
        <v>429</v>
      </c>
      <c r="B397" t="s">
        <v>680</v>
      </c>
      <c r="C397">
        <v>15</v>
      </c>
      <c r="D397" t="s">
        <v>38</v>
      </c>
      <c r="E397" t="s">
        <v>30</v>
      </c>
      <c r="F397" t="s">
        <v>558</v>
      </c>
      <c r="G397" t="s">
        <v>2</v>
      </c>
      <c r="H397" t="s">
        <v>11</v>
      </c>
      <c r="I397" s="1">
        <v>45248</v>
      </c>
      <c r="J397" s="1">
        <v>45252</v>
      </c>
      <c r="K397" s="8">
        <f>Table3[[#This Row],[Discharge_Date]]-Table3[[#This Row],[Admission_Date]]+1</f>
        <v>5</v>
      </c>
      <c r="L397" s="7">
        <v>134141</v>
      </c>
      <c r="M397" s="7">
        <f>Table3[[#This Row],[Treatment_Cost]]/Table3[[#This Row],[Length_of_Stay]]</f>
        <v>26828.2</v>
      </c>
      <c r="N397" t="str">
        <f>IF(Table3[[#This Row],[Cost per day]]&lt;PERCENTILE(Table3[Cost per day],0.25),"Low",
 IF(Table3[[#This Row],[Cost per day]]&gt;PERCENTILE(Table3[Cost per day],0.75),"High",
 "Normal"))</f>
        <v>High</v>
      </c>
      <c r="O397" t="s">
        <v>35</v>
      </c>
      <c r="P397" t="s">
        <v>31</v>
      </c>
      <c r="Q397">
        <v>5</v>
      </c>
    </row>
    <row r="398" spans="1:17" x14ac:dyDescent="0.3">
      <c r="A398" t="s">
        <v>430</v>
      </c>
      <c r="B398" t="s">
        <v>1076</v>
      </c>
      <c r="C398">
        <v>81</v>
      </c>
      <c r="D398" t="s">
        <v>22</v>
      </c>
      <c r="E398" t="s">
        <v>23</v>
      </c>
      <c r="F398" t="s">
        <v>558</v>
      </c>
      <c r="G398" t="s">
        <v>6</v>
      </c>
      <c r="H398" t="s">
        <v>13</v>
      </c>
      <c r="I398" s="1">
        <v>45430</v>
      </c>
      <c r="J398" s="1">
        <v>45434</v>
      </c>
      <c r="K398" s="8">
        <f>Table3[[#This Row],[Discharge_Date]]-Table3[[#This Row],[Admission_Date]]+1</f>
        <v>5</v>
      </c>
      <c r="L398" s="7">
        <v>135377</v>
      </c>
      <c r="M398" s="7">
        <f>Table3[[#This Row],[Treatment_Cost]]/Table3[[#This Row],[Length_of_Stay]]</f>
        <v>27075.4</v>
      </c>
      <c r="N398" t="str">
        <f>IF(Table3[[#This Row],[Cost per day]]&lt;PERCENTILE(Table3[Cost per day],0.25),"Low",
 IF(Table3[[#This Row],[Cost per day]]&gt;PERCENTILE(Table3[Cost per day],0.75),"High",
 "Normal"))</f>
        <v>High</v>
      </c>
      <c r="O398" t="s">
        <v>24</v>
      </c>
      <c r="P398" t="s">
        <v>31</v>
      </c>
      <c r="Q398">
        <v>3</v>
      </c>
    </row>
    <row r="399" spans="1:17" x14ac:dyDescent="0.3">
      <c r="A399" t="s">
        <v>431</v>
      </c>
      <c r="B399" t="s">
        <v>1450</v>
      </c>
      <c r="C399">
        <v>61</v>
      </c>
      <c r="D399" t="s">
        <v>33</v>
      </c>
      <c r="E399" t="s">
        <v>23</v>
      </c>
      <c r="F399" t="s">
        <v>562</v>
      </c>
      <c r="G399" t="s">
        <v>6</v>
      </c>
      <c r="H399" t="s">
        <v>9</v>
      </c>
      <c r="I399" s="1">
        <v>45460</v>
      </c>
      <c r="J399" s="1">
        <v>45462</v>
      </c>
      <c r="K399" s="8">
        <f>Table3[[#This Row],[Discharge_Date]]-Table3[[#This Row],[Admission_Date]]+1</f>
        <v>3</v>
      </c>
      <c r="L399" s="7">
        <v>67892</v>
      </c>
      <c r="M399" s="7">
        <f>Table3[[#This Row],[Treatment_Cost]]/Table3[[#This Row],[Length_of_Stay]]</f>
        <v>22630.666666666668</v>
      </c>
      <c r="N399" t="str">
        <f>IF(Table3[[#This Row],[Cost per day]]&lt;PERCENTILE(Table3[Cost per day],0.25),"Low",
 IF(Table3[[#This Row],[Cost per day]]&gt;PERCENTILE(Table3[Cost per day],0.75),"High",
 "Normal"))</f>
        <v>High</v>
      </c>
      <c r="O399" t="s">
        <v>39</v>
      </c>
      <c r="P399" t="s">
        <v>31</v>
      </c>
      <c r="Q399">
        <v>3</v>
      </c>
    </row>
    <row r="400" spans="1:17" x14ac:dyDescent="0.3">
      <c r="A400" t="s">
        <v>432</v>
      </c>
      <c r="B400" t="s">
        <v>1389</v>
      </c>
      <c r="C400">
        <v>29</v>
      </c>
      <c r="D400" t="s">
        <v>27</v>
      </c>
      <c r="E400" t="s">
        <v>30</v>
      </c>
      <c r="F400" t="s">
        <v>562</v>
      </c>
      <c r="G400" t="s">
        <v>4</v>
      </c>
      <c r="H400" t="s">
        <v>10</v>
      </c>
      <c r="I400" s="1">
        <v>45000</v>
      </c>
      <c r="J400" s="1">
        <v>45003</v>
      </c>
      <c r="K400" s="8">
        <f>Table3[[#This Row],[Discharge_Date]]-Table3[[#This Row],[Admission_Date]]+1</f>
        <v>4</v>
      </c>
      <c r="L400" s="7">
        <v>103705</v>
      </c>
      <c r="M400" s="7">
        <f>Table3[[#This Row],[Treatment_Cost]]/Table3[[#This Row],[Length_of_Stay]]</f>
        <v>25926.25</v>
      </c>
      <c r="N400" t="str">
        <f>IF(Table3[[#This Row],[Cost per day]]&lt;PERCENTILE(Table3[Cost per day],0.25),"Low",
 IF(Table3[[#This Row],[Cost per day]]&gt;PERCENTILE(Table3[Cost per day],0.75),"High",
 "Normal"))</f>
        <v>High</v>
      </c>
      <c r="O400" t="s">
        <v>39</v>
      </c>
      <c r="P400" t="s">
        <v>25</v>
      </c>
      <c r="Q400">
        <v>5</v>
      </c>
    </row>
    <row r="401" spans="1:17" x14ac:dyDescent="0.3">
      <c r="A401" t="s">
        <v>433</v>
      </c>
      <c r="B401" t="s">
        <v>748</v>
      </c>
      <c r="C401">
        <v>18</v>
      </c>
      <c r="D401" t="s">
        <v>27</v>
      </c>
      <c r="E401" t="s">
        <v>30</v>
      </c>
      <c r="F401" t="s">
        <v>563</v>
      </c>
      <c r="G401" t="s">
        <v>3</v>
      </c>
      <c r="H401" t="s">
        <v>12</v>
      </c>
      <c r="I401" s="1">
        <v>45252</v>
      </c>
      <c r="J401" s="1">
        <v>45256</v>
      </c>
      <c r="K401" s="8">
        <f>Table3[[#This Row],[Discharge_Date]]-Table3[[#This Row],[Admission_Date]]+1</f>
        <v>5</v>
      </c>
      <c r="L401" s="7">
        <v>138901</v>
      </c>
      <c r="M401" s="7">
        <f>Table3[[#This Row],[Treatment_Cost]]/Table3[[#This Row],[Length_of_Stay]]</f>
        <v>27780.2</v>
      </c>
      <c r="N401" t="str">
        <f>IF(Table3[[#This Row],[Cost per day]]&lt;PERCENTILE(Table3[Cost per day],0.25),"Low",
 IF(Table3[[#This Row],[Cost per day]]&gt;PERCENTILE(Table3[Cost per day],0.75),"High",
 "Normal"))</f>
        <v>High</v>
      </c>
      <c r="O401" t="s">
        <v>28</v>
      </c>
      <c r="P401" t="s">
        <v>25</v>
      </c>
      <c r="Q401">
        <v>1</v>
      </c>
    </row>
    <row r="402" spans="1:17" x14ac:dyDescent="0.3">
      <c r="A402" t="s">
        <v>434</v>
      </c>
      <c r="B402" t="s">
        <v>901</v>
      </c>
      <c r="C402">
        <v>57</v>
      </c>
      <c r="D402" t="s">
        <v>45</v>
      </c>
      <c r="E402" t="s">
        <v>23</v>
      </c>
      <c r="F402" t="s">
        <v>560</v>
      </c>
      <c r="G402" t="s">
        <v>4</v>
      </c>
      <c r="H402" t="s">
        <v>11</v>
      </c>
      <c r="I402" s="1">
        <v>45043</v>
      </c>
      <c r="J402" s="1">
        <v>45047</v>
      </c>
      <c r="K402" s="8">
        <f>Table3[[#This Row],[Discharge_Date]]-Table3[[#This Row],[Admission_Date]]+1</f>
        <v>5</v>
      </c>
      <c r="L402" s="7">
        <v>139484</v>
      </c>
      <c r="M402" s="7">
        <f>Table3[[#This Row],[Treatment_Cost]]/Table3[[#This Row],[Length_of_Stay]]</f>
        <v>27896.799999999999</v>
      </c>
      <c r="N402" t="str">
        <f>IF(Table3[[#This Row],[Cost per day]]&lt;PERCENTILE(Table3[Cost per day],0.25),"Low",
 IF(Table3[[#This Row],[Cost per day]]&gt;PERCENTILE(Table3[Cost per day],0.75),"High",
 "Normal"))</f>
        <v>High</v>
      </c>
      <c r="O402" t="s">
        <v>28</v>
      </c>
      <c r="P402" t="s">
        <v>31</v>
      </c>
      <c r="Q402">
        <v>1</v>
      </c>
    </row>
    <row r="403" spans="1:17" x14ac:dyDescent="0.3">
      <c r="A403" t="s">
        <v>435</v>
      </c>
      <c r="B403" t="s">
        <v>1477</v>
      </c>
      <c r="C403">
        <v>42</v>
      </c>
      <c r="D403" t="s">
        <v>45</v>
      </c>
      <c r="E403" t="s">
        <v>30</v>
      </c>
      <c r="F403" t="s">
        <v>563</v>
      </c>
      <c r="G403" t="s">
        <v>3</v>
      </c>
      <c r="H403" t="s">
        <v>13</v>
      </c>
      <c r="I403" s="1">
        <v>45367</v>
      </c>
      <c r="J403" s="1">
        <v>45371</v>
      </c>
      <c r="K403" s="8">
        <f>Table3[[#This Row],[Discharge_Date]]-Table3[[#This Row],[Admission_Date]]+1</f>
        <v>5</v>
      </c>
      <c r="L403" s="7">
        <v>142034</v>
      </c>
      <c r="M403" s="7">
        <f>Table3[[#This Row],[Treatment_Cost]]/Table3[[#This Row],[Length_of_Stay]]</f>
        <v>28406.799999999999</v>
      </c>
      <c r="N403" t="str">
        <f>IF(Table3[[#This Row],[Cost per day]]&lt;PERCENTILE(Table3[Cost per day],0.25),"Low",
 IF(Table3[[#This Row],[Cost per day]]&gt;PERCENTILE(Table3[Cost per day],0.75),"High",
 "Normal"))</f>
        <v>High</v>
      </c>
      <c r="O403" t="s">
        <v>35</v>
      </c>
      <c r="P403" t="s">
        <v>31</v>
      </c>
      <c r="Q403">
        <v>3</v>
      </c>
    </row>
    <row r="404" spans="1:17" x14ac:dyDescent="0.3">
      <c r="A404" t="s">
        <v>436</v>
      </c>
      <c r="B404" t="s">
        <v>1220</v>
      </c>
      <c r="C404">
        <v>6</v>
      </c>
      <c r="D404" t="s">
        <v>38</v>
      </c>
      <c r="E404" t="s">
        <v>30</v>
      </c>
      <c r="F404" t="s">
        <v>560</v>
      </c>
      <c r="G404" t="s">
        <v>2</v>
      </c>
      <c r="H404" t="s">
        <v>12</v>
      </c>
      <c r="I404" s="1">
        <v>44707</v>
      </c>
      <c r="J404" s="1">
        <v>44709</v>
      </c>
      <c r="K404" s="8">
        <f>Table3[[#This Row],[Discharge_Date]]-Table3[[#This Row],[Admission_Date]]+1</f>
        <v>3</v>
      </c>
      <c r="L404" s="7">
        <v>71572</v>
      </c>
      <c r="M404" s="7">
        <f>Table3[[#This Row],[Treatment_Cost]]/Table3[[#This Row],[Length_of_Stay]]</f>
        <v>23857.333333333332</v>
      </c>
      <c r="N404" t="str">
        <f>IF(Table3[[#This Row],[Cost per day]]&lt;PERCENTILE(Table3[Cost per day],0.25),"Low",
 IF(Table3[[#This Row],[Cost per day]]&gt;PERCENTILE(Table3[Cost per day],0.75),"High",
 "Normal"))</f>
        <v>High</v>
      </c>
      <c r="O404" t="s">
        <v>39</v>
      </c>
      <c r="P404" t="s">
        <v>31</v>
      </c>
      <c r="Q404">
        <v>1</v>
      </c>
    </row>
    <row r="405" spans="1:17" x14ac:dyDescent="0.3">
      <c r="A405" t="s">
        <v>437</v>
      </c>
      <c r="B405" t="s">
        <v>659</v>
      </c>
      <c r="C405">
        <v>14</v>
      </c>
      <c r="D405" t="s">
        <v>38</v>
      </c>
      <c r="E405" t="s">
        <v>23</v>
      </c>
      <c r="F405" t="s">
        <v>563</v>
      </c>
      <c r="G405" t="s">
        <v>5</v>
      </c>
      <c r="H405" t="s">
        <v>10</v>
      </c>
      <c r="I405" s="1">
        <v>44957</v>
      </c>
      <c r="J405" s="1">
        <v>44961</v>
      </c>
      <c r="K405" s="8">
        <f>Table3[[#This Row],[Discharge_Date]]-Table3[[#This Row],[Admission_Date]]+1</f>
        <v>5</v>
      </c>
      <c r="L405" s="7">
        <v>143254</v>
      </c>
      <c r="M405" s="7">
        <f>Table3[[#This Row],[Treatment_Cost]]/Table3[[#This Row],[Length_of_Stay]]</f>
        <v>28650.799999999999</v>
      </c>
      <c r="N405" t="str">
        <f>IF(Table3[[#This Row],[Cost per day]]&lt;PERCENTILE(Table3[Cost per day],0.25),"Low",
 IF(Table3[[#This Row],[Cost per day]]&gt;PERCENTILE(Table3[Cost per day],0.75),"High",
 "Normal"))</f>
        <v>High</v>
      </c>
      <c r="O405" t="s">
        <v>24</v>
      </c>
      <c r="P405" t="s">
        <v>25</v>
      </c>
      <c r="Q405">
        <v>3</v>
      </c>
    </row>
    <row r="406" spans="1:17" x14ac:dyDescent="0.3">
      <c r="A406" t="s">
        <v>438</v>
      </c>
      <c r="B406" t="s">
        <v>1067</v>
      </c>
      <c r="C406">
        <v>73</v>
      </c>
      <c r="D406" t="s">
        <v>33</v>
      </c>
      <c r="E406" t="s">
        <v>23</v>
      </c>
      <c r="F406" t="s">
        <v>558</v>
      </c>
      <c r="G406" t="s">
        <v>6</v>
      </c>
      <c r="H406" t="s">
        <v>10</v>
      </c>
      <c r="I406" s="1">
        <v>44705</v>
      </c>
      <c r="J406" s="1">
        <v>44707</v>
      </c>
      <c r="K406" s="8">
        <f>Table3[[#This Row],[Discharge_Date]]-Table3[[#This Row],[Admission_Date]]+1</f>
        <v>3</v>
      </c>
      <c r="L406" s="7">
        <v>72072</v>
      </c>
      <c r="M406" s="7">
        <f>Table3[[#This Row],[Treatment_Cost]]/Table3[[#This Row],[Length_of_Stay]]</f>
        <v>24024</v>
      </c>
      <c r="N406" t="str">
        <f>IF(Table3[[#This Row],[Cost per day]]&lt;PERCENTILE(Table3[Cost per day],0.25),"Low",
 IF(Table3[[#This Row],[Cost per day]]&gt;PERCENTILE(Table3[Cost per day],0.75),"High",
 "Normal"))</f>
        <v>High</v>
      </c>
      <c r="O406" t="s">
        <v>24</v>
      </c>
      <c r="P406" t="s">
        <v>31</v>
      </c>
      <c r="Q406">
        <v>1</v>
      </c>
    </row>
    <row r="407" spans="1:17" x14ac:dyDescent="0.3">
      <c r="A407" t="s">
        <v>439</v>
      </c>
      <c r="B407" t="s">
        <v>603</v>
      </c>
      <c r="C407">
        <v>40</v>
      </c>
      <c r="D407" t="s">
        <v>45</v>
      </c>
      <c r="E407" t="s">
        <v>30</v>
      </c>
      <c r="F407" t="s">
        <v>560</v>
      </c>
      <c r="G407" t="s">
        <v>6</v>
      </c>
      <c r="H407" t="s">
        <v>12</v>
      </c>
      <c r="I407" s="1">
        <v>45047</v>
      </c>
      <c r="J407" s="1">
        <v>45050</v>
      </c>
      <c r="K407" s="8">
        <f>Table3[[#This Row],[Discharge_Date]]-Table3[[#This Row],[Admission_Date]]+1</f>
        <v>4</v>
      </c>
      <c r="L407" s="7">
        <v>108187</v>
      </c>
      <c r="M407" s="7">
        <f>Table3[[#This Row],[Treatment_Cost]]/Table3[[#This Row],[Length_of_Stay]]</f>
        <v>27046.75</v>
      </c>
      <c r="N407" t="str">
        <f>IF(Table3[[#This Row],[Cost per day]]&lt;PERCENTILE(Table3[Cost per day],0.25),"Low",
 IF(Table3[[#This Row],[Cost per day]]&gt;PERCENTILE(Table3[Cost per day],0.75),"High",
 "Normal"))</f>
        <v>High</v>
      </c>
      <c r="O407" t="s">
        <v>28</v>
      </c>
      <c r="P407" t="s">
        <v>25</v>
      </c>
      <c r="Q407">
        <v>4</v>
      </c>
    </row>
    <row r="408" spans="1:17" x14ac:dyDescent="0.3">
      <c r="A408" t="s">
        <v>440</v>
      </c>
      <c r="B408" t="s">
        <v>1296</v>
      </c>
      <c r="C408">
        <v>23</v>
      </c>
      <c r="D408" t="s">
        <v>27</v>
      </c>
      <c r="E408" t="s">
        <v>30</v>
      </c>
      <c r="F408" t="s">
        <v>558</v>
      </c>
      <c r="G408" t="s">
        <v>5</v>
      </c>
      <c r="H408" t="s">
        <v>10</v>
      </c>
      <c r="I408" s="1">
        <v>45415</v>
      </c>
      <c r="J408" s="1">
        <v>45419</v>
      </c>
      <c r="K408" s="8">
        <f>Table3[[#This Row],[Discharge_Date]]-Table3[[#This Row],[Admission_Date]]+1</f>
        <v>5</v>
      </c>
      <c r="L408" s="7">
        <v>145766</v>
      </c>
      <c r="M408" s="7">
        <f>Table3[[#This Row],[Treatment_Cost]]/Table3[[#This Row],[Length_of_Stay]]</f>
        <v>29153.200000000001</v>
      </c>
      <c r="N408" t="str">
        <f>IF(Table3[[#This Row],[Cost per day]]&lt;PERCENTILE(Table3[Cost per day],0.25),"Low",
 IF(Table3[[#This Row],[Cost per day]]&gt;PERCENTILE(Table3[Cost per day],0.75),"High",
 "Normal"))</f>
        <v>High</v>
      </c>
      <c r="O408" t="s">
        <v>24</v>
      </c>
      <c r="P408" t="s">
        <v>25</v>
      </c>
      <c r="Q408">
        <v>5</v>
      </c>
    </row>
    <row r="409" spans="1:17" x14ac:dyDescent="0.3">
      <c r="A409" t="s">
        <v>441</v>
      </c>
      <c r="B409" t="s">
        <v>1214</v>
      </c>
      <c r="C409">
        <v>69</v>
      </c>
      <c r="D409" t="s">
        <v>33</v>
      </c>
      <c r="E409" t="s">
        <v>23</v>
      </c>
      <c r="F409" t="s">
        <v>562</v>
      </c>
      <c r="G409" t="s">
        <v>5</v>
      </c>
      <c r="H409" t="s">
        <v>12</v>
      </c>
      <c r="I409" s="1">
        <v>45407</v>
      </c>
      <c r="J409" s="1">
        <v>45411</v>
      </c>
      <c r="K409" s="8">
        <f>Table3[[#This Row],[Discharge_Date]]-Table3[[#This Row],[Admission_Date]]+1</f>
        <v>5</v>
      </c>
      <c r="L409" s="7">
        <v>146493</v>
      </c>
      <c r="M409" s="7">
        <f>Table3[[#This Row],[Treatment_Cost]]/Table3[[#This Row],[Length_of_Stay]]</f>
        <v>29298.6</v>
      </c>
      <c r="N409" t="str">
        <f>IF(Table3[[#This Row],[Cost per day]]&lt;PERCENTILE(Table3[Cost per day],0.25),"Low",
 IF(Table3[[#This Row],[Cost per day]]&gt;PERCENTILE(Table3[Cost per day],0.75),"High",
 "Normal"))</f>
        <v>High</v>
      </c>
      <c r="O409" t="s">
        <v>39</v>
      </c>
      <c r="P409" t="s">
        <v>31</v>
      </c>
      <c r="Q409">
        <v>2</v>
      </c>
    </row>
    <row r="410" spans="1:17" x14ac:dyDescent="0.3">
      <c r="A410" t="s">
        <v>442</v>
      </c>
      <c r="B410" t="s">
        <v>820</v>
      </c>
      <c r="C410">
        <v>30</v>
      </c>
      <c r="D410" t="s">
        <v>27</v>
      </c>
      <c r="E410" t="s">
        <v>30</v>
      </c>
      <c r="F410" t="s">
        <v>558</v>
      </c>
      <c r="G410" t="s">
        <v>4</v>
      </c>
      <c r="H410" t="s">
        <v>12</v>
      </c>
      <c r="I410" s="1">
        <v>44836</v>
      </c>
      <c r="J410" s="1">
        <v>44840</v>
      </c>
      <c r="K410" s="8">
        <f>Table3[[#This Row],[Discharge_Date]]-Table3[[#This Row],[Admission_Date]]+1</f>
        <v>5</v>
      </c>
      <c r="L410" s="7">
        <v>147512</v>
      </c>
      <c r="M410" s="7">
        <f>Table3[[#This Row],[Treatment_Cost]]/Table3[[#This Row],[Length_of_Stay]]</f>
        <v>29502.400000000001</v>
      </c>
      <c r="N410" t="str">
        <f>IF(Table3[[#This Row],[Cost per day]]&lt;PERCENTILE(Table3[Cost per day],0.25),"Low",
 IF(Table3[[#This Row],[Cost per day]]&gt;PERCENTILE(Table3[Cost per day],0.75),"High",
 "Normal"))</f>
        <v>High</v>
      </c>
      <c r="O410" t="s">
        <v>28</v>
      </c>
      <c r="P410" t="s">
        <v>25</v>
      </c>
      <c r="Q410">
        <v>3</v>
      </c>
    </row>
    <row r="411" spans="1:17" x14ac:dyDescent="0.3">
      <c r="A411" t="s">
        <v>443</v>
      </c>
      <c r="B411" t="s">
        <v>1332</v>
      </c>
      <c r="C411">
        <v>78</v>
      </c>
      <c r="D411" t="s">
        <v>22</v>
      </c>
      <c r="E411" t="s">
        <v>30</v>
      </c>
      <c r="F411" t="s">
        <v>558</v>
      </c>
      <c r="G411" t="s">
        <v>6</v>
      </c>
      <c r="H411" t="s">
        <v>11</v>
      </c>
      <c r="I411" s="1">
        <v>44707</v>
      </c>
      <c r="J411" s="1">
        <v>44711</v>
      </c>
      <c r="K411" s="8">
        <f>Table3[[#This Row],[Discharge_Date]]-Table3[[#This Row],[Admission_Date]]+1</f>
        <v>5</v>
      </c>
      <c r="L411" s="7">
        <v>147575</v>
      </c>
      <c r="M411" s="7">
        <f>Table3[[#This Row],[Treatment_Cost]]/Table3[[#This Row],[Length_of_Stay]]</f>
        <v>29515</v>
      </c>
      <c r="N411" t="str">
        <f>IF(Table3[[#This Row],[Cost per day]]&lt;PERCENTILE(Table3[Cost per day],0.25),"Low",
 IF(Table3[[#This Row],[Cost per day]]&gt;PERCENTILE(Table3[Cost per day],0.75),"High",
 "Normal"))</f>
        <v>High</v>
      </c>
      <c r="O411" t="s">
        <v>39</v>
      </c>
      <c r="P411" t="s">
        <v>31</v>
      </c>
      <c r="Q411">
        <v>3</v>
      </c>
    </row>
    <row r="412" spans="1:17" x14ac:dyDescent="0.3">
      <c r="A412" t="s">
        <v>444</v>
      </c>
      <c r="B412" t="s">
        <v>1336</v>
      </c>
      <c r="C412">
        <v>15</v>
      </c>
      <c r="D412" t="s">
        <v>38</v>
      </c>
      <c r="E412" t="s">
        <v>23</v>
      </c>
      <c r="F412" t="s">
        <v>560</v>
      </c>
      <c r="G412" t="s">
        <v>2</v>
      </c>
      <c r="H412" t="s">
        <v>9</v>
      </c>
      <c r="I412" s="1">
        <v>45183</v>
      </c>
      <c r="J412" s="1">
        <v>45186</v>
      </c>
      <c r="K412" s="8">
        <f>Table3[[#This Row],[Discharge_Date]]-Table3[[#This Row],[Admission_Date]]+1</f>
        <v>4</v>
      </c>
      <c r="L412" s="7">
        <v>111160</v>
      </c>
      <c r="M412" s="7">
        <f>Table3[[#This Row],[Treatment_Cost]]/Table3[[#This Row],[Length_of_Stay]]</f>
        <v>27790</v>
      </c>
      <c r="N412" t="str">
        <f>IF(Table3[[#This Row],[Cost per day]]&lt;PERCENTILE(Table3[Cost per day],0.25),"Low",
 IF(Table3[[#This Row],[Cost per day]]&gt;PERCENTILE(Table3[Cost per day],0.75),"High",
 "Normal"))</f>
        <v>High</v>
      </c>
      <c r="O412" t="s">
        <v>28</v>
      </c>
      <c r="P412" t="s">
        <v>31</v>
      </c>
      <c r="Q412">
        <v>1</v>
      </c>
    </row>
    <row r="413" spans="1:17" x14ac:dyDescent="0.3">
      <c r="A413" t="s">
        <v>445</v>
      </c>
      <c r="B413" t="s">
        <v>798</v>
      </c>
      <c r="C413">
        <v>56</v>
      </c>
      <c r="D413" t="s">
        <v>45</v>
      </c>
      <c r="E413" t="s">
        <v>23</v>
      </c>
      <c r="F413" t="s">
        <v>558</v>
      </c>
      <c r="G413" t="s">
        <v>5</v>
      </c>
      <c r="H413" t="s">
        <v>10</v>
      </c>
      <c r="I413" s="1">
        <v>45012</v>
      </c>
      <c r="J413" s="1">
        <v>45016</v>
      </c>
      <c r="K413" s="8">
        <f>Table3[[#This Row],[Discharge_Date]]-Table3[[#This Row],[Admission_Date]]+1</f>
        <v>5</v>
      </c>
      <c r="L413" s="7">
        <v>148402</v>
      </c>
      <c r="M413" s="7">
        <f>Table3[[#This Row],[Treatment_Cost]]/Table3[[#This Row],[Length_of_Stay]]</f>
        <v>29680.400000000001</v>
      </c>
      <c r="N413" t="str">
        <f>IF(Table3[[#This Row],[Cost per day]]&lt;PERCENTILE(Table3[Cost per day],0.25),"Low",
 IF(Table3[[#This Row],[Cost per day]]&gt;PERCENTILE(Table3[Cost per day],0.75),"High",
 "Normal"))</f>
        <v>High</v>
      </c>
      <c r="O413" t="s">
        <v>28</v>
      </c>
      <c r="P413" t="s">
        <v>25</v>
      </c>
      <c r="Q413">
        <v>3</v>
      </c>
    </row>
    <row r="414" spans="1:17" x14ac:dyDescent="0.3">
      <c r="A414" t="s">
        <v>446</v>
      </c>
      <c r="B414" t="s">
        <v>997</v>
      </c>
      <c r="C414">
        <v>82</v>
      </c>
      <c r="D414" t="s">
        <v>22</v>
      </c>
      <c r="E414" t="s">
        <v>30</v>
      </c>
      <c r="F414" t="s">
        <v>560</v>
      </c>
      <c r="G414" t="s">
        <v>3</v>
      </c>
      <c r="H414" t="s">
        <v>11</v>
      </c>
      <c r="I414" s="1">
        <v>45106</v>
      </c>
      <c r="J414" s="1">
        <v>45109</v>
      </c>
      <c r="K414" s="8">
        <f>Table3[[#This Row],[Discharge_Date]]-Table3[[#This Row],[Admission_Date]]+1</f>
        <v>4</v>
      </c>
      <c r="L414" s="7">
        <v>112255</v>
      </c>
      <c r="M414" s="7">
        <f>Table3[[#This Row],[Treatment_Cost]]/Table3[[#This Row],[Length_of_Stay]]</f>
        <v>28063.75</v>
      </c>
      <c r="N414" t="str">
        <f>IF(Table3[[#This Row],[Cost per day]]&lt;PERCENTILE(Table3[Cost per day],0.25),"Low",
 IF(Table3[[#This Row],[Cost per day]]&gt;PERCENTILE(Table3[Cost per day],0.75),"High",
 "Normal"))</f>
        <v>High</v>
      </c>
      <c r="O414" t="s">
        <v>28</v>
      </c>
      <c r="P414" t="s">
        <v>31</v>
      </c>
      <c r="Q414">
        <v>4</v>
      </c>
    </row>
    <row r="415" spans="1:17" x14ac:dyDescent="0.3">
      <c r="A415" t="s">
        <v>447</v>
      </c>
      <c r="B415" t="s">
        <v>1185</v>
      </c>
      <c r="C415">
        <v>11</v>
      </c>
      <c r="D415" t="s">
        <v>38</v>
      </c>
      <c r="E415" t="s">
        <v>30</v>
      </c>
      <c r="F415" t="s">
        <v>558</v>
      </c>
      <c r="G415" t="s">
        <v>2</v>
      </c>
      <c r="H415" t="s">
        <v>9</v>
      </c>
      <c r="I415" s="1">
        <v>44821</v>
      </c>
      <c r="J415" s="1">
        <v>44824</v>
      </c>
      <c r="K415" s="8">
        <f>Table3[[#This Row],[Discharge_Date]]-Table3[[#This Row],[Admission_Date]]+1</f>
        <v>4</v>
      </c>
      <c r="L415" s="7">
        <v>114713</v>
      </c>
      <c r="M415" s="7">
        <f>Table3[[#This Row],[Treatment_Cost]]/Table3[[#This Row],[Length_of_Stay]]</f>
        <v>28678.25</v>
      </c>
      <c r="N415" t="str">
        <f>IF(Table3[[#This Row],[Cost per day]]&lt;PERCENTILE(Table3[Cost per day],0.25),"Low",
 IF(Table3[[#This Row],[Cost per day]]&gt;PERCENTILE(Table3[Cost per day],0.75),"High",
 "Normal"))</f>
        <v>High</v>
      </c>
      <c r="O415" t="s">
        <v>24</v>
      </c>
      <c r="P415" t="s">
        <v>31</v>
      </c>
      <c r="Q415">
        <v>3</v>
      </c>
    </row>
    <row r="416" spans="1:17" x14ac:dyDescent="0.3">
      <c r="A416" t="s">
        <v>448</v>
      </c>
      <c r="B416" t="s">
        <v>1307</v>
      </c>
      <c r="C416">
        <v>25</v>
      </c>
      <c r="D416" t="s">
        <v>27</v>
      </c>
      <c r="E416" t="s">
        <v>23</v>
      </c>
      <c r="F416" t="s">
        <v>561</v>
      </c>
      <c r="G416" t="s">
        <v>3</v>
      </c>
      <c r="H416" t="s">
        <v>12</v>
      </c>
      <c r="I416" s="1">
        <v>44852</v>
      </c>
      <c r="J416" s="1">
        <v>44853</v>
      </c>
      <c r="K416" s="8">
        <f>Table3[[#This Row],[Discharge_Date]]-Table3[[#This Row],[Admission_Date]]+1</f>
        <v>2</v>
      </c>
      <c r="L416" s="7">
        <v>38331</v>
      </c>
      <c r="M416" s="7">
        <f>Table3[[#This Row],[Treatment_Cost]]/Table3[[#This Row],[Length_of_Stay]]</f>
        <v>19165.5</v>
      </c>
      <c r="N416" t="str">
        <f>IF(Table3[[#This Row],[Cost per day]]&lt;PERCENTILE(Table3[Cost per day],0.25),"Low",
 IF(Table3[[#This Row],[Cost per day]]&gt;PERCENTILE(Table3[Cost per day],0.75),"High",
 "Normal"))</f>
        <v>Normal</v>
      </c>
      <c r="O416" t="s">
        <v>35</v>
      </c>
      <c r="P416" t="s">
        <v>25</v>
      </c>
      <c r="Q416">
        <v>3</v>
      </c>
    </row>
    <row r="417" spans="1:17" x14ac:dyDescent="0.3">
      <c r="A417" t="s">
        <v>449</v>
      </c>
      <c r="B417" t="s">
        <v>1208</v>
      </c>
      <c r="C417">
        <v>64</v>
      </c>
      <c r="D417" t="s">
        <v>33</v>
      </c>
      <c r="E417" t="s">
        <v>30</v>
      </c>
      <c r="F417" t="s">
        <v>561</v>
      </c>
      <c r="G417" t="s">
        <v>5</v>
      </c>
      <c r="H417" t="s">
        <v>12</v>
      </c>
      <c r="I417" s="1">
        <v>45156</v>
      </c>
      <c r="J417" s="1">
        <v>45158</v>
      </c>
      <c r="K417" s="8">
        <f>Table3[[#This Row],[Discharge_Date]]-Table3[[#This Row],[Admission_Date]]+1</f>
        <v>3</v>
      </c>
      <c r="L417" s="7">
        <v>76746</v>
      </c>
      <c r="M417" s="7">
        <f>Table3[[#This Row],[Treatment_Cost]]/Table3[[#This Row],[Length_of_Stay]]</f>
        <v>25582</v>
      </c>
      <c r="N417" t="str">
        <f>IF(Table3[[#This Row],[Cost per day]]&lt;PERCENTILE(Table3[Cost per day],0.25),"Low",
 IF(Table3[[#This Row],[Cost per day]]&gt;PERCENTILE(Table3[Cost per day],0.75),"High",
 "Normal"))</f>
        <v>High</v>
      </c>
      <c r="O417" t="s">
        <v>35</v>
      </c>
      <c r="P417" t="s">
        <v>31</v>
      </c>
      <c r="Q417">
        <v>1</v>
      </c>
    </row>
    <row r="418" spans="1:17" x14ac:dyDescent="0.3">
      <c r="A418" t="s">
        <v>450</v>
      </c>
      <c r="B418" t="s">
        <v>821</v>
      </c>
      <c r="C418">
        <v>10</v>
      </c>
      <c r="D418" t="s">
        <v>38</v>
      </c>
      <c r="E418" t="s">
        <v>23</v>
      </c>
      <c r="F418" t="s">
        <v>563</v>
      </c>
      <c r="G418" t="s">
        <v>4</v>
      </c>
      <c r="H418" t="s">
        <v>12</v>
      </c>
      <c r="I418" s="1">
        <v>45027</v>
      </c>
      <c r="J418" s="1">
        <v>45030</v>
      </c>
      <c r="K418" s="8">
        <f>Table3[[#This Row],[Discharge_Date]]-Table3[[#This Row],[Admission_Date]]+1</f>
        <v>4</v>
      </c>
      <c r="L418" s="7">
        <v>116774</v>
      </c>
      <c r="M418" s="7">
        <f>Table3[[#This Row],[Treatment_Cost]]/Table3[[#This Row],[Length_of_Stay]]</f>
        <v>29193.5</v>
      </c>
      <c r="N418" t="str">
        <f>IF(Table3[[#This Row],[Cost per day]]&lt;PERCENTILE(Table3[Cost per day],0.25),"Low",
 IF(Table3[[#This Row],[Cost per day]]&gt;PERCENTILE(Table3[Cost per day],0.75),"High",
 "Normal"))</f>
        <v>High</v>
      </c>
      <c r="O418" t="s">
        <v>28</v>
      </c>
      <c r="P418" t="s">
        <v>25</v>
      </c>
      <c r="Q418">
        <v>1</v>
      </c>
    </row>
    <row r="419" spans="1:17" x14ac:dyDescent="0.3">
      <c r="A419" t="s">
        <v>451</v>
      </c>
      <c r="B419" t="s">
        <v>1038</v>
      </c>
      <c r="C419">
        <v>66</v>
      </c>
      <c r="D419" t="s">
        <v>33</v>
      </c>
      <c r="E419" t="s">
        <v>30</v>
      </c>
      <c r="F419" t="s">
        <v>560</v>
      </c>
      <c r="G419" t="s">
        <v>3</v>
      </c>
      <c r="H419" t="s">
        <v>12</v>
      </c>
      <c r="I419" s="1">
        <v>45214</v>
      </c>
      <c r="J419" s="1">
        <v>45217</v>
      </c>
      <c r="K419" s="8">
        <f>Table3[[#This Row],[Discharge_Date]]-Table3[[#This Row],[Admission_Date]]+1</f>
        <v>4</v>
      </c>
      <c r="L419" s="7">
        <v>117186</v>
      </c>
      <c r="M419" s="7">
        <f>Table3[[#This Row],[Treatment_Cost]]/Table3[[#This Row],[Length_of_Stay]]</f>
        <v>29296.5</v>
      </c>
      <c r="N419" t="str">
        <f>IF(Table3[[#This Row],[Cost per day]]&lt;PERCENTILE(Table3[Cost per day],0.25),"Low",
 IF(Table3[[#This Row],[Cost per day]]&gt;PERCENTILE(Table3[Cost per day],0.75),"High",
 "Normal"))</f>
        <v>High</v>
      </c>
      <c r="O419" t="s">
        <v>24</v>
      </c>
      <c r="P419" t="s">
        <v>31</v>
      </c>
      <c r="Q419">
        <v>1</v>
      </c>
    </row>
    <row r="420" spans="1:17" x14ac:dyDescent="0.3">
      <c r="A420" t="s">
        <v>452</v>
      </c>
      <c r="B420" t="s">
        <v>913</v>
      </c>
      <c r="C420">
        <v>42</v>
      </c>
      <c r="D420" t="s">
        <v>45</v>
      </c>
      <c r="E420" t="s">
        <v>23</v>
      </c>
      <c r="F420" t="s">
        <v>560</v>
      </c>
      <c r="G420" t="s">
        <v>3</v>
      </c>
      <c r="H420" t="s">
        <v>13</v>
      </c>
      <c r="I420" s="1">
        <v>44908</v>
      </c>
      <c r="J420" s="1">
        <v>44911</v>
      </c>
      <c r="K420" s="8">
        <f>Table3[[#This Row],[Discharge_Date]]-Table3[[#This Row],[Admission_Date]]+1</f>
        <v>4</v>
      </c>
      <c r="L420" s="7">
        <v>117574</v>
      </c>
      <c r="M420" s="7">
        <f>Table3[[#This Row],[Treatment_Cost]]/Table3[[#This Row],[Length_of_Stay]]</f>
        <v>29393.5</v>
      </c>
      <c r="N420" t="str">
        <f>IF(Table3[[#This Row],[Cost per day]]&lt;PERCENTILE(Table3[Cost per day],0.25),"Low",
 IF(Table3[[#This Row],[Cost per day]]&gt;PERCENTILE(Table3[Cost per day],0.75),"High",
 "Normal"))</f>
        <v>High</v>
      </c>
      <c r="O420" t="s">
        <v>39</v>
      </c>
      <c r="P420" t="s">
        <v>31</v>
      </c>
      <c r="Q420">
        <v>2</v>
      </c>
    </row>
    <row r="421" spans="1:17" x14ac:dyDescent="0.3">
      <c r="A421" t="s">
        <v>453</v>
      </c>
      <c r="B421" t="s">
        <v>1424</v>
      </c>
      <c r="C421">
        <v>49</v>
      </c>
      <c r="D421" t="s">
        <v>45</v>
      </c>
      <c r="E421" t="s">
        <v>23</v>
      </c>
      <c r="F421" t="s">
        <v>563</v>
      </c>
      <c r="G421" t="s">
        <v>3</v>
      </c>
      <c r="H421" t="s">
        <v>10</v>
      </c>
      <c r="I421" s="1">
        <v>44696</v>
      </c>
      <c r="J421" s="1">
        <v>44699</v>
      </c>
      <c r="K421" s="8">
        <f>Table3[[#This Row],[Discharge_Date]]-Table3[[#This Row],[Admission_Date]]+1</f>
        <v>4</v>
      </c>
      <c r="L421" s="7">
        <v>118304</v>
      </c>
      <c r="M421" s="7">
        <f>Table3[[#This Row],[Treatment_Cost]]/Table3[[#This Row],[Length_of_Stay]]</f>
        <v>29576</v>
      </c>
      <c r="N421" t="str">
        <f>IF(Table3[[#This Row],[Cost per day]]&lt;PERCENTILE(Table3[Cost per day],0.25),"Low",
 IF(Table3[[#This Row],[Cost per day]]&gt;PERCENTILE(Table3[Cost per day],0.75),"High",
 "Normal"))</f>
        <v>High</v>
      </c>
      <c r="O421" t="s">
        <v>35</v>
      </c>
      <c r="P421" t="s">
        <v>31</v>
      </c>
      <c r="Q421">
        <v>3</v>
      </c>
    </row>
    <row r="422" spans="1:17" x14ac:dyDescent="0.3">
      <c r="A422" t="s">
        <v>454</v>
      </c>
      <c r="B422" t="s">
        <v>1230</v>
      </c>
      <c r="C422">
        <v>23</v>
      </c>
      <c r="D422" t="s">
        <v>27</v>
      </c>
      <c r="E422" t="s">
        <v>23</v>
      </c>
      <c r="F422" t="s">
        <v>560</v>
      </c>
      <c r="G422" t="s">
        <v>5</v>
      </c>
      <c r="H422" t="s">
        <v>10</v>
      </c>
      <c r="I422" s="1">
        <v>45379</v>
      </c>
      <c r="J422" s="1">
        <v>45382</v>
      </c>
      <c r="K422" s="8">
        <f>Table3[[#This Row],[Discharge_Date]]-Table3[[#This Row],[Admission_Date]]+1</f>
        <v>4</v>
      </c>
      <c r="L422" s="7">
        <v>120028</v>
      </c>
      <c r="M422" s="7">
        <f>Table3[[#This Row],[Treatment_Cost]]/Table3[[#This Row],[Length_of_Stay]]</f>
        <v>30007</v>
      </c>
      <c r="N422" t="str">
        <f>IF(Table3[[#This Row],[Cost per day]]&lt;PERCENTILE(Table3[Cost per day],0.25),"Low",
 IF(Table3[[#This Row],[Cost per day]]&gt;PERCENTILE(Table3[Cost per day],0.75),"High",
 "Normal"))</f>
        <v>High</v>
      </c>
      <c r="O422" t="s">
        <v>39</v>
      </c>
      <c r="P422" t="s">
        <v>31</v>
      </c>
      <c r="Q422">
        <v>5</v>
      </c>
    </row>
    <row r="423" spans="1:17" x14ac:dyDescent="0.3">
      <c r="A423" t="s">
        <v>455</v>
      </c>
      <c r="B423" t="s">
        <v>1416</v>
      </c>
      <c r="C423">
        <v>75</v>
      </c>
      <c r="D423" t="s">
        <v>22</v>
      </c>
      <c r="E423" t="s">
        <v>30</v>
      </c>
      <c r="F423" t="s">
        <v>558</v>
      </c>
      <c r="G423" t="s">
        <v>2</v>
      </c>
      <c r="H423" t="s">
        <v>10</v>
      </c>
      <c r="I423" s="1">
        <v>44589</v>
      </c>
      <c r="J423" s="1">
        <v>44592</v>
      </c>
      <c r="K423" s="8">
        <f>Table3[[#This Row],[Discharge_Date]]-Table3[[#This Row],[Admission_Date]]+1</f>
        <v>4</v>
      </c>
      <c r="L423" s="7">
        <v>120049</v>
      </c>
      <c r="M423" s="7">
        <f>Table3[[#This Row],[Treatment_Cost]]/Table3[[#This Row],[Length_of_Stay]]</f>
        <v>30012.25</v>
      </c>
      <c r="N423" t="str">
        <f>IF(Table3[[#This Row],[Cost per day]]&lt;PERCENTILE(Table3[Cost per day],0.25),"Low",
 IF(Table3[[#This Row],[Cost per day]]&gt;PERCENTILE(Table3[Cost per day],0.75),"High",
 "Normal"))</f>
        <v>High</v>
      </c>
      <c r="O423" t="s">
        <v>39</v>
      </c>
      <c r="P423" t="s">
        <v>31</v>
      </c>
      <c r="Q423">
        <v>4</v>
      </c>
    </row>
    <row r="424" spans="1:17" x14ac:dyDescent="0.3">
      <c r="A424" t="s">
        <v>456</v>
      </c>
      <c r="B424" t="s">
        <v>1245</v>
      </c>
      <c r="C424">
        <v>53</v>
      </c>
      <c r="D424" t="s">
        <v>45</v>
      </c>
      <c r="E424" t="s">
        <v>23</v>
      </c>
      <c r="F424" t="s">
        <v>560</v>
      </c>
      <c r="G424" t="s">
        <v>6</v>
      </c>
      <c r="H424" t="s">
        <v>10</v>
      </c>
      <c r="I424" s="1">
        <v>45053</v>
      </c>
      <c r="J424" s="1">
        <v>45054</v>
      </c>
      <c r="K424" s="8">
        <f>Table3[[#This Row],[Discharge_Date]]-Table3[[#This Row],[Admission_Date]]+1</f>
        <v>2</v>
      </c>
      <c r="L424" s="7">
        <v>40639</v>
      </c>
      <c r="M424" s="7">
        <f>Table3[[#This Row],[Treatment_Cost]]/Table3[[#This Row],[Length_of_Stay]]</f>
        <v>20319.5</v>
      </c>
      <c r="N424" t="str">
        <f>IF(Table3[[#This Row],[Cost per day]]&lt;PERCENTILE(Table3[Cost per day],0.25),"Low",
 IF(Table3[[#This Row],[Cost per day]]&gt;PERCENTILE(Table3[Cost per day],0.75),"High",
 "Normal"))</f>
        <v>Normal</v>
      </c>
      <c r="O424" t="s">
        <v>39</v>
      </c>
      <c r="P424" t="s">
        <v>25</v>
      </c>
      <c r="Q424">
        <v>2</v>
      </c>
    </row>
    <row r="425" spans="1:17" x14ac:dyDescent="0.3">
      <c r="A425" t="s">
        <v>457</v>
      </c>
      <c r="B425" t="s">
        <v>1028</v>
      </c>
      <c r="C425">
        <v>21</v>
      </c>
      <c r="D425" t="s">
        <v>27</v>
      </c>
      <c r="E425" t="s">
        <v>30</v>
      </c>
      <c r="F425" t="s">
        <v>562</v>
      </c>
      <c r="G425" t="s">
        <v>6</v>
      </c>
      <c r="H425" t="s">
        <v>9</v>
      </c>
      <c r="I425" s="1">
        <v>45318</v>
      </c>
      <c r="J425" s="1">
        <v>45321</v>
      </c>
      <c r="K425" s="8">
        <f>Table3[[#This Row],[Discharge_Date]]-Table3[[#This Row],[Admission_Date]]+1</f>
        <v>4</v>
      </c>
      <c r="L425" s="7">
        <v>122095</v>
      </c>
      <c r="M425" s="7">
        <f>Table3[[#This Row],[Treatment_Cost]]/Table3[[#This Row],[Length_of_Stay]]</f>
        <v>30523.75</v>
      </c>
      <c r="N425" t="str">
        <f>IF(Table3[[#This Row],[Cost per day]]&lt;PERCENTILE(Table3[Cost per day],0.25),"Low",
 IF(Table3[[#This Row],[Cost per day]]&gt;PERCENTILE(Table3[Cost per day],0.75),"High",
 "Normal"))</f>
        <v>High</v>
      </c>
      <c r="O425" t="s">
        <v>35</v>
      </c>
      <c r="P425" t="s">
        <v>31</v>
      </c>
      <c r="Q425">
        <v>4</v>
      </c>
    </row>
    <row r="426" spans="1:17" x14ac:dyDescent="0.3">
      <c r="A426" t="s">
        <v>458</v>
      </c>
      <c r="B426" t="s">
        <v>1042</v>
      </c>
      <c r="C426">
        <v>22</v>
      </c>
      <c r="D426" t="s">
        <v>27</v>
      </c>
      <c r="E426" t="s">
        <v>23</v>
      </c>
      <c r="F426" t="s">
        <v>558</v>
      </c>
      <c r="G426" t="s">
        <v>2</v>
      </c>
      <c r="H426" t="s">
        <v>13</v>
      </c>
      <c r="I426" s="1">
        <v>44925</v>
      </c>
      <c r="J426" s="1">
        <v>44927</v>
      </c>
      <c r="K426" s="8">
        <f>Table3[[#This Row],[Discharge_Date]]-Table3[[#This Row],[Admission_Date]]+1</f>
        <v>3</v>
      </c>
      <c r="L426" s="7">
        <v>82453</v>
      </c>
      <c r="M426" s="7">
        <f>Table3[[#This Row],[Treatment_Cost]]/Table3[[#This Row],[Length_of_Stay]]</f>
        <v>27484.333333333332</v>
      </c>
      <c r="N426" t="str">
        <f>IF(Table3[[#This Row],[Cost per day]]&lt;PERCENTILE(Table3[Cost per day],0.25),"Low",
 IF(Table3[[#This Row],[Cost per day]]&gt;PERCENTILE(Table3[Cost per day],0.75),"High",
 "Normal"))</f>
        <v>High</v>
      </c>
      <c r="O426" t="s">
        <v>35</v>
      </c>
      <c r="P426" t="s">
        <v>25</v>
      </c>
      <c r="Q426">
        <v>5</v>
      </c>
    </row>
    <row r="427" spans="1:17" x14ac:dyDescent="0.3">
      <c r="A427" t="s">
        <v>459</v>
      </c>
      <c r="B427" t="s">
        <v>953</v>
      </c>
      <c r="C427">
        <v>13</v>
      </c>
      <c r="D427" t="s">
        <v>38</v>
      </c>
      <c r="E427" t="s">
        <v>23</v>
      </c>
      <c r="F427" t="s">
        <v>558</v>
      </c>
      <c r="G427" t="s">
        <v>6</v>
      </c>
      <c r="H427" t="s">
        <v>11</v>
      </c>
      <c r="I427" s="1">
        <v>44874</v>
      </c>
      <c r="J427" s="1">
        <v>44876</v>
      </c>
      <c r="K427" s="8">
        <f>Table3[[#This Row],[Discharge_Date]]-Table3[[#This Row],[Admission_Date]]+1</f>
        <v>3</v>
      </c>
      <c r="L427" s="7">
        <v>82519</v>
      </c>
      <c r="M427" s="7">
        <f>Table3[[#This Row],[Treatment_Cost]]/Table3[[#This Row],[Length_of_Stay]]</f>
        <v>27506.333333333332</v>
      </c>
      <c r="N427" t="str">
        <f>IF(Table3[[#This Row],[Cost per day]]&lt;PERCENTILE(Table3[Cost per day],0.25),"Low",
 IF(Table3[[#This Row],[Cost per day]]&gt;PERCENTILE(Table3[Cost per day],0.75),"High",
 "Normal"))</f>
        <v>High</v>
      </c>
      <c r="O427" t="s">
        <v>35</v>
      </c>
      <c r="P427" t="s">
        <v>25</v>
      </c>
      <c r="Q427">
        <v>2</v>
      </c>
    </row>
    <row r="428" spans="1:17" x14ac:dyDescent="0.3">
      <c r="A428" t="s">
        <v>460</v>
      </c>
      <c r="B428" t="s">
        <v>1384</v>
      </c>
      <c r="C428">
        <v>2</v>
      </c>
      <c r="D428" t="s">
        <v>38</v>
      </c>
      <c r="E428" t="s">
        <v>23</v>
      </c>
      <c r="F428" t="s">
        <v>560</v>
      </c>
      <c r="G428" t="s">
        <v>6</v>
      </c>
      <c r="H428" t="s">
        <v>9</v>
      </c>
      <c r="I428" s="1">
        <v>45009</v>
      </c>
      <c r="J428" s="1">
        <v>45010</v>
      </c>
      <c r="K428" s="8">
        <f>Table3[[#This Row],[Discharge_Date]]-Table3[[#This Row],[Admission_Date]]+1</f>
        <v>2</v>
      </c>
      <c r="L428" s="7">
        <v>42182</v>
      </c>
      <c r="M428" s="7">
        <f>Table3[[#This Row],[Treatment_Cost]]/Table3[[#This Row],[Length_of_Stay]]</f>
        <v>21091</v>
      </c>
      <c r="N428" t="str">
        <f>IF(Table3[[#This Row],[Cost per day]]&lt;PERCENTILE(Table3[Cost per day],0.25),"Low",
 IF(Table3[[#This Row],[Cost per day]]&gt;PERCENTILE(Table3[Cost per day],0.75),"High",
 "Normal"))</f>
        <v>High</v>
      </c>
      <c r="O428" t="s">
        <v>39</v>
      </c>
      <c r="P428" t="s">
        <v>31</v>
      </c>
      <c r="Q428">
        <v>3</v>
      </c>
    </row>
    <row r="429" spans="1:17" x14ac:dyDescent="0.3">
      <c r="A429" t="s">
        <v>461</v>
      </c>
      <c r="B429" t="s">
        <v>1393</v>
      </c>
      <c r="C429">
        <v>61</v>
      </c>
      <c r="D429" t="s">
        <v>33</v>
      </c>
      <c r="E429" t="s">
        <v>23</v>
      </c>
      <c r="F429" t="s">
        <v>560</v>
      </c>
      <c r="G429" t="s">
        <v>3</v>
      </c>
      <c r="H429" t="s">
        <v>10</v>
      </c>
      <c r="I429" s="1">
        <v>45203</v>
      </c>
      <c r="J429" s="1">
        <v>45205</v>
      </c>
      <c r="K429" s="8">
        <f>Table3[[#This Row],[Discharge_Date]]-Table3[[#This Row],[Admission_Date]]+1</f>
        <v>3</v>
      </c>
      <c r="L429" s="7">
        <v>89217</v>
      </c>
      <c r="M429" s="7">
        <f>Table3[[#This Row],[Treatment_Cost]]/Table3[[#This Row],[Length_of_Stay]]</f>
        <v>29739</v>
      </c>
      <c r="N429" t="str">
        <f>IF(Table3[[#This Row],[Cost per day]]&lt;PERCENTILE(Table3[Cost per day],0.25),"Low",
 IF(Table3[[#This Row],[Cost per day]]&gt;PERCENTILE(Table3[Cost per day],0.75),"High",
 "Normal"))</f>
        <v>High</v>
      </c>
      <c r="O429" t="s">
        <v>35</v>
      </c>
      <c r="P429" t="s">
        <v>31</v>
      </c>
      <c r="Q429">
        <v>3</v>
      </c>
    </row>
    <row r="430" spans="1:17" x14ac:dyDescent="0.3">
      <c r="A430" t="s">
        <v>462</v>
      </c>
      <c r="B430" t="s">
        <v>1196</v>
      </c>
      <c r="C430">
        <v>41</v>
      </c>
      <c r="D430" t="s">
        <v>45</v>
      </c>
      <c r="E430" t="s">
        <v>23</v>
      </c>
      <c r="F430" t="s">
        <v>563</v>
      </c>
      <c r="G430" t="s">
        <v>4</v>
      </c>
      <c r="H430" t="s">
        <v>13</v>
      </c>
      <c r="I430" s="1">
        <v>44688</v>
      </c>
      <c r="J430" s="1">
        <v>44689</v>
      </c>
      <c r="K430" s="8">
        <f>Table3[[#This Row],[Discharge_Date]]-Table3[[#This Row],[Admission_Date]]+1</f>
        <v>2</v>
      </c>
      <c r="L430" s="7">
        <v>45348</v>
      </c>
      <c r="M430" s="7">
        <f>Table3[[#This Row],[Treatment_Cost]]/Table3[[#This Row],[Length_of_Stay]]</f>
        <v>22674</v>
      </c>
      <c r="N430" t="str">
        <f>IF(Table3[[#This Row],[Cost per day]]&lt;PERCENTILE(Table3[Cost per day],0.25),"Low",
 IF(Table3[[#This Row],[Cost per day]]&gt;PERCENTILE(Table3[Cost per day],0.75),"High",
 "Normal"))</f>
        <v>High</v>
      </c>
      <c r="O430" t="s">
        <v>35</v>
      </c>
      <c r="P430" t="s">
        <v>25</v>
      </c>
      <c r="Q430">
        <v>2</v>
      </c>
    </row>
    <row r="431" spans="1:17" x14ac:dyDescent="0.3">
      <c r="A431" t="s">
        <v>463</v>
      </c>
      <c r="B431" t="s">
        <v>885</v>
      </c>
      <c r="C431">
        <v>59</v>
      </c>
      <c r="D431" t="s">
        <v>45</v>
      </c>
      <c r="E431" t="s">
        <v>30</v>
      </c>
      <c r="F431" t="s">
        <v>561</v>
      </c>
      <c r="G431" t="s">
        <v>3</v>
      </c>
      <c r="H431" t="s">
        <v>11</v>
      </c>
      <c r="I431" s="1">
        <v>44897</v>
      </c>
      <c r="J431" s="1">
        <v>44898</v>
      </c>
      <c r="K431" s="8">
        <f>Table3[[#This Row],[Discharge_Date]]-Table3[[#This Row],[Admission_Date]]+1</f>
        <v>2</v>
      </c>
      <c r="L431" s="7">
        <v>45646</v>
      </c>
      <c r="M431" s="7">
        <f>Table3[[#This Row],[Treatment_Cost]]/Table3[[#This Row],[Length_of_Stay]]</f>
        <v>22823</v>
      </c>
      <c r="N431" t="str">
        <f>IF(Table3[[#This Row],[Cost per day]]&lt;PERCENTILE(Table3[Cost per day],0.25),"Low",
 IF(Table3[[#This Row],[Cost per day]]&gt;PERCENTILE(Table3[Cost per day],0.75),"High",
 "Normal"))</f>
        <v>High</v>
      </c>
      <c r="O431" t="s">
        <v>39</v>
      </c>
      <c r="P431" t="s">
        <v>31</v>
      </c>
      <c r="Q431">
        <v>3</v>
      </c>
    </row>
    <row r="432" spans="1:17" x14ac:dyDescent="0.3">
      <c r="A432" t="s">
        <v>464</v>
      </c>
      <c r="B432" t="s">
        <v>1270</v>
      </c>
      <c r="C432">
        <v>47</v>
      </c>
      <c r="D432" t="s">
        <v>45</v>
      </c>
      <c r="E432" t="s">
        <v>30</v>
      </c>
      <c r="F432" t="s">
        <v>558</v>
      </c>
      <c r="G432" t="s">
        <v>6</v>
      </c>
      <c r="H432" t="s">
        <v>9</v>
      </c>
      <c r="I432" s="1">
        <v>45233</v>
      </c>
      <c r="J432" s="1">
        <v>45236</v>
      </c>
      <c r="K432" s="8">
        <f>Table3[[#This Row],[Discharge_Date]]-Table3[[#This Row],[Admission_Date]]+1</f>
        <v>4</v>
      </c>
      <c r="L432" s="7">
        <v>138153</v>
      </c>
      <c r="M432" s="7">
        <f>Table3[[#This Row],[Treatment_Cost]]/Table3[[#This Row],[Length_of_Stay]]</f>
        <v>34538.25</v>
      </c>
      <c r="N432" t="str">
        <f>IF(Table3[[#This Row],[Cost per day]]&lt;PERCENTILE(Table3[Cost per day],0.25),"Low",
 IF(Table3[[#This Row],[Cost per day]]&gt;PERCENTILE(Table3[Cost per day],0.75),"High",
 "Normal"))</f>
        <v>High</v>
      </c>
      <c r="O432" t="s">
        <v>35</v>
      </c>
      <c r="P432" t="s">
        <v>25</v>
      </c>
      <c r="Q432">
        <v>4</v>
      </c>
    </row>
    <row r="433" spans="1:17" x14ac:dyDescent="0.3">
      <c r="A433" t="s">
        <v>465</v>
      </c>
      <c r="B433" t="s">
        <v>1111</v>
      </c>
      <c r="C433">
        <v>14</v>
      </c>
      <c r="D433" t="s">
        <v>38</v>
      </c>
      <c r="E433" t="s">
        <v>23</v>
      </c>
      <c r="F433" t="s">
        <v>561</v>
      </c>
      <c r="G433" t="s">
        <v>6</v>
      </c>
      <c r="H433" t="s">
        <v>9</v>
      </c>
      <c r="I433" s="1">
        <v>44621</v>
      </c>
      <c r="J433" s="1">
        <v>44624</v>
      </c>
      <c r="K433" s="8">
        <f>Table3[[#This Row],[Discharge_Date]]-Table3[[#This Row],[Admission_Date]]+1</f>
        <v>4</v>
      </c>
      <c r="L433" s="7">
        <v>139754</v>
      </c>
      <c r="M433" s="7">
        <f>Table3[[#This Row],[Treatment_Cost]]/Table3[[#This Row],[Length_of_Stay]]</f>
        <v>34938.5</v>
      </c>
      <c r="N433" t="str">
        <f>IF(Table3[[#This Row],[Cost per day]]&lt;PERCENTILE(Table3[Cost per day],0.25),"Low",
 IF(Table3[[#This Row],[Cost per day]]&gt;PERCENTILE(Table3[Cost per day],0.75),"High",
 "Normal"))</f>
        <v>High</v>
      </c>
      <c r="O433" t="s">
        <v>28</v>
      </c>
      <c r="P433" t="s">
        <v>25</v>
      </c>
      <c r="Q433">
        <v>2</v>
      </c>
    </row>
    <row r="434" spans="1:17" x14ac:dyDescent="0.3">
      <c r="A434" t="s">
        <v>466</v>
      </c>
      <c r="B434" t="s">
        <v>1361</v>
      </c>
      <c r="C434">
        <v>40</v>
      </c>
      <c r="D434" t="s">
        <v>45</v>
      </c>
      <c r="E434" t="s">
        <v>30</v>
      </c>
      <c r="F434" t="s">
        <v>560</v>
      </c>
      <c r="G434" t="s">
        <v>5</v>
      </c>
      <c r="H434" t="s">
        <v>9</v>
      </c>
      <c r="I434" s="1">
        <v>45095</v>
      </c>
      <c r="J434" s="1">
        <v>45098</v>
      </c>
      <c r="K434" s="8">
        <f>Table3[[#This Row],[Discharge_Date]]-Table3[[#This Row],[Admission_Date]]+1</f>
        <v>4</v>
      </c>
      <c r="L434" s="7">
        <v>143250</v>
      </c>
      <c r="M434" s="7">
        <f>Table3[[#This Row],[Treatment_Cost]]/Table3[[#This Row],[Length_of_Stay]]</f>
        <v>35812.5</v>
      </c>
      <c r="N434" t="str">
        <f>IF(Table3[[#This Row],[Cost per day]]&lt;PERCENTILE(Table3[Cost per day],0.25),"Low",
 IF(Table3[[#This Row],[Cost per day]]&gt;PERCENTILE(Table3[Cost per day],0.75),"High",
 "Normal"))</f>
        <v>High</v>
      </c>
      <c r="O434" t="s">
        <v>35</v>
      </c>
      <c r="P434" t="s">
        <v>31</v>
      </c>
      <c r="Q434">
        <v>5</v>
      </c>
    </row>
    <row r="435" spans="1:17" x14ac:dyDescent="0.3">
      <c r="A435" t="s">
        <v>467</v>
      </c>
      <c r="B435" t="s">
        <v>1004</v>
      </c>
      <c r="C435">
        <v>84</v>
      </c>
      <c r="D435" t="s">
        <v>22</v>
      </c>
      <c r="E435" t="s">
        <v>30</v>
      </c>
      <c r="F435" t="s">
        <v>563</v>
      </c>
      <c r="G435" t="s">
        <v>5</v>
      </c>
      <c r="H435" t="s">
        <v>11</v>
      </c>
      <c r="I435" s="1">
        <v>45196</v>
      </c>
      <c r="J435" s="1">
        <v>45197</v>
      </c>
      <c r="K435" s="8">
        <f>Table3[[#This Row],[Discharge_Date]]-Table3[[#This Row],[Admission_Date]]+1</f>
        <v>2</v>
      </c>
      <c r="L435" s="7">
        <v>47804</v>
      </c>
      <c r="M435" s="7">
        <f>Table3[[#This Row],[Treatment_Cost]]/Table3[[#This Row],[Length_of_Stay]]</f>
        <v>23902</v>
      </c>
      <c r="N435" t="str">
        <f>IF(Table3[[#This Row],[Cost per day]]&lt;PERCENTILE(Table3[Cost per day],0.25),"Low",
 IF(Table3[[#This Row],[Cost per day]]&gt;PERCENTILE(Table3[Cost per day],0.75),"High",
 "Normal"))</f>
        <v>High</v>
      </c>
      <c r="O435" t="s">
        <v>39</v>
      </c>
      <c r="P435" t="s">
        <v>25</v>
      </c>
      <c r="Q435">
        <v>2</v>
      </c>
    </row>
    <row r="436" spans="1:17" x14ac:dyDescent="0.3">
      <c r="A436" t="s">
        <v>468</v>
      </c>
      <c r="B436" t="s">
        <v>1335</v>
      </c>
      <c r="C436">
        <v>47</v>
      </c>
      <c r="D436" t="s">
        <v>45</v>
      </c>
      <c r="E436" t="s">
        <v>30</v>
      </c>
      <c r="F436" t="s">
        <v>563</v>
      </c>
      <c r="G436" t="s">
        <v>6</v>
      </c>
      <c r="H436" t="s">
        <v>12</v>
      </c>
      <c r="I436" s="1">
        <v>45387</v>
      </c>
      <c r="J436" s="1">
        <v>45390</v>
      </c>
      <c r="K436" s="8">
        <f>Table3[[#This Row],[Discharge_Date]]-Table3[[#This Row],[Admission_Date]]+1</f>
        <v>4</v>
      </c>
      <c r="L436" s="7">
        <v>146980</v>
      </c>
      <c r="M436" s="7">
        <f>Table3[[#This Row],[Treatment_Cost]]/Table3[[#This Row],[Length_of_Stay]]</f>
        <v>36745</v>
      </c>
      <c r="N436" t="str">
        <f>IF(Table3[[#This Row],[Cost per day]]&lt;PERCENTILE(Table3[Cost per day],0.25),"Low",
 IF(Table3[[#This Row],[Cost per day]]&gt;PERCENTILE(Table3[Cost per day],0.75),"High",
 "Normal"))</f>
        <v>High</v>
      </c>
      <c r="O436" t="s">
        <v>24</v>
      </c>
      <c r="P436" t="s">
        <v>25</v>
      </c>
      <c r="Q436">
        <v>5</v>
      </c>
    </row>
    <row r="437" spans="1:17" x14ac:dyDescent="0.3">
      <c r="A437" t="s">
        <v>469</v>
      </c>
      <c r="B437" t="s">
        <v>1071</v>
      </c>
      <c r="C437">
        <v>75</v>
      </c>
      <c r="D437" t="s">
        <v>22</v>
      </c>
      <c r="E437" t="s">
        <v>23</v>
      </c>
      <c r="F437" t="s">
        <v>562</v>
      </c>
      <c r="G437" t="s">
        <v>3</v>
      </c>
      <c r="H437" t="s">
        <v>12</v>
      </c>
      <c r="I437" s="1">
        <v>44874</v>
      </c>
      <c r="J437" s="1">
        <v>44877</v>
      </c>
      <c r="K437" s="8">
        <f>Table3[[#This Row],[Discharge_Date]]-Table3[[#This Row],[Admission_Date]]+1</f>
        <v>4</v>
      </c>
      <c r="L437" s="7">
        <v>148955</v>
      </c>
      <c r="M437" s="7">
        <f>Table3[[#This Row],[Treatment_Cost]]/Table3[[#This Row],[Length_of_Stay]]</f>
        <v>37238.75</v>
      </c>
      <c r="N437" t="str">
        <f>IF(Table3[[#This Row],[Cost per day]]&lt;PERCENTILE(Table3[Cost per day],0.25),"Low",
 IF(Table3[[#This Row],[Cost per day]]&gt;PERCENTILE(Table3[Cost per day],0.75),"High",
 "Normal"))</f>
        <v>High</v>
      </c>
      <c r="O437" t="s">
        <v>35</v>
      </c>
      <c r="P437" t="s">
        <v>25</v>
      </c>
      <c r="Q437">
        <v>1</v>
      </c>
    </row>
    <row r="438" spans="1:17" x14ac:dyDescent="0.3">
      <c r="A438" t="s">
        <v>470</v>
      </c>
      <c r="B438" t="s">
        <v>886</v>
      </c>
      <c r="C438">
        <v>64</v>
      </c>
      <c r="D438" t="s">
        <v>33</v>
      </c>
      <c r="E438" t="s">
        <v>23</v>
      </c>
      <c r="F438" t="s">
        <v>563</v>
      </c>
      <c r="G438" t="s">
        <v>6</v>
      </c>
      <c r="H438" t="s">
        <v>12</v>
      </c>
      <c r="I438" s="1">
        <v>45166</v>
      </c>
      <c r="J438" s="1">
        <v>45169</v>
      </c>
      <c r="K438" s="8">
        <f>Table3[[#This Row],[Discharge_Date]]-Table3[[#This Row],[Admission_Date]]+1</f>
        <v>4</v>
      </c>
      <c r="L438" s="7">
        <v>149766</v>
      </c>
      <c r="M438" s="7">
        <f>Table3[[#This Row],[Treatment_Cost]]/Table3[[#This Row],[Length_of_Stay]]</f>
        <v>37441.5</v>
      </c>
      <c r="N438" t="str">
        <f>IF(Table3[[#This Row],[Cost per day]]&lt;PERCENTILE(Table3[Cost per day],0.25),"Low",
 IF(Table3[[#This Row],[Cost per day]]&gt;PERCENTILE(Table3[Cost per day],0.75),"High",
 "Normal"))</f>
        <v>High</v>
      </c>
      <c r="O438" t="s">
        <v>35</v>
      </c>
      <c r="P438" t="s">
        <v>31</v>
      </c>
      <c r="Q438">
        <v>4</v>
      </c>
    </row>
    <row r="439" spans="1:17" x14ac:dyDescent="0.3">
      <c r="A439" t="s">
        <v>471</v>
      </c>
      <c r="B439" t="s">
        <v>1012</v>
      </c>
      <c r="C439">
        <v>74</v>
      </c>
      <c r="D439" t="s">
        <v>33</v>
      </c>
      <c r="E439" t="s">
        <v>23</v>
      </c>
      <c r="F439" t="s">
        <v>560</v>
      </c>
      <c r="G439" t="s">
        <v>5</v>
      </c>
      <c r="H439" t="s">
        <v>11</v>
      </c>
      <c r="I439" s="1">
        <v>45446</v>
      </c>
      <c r="J439" s="1">
        <v>45448</v>
      </c>
      <c r="K439" s="8">
        <f>Table3[[#This Row],[Discharge_Date]]-Table3[[#This Row],[Admission_Date]]+1</f>
        <v>3</v>
      </c>
      <c r="L439" s="7">
        <v>103475</v>
      </c>
      <c r="M439" s="7">
        <f>Table3[[#This Row],[Treatment_Cost]]/Table3[[#This Row],[Length_of_Stay]]</f>
        <v>34491.666666666664</v>
      </c>
      <c r="N439" t="str">
        <f>IF(Table3[[#This Row],[Cost per day]]&lt;PERCENTILE(Table3[Cost per day],0.25),"Low",
 IF(Table3[[#This Row],[Cost per day]]&gt;PERCENTILE(Table3[Cost per day],0.75),"High",
 "Normal"))</f>
        <v>High</v>
      </c>
      <c r="O439" t="s">
        <v>39</v>
      </c>
      <c r="P439" t="s">
        <v>31</v>
      </c>
      <c r="Q439">
        <v>3</v>
      </c>
    </row>
    <row r="440" spans="1:17" x14ac:dyDescent="0.3">
      <c r="A440" t="s">
        <v>472</v>
      </c>
      <c r="B440" t="s">
        <v>1406</v>
      </c>
      <c r="C440">
        <v>54</v>
      </c>
      <c r="D440" t="s">
        <v>45</v>
      </c>
      <c r="E440" t="s">
        <v>30</v>
      </c>
      <c r="F440" t="s">
        <v>561</v>
      </c>
      <c r="G440" t="s">
        <v>5</v>
      </c>
      <c r="H440" t="s">
        <v>11</v>
      </c>
      <c r="I440" s="1">
        <v>45046</v>
      </c>
      <c r="J440" s="1">
        <v>45048</v>
      </c>
      <c r="K440" s="8">
        <f>Table3[[#This Row],[Discharge_Date]]-Table3[[#This Row],[Admission_Date]]+1</f>
        <v>3</v>
      </c>
      <c r="L440" s="7">
        <v>103714</v>
      </c>
      <c r="M440" s="7">
        <f>Table3[[#This Row],[Treatment_Cost]]/Table3[[#This Row],[Length_of_Stay]]</f>
        <v>34571.333333333336</v>
      </c>
      <c r="N440" t="str">
        <f>IF(Table3[[#This Row],[Cost per day]]&lt;PERCENTILE(Table3[Cost per day],0.25),"Low",
 IF(Table3[[#This Row],[Cost per day]]&gt;PERCENTILE(Table3[Cost per day],0.75),"High",
 "Normal"))</f>
        <v>High</v>
      </c>
      <c r="O440" t="s">
        <v>35</v>
      </c>
      <c r="P440" t="s">
        <v>25</v>
      </c>
      <c r="Q440">
        <v>4</v>
      </c>
    </row>
    <row r="441" spans="1:17" x14ac:dyDescent="0.3">
      <c r="A441" t="s">
        <v>473</v>
      </c>
      <c r="B441" t="s">
        <v>929</v>
      </c>
      <c r="C441">
        <v>40</v>
      </c>
      <c r="D441" t="s">
        <v>45</v>
      </c>
      <c r="E441" t="s">
        <v>30</v>
      </c>
      <c r="F441" t="s">
        <v>563</v>
      </c>
      <c r="G441" t="s">
        <v>6</v>
      </c>
      <c r="H441" t="s">
        <v>13</v>
      </c>
      <c r="I441" s="1">
        <v>44572</v>
      </c>
      <c r="J441" s="1">
        <v>44574</v>
      </c>
      <c r="K441" s="8">
        <f>Table3[[#This Row],[Discharge_Date]]-Table3[[#This Row],[Admission_Date]]+1</f>
        <v>3</v>
      </c>
      <c r="L441" s="7">
        <v>106585</v>
      </c>
      <c r="M441" s="7">
        <f>Table3[[#This Row],[Treatment_Cost]]/Table3[[#This Row],[Length_of_Stay]]</f>
        <v>35528.333333333336</v>
      </c>
      <c r="N441" t="str">
        <f>IF(Table3[[#This Row],[Cost per day]]&lt;PERCENTILE(Table3[Cost per day],0.25),"Low",
 IF(Table3[[#This Row],[Cost per day]]&gt;PERCENTILE(Table3[Cost per day],0.75),"High",
 "Normal"))</f>
        <v>High</v>
      </c>
      <c r="O441" t="s">
        <v>28</v>
      </c>
      <c r="P441" t="s">
        <v>31</v>
      </c>
      <c r="Q441">
        <v>4</v>
      </c>
    </row>
    <row r="442" spans="1:17" x14ac:dyDescent="0.3">
      <c r="A442" t="s">
        <v>474</v>
      </c>
      <c r="B442" t="s">
        <v>674</v>
      </c>
      <c r="C442">
        <v>73</v>
      </c>
      <c r="D442" t="s">
        <v>33</v>
      </c>
      <c r="E442" t="s">
        <v>30</v>
      </c>
      <c r="F442" t="s">
        <v>561</v>
      </c>
      <c r="G442" t="s">
        <v>5</v>
      </c>
      <c r="H442" t="s">
        <v>9</v>
      </c>
      <c r="I442" s="1">
        <v>45243</v>
      </c>
      <c r="J442" s="1">
        <v>45245</v>
      </c>
      <c r="K442" s="8">
        <f>Table3[[#This Row],[Discharge_Date]]-Table3[[#This Row],[Admission_Date]]+1</f>
        <v>3</v>
      </c>
      <c r="L442" s="7">
        <v>108068</v>
      </c>
      <c r="M442" s="7">
        <f>Table3[[#This Row],[Treatment_Cost]]/Table3[[#This Row],[Length_of_Stay]]</f>
        <v>36022.666666666664</v>
      </c>
      <c r="N442" t="str">
        <f>IF(Table3[[#This Row],[Cost per day]]&lt;PERCENTILE(Table3[Cost per day],0.25),"Low",
 IF(Table3[[#This Row],[Cost per day]]&gt;PERCENTILE(Table3[Cost per day],0.75),"High",
 "Normal"))</f>
        <v>High</v>
      </c>
      <c r="O442" t="s">
        <v>39</v>
      </c>
      <c r="P442" t="s">
        <v>25</v>
      </c>
      <c r="Q442">
        <v>2</v>
      </c>
    </row>
    <row r="443" spans="1:17" x14ac:dyDescent="0.3">
      <c r="A443" t="s">
        <v>475</v>
      </c>
      <c r="B443" t="s">
        <v>1197</v>
      </c>
      <c r="C443">
        <v>15</v>
      </c>
      <c r="D443" t="s">
        <v>38</v>
      </c>
      <c r="E443" t="s">
        <v>30</v>
      </c>
      <c r="F443" t="s">
        <v>558</v>
      </c>
      <c r="G443" t="s">
        <v>3</v>
      </c>
      <c r="H443" t="s">
        <v>9</v>
      </c>
      <c r="I443" s="1">
        <v>44630</v>
      </c>
      <c r="J443" s="1">
        <v>44632</v>
      </c>
      <c r="K443" s="8">
        <f>Table3[[#This Row],[Discharge_Date]]-Table3[[#This Row],[Admission_Date]]+1</f>
        <v>3</v>
      </c>
      <c r="L443" s="7">
        <v>112150</v>
      </c>
      <c r="M443" s="7">
        <f>Table3[[#This Row],[Treatment_Cost]]/Table3[[#This Row],[Length_of_Stay]]</f>
        <v>37383.333333333336</v>
      </c>
      <c r="N443" t="str">
        <f>IF(Table3[[#This Row],[Cost per day]]&lt;PERCENTILE(Table3[Cost per day],0.25),"Low",
 IF(Table3[[#This Row],[Cost per day]]&gt;PERCENTILE(Table3[Cost per day],0.75),"High",
 "Normal"))</f>
        <v>High</v>
      </c>
      <c r="O443" t="s">
        <v>28</v>
      </c>
      <c r="P443" t="s">
        <v>25</v>
      </c>
      <c r="Q443">
        <v>4</v>
      </c>
    </row>
    <row r="444" spans="1:17" x14ac:dyDescent="0.3">
      <c r="A444" t="s">
        <v>476</v>
      </c>
      <c r="B444" t="s">
        <v>1421</v>
      </c>
      <c r="C444">
        <v>17</v>
      </c>
      <c r="D444" t="s">
        <v>38</v>
      </c>
      <c r="E444" t="s">
        <v>23</v>
      </c>
      <c r="F444" t="s">
        <v>560</v>
      </c>
      <c r="G444" t="s">
        <v>4</v>
      </c>
      <c r="H444" t="s">
        <v>10</v>
      </c>
      <c r="I444" s="1">
        <v>45261</v>
      </c>
      <c r="J444" s="1">
        <v>45262</v>
      </c>
      <c r="K444" s="8">
        <f>Table3[[#This Row],[Discharge_Date]]-Table3[[#This Row],[Admission_Date]]+1</f>
        <v>2</v>
      </c>
      <c r="L444" s="7">
        <v>56140</v>
      </c>
      <c r="M444" s="7">
        <f>Table3[[#This Row],[Treatment_Cost]]/Table3[[#This Row],[Length_of_Stay]]</f>
        <v>28070</v>
      </c>
      <c r="N444" t="str">
        <f>IF(Table3[[#This Row],[Cost per day]]&lt;PERCENTILE(Table3[Cost per day],0.25),"Low",
 IF(Table3[[#This Row],[Cost per day]]&gt;PERCENTILE(Table3[Cost per day],0.75),"High",
 "Normal"))</f>
        <v>High</v>
      </c>
      <c r="O444" t="s">
        <v>35</v>
      </c>
      <c r="P444" t="s">
        <v>31</v>
      </c>
      <c r="Q444">
        <v>1</v>
      </c>
    </row>
    <row r="445" spans="1:17" x14ac:dyDescent="0.3">
      <c r="A445" t="s">
        <v>477</v>
      </c>
      <c r="B445" t="s">
        <v>668</v>
      </c>
      <c r="C445">
        <v>66</v>
      </c>
      <c r="D445" t="s">
        <v>33</v>
      </c>
      <c r="E445" t="s">
        <v>23</v>
      </c>
      <c r="F445" t="s">
        <v>558</v>
      </c>
      <c r="G445" t="s">
        <v>3</v>
      </c>
      <c r="H445" t="s">
        <v>11</v>
      </c>
      <c r="I445" s="1">
        <v>45002</v>
      </c>
      <c r="J445" s="1">
        <v>45003</v>
      </c>
      <c r="K445" s="8">
        <f>Table3[[#This Row],[Discharge_Date]]-Table3[[#This Row],[Admission_Date]]+1</f>
        <v>2</v>
      </c>
      <c r="L445" s="7">
        <v>56729</v>
      </c>
      <c r="M445" s="7">
        <f>Table3[[#This Row],[Treatment_Cost]]/Table3[[#This Row],[Length_of_Stay]]</f>
        <v>28364.5</v>
      </c>
      <c r="N445" t="str">
        <f>IF(Table3[[#This Row],[Cost per day]]&lt;PERCENTILE(Table3[Cost per day],0.25),"Low",
 IF(Table3[[#This Row],[Cost per day]]&gt;PERCENTILE(Table3[Cost per day],0.75),"High",
 "Normal"))</f>
        <v>High</v>
      </c>
      <c r="O445" t="s">
        <v>24</v>
      </c>
      <c r="P445" t="s">
        <v>25</v>
      </c>
      <c r="Q445">
        <v>2</v>
      </c>
    </row>
    <row r="446" spans="1:17" x14ac:dyDescent="0.3">
      <c r="A446" t="s">
        <v>478</v>
      </c>
      <c r="B446" t="s">
        <v>1459</v>
      </c>
      <c r="C446">
        <v>61</v>
      </c>
      <c r="D446" t="s">
        <v>33</v>
      </c>
      <c r="E446" t="s">
        <v>23</v>
      </c>
      <c r="F446" t="s">
        <v>558</v>
      </c>
      <c r="G446" t="s">
        <v>2</v>
      </c>
      <c r="H446" t="s">
        <v>10</v>
      </c>
      <c r="I446" s="1">
        <v>44651</v>
      </c>
      <c r="J446" s="1">
        <v>44653</v>
      </c>
      <c r="K446" s="8">
        <f>Table3[[#This Row],[Discharge_Date]]-Table3[[#This Row],[Admission_Date]]+1</f>
        <v>3</v>
      </c>
      <c r="L446" s="7">
        <v>114759</v>
      </c>
      <c r="M446" s="7">
        <f>Table3[[#This Row],[Treatment_Cost]]/Table3[[#This Row],[Length_of_Stay]]</f>
        <v>38253</v>
      </c>
      <c r="N446" t="str">
        <f>IF(Table3[[#This Row],[Cost per day]]&lt;PERCENTILE(Table3[Cost per day],0.25),"Low",
 IF(Table3[[#This Row],[Cost per day]]&gt;PERCENTILE(Table3[Cost per day],0.75),"High",
 "Normal"))</f>
        <v>High</v>
      </c>
      <c r="O446" t="s">
        <v>24</v>
      </c>
      <c r="P446" t="s">
        <v>31</v>
      </c>
      <c r="Q446">
        <v>3</v>
      </c>
    </row>
    <row r="447" spans="1:17" x14ac:dyDescent="0.3">
      <c r="A447" t="s">
        <v>479</v>
      </c>
      <c r="B447" t="s">
        <v>768</v>
      </c>
      <c r="C447">
        <v>49</v>
      </c>
      <c r="D447" t="s">
        <v>45</v>
      </c>
      <c r="E447" t="s">
        <v>30</v>
      </c>
      <c r="F447" t="s">
        <v>560</v>
      </c>
      <c r="G447" t="s">
        <v>6</v>
      </c>
      <c r="H447" t="s">
        <v>10</v>
      </c>
      <c r="I447" s="1">
        <v>44933</v>
      </c>
      <c r="J447" s="1">
        <v>44935</v>
      </c>
      <c r="K447" s="8">
        <f>Table3[[#This Row],[Discharge_Date]]-Table3[[#This Row],[Admission_Date]]+1</f>
        <v>3</v>
      </c>
      <c r="L447" s="7">
        <v>116123</v>
      </c>
      <c r="M447" s="7">
        <f>Table3[[#This Row],[Treatment_Cost]]/Table3[[#This Row],[Length_of_Stay]]</f>
        <v>38707.666666666664</v>
      </c>
      <c r="N447" t="str">
        <f>IF(Table3[[#This Row],[Cost per day]]&lt;PERCENTILE(Table3[Cost per day],0.25),"Low",
 IF(Table3[[#This Row],[Cost per day]]&gt;PERCENTILE(Table3[Cost per day],0.75),"High",
 "Normal"))</f>
        <v>High</v>
      </c>
      <c r="O447" t="s">
        <v>24</v>
      </c>
      <c r="P447" t="s">
        <v>31</v>
      </c>
      <c r="Q447">
        <v>2</v>
      </c>
    </row>
    <row r="448" spans="1:17" x14ac:dyDescent="0.3">
      <c r="A448" t="s">
        <v>480</v>
      </c>
      <c r="B448" t="s">
        <v>841</v>
      </c>
      <c r="C448">
        <v>64</v>
      </c>
      <c r="D448" t="s">
        <v>33</v>
      </c>
      <c r="E448" t="s">
        <v>30</v>
      </c>
      <c r="F448" t="s">
        <v>562</v>
      </c>
      <c r="G448" t="s">
        <v>4</v>
      </c>
      <c r="H448" t="s">
        <v>10</v>
      </c>
      <c r="I448" s="1">
        <v>44979</v>
      </c>
      <c r="J448" s="1">
        <v>44980</v>
      </c>
      <c r="K448" s="8">
        <f>Table3[[#This Row],[Discharge_Date]]-Table3[[#This Row],[Admission_Date]]+1</f>
        <v>2</v>
      </c>
      <c r="L448" s="7">
        <v>58682</v>
      </c>
      <c r="M448" s="7">
        <f>Table3[[#This Row],[Treatment_Cost]]/Table3[[#This Row],[Length_of_Stay]]</f>
        <v>29341</v>
      </c>
      <c r="N448" t="str">
        <f>IF(Table3[[#This Row],[Cost per day]]&lt;PERCENTILE(Table3[Cost per day],0.25),"Low",
 IF(Table3[[#This Row],[Cost per day]]&gt;PERCENTILE(Table3[Cost per day],0.75),"High",
 "Normal"))</f>
        <v>High</v>
      </c>
      <c r="O448" t="s">
        <v>35</v>
      </c>
      <c r="P448" t="s">
        <v>25</v>
      </c>
      <c r="Q448">
        <v>1</v>
      </c>
    </row>
    <row r="449" spans="1:17" x14ac:dyDescent="0.3">
      <c r="A449" t="s">
        <v>481</v>
      </c>
      <c r="B449" t="s">
        <v>1015</v>
      </c>
      <c r="C449">
        <v>78</v>
      </c>
      <c r="D449" t="s">
        <v>22</v>
      </c>
      <c r="E449" t="s">
        <v>30</v>
      </c>
      <c r="F449" t="s">
        <v>558</v>
      </c>
      <c r="G449" t="s">
        <v>5</v>
      </c>
      <c r="H449" t="s">
        <v>10</v>
      </c>
      <c r="I449" s="1">
        <v>44797</v>
      </c>
      <c r="J449" s="1">
        <v>44798</v>
      </c>
      <c r="K449" s="8">
        <f>Table3[[#This Row],[Discharge_Date]]-Table3[[#This Row],[Admission_Date]]+1</f>
        <v>2</v>
      </c>
      <c r="L449" s="7">
        <v>59025</v>
      </c>
      <c r="M449" s="7">
        <f>Table3[[#This Row],[Treatment_Cost]]/Table3[[#This Row],[Length_of_Stay]]</f>
        <v>29512.5</v>
      </c>
      <c r="N449" t="str">
        <f>IF(Table3[[#This Row],[Cost per day]]&lt;PERCENTILE(Table3[Cost per day],0.25),"Low",
 IF(Table3[[#This Row],[Cost per day]]&gt;PERCENTILE(Table3[Cost per day],0.75),"High",
 "Normal"))</f>
        <v>High</v>
      </c>
      <c r="O449" t="s">
        <v>39</v>
      </c>
      <c r="P449" t="s">
        <v>25</v>
      </c>
      <c r="Q449">
        <v>5</v>
      </c>
    </row>
    <row r="450" spans="1:17" x14ac:dyDescent="0.3">
      <c r="A450" t="s">
        <v>482</v>
      </c>
      <c r="B450" t="s">
        <v>1277</v>
      </c>
      <c r="C450">
        <v>14</v>
      </c>
      <c r="D450" t="s">
        <v>38</v>
      </c>
      <c r="E450" t="s">
        <v>30</v>
      </c>
      <c r="F450" t="s">
        <v>561</v>
      </c>
      <c r="G450" t="s">
        <v>2</v>
      </c>
      <c r="H450" t="s">
        <v>10</v>
      </c>
      <c r="I450" s="1">
        <v>45119</v>
      </c>
      <c r="J450" s="1">
        <v>45121</v>
      </c>
      <c r="K450" s="8">
        <f>Table3[[#This Row],[Discharge_Date]]-Table3[[#This Row],[Admission_Date]]+1</f>
        <v>3</v>
      </c>
      <c r="L450" s="7">
        <v>119308</v>
      </c>
      <c r="M450" s="7">
        <f>Table3[[#This Row],[Treatment_Cost]]/Table3[[#This Row],[Length_of_Stay]]</f>
        <v>39769.333333333336</v>
      </c>
      <c r="N450" t="str">
        <f>IF(Table3[[#This Row],[Cost per day]]&lt;PERCENTILE(Table3[Cost per day],0.25),"Low",
 IF(Table3[[#This Row],[Cost per day]]&gt;PERCENTILE(Table3[Cost per day],0.75),"High",
 "Normal"))</f>
        <v>High</v>
      </c>
      <c r="O450" t="s">
        <v>35</v>
      </c>
      <c r="P450" t="s">
        <v>25</v>
      </c>
      <c r="Q450">
        <v>3</v>
      </c>
    </row>
    <row r="451" spans="1:17" x14ac:dyDescent="0.3">
      <c r="A451" t="s">
        <v>483</v>
      </c>
      <c r="B451" t="s">
        <v>1461</v>
      </c>
      <c r="C451">
        <v>85</v>
      </c>
      <c r="D451" t="s">
        <v>22</v>
      </c>
      <c r="E451" t="s">
        <v>30</v>
      </c>
      <c r="F451" t="s">
        <v>560</v>
      </c>
      <c r="G451" t="s">
        <v>6</v>
      </c>
      <c r="H451" t="s">
        <v>13</v>
      </c>
      <c r="I451" s="1">
        <v>45413</v>
      </c>
      <c r="J451" s="1">
        <v>45415</v>
      </c>
      <c r="K451" s="8">
        <f>Table3[[#This Row],[Discharge_Date]]-Table3[[#This Row],[Admission_Date]]+1</f>
        <v>3</v>
      </c>
      <c r="L451" s="7">
        <v>120741</v>
      </c>
      <c r="M451" s="7">
        <f>Table3[[#This Row],[Treatment_Cost]]/Table3[[#This Row],[Length_of_Stay]]</f>
        <v>40247</v>
      </c>
      <c r="N451" t="str">
        <f>IF(Table3[[#This Row],[Cost per day]]&lt;PERCENTILE(Table3[Cost per day],0.25),"Low",
 IF(Table3[[#This Row],[Cost per day]]&gt;PERCENTILE(Table3[Cost per day],0.75),"High",
 "Normal"))</f>
        <v>High</v>
      </c>
      <c r="O451" t="s">
        <v>24</v>
      </c>
      <c r="P451" t="s">
        <v>25</v>
      </c>
      <c r="Q451">
        <v>3</v>
      </c>
    </row>
    <row r="452" spans="1:17" x14ac:dyDescent="0.3">
      <c r="A452" t="s">
        <v>484</v>
      </c>
      <c r="B452" t="s">
        <v>1168</v>
      </c>
      <c r="C452">
        <v>16</v>
      </c>
      <c r="D452" t="s">
        <v>38</v>
      </c>
      <c r="E452" t="s">
        <v>23</v>
      </c>
      <c r="F452" t="s">
        <v>563</v>
      </c>
      <c r="G452" t="s">
        <v>5</v>
      </c>
      <c r="H452" t="s">
        <v>9</v>
      </c>
      <c r="I452" s="1">
        <v>44783</v>
      </c>
      <c r="J452" s="1">
        <v>44784</v>
      </c>
      <c r="K452" s="8">
        <f>Table3[[#This Row],[Discharge_Date]]-Table3[[#This Row],[Admission_Date]]+1</f>
        <v>2</v>
      </c>
      <c r="L452" s="7">
        <v>61740</v>
      </c>
      <c r="M452" s="7">
        <f>Table3[[#This Row],[Treatment_Cost]]/Table3[[#This Row],[Length_of_Stay]]</f>
        <v>30870</v>
      </c>
      <c r="N452" t="str">
        <f>IF(Table3[[#This Row],[Cost per day]]&lt;PERCENTILE(Table3[Cost per day],0.25),"Low",
 IF(Table3[[#This Row],[Cost per day]]&gt;PERCENTILE(Table3[Cost per day],0.75),"High",
 "Normal"))</f>
        <v>High</v>
      </c>
      <c r="O452" t="s">
        <v>28</v>
      </c>
      <c r="P452" t="s">
        <v>31</v>
      </c>
      <c r="Q452">
        <v>2</v>
      </c>
    </row>
    <row r="453" spans="1:17" x14ac:dyDescent="0.3">
      <c r="A453" t="s">
        <v>485</v>
      </c>
      <c r="B453" t="s">
        <v>1105</v>
      </c>
      <c r="C453">
        <v>74</v>
      </c>
      <c r="D453" t="s">
        <v>33</v>
      </c>
      <c r="E453" t="s">
        <v>23</v>
      </c>
      <c r="F453" t="s">
        <v>562</v>
      </c>
      <c r="G453" t="s">
        <v>4</v>
      </c>
      <c r="H453" t="s">
        <v>9</v>
      </c>
      <c r="I453" s="1">
        <v>44581</v>
      </c>
      <c r="J453" s="1">
        <v>44583</v>
      </c>
      <c r="K453" s="8">
        <f>Table3[[#This Row],[Discharge_Date]]-Table3[[#This Row],[Admission_Date]]+1</f>
        <v>3</v>
      </c>
      <c r="L453" s="7">
        <v>123737</v>
      </c>
      <c r="M453" s="7">
        <f>Table3[[#This Row],[Treatment_Cost]]/Table3[[#This Row],[Length_of_Stay]]</f>
        <v>41245.666666666664</v>
      </c>
      <c r="N453" t="str">
        <f>IF(Table3[[#This Row],[Cost per day]]&lt;PERCENTILE(Table3[Cost per day],0.25),"Low",
 IF(Table3[[#This Row],[Cost per day]]&gt;PERCENTILE(Table3[Cost per day],0.75),"High",
 "Normal"))</f>
        <v>High</v>
      </c>
      <c r="O453" t="s">
        <v>35</v>
      </c>
      <c r="P453" t="s">
        <v>25</v>
      </c>
      <c r="Q453">
        <v>4</v>
      </c>
    </row>
    <row r="454" spans="1:17" x14ac:dyDescent="0.3">
      <c r="A454" t="s">
        <v>486</v>
      </c>
      <c r="B454" t="s">
        <v>1399</v>
      </c>
      <c r="C454">
        <v>57</v>
      </c>
      <c r="D454" t="s">
        <v>45</v>
      </c>
      <c r="E454" t="s">
        <v>23</v>
      </c>
      <c r="F454" t="s">
        <v>562</v>
      </c>
      <c r="G454" t="s">
        <v>3</v>
      </c>
      <c r="H454" t="s">
        <v>11</v>
      </c>
      <c r="I454" s="1">
        <v>44564</v>
      </c>
      <c r="J454" s="1">
        <v>44566</v>
      </c>
      <c r="K454" s="8">
        <f>Table3[[#This Row],[Discharge_Date]]-Table3[[#This Row],[Admission_Date]]+1</f>
        <v>3</v>
      </c>
      <c r="L454" s="7">
        <v>124051</v>
      </c>
      <c r="M454" s="7">
        <f>Table3[[#This Row],[Treatment_Cost]]/Table3[[#This Row],[Length_of_Stay]]</f>
        <v>41350.333333333336</v>
      </c>
      <c r="N454" t="str">
        <f>IF(Table3[[#This Row],[Cost per day]]&lt;PERCENTILE(Table3[Cost per day],0.25),"Low",
 IF(Table3[[#This Row],[Cost per day]]&gt;PERCENTILE(Table3[Cost per day],0.75),"High",
 "Normal"))</f>
        <v>High</v>
      </c>
      <c r="O454" t="s">
        <v>39</v>
      </c>
      <c r="P454" t="s">
        <v>25</v>
      </c>
      <c r="Q454">
        <v>4</v>
      </c>
    </row>
    <row r="455" spans="1:17" x14ac:dyDescent="0.3">
      <c r="A455" t="s">
        <v>487</v>
      </c>
      <c r="B455" t="s">
        <v>645</v>
      </c>
      <c r="C455">
        <v>45</v>
      </c>
      <c r="D455" t="s">
        <v>45</v>
      </c>
      <c r="E455" t="s">
        <v>23</v>
      </c>
      <c r="F455" t="s">
        <v>561</v>
      </c>
      <c r="G455" t="s">
        <v>6</v>
      </c>
      <c r="H455" t="s">
        <v>13</v>
      </c>
      <c r="I455" s="1">
        <v>44721</v>
      </c>
      <c r="J455" s="1">
        <v>44723</v>
      </c>
      <c r="K455" s="8">
        <f>Table3[[#This Row],[Discharge_Date]]-Table3[[#This Row],[Admission_Date]]+1</f>
        <v>3</v>
      </c>
      <c r="L455" s="7">
        <v>124363</v>
      </c>
      <c r="M455" s="7">
        <f>Table3[[#This Row],[Treatment_Cost]]/Table3[[#This Row],[Length_of_Stay]]</f>
        <v>41454.333333333336</v>
      </c>
      <c r="N455" t="str">
        <f>IF(Table3[[#This Row],[Cost per day]]&lt;PERCENTILE(Table3[Cost per day],0.25),"Low",
 IF(Table3[[#This Row],[Cost per day]]&gt;PERCENTILE(Table3[Cost per day],0.75),"High",
 "Normal"))</f>
        <v>High</v>
      </c>
      <c r="O455" t="s">
        <v>39</v>
      </c>
      <c r="P455" t="s">
        <v>25</v>
      </c>
      <c r="Q455">
        <v>5</v>
      </c>
    </row>
    <row r="456" spans="1:17" x14ac:dyDescent="0.3">
      <c r="A456" t="s">
        <v>488</v>
      </c>
      <c r="B456" t="s">
        <v>1216</v>
      </c>
      <c r="C456">
        <v>2</v>
      </c>
      <c r="D456" t="s">
        <v>38</v>
      </c>
      <c r="E456" t="s">
        <v>23</v>
      </c>
      <c r="F456" t="s">
        <v>562</v>
      </c>
      <c r="G456" t="s">
        <v>3</v>
      </c>
      <c r="H456" t="s">
        <v>12</v>
      </c>
      <c r="I456" s="1">
        <v>44945</v>
      </c>
      <c r="J456" s="1">
        <v>44947</v>
      </c>
      <c r="K456" s="8">
        <f>Table3[[#This Row],[Discharge_Date]]-Table3[[#This Row],[Admission_Date]]+1</f>
        <v>3</v>
      </c>
      <c r="L456" s="7">
        <v>126637</v>
      </c>
      <c r="M456" s="7">
        <f>Table3[[#This Row],[Treatment_Cost]]/Table3[[#This Row],[Length_of_Stay]]</f>
        <v>42212.333333333336</v>
      </c>
      <c r="N456" t="str">
        <f>IF(Table3[[#This Row],[Cost per day]]&lt;PERCENTILE(Table3[Cost per day],0.25),"Low",
 IF(Table3[[#This Row],[Cost per day]]&gt;PERCENTILE(Table3[Cost per day],0.75),"High",
 "Normal"))</f>
        <v>High</v>
      </c>
      <c r="O456" t="s">
        <v>24</v>
      </c>
      <c r="P456" t="s">
        <v>25</v>
      </c>
      <c r="Q456">
        <v>2</v>
      </c>
    </row>
    <row r="457" spans="1:17" x14ac:dyDescent="0.3">
      <c r="A457" t="s">
        <v>489</v>
      </c>
      <c r="B457" t="s">
        <v>981</v>
      </c>
      <c r="C457">
        <v>79</v>
      </c>
      <c r="D457" t="s">
        <v>22</v>
      </c>
      <c r="E457" t="s">
        <v>23</v>
      </c>
      <c r="F457" t="s">
        <v>558</v>
      </c>
      <c r="G457" t="s">
        <v>3</v>
      </c>
      <c r="H457" t="s">
        <v>10</v>
      </c>
      <c r="I457" s="1">
        <v>44812</v>
      </c>
      <c r="J457" s="1">
        <v>44814</v>
      </c>
      <c r="K457" s="8">
        <f>Table3[[#This Row],[Discharge_Date]]-Table3[[#This Row],[Admission_Date]]+1</f>
        <v>3</v>
      </c>
      <c r="L457" s="7">
        <v>130110</v>
      </c>
      <c r="M457" s="7">
        <f>Table3[[#This Row],[Treatment_Cost]]/Table3[[#This Row],[Length_of_Stay]]</f>
        <v>43370</v>
      </c>
      <c r="N457" t="str">
        <f>IF(Table3[[#This Row],[Cost per day]]&lt;PERCENTILE(Table3[Cost per day],0.25),"Low",
 IF(Table3[[#This Row],[Cost per day]]&gt;PERCENTILE(Table3[Cost per day],0.75),"High",
 "Normal"))</f>
        <v>High</v>
      </c>
      <c r="O457" t="s">
        <v>24</v>
      </c>
      <c r="P457" t="s">
        <v>31</v>
      </c>
      <c r="Q457">
        <v>1</v>
      </c>
    </row>
    <row r="458" spans="1:17" x14ac:dyDescent="0.3">
      <c r="A458" t="s">
        <v>490</v>
      </c>
      <c r="B458" t="s">
        <v>1349</v>
      </c>
      <c r="C458">
        <v>41</v>
      </c>
      <c r="D458" t="s">
        <v>45</v>
      </c>
      <c r="E458" t="s">
        <v>30</v>
      </c>
      <c r="F458" t="s">
        <v>558</v>
      </c>
      <c r="G458" t="s">
        <v>4</v>
      </c>
      <c r="H458" t="s">
        <v>10</v>
      </c>
      <c r="I458" s="1">
        <v>44616</v>
      </c>
      <c r="J458" s="1">
        <v>44617</v>
      </c>
      <c r="K458" s="8">
        <f>Table3[[#This Row],[Discharge_Date]]-Table3[[#This Row],[Admission_Date]]+1</f>
        <v>2</v>
      </c>
      <c r="L458" s="7">
        <v>65501</v>
      </c>
      <c r="M458" s="7">
        <f>Table3[[#This Row],[Treatment_Cost]]/Table3[[#This Row],[Length_of_Stay]]</f>
        <v>32750.5</v>
      </c>
      <c r="N458" t="str">
        <f>IF(Table3[[#This Row],[Cost per day]]&lt;PERCENTILE(Table3[Cost per day],0.25),"Low",
 IF(Table3[[#This Row],[Cost per day]]&gt;PERCENTILE(Table3[Cost per day],0.75),"High",
 "Normal"))</f>
        <v>High</v>
      </c>
      <c r="O458" t="s">
        <v>39</v>
      </c>
      <c r="P458" t="s">
        <v>25</v>
      </c>
      <c r="Q458">
        <v>4</v>
      </c>
    </row>
    <row r="459" spans="1:17" x14ac:dyDescent="0.3">
      <c r="A459" t="s">
        <v>491</v>
      </c>
      <c r="B459" t="s">
        <v>846</v>
      </c>
      <c r="C459">
        <v>33</v>
      </c>
      <c r="D459" t="s">
        <v>27</v>
      </c>
      <c r="E459" t="s">
        <v>23</v>
      </c>
      <c r="F459" t="s">
        <v>560</v>
      </c>
      <c r="G459" t="s">
        <v>5</v>
      </c>
      <c r="H459" t="s">
        <v>12</v>
      </c>
      <c r="I459" s="1">
        <v>45305</v>
      </c>
      <c r="J459" s="1">
        <v>45307</v>
      </c>
      <c r="K459" s="8">
        <f>Table3[[#This Row],[Discharge_Date]]-Table3[[#This Row],[Admission_Date]]+1</f>
        <v>3</v>
      </c>
      <c r="L459" s="7">
        <v>133428</v>
      </c>
      <c r="M459" s="7">
        <f>Table3[[#This Row],[Treatment_Cost]]/Table3[[#This Row],[Length_of_Stay]]</f>
        <v>44476</v>
      </c>
      <c r="N459" t="str">
        <f>IF(Table3[[#This Row],[Cost per day]]&lt;PERCENTILE(Table3[Cost per day],0.25),"Low",
 IF(Table3[[#This Row],[Cost per day]]&gt;PERCENTILE(Table3[Cost per day],0.75),"High",
 "Normal"))</f>
        <v>High</v>
      </c>
      <c r="O459" t="s">
        <v>39</v>
      </c>
      <c r="P459" t="s">
        <v>31</v>
      </c>
      <c r="Q459">
        <v>1</v>
      </c>
    </row>
    <row r="460" spans="1:17" x14ac:dyDescent="0.3">
      <c r="A460" t="s">
        <v>492</v>
      </c>
      <c r="B460" t="s">
        <v>1224</v>
      </c>
      <c r="C460">
        <v>21</v>
      </c>
      <c r="D460" t="s">
        <v>27</v>
      </c>
      <c r="E460" t="s">
        <v>30</v>
      </c>
      <c r="F460" t="s">
        <v>563</v>
      </c>
      <c r="G460" t="s">
        <v>6</v>
      </c>
      <c r="H460" t="s">
        <v>11</v>
      </c>
      <c r="I460" s="1">
        <v>45201</v>
      </c>
      <c r="J460" s="1">
        <v>45202</v>
      </c>
      <c r="K460" s="8">
        <f>Table3[[#This Row],[Discharge_Date]]-Table3[[#This Row],[Admission_Date]]+1</f>
        <v>2</v>
      </c>
      <c r="L460" s="7">
        <v>66841</v>
      </c>
      <c r="M460" s="7">
        <f>Table3[[#This Row],[Treatment_Cost]]/Table3[[#This Row],[Length_of_Stay]]</f>
        <v>33420.5</v>
      </c>
      <c r="N460" t="str">
        <f>IF(Table3[[#This Row],[Cost per day]]&lt;PERCENTILE(Table3[Cost per day],0.25),"Low",
 IF(Table3[[#This Row],[Cost per day]]&gt;PERCENTILE(Table3[Cost per day],0.75),"High",
 "Normal"))</f>
        <v>High</v>
      </c>
      <c r="O460" t="s">
        <v>39</v>
      </c>
      <c r="P460" t="s">
        <v>31</v>
      </c>
      <c r="Q460">
        <v>1</v>
      </c>
    </row>
    <row r="461" spans="1:17" x14ac:dyDescent="0.3">
      <c r="A461" t="s">
        <v>493</v>
      </c>
      <c r="B461" t="s">
        <v>1098</v>
      </c>
      <c r="C461">
        <v>23</v>
      </c>
      <c r="D461" t="s">
        <v>27</v>
      </c>
      <c r="E461" t="s">
        <v>23</v>
      </c>
      <c r="F461" t="s">
        <v>558</v>
      </c>
      <c r="G461" t="s">
        <v>4</v>
      </c>
      <c r="H461" t="s">
        <v>10</v>
      </c>
      <c r="I461" s="1">
        <v>44737</v>
      </c>
      <c r="J461" s="1">
        <v>44739</v>
      </c>
      <c r="K461" s="8">
        <f>Table3[[#This Row],[Discharge_Date]]-Table3[[#This Row],[Admission_Date]]+1</f>
        <v>3</v>
      </c>
      <c r="L461" s="7">
        <v>136475</v>
      </c>
      <c r="M461" s="7">
        <f>Table3[[#This Row],[Treatment_Cost]]/Table3[[#This Row],[Length_of_Stay]]</f>
        <v>45491.666666666664</v>
      </c>
      <c r="N461" t="str">
        <f>IF(Table3[[#This Row],[Cost per day]]&lt;PERCENTILE(Table3[Cost per day],0.25),"Low",
 IF(Table3[[#This Row],[Cost per day]]&gt;PERCENTILE(Table3[Cost per day],0.75),"High",
 "Normal"))</f>
        <v>High</v>
      </c>
      <c r="O461" t="s">
        <v>28</v>
      </c>
      <c r="P461" t="s">
        <v>31</v>
      </c>
      <c r="Q461">
        <v>5</v>
      </c>
    </row>
    <row r="462" spans="1:17" x14ac:dyDescent="0.3">
      <c r="A462" t="s">
        <v>494</v>
      </c>
      <c r="B462" t="s">
        <v>684</v>
      </c>
      <c r="C462">
        <v>22</v>
      </c>
      <c r="D462" t="s">
        <v>27</v>
      </c>
      <c r="E462" t="s">
        <v>23</v>
      </c>
      <c r="F462" t="s">
        <v>562</v>
      </c>
      <c r="G462" t="s">
        <v>3</v>
      </c>
      <c r="H462" t="s">
        <v>11</v>
      </c>
      <c r="I462" s="1">
        <v>44887</v>
      </c>
      <c r="J462" s="1">
        <v>44889</v>
      </c>
      <c r="K462" s="8">
        <f>Table3[[#This Row],[Discharge_Date]]-Table3[[#This Row],[Admission_Date]]+1</f>
        <v>3</v>
      </c>
      <c r="L462" s="7">
        <v>136805</v>
      </c>
      <c r="M462" s="7">
        <f>Table3[[#This Row],[Treatment_Cost]]/Table3[[#This Row],[Length_of_Stay]]</f>
        <v>45601.666666666664</v>
      </c>
      <c r="N462" t="str">
        <f>IF(Table3[[#This Row],[Cost per day]]&lt;PERCENTILE(Table3[Cost per day],0.25),"Low",
 IF(Table3[[#This Row],[Cost per day]]&gt;PERCENTILE(Table3[Cost per day],0.75),"High",
 "Normal"))</f>
        <v>High</v>
      </c>
      <c r="O462" t="s">
        <v>39</v>
      </c>
      <c r="P462" t="s">
        <v>31</v>
      </c>
      <c r="Q462">
        <v>2</v>
      </c>
    </row>
    <row r="463" spans="1:17" x14ac:dyDescent="0.3">
      <c r="A463" t="s">
        <v>495</v>
      </c>
      <c r="B463" t="s">
        <v>1229</v>
      </c>
      <c r="C463">
        <v>53</v>
      </c>
      <c r="D463" t="s">
        <v>45</v>
      </c>
      <c r="E463" t="s">
        <v>23</v>
      </c>
      <c r="F463" t="s">
        <v>560</v>
      </c>
      <c r="G463" t="s">
        <v>4</v>
      </c>
      <c r="H463" t="s">
        <v>10</v>
      </c>
      <c r="I463" s="1">
        <v>45209</v>
      </c>
      <c r="J463" s="1">
        <v>45210</v>
      </c>
      <c r="K463" s="8">
        <f>Table3[[#This Row],[Discharge_Date]]-Table3[[#This Row],[Admission_Date]]+1</f>
        <v>2</v>
      </c>
      <c r="L463" s="7">
        <v>68593</v>
      </c>
      <c r="M463" s="7">
        <f>Table3[[#This Row],[Treatment_Cost]]/Table3[[#This Row],[Length_of_Stay]]</f>
        <v>34296.5</v>
      </c>
      <c r="N463" t="str">
        <f>IF(Table3[[#This Row],[Cost per day]]&lt;PERCENTILE(Table3[Cost per day],0.25),"Low",
 IF(Table3[[#This Row],[Cost per day]]&gt;PERCENTILE(Table3[Cost per day],0.75),"High",
 "Normal"))</f>
        <v>High</v>
      </c>
      <c r="O463" t="s">
        <v>39</v>
      </c>
      <c r="P463" t="s">
        <v>31</v>
      </c>
      <c r="Q463">
        <v>4</v>
      </c>
    </row>
    <row r="464" spans="1:17" x14ac:dyDescent="0.3">
      <c r="A464" t="s">
        <v>496</v>
      </c>
      <c r="B464" t="s">
        <v>1165</v>
      </c>
      <c r="C464">
        <v>17</v>
      </c>
      <c r="D464" t="s">
        <v>38</v>
      </c>
      <c r="E464" t="s">
        <v>30</v>
      </c>
      <c r="F464" t="s">
        <v>562</v>
      </c>
      <c r="G464" t="s">
        <v>6</v>
      </c>
      <c r="H464" t="s">
        <v>13</v>
      </c>
      <c r="I464" s="1">
        <v>45233</v>
      </c>
      <c r="J464" s="1">
        <v>45235</v>
      </c>
      <c r="K464" s="8">
        <f>Table3[[#This Row],[Discharge_Date]]-Table3[[#This Row],[Admission_Date]]+1</f>
        <v>3</v>
      </c>
      <c r="L464" s="7">
        <v>141126</v>
      </c>
      <c r="M464" s="7">
        <f>Table3[[#This Row],[Treatment_Cost]]/Table3[[#This Row],[Length_of_Stay]]</f>
        <v>47042</v>
      </c>
      <c r="N464" t="str">
        <f>IF(Table3[[#This Row],[Cost per day]]&lt;PERCENTILE(Table3[Cost per day],0.25),"Low",
 IF(Table3[[#This Row],[Cost per day]]&gt;PERCENTILE(Table3[Cost per day],0.75),"High",
 "Normal"))</f>
        <v>High</v>
      </c>
      <c r="O464" t="s">
        <v>28</v>
      </c>
      <c r="P464" t="s">
        <v>31</v>
      </c>
      <c r="Q464">
        <v>1</v>
      </c>
    </row>
    <row r="465" spans="1:17" x14ac:dyDescent="0.3">
      <c r="A465" t="s">
        <v>497</v>
      </c>
      <c r="B465" t="s">
        <v>780</v>
      </c>
      <c r="C465">
        <v>66</v>
      </c>
      <c r="D465" t="s">
        <v>33</v>
      </c>
      <c r="E465" t="s">
        <v>30</v>
      </c>
      <c r="F465" t="s">
        <v>560</v>
      </c>
      <c r="G465" t="s">
        <v>4</v>
      </c>
      <c r="H465" t="s">
        <v>13</v>
      </c>
      <c r="I465" s="1">
        <v>45404</v>
      </c>
      <c r="J465" s="1">
        <v>45406</v>
      </c>
      <c r="K465" s="8">
        <f>Table3[[#This Row],[Discharge_Date]]-Table3[[#This Row],[Admission_Date]]+1</f>
        <v>3</v>
      </c>
      <c r="L465" s="7">
        <v>142320</v>
      </c>
      <c r="M465" s="7">
        <f>Table3[[#This Row],[Treatment_Cost]]/Table3[[#This Row],[Length_of_Stay]]</f>
        <v>47440</v>
      </c>
      <c r="N465" t="str">
        <f>IF(Table3[[#This Row],[Cost per day]]&lt;PERCENTILE(Table3[Cost per day],0.25),"Low",
 IF(Table3[[#This Row],[Cost per day]]&gt;PERCENTILE(Table3[Cost per day],0.75),"High",
 "Normal"))</f>
        <v>High</v>
      </c>
      <c r="O465" t="s">
        <v>28</v>
      </c>
      <c r="P465" t="s">
        <v>25</v>
      </c>
      <c r="Q465">
        <v>2</v>
      </c>
    </row>
    <row r="466" spans="1:17" x14ac:dyDescent="0.3">
      <c r="A466" t="s">
        <v>498</v>
      </c>
      <c r="B466" t="s">
        <v>924</v>
      </c>
      <c r="C466">
        <v>44</v>
      </c>
      <c r="D466" t="s">
        <v>45</v>
      </c>
      <c r="E466" t="s">
        <v>23</v>
      </c>
      <c r="F466" t="s">
        <v>562</v>
      </c>
      <c r="G466" t="s">
        <v>6</v>
      </c>
      <c r="H466" t="s">
        <v>9</v>
      </c>
      <c r="I466" s="1">
        <v>45004</v>
      </c>
      <c r="J466" s="1">
        <v>45005</v>
      </c>
      <c r="K466" s="8">
        <f>Table3[[#This Row],[Discharge_Date]]-Table3[[#This Row],[Admission_Date]]+1</f>
        <v>2</v>
      </c>
      <c r="L466" s="7">
        <v>71354</v>
      </c>
      <c r="M466" s="7">
        <f>Table3[[#This Row],[Treatment_Cost]]/Table3[[#This Row],[Length_of_Stay]]</f>
        <v>35677</v>
      </c>
      <c r="N466" t="str">
        <f>IF(Table3[[#This Row],[Cost per day]]&lt;PERCENTILE(Table3[Cost per day],0.25),"Low",
 IF(Table3[[#This Row],[Cost per day]]&gt;PERCENTILE(Table3[Cost per day],0.75),"High",
 "Normal"))</f>
        <v>High</v>
      </c>
      <c r="O466" t="s">
        <v>39</v>
      </c>
      <c r="P466" t="s">
        <v>25</v>
      </c>
      <c r="Q466">
        <v>2</v>
      </c>
    </row>
    <row r="467" spans="1:17" x14ac:dyDescent="0.3">
      <c r="A467" t="s">
        <v>499</v>
      </c>
      <c r="B467" t="s">
        <v>687</v>
      </c>
      <c r="C467">
        <v>50</v>
      </c>
      <c r="D467" t="s">
        <v>45</v>
      </c>
      <c r="E467" t="s">
        <v>23</v>
      </c>
      <c r="F467" t="s">
        <v>558</v>
      </c>
      <c r="G467" t="s">
        <v>4</v>
      </c>
      <c r="H467" t="s">
        <v>10</v>
      </c>
      <c r="I467" s="1">
        <v>44940</v>
      </c>
      <c r="J467" s="1">
        <v>44942</v>
      </c>
      <c r="K467" s="8">
        <f>Table3[[#This Row],[Discharge_Date]]-Table3[[#This Row],[Admission_Date]]+1</f>
        <v>3</v>
      </c>
      <c r="L467" s="7">
        <v>142887</v>
      </c>
      <c r="M467" s="7">
        <f>Table3[[#This Row],[Treatment_Cost]]/Table3[[#This Row],[Length_of_Stay]]</f>
        <v>47629</v>
      </c>
      <c r="N467" t="str">
        <f>IF(Table3[[#This Row],[Cost per day]]&lt;PERCENTILE(Table3[Cost per day],0.25),"Low",
 IF(Table3[[#This Row],[Cost per day]]&gt;PERCENTILE(Table3[Cost per day],0.75),"High",
 "Normal"))</f>
        <v>High</v>
      </c>
      <c r="O467" t="s">
        <v>39</v>
      </c>
      <c r="P467" t="s">
        <v>31</v>
      </c>
      <c r="Q467">
        <v>2</v>
      </c>
    </row>
    <row r="468" spans="1:17" x14ac:dyDescent="0.3">
      <c r="A468" t="s">
        <v>500</v>
      </c>
      <c r="B468" t="s">
        <v>710</v>
      </c>
      <c r="C468">
        <v>52</v>
      </c>
      <c r="D468" t="s">
        <v>45</v>
      </c>
      <c r="E468" t="s">
        <v>30</v>
      </c>
      <c r="F468" t="s">
        <v>558</v>
      </c>
      <c r="G468" t="s">
        <v>4</v>
      </c>
      <c r="H468" t="s">
        <v>13</v>
      </c>
      <c r="I468" s="1">
        <v>45128</v>
      </c>
      <c r="J468" s="1">
        <v>45130</v>
      </c>
      <c r="K468" s="8">
        <f>Table3[[#This Row],[Discharge_Date]]-Table3[[#This Row],[Admission_Date]]+1</f>
        <v>3</v>
      </c>
      <c r="L468" s="7">
        <v>143115</v>
      </c>
      <c r="M468" s="7">
        <f>Table3[[#This Row],[Treatment_Cost]]/Table3[[#This Row],[Length_of_Stay]]</f>
        <v>47705</v>
      </c>
      <c r="N468" t="str">
        <f>IF(Table3[[#This Row],[Cost per day]]&lt;PERCENTILE(Table3[Cost per day],0.25),"Low",
 IF(Table3[[#This Row],[Cost per day]]&gt;PERCENTILE(Table3[Cost per day],0.75),"High",
 "Normal"))</f>
        <v>High</v>
      </c>
      <c r="O468" t="s">
        <v>24</v>
      </c>
      <c r="P468" t="s">
        <v>25</v>
      </c>
      <c r="Q468">
        <v>5</v>
      </c>
    </row>
    <row r="469" spans="1:17" x14ac:dyDescent="0.3">
      <c r="A469" t="s">
        <v>501</v>
      </c>
      <c r="B469" t="s">
        <v>1202</v>
      </c>
      <c r="C469">
        <v>63</v>
      </c>
      <c r="D469" t="s">
        <v>33</v>
      </c>
      <c r="E469" t="s">
        <v>23</v>
      </c>
      <c r="F469" t="s">
        <v>563</v>
      </c>
      <c r="G469" t="s">
        <v>6</v>
      </c>
      <c r="H469" t="s">
        <v>9</v>
      </c>
      <c r="I469" s="1">
        <v>45407</v>
      </c>
      <c r="J469" s="1">
        <v>45409</v>
      </c>
      <c r="K469" s="8">
        <f>Table3[[#This Row],[Discharge_Date]]-Table3[[#This Row],[Admission_Date]]+1</f>
        <v>3</v>
      </c>
      <c r="L469" s="7">
        <v>143267</v>
      </c>
      <c r="M469" s="7">
        <f>Table3[[#This Row],[Treatment_Cost]]/Table3[[#This Row],[Length_of_Stay]]</f>
        <v>47755.666666666664</v>
      </c>
      <c r="N469" t="str">
        <f>IF(Table3[[#This Row],[Cost per day]]&lt;PERCENTILE(Table3[Cost per day],0.25),"Low",
 IF(Table3[[#This Row],[Cost per day]]&gt;PERCENTILE(Table3[Cost per day],0.75),"High",
 "Normal"))</f>
        <v>High</v>
      </c>
      <c r="O469" t="s">
        <v>28</v>
      </c>
      <c r="P469" t="s">
        <v>25</v>
      </c>
      <c r="Q469">
        <v>2</v>
      </c>
    </row>
    <row r="470" spans="1:17" x14ac:dyDescent="0.3">
      <c r="A470" t="s">
        <v>502</v>
      </c>
      <c r="B470" t="s">
        <v>1050</v>
      </c>
      <c r="C470">
        <v>81</v>
      </c>
      <c r="D470" t="s">
        <v>22</v>
      </c>
      <c r="E470" t="s">
        <v>23</v>
      </c>
      <c r="F470" t="s">
        <v>562</v>
      </c>
      <c r="G470" t="s">
        <v>3</v>
      </c>
      <c r="H470" t="s">
        <v>9</v>
      </c>
      <c r="I470" s="1">
        <v>45226</v>
      </c>
      <c r="J470" s="1">
        <v>45228</v>
      </c>
      <c r="K470" s="8">
        <f>Table3[[#This Row],[Discharge_Date]]-Table3[[#This Row],[Admission_Date]]+1</f>
        <v>3</v>
      </c>
      <c r="L470" s="7">
        <v>143498</v>
      </c>
      <c r="M470" s="7">
        <f>Table3[[#This Row],[Treatment_Cost]]/Table3[[#This Row],[Length_of_Stay]]</f>
        <v>47832.666666666664</v>
      </c>
      <c r="N470" t="str">
        <f>IF(Table3[[#This Row],[Cost per day]]&lt;PERCENTILE(Table3[Cost per day],0.25),"Low",
 IF(Table3[[#This Row],[Cost per day]]&gt;PERCENTILE(Table3[Cost per day],0.75),"High",
 "Normal"))</f>
        <v>High</v>
      </c>
      <c r="O470" t="s">
        <v>24</v>
      </c>
      <c r="P470" t="s">
        <v>31</v>
      </c>
      <c r="Q470">
        <v>3</v>
      </c>
    </row>
    <row r="471" spans="1:17" x14ac:dyDescent="0.3">
      <c r="A471" t="s">
        <v>503</v>
      </c>
      <c r="B471" t="s">
        <v>1476</v>
      </c>
      <c r="C471">
        <v>85</v>
      </c>
      <c r="D471" t="s">
        <v>22</v>
      </c>
      <c r="E471" t="s">
        <v>23</v>
      </c>
      <c r="F471" t="s">
        <v>562</v>
      </c>
      <c r="G471" t="s">
        <v>4</v>
      </c>
      <c r="H471" t="s">
        <v>11</v>
      </c>
      <c r="I471" s="1">
        <v>44855</v>
      </c>
      <c r="J471" s="1">
        <v>44857</v>
      </c>
      <c r="K471" s="8">
        <f>Table3[[#This Row],[Discharge_Date]]-Table3[[#This Row],[Admission_Date]]+1</f>
        <v>3</v>
      </c>
      <c r="L471" s="7">
        <v>148460</v>
      </c>
      <c r="M471" s="7">
        <f>Table3[[#This Row],[Treatment_Cost]]/Table3[[#This Row],[Length_of_Stay]]</f>
        <v>49486.666666666664</v>
      </c>
      <c r="N471" t="str">
        <f>IF(Table3[[#This Row],[Cost per day]]&lt;PERCENTILE(Table3[Cost per day],0.25),"Low",
 IF(Table3[[#This Row],[Cost per day]]&gt;PERCENTILE(Table3[Cost per day],0.75),"High",
 "Normal"))</f>
        <v>High</v>
      </c>
      <c r="O471" t="s">
        <v>24</v>
      </c>
      <c r="P471" t="s">
        <v>31</v>
      </c>
      <c r="Q471">
        <v>3</v>
      </c>
    </row>
    <row r="472" spans="1:17" x14ac:dyDescent="0.3">
      <c r="A472" t="s">
        <v>504</v>
      </c>
      <c r="B472" t="s">
        <v>793</v>
      </c>
      <c r="C472">
        <v>48</v>
      </c>
      <c r="D472" t="s">
        <v>45</v>
      </c>
      <c r="E472" t="s">
        <v>23</v>
      </c>
      <c r="F472" t="s">
        <v>561</v>
      </c>
      <c r="G472" t="s">
        <v>4</v>
      </c>
      <c r="H472" t="s">
        <v>11</v>
      </c>
      <c r="I472" s="1">
        <v>44683</v>
      </c>
      <c r="J472" s="1">
        <v>44684</v>
      </c>
      <c r="K472" s="8">
        <f>Table3[[#This Row],[Discharge_Date]]-Table3[[#This Row],[Admission_Date]]+1</f>
        <v>2</v>
      </c>
      <c r="L472" s="7">
        <v>77364</v>
      </c>
      <c r="M472" s="7">
        <f>Table3[[#This Row],[Treatment_Cost]]/Table3[[#This Row],[Length_of_Stay]]</f>
        <v>38682</v>
      </c>
      <c r="N472" t="str">
        <f>IF(Table3[[#This Row],[Cost per day]]&lt;PERCENTILE(Table3[Cost per day],0.25),"Low",
 IF(Table3[[#This Row],[Cost per day]]&gt;PERCENTILE(Table3[Cost per day],0.75),"High",
 "Normal"))</f>
        <v>High</v>
      </c>
      <c r="O472" t="s">
        <v>35</v>
      </c>
      <c r="P472" t="s">
        <v>25</v>
      </c>
      <c r="Q472">
        <v>4</v>
      </c>
    </row>
    <row r="473" spans="1:17" x14ac:dyDescent="0.3">
      <c r="A473" t="s">
        <v>505</v>
      </c>
      <c r="B473" t="s">
        <v>808</v>
      </c>
      <c r="C473">
        <v>71</v>
      </c>
      <c r="D473" t="s">
        <v>33</v>
      </c>
      <c r="E473" t="s">
        <v>30</v>
      </c>
      <c r="F473" t="s">
        <v>560</v>
      </c>
      <c r="G473" t="s">
        <v>3</v>
      </c>
      <c r="H473" t="s">
        <v>9</v>
      </c>
      <c r="I473" s="1">
        <v>44908</v>
      </c>
      <c r="J473" s="1">
        <v>44909</v>
      </c>
      <c r="K473" s="8">
        <f>Table3[[#This Row],[Discharge_Date]]-Table3[[#This Row],[Admission_Date]]+1</f>
        <v>2</v>
      </c>
      <c r="L473" s="7">
        <v>77689</v>
      </c>
      <c r="M473" s="7">
        <f>Table3[[#This Row],[Treatment_Cost]]/Table3[[#This Row],[Length_of_Stay]]</f>
        <v>38844.5</v>
      </c>
      <c r="N473" t="str">
        <f>IF(Table3[[#This Row],[Cost per day]]&lt;PERCENTILE(Table3[Cost per day],0.25),"Low",
 IF(Table3[[#This Row],[Cost per day]]&gt;PERCENTILE(Table3[Cost per day],0.75),"High",
 "Normal"))</f>
        <v>High</v>
      </c>
      <c r="O473" t="s">
        <v>28</v>
      </c>
      <c r="P473" t="s">
        <v>25</v>
      </c>
      <c r="Q473">
        <v>5</v>
      </c>
    </row>
    <row r="474" spans="1:17" x14ac:dyDescent="0.3">
      <c r="A474" t="s">
        <v>506</v>
      </c>
      <c r="B474" t="s">
        <v>1219</v>
      </c>
      <c r="C474">
        <v>56</v>
      </c>
      <c r="D474" t="s">
        <v>45</v>
      </c>
      <c r="E474" t="s">
        <v>23</v>
      </c>
      <c r="F474" t="s">
        <v>563</v>
      </c>
      <c r="G474" t="s">
        <v>6</v>
      </c>
      <c r="H474" t="s">
        <v>12</v>
      </c>
      <c r="I474" s="1">
        <v>44878</v>
      </c>
      <c r="J474" s="1">
        <v>44879</v>
      </c>
      <c r="K474" s="8">
        <f>Table3[[#This Row],[Discharge_Date]]-Table3[[#This Row],[Admission_Date]]+1</f>
        <v>2</v>
      </c>
      <c r="L474" s="7">
        <v>79731</v>
      </c>
      <c r="M474" s="7">
        <f>Table3[[#This Row],[Treatment_Cost]]/Table3[[#This Row],[Length_of_Stay]]</f>
        <v>39865.5</v>
      </c>
      <c r="N474" t="str">
        <f>IF(Table3[[#This Row],[Cost per day]]&lt;PERCENTILE(Table3[Cost per day],0.25),"Low",
 IF(Table3[[#This Row],[Cost per day]]&gt;PERCENTILE(Table3[Cost per day],0.75),"High",
 "Normal"))</f>
        <v>High</v>
      </c>
      <c r="O474" t="s">
        <v>28</v>
      </c>
      <c r="P474" t="s">
        <v>31</v>
      </c>
      <c r="Q474">
        <v>3</v>
      </c>
    </row>
    <row r="475" spans="1:17" x14ac:dyDescent="0.3">
      <c r="A475" t="s">
        <v>507</v>
      </c>
      <c r="B475" t="s">
        <v>1227</v>
      </c>
      <c r="C475">
        <v>69</v>
      </c>
      <c r="D475" t="s">
        <v>33</v>
      </c>
      <c r="E475" t="s">
        <v>23</v>
      </c>
      <c r="F475" t="s">
        <v>560</v>
      </c>
      <c r="G475" t="s">
        <v>4</v>
      </c>
      <c r="H475" t="s">
        <v>13</v>
      </c>
      <c r="I475" s="1">
        <v>44725</v>
      </c>
      <c r="J475" s="1">
        <v>44726</v>
      </c>
      <c r="K475" s="8">
        <f>Table3[[#This Row],[Discharge_Date]]-Table3[[#This Row],[Admission_Date]]+1</f>
        <v>2</v>
      </c>
      <c r="L475" s="7">
        <v>83372</v>
      </c>
      <c r="M475" s="7">
        <f>Table3[[#This Row],[Treatment_Cost]]/Table3[[#This Row],[Length_of_Stay]]</f>
        <v>41686</v>
      </c>
      <c r="N475" t="str">
        <f>IF(Table3[[#This Row],[Cost per day]]&lt;PERCENTILE(Table3[Cost per day],0.25),"Low",
 IF(Table3[[#This Row],[Cost per day]]&gt;PERCENTILE(Table3[Cost per day],0.75),"High",
 "Normal"))</f>
        <v>High</v>
      </c>
      <c r="O475" t="s">
        <v>35</v>
      </c>
      <c r="P475" t="s">
        <v>25</v>
      </c>
      <c r="Q475">
        <v>2</v>
      </c>
    </row>
    <row r="476" spans="1:17" x14ac:dyDescent="0.3">
      <c r="A476" t="s">
        <v>508</v>
      </c>
      <c r="B476" t="s">
        <v>1086</v>
      </c>
      <c r="C476">
        <v>62</v>
      </c>
      <c r="D476" t="s">
        <v>33</v>
      </c>
      <c r="E476" t="s">
        <v>30</v>
      </c>
      <c r="F476" t="s">
        <v>558</v>
      </c>
      <c r="G476" t="s">
        <v>2</v>
      </c>
      <c r="H476" t="s">
        <v>10</v>
      </c>
      <c r="I476" s="1">
        <v>45333</v>
      </c>
      <c r="J476" s="1">
        <v>45334</v>
      </c>
      <c r="K476" s="8">
        <f>Table3[[#This Row],[Discharge_Date]]-Table3[[#This Row],[Admission_Date]]+1</f>
        <v>2</v>
      </c>
      <c r="L476" s="7">
        <v>84283</v>
      </c>
      <c r="M476" s="7">
        <f>Table3[[#This Row],[Treatment_Cost]]/Table3[[#This Row],[Length_of_Stay]]</f>
        <v>42141.5</v>
      </c>
      <c r="N476" t="str">
        <f>IF(Table3[[#This Row],[Cost per day]]&lt;PERCENTILE(Table3[Cost per day],0.25),"Low",
 IF(Table3[[#This Row],[Cost per day]]&gt;PERCENTILE(Table3[Cost per day],0.75),"High",
 "Normal"))</f>
        <v>High</v>
      </c>
      <c r="O476" t="s">
        <v>39</v>
      </c>
      <c r="P476" t="s">
        <v>25</v>
      </c>
      <c r="Q476">
        <v>2</v>
      </c>
    </row>
    <row r="477" spans="1:17" x14ac:dyDescent="0.3">
      <c r="A477" t="s">
        <v>509</v>
      </c>
      <c r="B477" t="s">
        <v>772</v>
      </c>
      <c r="C477">
        <v>79</v>
      </c>
      <c r="D477" t="s">
        <v>22</v>
      </c>
      <c r="E477" t="s">
        <v>23</v>
      </c>
      <c r="F477" t="s">
        <v>563</v>
      </c>
      <c r="G477" t="s">
        <v>4</v>
      </c>
      <c r="H477" t="s">
        <v>10</v>
      </c>
      <c r="I477" s="1">
        <v>44629</v>
      </c>
      <c r="J477" s="1">
        <v>44630</v>
      </c>
      <c r="K477" s="8">
        <f>Table3[[#This Row],[Discharge_Date]]-Table3[[#This Row],[Admission_Date]]+1</f>
        <v>2</v>
      </c>
      <c r="L477" s="7">
        <v>85082</v>
      </c>
      <c r="M477" s="7">
        <f>Table3[[#This Row],[Treatment_Cost]]/Table3[[#This Row],[Length_of_Stay]]</f>
        <v>42541</v>
      </c>
      <c r="N477" t="str">
        <f>IF(Table3[[#This Row],[Cost per day]]&lt;PERCENTILE(Table3[Cost per day],0.25),"Low",
 IF(Table3[[#This Row],[Cost per day]]&gt;PERCENTILE(Table3[Cost per day],0.75),"High",
 "Normal"))</f>
        <v>High</v>
      </c>
      <c r="O477" t="s">
        <v>35</v>
      </c>
      <c r="P477" t="s">
        <v>31</v>
      </c>
      <c r="Q477">
        <v>5</v>
      </c>
    </row>
    <row r="478" spans="1:17" x14ac:dyDescent="0.3">
      <c r="A478" t="s">
        <v>510</v>
      </c>
      <c r="B478" t="s">
        <v>855</v>
      </c>
      <c r="C478">
        <v>82</v>
      </c>
      <c r="D478" t="s">
        <v>22</v>
      </c>
      <c r="E478" t="s">
        <v>23</v>
      </c>
      <c r="F478" t="s">
        <v>563</v>
      </c>
      <c r="G478" t="s">
        <v>5</v>
      </c>
      <c r="H478" t="s">
        <v>12</v>
      </c>
      <c r="I478" s="1">
        <v>45019</v>
      </c>
      <c r="J478" s="1">
        <v>45020</v>
      </c>
      <c r="K478" s="8">
        <f>Table3[[#This Row],[Discharge_Date]]-Table3[[#This Row],[Admission_Date]]+1</f>
        <v>2</v>
      </c>
      <c r="L478" s="7">
        <v>86647</v>
      </c>
      <c r="M478" s="7">
        <f>Table3[[#This Row],[Treatment_Cost]]/Table3[[#This Row],[Length_of_Stay]]</f>
        <v>43323.5</v>
      </c>
      <c r="N478" t="str">
        <f>IF(Table3[[#This Row],[Cost per day]]&lt;PERCENTILE(Table3[Cost per day],0.25),"Low",
 IF(Table3[[#This Row],[Cost per day]]&gt;PERCENTILE(Table3[Cost per day],0.75),"High",
 "Normal"))</f>
        <v>High</v>
      </c>
      <c r="O478" t="s">
        <v>24</v>
      </c>
      <c r="P478" t="s">
        <v>31</v>
      </c>
      <c r="Q478">
        <v>1</v>
      </c>
    </row>
    <row r="479" spans="1:17" x14ac:dyDescent="0.3">
      <c r="A479" t="s">
        <v>511</v>
      </c>
      <c r="B479" t="s">
        <v>1388</v>
      </c>
      <c r="C479">
        <v>64</v>
      </c>
      <c r="D479" t="s">
        <v>33</v>
      </c>
      <c r="E479" t="s">
        <v>30</v>
      </c>
      <c r="F479" t="s">
        <v>558</v>
      </c>
      <c r="G479" t="s">
        <v>6</v>
      </c>
      <c r="H479" t="s">
        <v>10</v>
      </c>
      <c r="I479" s="1">
        <v>44749</v>
      </c>
      <c r="J479" s="1">
        <v>44750</v>
      </c>
      <c r="K479" s="8">
        <f>Table3[[#This Row],[Discharge_Date]]-Table3[[#This Row],[Admission_Date]]+1</f>
        <v>2</v>
      </c>
      <c r="L479" s="7">
        <v>86916</v>
      </c>
      <c r="M479" s="7">
        <f>Table3[[#This Row],[Treatment_Cost]]/Table3[[#This Row],[Length_of_Stay]]</f>
        <v>43458</v>
      </c>
      <c r="N479" t="str">
        <f>IF(Table3[[#This Row],[Cost per day]]&lt;PERCENTILE(Table3[Cost per day],0.25),"Low",
 IF(Table3[[#This Row],[Cost per day]]&gt;PERCENTILE(Table3[Cost per day],0.75),"High",
 "Normal"))</f>
        <v>High</v>
      </c>
      <c r="O479" t="s">
        <v>28</v>
      </c>
      <c r="P479" t="s">
        <v>31</v>
      </c>
      <c r="Q479">
        <v>2</v>
      </c>
    </row>
    <row r="480" spans="1:17" x14ac:dyDescent="0.3">
      <c r="A480" t="s">
        <v>512</v>
      </c>
      <c r="B480" t="s">
        <v>966</v>
      </c>
      <c r="C480">
        <v>76</v>
      </c>
      <c r="D480" t="s">
        <v>22</v>
      </c>
      <c r="E480" t="s">
        <v>23</v>
      </c>
      <c r="F480" t="s">
        <v>560</v>
      </c>
      <c r="G480" t="s">
        <v>2</v>
      </c>
      <c r="H480" t="s">
        <v>11</v>
      </c>
      <c r="I480" s="1">
        <v>44699</v>
      </c>
      <c r="J480" s="1">
        <v>44700</v>
      </c>
      <c r="K480" s="8">
        <f>Table3[[#This Row],[Discharge_Date]]-Table3[[#This Row],[Admission_Date]]+1</f>
        <v>2</v>
      </c>
      <c r="L480" s="7">
        <v>87905</v>
      </c>
      <c r="M480" s="7">
        <f>Table3[[#This Row],[Treatment_Cost]]/Table3[[#This Row],[Length_of_Stay]]</f>
        <v>43952.5</v>
      </c>
      <c r="N480" t="str">
        <f>IF(Table3[[#This Row],[Cost per day]]&lt;PERCENTILE(Table3[Cost per day],0.25),"Low",
 IF(Table3[[#This Row],[Cost per day]]&gt;PERCENTILE(Table3[Cost per day],0.75),"High",
 "Normal"))</f>
        <v>High</v>
      </c>
      <c r="O480" t="s">
        <v>39</v>
      </c>
      <c r="P480" t="s">
        <v>31</v>
      </c>
      <c r="Q480">
        <v>5</v>
      </c>
    </row>
    <row r="481" spans="1:17" x14ac:dyDescent="0.3">
      <c r="A481" t="s">
        <v>513</v>
      </c>
      <c r="B481" t="s">
        <v>1169</v>
      </c>
      <c r="C481">
        <v>32</v>
      </c>
      <c r="D481" t="s">
        <v>27</v>
      </c>
      <c r="E481" t="s">
        <v>23</v>
      </c>
      <c r="F481" t="s">
        <v>562</v>
      </c>
      <c r="G481" t="s">
        <v>5</v>
      </c>
      <c r="H481" t="s">
        <v>11</v>
      </c>
      <c r="I481" s="1">
        <v>44796</v>
      </c>
      <c r="J481" s="1">
        <v>44797</v>
      </c>
      <c r="K481" s="8">
        <f>Table3[[#This Row],[Discharge_Date]]-Table3[[#This Row],[Admission_Date]]+1</f>
        <v>2</v>
      </c>
      <c r="L481" s="7">
        <v>91326</v>
      </c>
      <c r="M481" s="7">
        <f>Table3[[#This Row],[Treatment_Cost]]/Table3[[#This Row],[Length_of_Stay]]</f>
        <v>45663</v>
      </c>
      <c r="N481" t="str">
        <f>IF(Table3[[#This Row],[Cost per day]]&lt;PERCENTILE(Table3[Cost per day],0.25),"Low",
 IF(Table3[[#This Row],[Cost per day]]&gt;PERCENTILE(Table3[Cost per day],0.75),"High",
 "Normal"))</f>
        <v>High</v>
      </c>
      <c r="O481" t="s">
        <v>35</v>
      </c>
      <c r="P481" t="s">
        <v>31</v>
      </c>
      <c r="Q481">
        <v>4</v>
      </c>
    </row>
    <row r="482" spans="1:17" x14ac:dyDescent="0.3">
      <c r="A482" t="s">
        <v>514</v>
      </c>
      <c r="B482" t="s">
        <v>1215</v>
      </c>
      <c r="C482">
        <v>81</v>
      </c>
      <c r="D482" t="s">
        <v>22</v>
      </c>
      <c r="E482" t="s">
        <v>23</v>
      </c>
      <c r="F482" t="s">
        <v>558</v>
      </c>
      <c r="G482" t="s">
        <v>5</v>
      </c>
      <c r="H482" t="s">
        <v>9</v>
      </c>
      <c r="I482" s="1">
        <v>45084</v>
      </c>
      <c r="J482" s="1">
        <v>45085</v>
      </c>
      <c r="K482" s="8">
        <f>Table3[[#This Row],[Discharge_Date]]-Table3[[#This Row],[Admission_Date]]+1</f>
        <v>2</v>
      </c>
      <c r="L482" s="7">
        <v>93508</v>
      </c>
      <c r="M482" s="7">
        <f>Table3[[#This Row],[Treatment_Cost]]/Table3[[#This Row],[Length_of_Stay]]</f>
        <v>46754</v>
      </c>
      <c r="N482" t="str">
        <f>IF(Table3[[#This Row],[Cost per day]]&lt;PERCENTILE(Table3[Cost per day],0.25),"Low",
 IF(Table3[[#This Row],[Cost per day]]&gt;PERCENTILE(Table3[Cost per day],0.75),"High",
 "Normal"))</f>
        <v>High</v>
      </c>
      <c r="O482" t="s">
        <v>28</v>
      </c>
      <c r="P482" t="s">
        <v>25</v>
      </c>
      <c r="Q482">
        <v>3</v>
      </c>
    </row>
    <row r="483" spans="1:17" x14ac:dyDescent="0.3">
      <c r="A483" t="s">
        <v>515</v>
      </c>
      <c r="B483" t="s">
        <v>581</v>
      </c>
      <c r="C483">
        <v>39</v>
      </c>
      <c r="D483" t="s">
        <v>27</v>
      </c>
      <c r="E483" t="s">
        <v>23</v>
      </c>
      <c r="F483" t="s">
        <v>562</v>
      </c>
      <c r="G483" t="s">
        <v>4</v>
      </c>
      <c r="H483" t="s">
        <v>9</v>
      </c>
      <c r="I483" s="1">
        <v>44692</v>
      </c>
      <c r="J483" s="1">
        <v>44693</v>
      </c>
      <c r="K483" s="8">
        <f>Table3[[#This Row],[Discharge_Date]]-Table3[[#This Row],[Admission_Date]]+1</f>
        <v>2</v>
      </c>
      <c r="L483" s="7">
        <v>93509</v>
      </c>
      <c r="M483" s="7">
        <f>Table3[[#This Row],[Treatment_Cost]]/Table3[[#This Row],[Length_of_Stay]]</f>
        <v>46754.5</v>
      </c>
      <c r="N483" t="str">
        <f>IF(Table3[[#This Row],[Cost per day]]&lt;PERCENTILE(Table3[Cost per day],0.25),"Low",
 IF(Table3[[#This Row],[Cost per day]]&gt;PERCENTILE(Table3[Cost per day],0.75),"High",
 "Normal"))</f>
        <v>High</v>
      </c>
      <c r="O483" t="s">
        <v>39</v>
      </c>
      <c r="P483" t="s">
        <v>31</v>
      </c>
      <c r="Q483">
        <v>1</v>
      </c>
    </row>
    <row r="484" spans="1:17" x14ac:dyDescent="0.3">
      <c r="A484" t="s">
        <v>516</v>
      </c>
      <c r="B484" t="s">
        <v>1246</v>
      </c>
      <c r="C484">
        <v>27</v>
      </c>
      <c r="D484" t="s">
        <v>27</v>
      </c>
      <c r="E484" t="s">
        <v>30</v>
      </c>
      <c r="F484" t="s">
        <v>558</v>
      </c>
      <c r="G484" t="s">
        <v>5</v>
      </c>
      <c r="H484" t="s">
        <v>10</v>
      </c>
      <c r="I484" s="1">
        <v>45055</v>
      </c>
      <c r="J484" s="1">
        <v>45056</v>
      </c>
      <c r="K484" s="8">
        <f>Table3[[#This Row],[Discharge_Date]]-Table3[[#This Row],[Admission_Date]]+1</f>
        <v>2</v>
      </c>
      <c r="L484" s="7">
        <v>96431</v>
      </c>
      <c r="M484" s="7">
        <f>Table3[[#This Row],[Treatment_Cost]]/Table3[[#This Row],[Length_of_Stay]]</f>
        <v>48215.5</v>
      </c>
      <c r="N484" t="str">
        <f>IF(Table3[[#This Row],[Cost per day]]&lt;PERCENTILE(Table3[Cost per day],0.25),"Low",
 IF(Table3[[#This Row],[Cost per day]]&gt;PERCENTILE(Table3[Cost per day],0.75),"High",
 "Normal"))</f>
        <v>High</v>
      </c>
      <c r="O484" t="s">
        <v>24</v>
      </c>
      <c r="P484" t="s">
        <v>31</v>
      </c>
      <c r="Q484">
        <v>1</v>
      </c>
    </row>
    <row r="485" spans="1:17" x14ac:dyDescent="0.3">
      <c r="A485" t="s">
        <v>517</v>
      </c>
      <c r="B485" t="s">
        <v>1429</v>
      </c>
      <c r="C485">
        <v>27</v>
      </c>
      <c r="D485" t="s">
        <v>27</v>
      </c>
      <c r="E485" t="s">
        <v>30</v>
      </c>
      <c r="F485" t="s">
        <v>558</v>
      </c>
      <c r="G485" t="s">
        <v>4</v>
      </c>
      <c r="H485" t="s">
        <v>11</v>
      </c>
      <c r="I485" s="1">
        <v>44613</v>
      </c>
      <c r="J485" s="1">
        <v>44614</v>
      </c>
      <c r="K485" s="8">
        <f>Table3[[#This Row],[Discharge_Date]]-Table3[[#This Row],[Admission_Date]]+1</f>
        <v>2</v>
      </c>
      <c r="L485" s="7">
        <v>100132</v>
      </c>
      <c r="M485" s="7">
        <f>Table3[[#This Row],[Treatment_Cost]]/Table3[[#This Row],[Length_of_Stay]]</f>
        <v>50066</v>
      </c>
      <c r="N485" t="str">
        <f>IF(Table3[[#This Row],[Cost per day]]&lt;PERCENTILE(Table3[Cost per day],0.25),"Low",
 IF(Table3[[#This Row],[Cost per day]]&gt;PERCENTILE(Table3[Cost per day],0.75),"High",
 "Normal"))</f>
        <v>High</v>
      </c>
      <c r="O485" t="s">
        <v>24</v>
      </c>
      <c r="P485" t="s">
        <v>31</v>
      </c>
      <c r="Q485">
        <v>5</v>
      </c>
    </row>
    <row r="486" spans="1:17" x14ac:dyDescent="0.3">
      <c r="A486" t="s">
        <v>518</v>
      </c>
      <c r="B486" t="s">
        <v>1225</v>
      </c>
      <c r="C486">
        <v>26</v>
      </c>
      <c r="D486" t="s">
        <v>27</v>
      </c>
      <c r="E486" t="s">
        <v>23</v>
      </c>
      <c r="F486" t="s">
        <v>562</v>
      </c>
      <c r="G486" t="s">
        <v>2</v>
      </c>
      <c r="H486" t="s">
        <v>12</v>
      </c>
      <c r="I486" s="1">
        <v>44974</v>
      </c>
      <c r="J486" s="1">
        <v>44975</v>
      </c>
      <c r="K486" s="8">
        <f>Table3[[#This Row],[Discharge_Date]]-Table3[[#This Row],[Admission_Date]]+1</f>
        <v>2</v>
      </c>
      <c r="L486" s="7">
        <v>100646</v>
      </c>
      <c r="M486" s="7">
        <f>Table3[[#This Row],[Treatment_Cost]]/Table3[[#This Row],[Length_of_Stay]]</f>
        <v>50323</v>
      </c>
      <c r="N486" t="str">
        <f>IF(Table3[[#This Row],[Cost per day]]&lt;PERCENTILE(Table3[Cost per day],0.25),"Low",
 IF(Table3[[#This Row],[Cost per day]]&gt;PERCENTILE(Table3[Cost per day],0.75),"High",
 "Normal"))</f>
        <v>High</v>
      </c>
      <c r="O486" t="s">
        <v>24</v>
      </c>
      <c r="P486" t="s">
        <v>31</v>
      </c>
      <c r="Q486">
        <v>1</v>
      </c>
    </row>
    <row r="487" spans="1:17" x14ac:dyDescent="0.3">
      <c r="A487" t="s">
        <v>519</v>
      </c>
      <c r="B487" t="s">
        <v>844</v>
      </c>
      <c r="C487">
        <v>4</v>
      </c>
      <c r="D487" t="s">
        <v>38</v>
      </c>
      <c r="E487" t="s">
        <v>30</v>
      </c>
      <c r="F487" t="s">
        <v>560</v>
      </c>
      <c r="G487" t="s">
        <v>6</v>
      </c>
      <c r="H487" t="s">
        <v>10</v>
      </c>
      <c r="I487" s="1">
        <v>45152</v>
      </c>
      <c r="J487" s="1">
        <v>45153</v>
      </c>
      <c r="K487" s="8">
        <f>Table3[[#This Row],[Discharge_Date]]-Table3[[#This Row],[Admission_Date]]+1</f>
        <v>2</v>
      </c>
      <c r="L487" s="7">
        <v>103485</v>
      </c>
      <c r="M487" s="7">
        <f>Table3[[#This Row],[Treatment_Cost]]/Table3[[#This Row],[Length_of_Stay]]</f>
        <v>51742.5</v>
      </c>
      <c r="N487" t="str">
        <f>IF(Table3[[#This Row],[Cost per day]]&lt;PERCENTILE(Table3[Cost per day],0.25),"Low",
 IF(Table3[[#This Row],[Cost per day]]&gt;PERCENTILE(Table3[Cost per day],0.75),"High",
 "Normal"))</f>
        <v>High</v>
      </c>
      <c r="O487" t="s">
        <v>24</v>
      </c>
      <c r="P487" t="s">
        <v>25</v>
      </c>
      <c r="Q487">
        <v>4</v>
      </c>
    </row>
    <row r="488" spans="1:17" x14ac:dyDescent="0.3">
      <c r="A488" t="s">
        <v>520</v>
      </c>
      <c r="B488" t="s">
        <v>909</v>
      </c>
      <c r="C488">
        <v>56</v>
      </c>
      <c r="D488" t="s">
        <v>45</v>
      </c>
      <c r="E488" t="s">
        <v>30</v>
      </c>
      <c r="F488" t="s">
        <v>558</v>
      </c>
      <c r="G488" t="s">
        <v>4</v>
      </c>
      <c r="H488" t="s">
        <v>10</v>
      </c>
      <c r="I488" s="1">
        <v>45025</v>
      </c>
      <c r="J488" s="1">
        <v>45026</v>
      </c>
      <c r="K488" s="8">
        <f>Table3[[#This Row],[Discharge_Date]]-Table3[[#This Row],[Admission_Date]]+1</f>
        <v>2</v>
      </c>
      <c r="L488" s="7">
        <v>105920</v>
      </c>
      <c r="M488" s="7">
        <f>Table3[[#This Row],[Treatment_Cost]]/Table3[[#This Row],[Length_of_Stay]]</f>
        <v>52960</v>
      </c>
      <c r="N488" t="str">
        <f>IF(Table3[[#This Row],[Cost per day]]&lt;PERCENTILE(Table3[Cost per day],0.25),"Low",
 IF(Table3[[#This Row],[Cost per day]]&gt;PERCENTILE(Table3[Cost per day],0.75),"High",
 "Normal"))</f>
        <v>High</v>
      </c>
      <c r="O488" t="s">
        <v>24</v>
      </c>
      <c r="P488" t="s">
        <v>31</v>
      </c>
      <c r="Q488">
        <v>1</v>
      </c>
    </row>
    <row r="489" spans="1:17" x14ac:dyDescent="0.3">
      <c r="A489" t="s">
        <v>521</v>
      </c>
      <c r="B489" t="s">
        <v>694</v>
      </c>
      <c r="C489">
        <v>76</v>
      </c>
      <c r="D489" t="s">
        <v>22</v>
      </c>
      <c r="E489" t="s">
        <v>30</v>
      </c>
      <c r="F489" t="s">
        <v>562</v>
      </c>
      <c r="G489" t="s">
        <v>4</v>
      </c>
      <c r="H489" t="s">
        <v>13</v>
      </c>
      <c r="I489" s="1">
        <v>44702</v>
      </c>
      <c r="J489" s="1">
        <v>44703</v>
      </c>
      <c r="K489" s="8">
        <f>Table3[[#This Row],[Discharge_Date]]-Table3[[#This Row],[Admission_Date]]+1</f>
        <v>2</v>
      </c>
      <c r="L489" s="7">
        <v>118667</v>
      </c>
      <c r="M489" s="7">
        <f>Table3[[#This Row],[Treatment_Cost]]/Table3[[#This Row],[Length_of_Stay]]</f>
        <v>59333.5</v>
      </c>
      <c r="N489" t="str">
        <f>IF(Table3[[#This Row],[Cost per day]]&lt;PERCENTILE(Table3[Cost per day],0.25),"Low",
 IF(Table3[[#This Row],[Cost per day]]&gt;PERCENTILE(Table3[Cost per day],0.75),"High",
 "Normal"))</f>
        <v>High</v>
      </c>
      <c r="O489" t="s">
        <v>28</v>
      </c>
      <c r="P489" t="s">
        <v>31</v>
      </c>
      <c r="Q489">
        <v>5</v>
      </c>
    </row>
    <row r="490" spans="1:17" x14ac:dyDescent="0.3">
      <c r="A490" t="s">
        <v>522</v>
      </c>
      <c r="B490" t="s">
        <v>1177</v>
      </c>
      <c r="C490">
        <v>36</v>
      </c>
      <c r="D490" t="s">
        <v>27</v>
      </c>
      <c r="E490" t="s">
        <v>30</v>
      </c>
      <c r="F490" t="s">
        <v>563</v>
      </c>
      <c r="G490" t="s">
        <v>4</v>
      </c>
      <c r="H490" t="s">
        <v>9</v>
      </c>
      <c r="I490" s="1">
        <v>44805</v>
      </c>
      <c r="J490" s="1">
        <v>44806</v>
      </c>
      <c r="K490" s="8">
        <f>Table3[[#This Row],[Discharge_Date]]-Table3[[#This Row],[Admission_Date]]+1</f>
        <v>2</v>
      </c>
      <c r="L490" s="7">
        <v>119418</v>
      </c>
      <c r="M490" s="7">
        <f>Table3[[#This Row],[Treatment_Cost]]/Table3[[#This Row],[Length_of_Stay]]</f>
        <v>59709</v>
      </c>
      <c r="N490" t="str">
        <f>IF(Table3[[#This Row],[Cost per day]]&lt;PERCENTILE(Table3[Cost per day],0.25),"Low",
 IF(Table3[[#This Row],[Cost per day]]&gt;PERCENTILE(Table3[Cost per day],0.75),"High",
 "Normal"))</f>
        <v>High</v>
      </c>
      <c r="O490" t="s">
        <v>35</v>
      </c>
      <c r="P490" t="s">
        <v>31</v>
      </c>
      <c r="Q490">
        <v>5</v>
      </c>
    </row>
    <row r="491" spans="1:17" x14ac:dyDescent="0.3">
      <c r="A491" t="s">
        <v>523</v>
      </c>
      <c r="B491" t="s">
        <v>1478</v>
      </c>
      <c r="C491">
        <v>67</v>
      </c>
      <c r="D491" t="s">
        <v>33</v>
      </c>
      <c r="E491" t="s">
        <v>23</v>
      </c>
      <c r="F491" t="s">
        <v>558</v>
      </c>
      <c r="G491" t="s">
        <v>6</v>
      </c>
      <c r="H491" t="s">
        <v>12</v>
      </c>
      <c r="I491" s="1">
        <v>45139</v>
      </c>
      <c r="J491" s="1">
        <v>45140</v>
      </c>
      <c r="K491" s="8">
        <f>Table3[[#This Row],[Discharge_Date]]-Table3[[#This Row],[Admission_Date]]+1</f>
        <v>2</v>
      </c>
      <c r="L491" s="7">
        <v>122279</v>
      </c>
      <c r="M491" s="7">
        <f>Table3[[#This Row],[Treatment_Cost]]/Table3[[#This Row],[Length_of_Stay]]</f>
        <v>61139.5</v>
      </c>
      <c r="N491" t="str">
        <f>IF(Table3[[#This Row],[Cost per day]]&lt;PERCENTILE(Table3[Cost per day],0.25),"Low",
 IF(Table3[[#This Row],[Cost per day]]&gt;PERCENTILE(Table3[Cost per day],0.75),"High",
 "Normal"))</f>
        <v>High</v>
      </c>
      <c r="O491" t="s">
        <v>24</v>
      </c>
      <c r="P491" t="s">
        <v>31</v>
      </c>
      <c r="Q491">
        <v>2</v>
      </c>
    </row>
    <row r="492" spans="1:17" x14ac:dyDescent="0.3">
      <c r="A492" t="s">
        <v>524</v>
      </c>
      <c r="B492" t="s">
        <v>1147</v>
      </c>
      <c r="C492">
        <v>45</v>
      </c>
      <c r="D492" t="s">
        <v>45</v>
      </c>
      <c r="E492" t="s">
        <v>30</v>
      </c>
      <c r="F492" t="s">
        <v>558</v>
      </c>
      <c r="G492" t="s">
        <v>6</v>
      </c>
      <c r="H492" t="s">
        <v>10</v>
      </c>
      <c r="I492" s="1">
        <v>44783</v>
      </c>
      <c r="J492" s="1">
        <v>44784</v>
      </c>
      <c r="K492" s="8">
        <f>Table3[[#This Row],[Discharge_Date]]-Table3[[#This Row],[Admission_Date]]+1</f>
        <v>2</v>
      </c>
      <c r="L492" s="7">
        <v>123371</v>
      </c>
      <c r="M492" s="7">
        <f>Table3[[#This Row],[Treatment_Cost]]/Table3[[#This Row],[Length_of_Stay]]</f>
        <v>61685.5</v>
      </c>
      <c r="N492" t="str">
        <f>IF(Table3[[#This Row],[Cost per day]]&lt;PERCENTILE(Table3[Cost per day],0.25),"Low",
 IF(Table3[[#This Row],[Cost per day]]&gt;PERCENTILE(Table3[Cost per day],0.75),"High",
 "Normal"))</f>
        <v>High</v>
      </c>
      <c r="O492" t="s">
        <v>35</v>
      </c>
      <c r="P492" t="s">
        <v>31</v>
      </c>
      <c r="Q492">
        <v>3</v>
      </c>
    </row>
    <row r="493" spans="1:17" x14ac:dyDescent="0.3">
      <c r="A493" t="s">
        <v>525</v>
      </c>
      <c r="B493" t="s">
        <v>1484</v>
      </c>
      <c r="C493">
        <v>81</v>
      </c>
      <c r="D493" t="s">
        <v>22</v>
      </c>
      <c r="E493" t="s">
        <v>23</v>
      </c>
      <c r="F493" t="s">
        <v>561</v>
      </c>
      <c r="G493" t="s">
        <v>3</v>
      </c>
      <c r="H493" t="s">
        <v>10</v>
      </c>
      <c r="I493" s="1">
        <v>44884</v>
      </c>
      <c r="J493" s="1">
        <v>44885</v>
      </c>
      <c r="K493" s="8">
        <f>Table3[[#This Row],[Discharge_Date]]-Table3[[#This Row],[Admission_Date]]+1</f>
        <v>2</v>
      </c>
      <c r="L493" s="7">
        <v>123822</v>
      </c>
      <c r="M493" s="7">
        <f>Table3[[#This Row],[Treatment_Cost]]/Table3[[#This Row],[Length_of_Stay]]</f>
        <v>61911</v>
      </c>
      <c r="N493" t="str">
        <f>IF(Table3[[#This Row],[Cost per day]]&lt;PERCENTILE(Table3[Cost per day],0.25),"Low",
 IF(Table3[[#This Row],[Cost per day]]&gt;PERCENTILE(Table3[Cost per day],0.75),"High",
 "Normal"))</f>
        <v>High</v>
      </c>
      <c r="O493" t="s">
        <v>28</v>
      </c>
      <c r="P493" t="s">
        <v>31</v>
      </c>
      <c r="Q493">
        <v>1</v>
      </c>
    </row>
    <row r="494" spans="1:17" x14ac:dyDescent="0.3">
      <c r="A494" t="s">
        <v>526</v>
      </c>
      <c r="B494" t="s">
        <v>861</v>
      </c>
      <c r="C494">
        <v>76</v>
      </c>
      <c r="D494" t="s">
        <v>22</v>
      </c>
      <c r="E494" t="s">
        <v>23</v>
      </c>
      <c r="F494" t="s">
        <v>561</v>
      </c>
      <c r="G494" t="s">
        <v>3</v>
      </c>
      <c r="H494" t="s">
        <v>13</v>
      </c>
      <c r="I494" s="1">
        <v>45238</v>
      </c>
      <c r="J494" s="1">
        <v>45239</v>
      </c>
      <c r="K494" s="8">
        <f>Table3[[#This Row],[Discharge_Date]]-Table3[[#This Row],[Admission_Date]]+1</f>
        <v>2</v>
      </c>
      <c r="L494" s="7">
        <v>126854</v>
      </c>
      <c r="M494" s="7">
        <f>Table3[[#This Row],[Treatment_Cost]]/Table3[[#This Row],[Length_of_Stay]]</f>
        <v>63427</v>
      </c>
      <c r="N494" t="str">
        <f>IF(Table3[[#This Row],[Cost per day]]&lt;PERCENTILE(Table3[Cost per day],0.25),"Low",
 IF(Table3[[#This Row],[Cost per day]]&gt;PERCENTILE(Table3[Cost per day],0.75),"High",
 "Normal"))</f>
        <v>High</v>
      </c>
      <c r="O494" t="s">
        <v>35</v>
      </c>
      <c r="P494" t="s">
        <v>31</v>
      </c>
      <c r="Q494">
        <v>2</v>
      </c>
    </row>
    <row r="495" spans="1:17" x14ac:dyDescent="0.3">
      <c r="A495" t="s">
        <v>527</v>
      </c>
      <c r="B495" t="s">
        <v>1483</v>
      </c>
      <c r="C495">
        <v>46</v>
      </c>
      <c r="D495" t="s">
        <v>45</v>
      </c>
      <c r="E495" t="s">
        <v>23</v>
      </c>
      <c r="F495" t="s">
        <v>558</v>
      </c>
      <c r="G495" t="s">
        <v>5</v>
      </c>
      <c r="H495" t="s">
        <v>11</v>
      </c>
      <c r="I495" s="1">
        <v>45276</v>
      </c>
      <c r="J495" s="1">
        <v>45277</v>
      </c>
      <c r="K495" s="8">
        <f>Table3[[#This Row],[Discharge_Date]]-Table3[[#This Row],[Admission_Date]]+1</f>
        <v>2</v>
      </c>
      <c r="L495" s="7">
        <v>135205</v>
      </c>
      <c r="M495" s="7">
        <f>Table3[[#This Row],[Treatment_Cost]]/Table3[[#This Row],[Length_of_Stay]]</f>
        <v>67602.5</v>
      </c>
      <c r="N495" t="str">
        <f>IF(Table3[[#This Row],[Cost per day]]&lt;PERCENTILE(Table3[Cost per day],0.25),"Low",
 IF(Table3[[#This Row],[Cost per day]]&gt;PERCENTILE(Table3[Cost per day],0.75),"High",
 "Normal"))</f>
        <v>High</v>
      </c>
      <c r="O495" t="s">
        <v>35</v>
      </c>
      <c r="P495" t="s">
        <v>31</v>
      </c>
      <c r="Q495">
        <v>4</v>
      </c>
    </row>
    <row r="496" spans="1:17" x14ac:dyDescent="0.3">
      <c r="A496" t="s">
        <v>528</v>
      </c>
      <c r="B496" t="s">
        <v>794</v>
      </c>
      <c r="C496">
        <v>84</v>
      </c>
      <c r="D496" t="s">
        <v>22</v>
      </c>
      <c r="E496" t="s">
        <v>30</v>
      </c>
      <c r="F496" t="s">
        <v>563</v>
      </c>
      <c r="G496" t="s">
        <v>3</v>
      </c>
      <c r="H496" t="s">
        <v>12</v>
      </c>
      <c r="I496" s="1">
        <v>45068</v>
      </c>
      <c r="J496" s="1">
        <v>45069</v>
      </c>
      <c r="K496" s="8">
        <f>Table3[[#This Row],[Discharge_Date]]-Table3[[#This Row],[Admission_Date]]+1</f>
        <v>2</v>
      </c>
      <c r="L496" s="7">
        <v>135366</v>
      </c>
      <c r="M496" s="7">
        <f>Table3[[#This Row],[Treatment_Cost]]/Table3[[#This Row],[Length_of_Stay]]</f>
        <v>67683</v>
      </c>
      <c r="N496" t="str">
        <f>IF(Table3[[#This Row],[Cost per day]]&lt;PERCENTILE(Table3[Cost per day],0.25),"Low",
 IF(Table3[[#This Row],[Cost per day]]&gt;PERCENTILE(Table3[Cost per day],0.75),"High",
 "Normal"))</f>
        <v>High</v>
      </c>
      <c r="O496" t="s">
        <v>39</v>
      </c>
      <c r="P496" t="s">
        <v>31</v>
      </c>
      <c r="Q496">
        <v>1</v>
      </c>
    </row>
    <row r="497" spans="1:17" x14ac:dyDescent="0.3">
      <c r="A497" t="s">
        <v>529</v>
      </c>
      <c r="B497" t="s">
        <v>973</v>
      </c>
      <c r="C497">
        <v>26</v>
      </c>
      <c r="D497" t="s">
        <v>27</v>
      </c>
      <c r="E497" t="s">
        <v>30</v>
      </c>
      <c r="F497" t="s">
        <v>563</v>
      </c>
      <c r="G497" t="s">
        <v>6</v>
      </c>
      <c r="H497" t="s">
        <v>13</v>
      </c>
      <c r="I497" s="1">
        <v>44567</v>
      </c>
      <c r="J497" s="1">
        <v>44568</v>
      </c>
      <c r="K497" s="8">
        <f>Table3[[#This Row],[Discharge_Date]]-Table3[[#This Row],[Admission_Date]]+1</f>
        <v>2</v>
      </c>
      <c r="L497" s="7">
        <v>141110</v>
      </c>
      <c r="M497" s="7">
        <f>Table3[[#This Row],[Treatment_Cost]]/Table3[[#This Row],[Length_of_Stay]]</f>
        <v>70555</v>
      </c>
      <c r="N497" t="str">
        <f>IF(Table3[[#This Row],[Cost per day]]&lt;PERCENTILE(Table3[Cost per day],0.25),"Low",
 IF(Table3[[#This Row],[Cost per day]]&gt;PERCENTILE(Table3[Cost per day],0.75),"High",
 "Normal"))</f>
        <v>High</v>
      </c>
      <c r="O497" t="s">
        <v>39</v>
      </c>
      <c r="P497" t="s">
        <v>25</v>
      </c>
      <c r="Q497">
        <v>2</v>
      </c>
    </row>
    <row r="498" spans="1:17" x14ac:dyDescent="0.3">
      <c r="A498" t="s">
        <v>530</v>
      </c>
      <c r="B498" t="s">
        <v>1377</v>
      </c>
      <c r="C498">
        <v>20</v>
      </c>
      <c r="D498" t="s">
        <v>27</v>
      </c>
      <c r="E498" t="s">
        <v>23</v>
      </c>
      <c r="F498" t="s">
        <v>558</v>
      </c>
      <c r="G498" t="s">
        <v>6</v>
      </c>
      <c r="H498" t="s">
        <v>11</v>
      </c>
      <c r="I498" s="1">
        <v>44880</v>
      </c>
      <c r="J498" s="1">
        <v>44881</v>
      </c>
      <c r="K498" s="8">
        <f>Table3[[#This Row],[Discharge_Date]]-Table3[[#This Row],[Admission_Date]]+1</f>
        <v>2</v>
      </c>
      <c r="L498" s="7">
        <v>141385</v>
      </c>
      <c r="M498" s="7">
        <f>Table3[[#This Row],[Treatment_Cost]]/Table3[[#This Row],[Length_of_Stay]]</f>
        <v>70692.5</v>
      </c>
      <c r="N498" t="str">
        <f>IF(Table3[[#This Row],[Cost per day]]&lt;PERCENTILE(Table3[Cost per day],0.25),"Low",
 IF(Table3[[#This Row],[Cost per day]]&gt;PERCENTILE(Table3[Cost per day],0.75),"High",
 "Normal"))</f>
        <v>High</v>
      </c>
      <c r="O498" t="s">
        <v>24</v>
      </c>
      <c r="P498" t="s">
        <v>25</v>
      </c>
      <c r="Q498">
        <v>4</v>
      </c>
    </row>
    <row r="499" spans="1:17" x14ac:dyDescent="0.3">
      <c r="A499" t="s">
        <v>531</v>
      </c>
      <c r="B499" t="s">
        <v>1358</v>
      </c>
      <c r="C499">
        <v>65</v>
      </c>
      <c r="D499" t="s">
        <v>33</v>
      </c>
      <c r="E499" t="s">
        <v>30</v>
      </c>
      <c r="F499" t="s">
        <v>561</v>
      </c>
      <c r="G499" t="s">
        <v>6</v>
      </c>
      <c r="H499" t="s">
        <v>10</v>
      </c>
      <c r="I499" s="1">
        <v>45031</v>
      </c>
      <c r="J499" s="1">
        <v>45032</v>
      </c>
      <c r="K499" s="8">
        <f>Table3[[#This Row],[Discharge_Date]]-Table3[[#This Row],[Admission_Date]]+1</f>
        <v>2</v>
      </c>
      <c r="L499" s="7">
        <v>143697</v>
      </c>
      <c r="M499" s="7">
        <f>Table3[[#This Row],[Treatment_Cost]]/Table3[[#This Row],[Length_of_Stay]]</f>
        <v>71848.5</v>
      </c>
      <c r="N499" t="str">
        <f>IF(Table3[[#This Row],[Cost per day]]&lt;PERCENTILE(Table3[Cost per day],0.25),"Low",
 IF(Table3[[#This Row],[Cost per day]]&gt;PERCENTILE(Table3[Cost per day],0.75),"High",
 "Normal"))</f>
        <v>High</v>
      </c>
      <c r="O499" t="s">
        <v>39</v>
      </c>
      <c r="P499" t="s">
        <v>25</v>
      </c>
      <c r="Q499">
        <v>1</v>
      </c>
    </row>
    <row r="500" spans="1:17" x14ac:dyDescent="0.3">
      <c r="A500" t="s">
        <v>532</v>
      </c>
      <c r="B500" t="s">
        <v>1087</v>
      </c>
      <c r="C500">
        <v>62</v>
      </c>
      <c r="D500" t="s">
        <v>33</v>
      </c>
      <c r="E500" t="s">
        <v>30</v>
      </c>
      <c r="F500" t="s">
        <v>561</v>
      </c>
      <c r="G500" t="s">
        <v>3</v>
      </c>
      <c r="H500" t="s">
        <v>10</v>
      </c>
      <c r="I500" s="1">
        <v>45236</v>
      </c>
      <c r="J500" s="1">
        <v>45237</v>
      </c>
      <c r="K500" s="8">
        <f>Table3[[#This Row],[Discharge_Date]]-Table3[[#This Row],[Admission_Date]]+1</f>
        <v>2</v>
      </c>
      <c r="L500" s="7">
        <v>146484</v>
      </c>
      <c r="M500" s="7">
        <f>Table3[[#This Row],[Treatment_Cost]]/Table3[[#This Row],[Length_of_Stay]]</f>
        <v>73242</v>
      </c>
      <c r="N500" t="str">
        <f>IF(Table3[[#This Row],[Cost per day]]&lt;PERCENTILE(Table3[Cost per day],0.25),"Low",
 IF(Table3[[#This Row],[Cost per day]]&gt;PERCENTILE(Table3[Cost per day],0.75),"High",
 "Normal"))</f>
        <v>High</v>
      </c>
      <c r="O500" t="s">
        <v>28</v>
      </c>
      <c r="P500" t="s">
        <v>31</v>
      </c>
      <c r="Q500">
        <v>5</v>
      </c>
    </row>
    <row r="501" spans="1:17" x14ac:dyDescent="0.3">
      <c r="A501" t="s">
        <v>533</v>
      </c>
      <c r="B501" t="s">
        <v>1179</v>
      </c>
      <c r="C501">
        <v>76</v>
      </c>
      <c r="D501" t="s">
        <v>22</v>
      </c>
      <c r="E501" t="s">
        <v>23</v>
      </c>
      <c r="F501" t="s">
        <v>562</v>
      </c>
      <c r="G501" t="s">
        <v>4</v>
      </c>
      <c r="H501" t="s">
        <v>13</v>
      </c>
      <c r="I501" s="1">
        <v>44868</v>
      </c>
      <c r="J501" s="1">
        <v>44869</v>
      </c>
      <c r="K501" s="8">
        <f>Table3[[#This Row],[Discharge_Date]]-Table3[[#This Row],[Admission_Date]]+1</f>
        <v>2</v>
      </c>
      <c r="L501" s="7">
        <v>149628</v>
      </c>
      <c r="M501" s="7">
        <f>Table3[[#This Row],[Treatment_Cost]]/Table3[[#This Row],[Length_of_Stay]]</f>
        <v>74814</v>
      </c>
      <c r="N501" t="str">
        <f>IF(Table3[[#This Row],[Cost per day]]&lt;PERCENTILE(Table3[Cost per day],0.25),"Low",
 IF(Table3[[#This Row],[Cost per day]]&gt;PERCENTILE(Table3[Cost per day],0.75),"High",
 "Normal"))</f>
        <v>High</v>
      </c>
      <c r="O501" t="s">
        <v>39</v>
      </c>
      <c r="P501" t="s">
        <v>31</v>
      </c>
      <c r="Q50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7FEB-2B2F-412A-9896-B11B0B77C5D2}">
  <dimension ref="A1:M501"/>
  <sheetViews>
    <sheetView topLeftCell="B2" zoomScale="90" zoomScaleNormal="90" workbookViewId="0">
      <selection activeCell="D27" sqref="D27"/>
    </sheetView>
  </sheetViews>
  <sheetFormatPr defaultRowHeight="14.4" x14ac:dyDescent="0.3"/>
  <cols>
    <col min="1" max="2" width="16.33203125" bestFit="1" customWidth="1"/>
    <col min="3" max="3" width="20.5546875" bestFit="1" customWidth="1"/>
    <col min="4" max="4" width="19.88671875" bestFit="1" customWidth="1"/>
    <col min="5" max="5" width="16.33203125" bestFit="1" customWidth="1"/>
    <col min="6" max="6" width="17.88671875" bestFit="1" customWidth="1"/>
    <col min="7" max="7" width="17.44140625" bestFit="1" customWidth="1"/>
    <col min="8" max="8" width="17" bestFit="1" customWidth="1"/>
    <col min="9" max="9" width="17.77734375" bestFit="1" customWidth="1"/>
    <col min="10" max="10" width="14.44140625" bestFit="1" customWidth="1"/>
    <col min="11" max="11" width="16.109375" bestFit="1" customWidth="1"/>
    <col min="12" max="12" width="12.5546875" bestFit="1" customWidth="1"/>
    <col min="13" max="13" width="14.77734375" bestFit="1" customWidth="1"/>
  </cols>
  <sheetData>
    <row r="1" spans="1:13" x14ac:dyDescent="0.3">
      <c r="A1" t="s">
        <v>1492</v>
      </c>
      <c r="B1" t="s">
        <v>1493</v>
      </c>
      <c r="C1" t="s">
        <v>1494</v>
      </c>
      <c r="D1" t="s">
        <v>1495</v>
      </c>
      <c r="E1" t="s">
        <v>554</v>
      </c>
      <c r="F1" t="s">
        <v>535</v>
      </c>
      <c r="G1" t="s">
        <v>536</v>
      </c>
      <c r="H1" t="s">
        <v>537</v>
      </c>
      <c r="I1" t="s">
        <v>555</v>
      </c>
      <c r="J1" t="s">
        <v>556</v>
      </c>
      <c r="K1" t="s">
        <v>557</v>
      </c>
      <c r="L1" t="s">
        <v>576</v>
      </c>
    </row>
    <row r="2" spans="1:13" x14ac:dyDescent="0.3">
      <c r="A2">
        <v>1</v>
      </c>
      <c r="B2">
        <v>1</v>
      </c>
      <c r="C2">
        <v>1</v>
      </c>
      <c r="D2">
        <v>1</v>
      </c>
      <c r="E2" t="s">
        <v>558</v>
      </c>
      <c r="F2" s="1">
        <v>45227</v>
      </c>
      <c r="G2" s="1">
        <v>45237</v>
      </c>
      <c r="H2">
        <v>11</v>
      </c>
      <c r="I2">
        <v>5092</v>
      </c>
      <c r="J2">
        <v>462.90909090909093</v>
      </c>
      <c r="K2" t="s">
        <v>559</v>
      </c>
      <c r="L2" s="6" t="e" vm="1">
        <f>VLOOKUP(B2, DimCity!$A:$B, 2, 0)</f>
        <v>#VALUE!</v>
      </c>
      <c r="M2" s="5">
        <f>SUM(Fact_Department[Treatment_Cost])</f>
        <v>38153128</v>
      </c>
    </row>
    <row r="3" spans="1:13" x14ac:dyDescent="0.3">
      <c r="A3">
        <v>1</v>
      </c>
      <c r="B3">
        <v>3</v>
      </c>
      <c r="C3">
        <v>66</v>
      </c>
      <c r="D3">
        <v>2</v>
      </c>
      <c r="E3" t="s">
        <v>560</v>
      </c>
      <c r="F3" s="1">
        <v>45227</v>
      </c>
      <c r="G3" s="1">
        <v>45233</v>
      </c>
      <c r="H3">
        <v>7</v>
      </c>
      <c r="I3">
        <v>25332</v>
      </c>
      <c r="J3">
        <v>3618.8571428571427</v>
      </c>
      <c r="K3" t="s">
        <v>559</v>
      </c>
      <c r="L3" t="e" vm="1">
        <f>VLOOKUP(B3, DimCity!$A:$B, 2, 0)</f>
        <v>#VALUE!</v>
      </c>
    </row>
    <row r="4" spans="1:13" x14ac:dyDescent="0.3">
      <c r="A4">
        <v>5</v>
      </c>
      <c r="B4">
        <v>1</v>
      </c>
      <c r="C4">
        <v>5</v>
      </c>
      <c r="D4">
        <v>4</v>
      </c>
      <c r="E4" t="s">
        <v>561</v>
      </c>
      <c r="F4" s="1">
        <v>45249</v>
      </c>
      <c r="G4" s="1">
        <v>45255</v>
      </c>
      <c r="H4">
        <v>7</v>
      </c>
      <c r="I4">
        <v>5818</v>
      </c>
      <c r="J4">
        <v>831.14285714285711</v>
      </c>
      <c r="K4" t="s">
        <v>559</v>
      </c>
      <c r="L4" t="e" vm="1">
        <f>VLOOKUP(B4, DimCity!$A:$B, 2, 0)</f>
        <v>#VALUE!</v>
      </c>
    </row>
    <row r="5" spans="1:13" x14ac:dyDescent="0.3">
      <c r="A5">
        <v>2</v>
      </c>
      <c r="B5">
        <v>2</v>
      </c>
      <c r="C5">
        <v>2</v>
      </c>
      <c r="D5">
        <v>2</v>
      </c>
      <c r="E5" t="s">
        <v>562</v>
      </c>
      <c r="F5" s="1">
        <v>44886</v>
      </c>
      <c r="G5" s="1">
        <v>44896</v>
      </c>
      <c r="H5">
        <v>11</v>
      </c>
      <c r="I5">
        <v>7208</v>
      </c>
      <c r="J5">
        <v>655.27272727272725</v>
      </c>
      <c r="K5" t="s">
        <v>559</v>
      </c>
      <c r="L5" t="e" vm="1">
        <f>VLOOKUP(B5, DimCity!$A:$B, 2, 0)</f>
        <v>#VALUE!</v>
      </c>
    </row>
    <row r="6" spans="1:13" x14ac:dyDescent="0.3">
      <c r="A6">
        <v>2</v>
      </c>
      <c r="B6">
        <v>2</v>
      </c>
      <c r="C6">
        <v>81</v>
      </c>
      <c r="D6">
        <v>2</v>
      </c>
      <c r="E6" t="s">
        <v>560</v>
      </c>
      <c r="F6" s="1">
        <v>44886</v>
      </c>
      <c r="G6" s="1">
        <v>44894</v>
      </c>
      <c r="H6">
        <v>9</v>
      </c>
      <c r="I6">
        <v>44145</v>
      </c>
      <c r="J6">
        <v>4905</v>
      </c>
      <c r="K6" t="s">
        <v>559</v>
      </c>
      <c r="L6" t="e" vm="1">
        <f>VLOOKUP(B6, DimCity!$A:$B, 2, 0)</f>
        <v>#VALUE!</v>
      </c>
    </row>
    <row r="7" spans="1:13" x14ac:dyDescent="0.3">
      <c r="A7">
        <v>3</v>
      </c>
      <c r="B7">
        <v>3</v>
      </c>
      <c r="C7">
        <v>3</v>
      </c>
      <c r="D7">
        <v>3</v>
      </c>
      <c r="E7" t="s">
        <v>563</v>
      </c>
      <c r="F7" s="1">
        <v>45065</v>
      </c>
      <c r="G7" s="1">
        <v>45072</v>
      </c>
      <c r="H7">
        <v>8</v>
      </c>
      <c r="I7">
        <v>5986</v>
      </c>
      <c r="J7">
        <v>748.25</v>
      </c>
      <c r="K7" t="s">
        <v>559</v>
      </c>
      <c r="L7" t="e" vm="1">
        <f>VLOOKUP(B7, DimCity!$A:$B, 2, 0)</f>
        <v>#VALUE!</v>
      </c>
    </row>
    <row r="8" spans="1:13" x14ac:dyDescent="0.3">
      <c r="A8">
        <v>4</v>
      </c>
      <c r="B8">
        <v>3</v>
      </c>
      <c r="C8">
        <v>4</v>
      </c>
      <c r="D8">
        <v>4</v>
      </c>
      <c r="E8" t="s">
        <v>562</v>
      </c>
      <c r="F8" s="1">
        <v>44644</v>
      </c>
      <c r="G8" s="1">
        <v>44651</v>
      </c>
      <c r="H8">
        <v>8</v>
      </c>
      <c r="I8">
        <v>6033</v>
      </c>
      <c r="J8">
        <v>754.125</v>
      </c>
      <c r="K8" t="s">
        <v>559</v>
      </c>
      <c r="L8" t="e" vm="1">
        <f>VLOOKUP(B8, DimCity!$A:$B, 2, 0)</f>
        <v>#VALUE!</v>
      </c>
    </row>
    <row r="9" spans="1:13" x14ac:dyDescent="0.3">
      <c r="A9">
        <v>6</v>
      </c>
      <c r="B9">
        <v>4</v>
      </c>
      <c r="C9">
        <v>6</v>
      </c>
      <c r="D9">
        <v>4</v>
      </c>
      <c r="E9" t="s">
        <v>561</v>
      </c>
      <c r="F9" s="1">
        <v>45230</v>
      </c>
      <c r="G9" s="1">
        <v>45238</v>
      </c>
      <c r="H9">
        <v>9</v>
      </c>
      <c r="I9">
        <v>8680</v>
      </c>
      <c r="J9">
        <v>964.44444444444446</v>
      </c>
      <c r="K9" t="s">
        <v>559</v>
      </c>
      <c r="L9" t="e" vm="1">
        <f>VLOOKUP(B9, DimCity!$A:$B, 2, 0)</f>
        <v>#VALUE!</v>
      </c>
    </row>
    <row r="10" spans="1:13" x14ac:dyDescent="0.3">
      <c r="A10">
        <v>7</v>
      </c>
      <c r="B10">
        <v>2</v>
      </c>
      <c r="C10">
        <v>7</v>
      </c>
      <c r="D10">
        <v>1</v>
      </c>
      <c r="E10" t="s">
        <v>560</v>
      </c>
      <c r="F10" s="1">
        <v>45293</v>
      </c>
      <c r="G10" s="1">
        <v>45299</v>
      </c>
      <c r="H10">
        <v>7</v>
      </c>
      <c r="I10">
        <v>6769</v>
      </c>
      <c r="J10">
        <v>967</v>
      </c>
      <c r="K10" t="s">
        <v>559</v>
      </c>
      <c r="L10" t="e" vm="1">
        <f>VLOOKUP(B10, DimCity!$A:$B, 2, 0)</f>
        <v>#VALUE!</v>
      </c>
    </row>
    <row r="11" spans="1:13" x14ac:dyDescent="0.3">
      <c r="A11">
        <v>8</v>
      </c>
      <c r="B11">
        <v>3</v>
      </c>
      <c r="C11">
        <v>8</v>
      </c>
      <c r="D11">
        <v>1</v>
      </c>
      <c r="E11" t="s">
        <v>558</v>
      </c>
      <c r="F11" s="1">
        <v>45292</v>
      </c>
      <c r="G11" s="1">
        <v>45299</v>
      </c>
      <c r="H11">
        <v>8</v>
      </c>
      <c r="I11">
        <v>8107</v>
      </c>
      <c r="J11">
        <v>1013.375</v>
      </c>
      <c r="K11" t="s">
        <v>559</v>
      </c>
      <c r="L11" t="e" vm="1">
        <f>VLOOKUP(B11, DimCity!$A:$B, 2, 0)</f>
        <v>#VALUE!</v>
      </c>
    </row>
    <row r="12" spans="1:13" x14ac:dyDescent="0.3">
      <c r="A12">
        <v>9</v>
      </c>
      <c r="B12">
        <v>4</v>
      </c>
      <c r="C12">
        <v>9</v>
      </c>
      <c r="D12">
        <v>2</v>
      </c>
      <c r="E12" t="s">
        <v>563</v>
      </c>
      <c r="F12" s="1">
        <v>45196</v>
      </c>
      <c r="G12" s="1">
        <v>45205</v>
      </c>
      <c r="H12">
        <v>10</v>
      </c>
      <c r="I12">
        <v>10560</v>
      </c>
      <c r="J12">
        <v>1056</v>
      </c>
      <c r="K12" t="s">
        <v>559</v>
      </c>
      <c r="L12" t="e" vm="1">
        <f>VLOOKUP(B12, DimCity!$A:$B, 2, 0)</f>
        <v>#VALUE!</v>
      </c>
    </row>
    <row r="13" spans="1:13" x14ac:dyDescent="0.3">
      <c r="A13">
        <v>10</v>
      </c>
      <c r="B13">
        <v>3</v>
      </c>
      <c r="C13">
        <v>10</v>
      </c>
      <c r="D13">
        <v>4</v>
      </c>
      <c r="E13" t="s">
        <v>562</v>
      </c>
      <c r="F13" s="1">
        <v>44955</v>
      </c>
      <c r="G13" s="1">
        <v>44961</v>
      </c>
      <c r="H13">
        <v>7</v>
      </c>
      <c r="I13">
        <v>7066</v>
      </c>
      <c r="J13">
        <v>1009.4285714285714</v>
      </c>
      <c r="K13" t="s">
        <v>559</v>
      </c>
      <c r="L13" t="e" vm="1">
        <f>VLOOKUP(B13, DimCity!$A:$B, 2, 0)</f>
        <v>#VALUE!</v>
      </c>
    </row>
    <row r="14" spans="1:13" x14ac:dyDescent="0.3">
      <c r="A14">
        <v>10</v>
      </c>
      <c r="B14">
        <v>2</v>
      </c>
      <c r="C14">
        <v>158</v>
      </c>
      <c r="D14">
        <v>1</v>
      </c>
      <c r="E14" t="s">
        <v>563</v>
      </c>
      <c r="F14" s="1">
        <v>44955</v>
      </c>
      <c r="G14" s="1">
        <v>44963</v>
      </c>
      <c r="H14">
        <v>9</v>
      </c>
      <c r="I14">
        <v>83626</v>
      </c>
      <c r="J14">
        <v>9291.7777777777774</v>
      </c>
      <c r="K14" t="s">
        <v>564</v>
      </c>
      <c r="L14" t="e" vm="1">
        <f>VLOOKUP(B14, DimCity!$A:$B, 2, 0)</f>
        <v>#VALUE!</v>
      </c>
    </row>
    <row r="15" spans="1:13" x14ac:dyDescent="0.3">
      <c r="A15">
        <v>10</v>
      </c>
      <c r="B15">
        <v>4</v>
      </c>
      <c r="C15">
        <v>323</v>
      </c>
      <c r="D15">
        <v>1</v>
      </c>
      <c r="E15" t="s">
        <v>563</v>
      </c>
      <c r="F15" s="1">
        <v>44955</v>
      </c>
      <c r="G15" s="1">
        <v>44962</v>
      </c>
      <c r="H15">
        <v>8</v>
      </c>
      <c r="I15">
        <v>141651</v>
      </c>
      <c r="J15">
        <v>17706.375</v>
      </c>
      <c r="K15" t="s">
        <v>564</v>
      </c>
      <c r="L15" t="e" vm="1">
        <f>VLOOKUP(B15, DimCity!$A:$B, 2, 0)</f>
        <v>#VALUE!</v>
      </c>
    </row>
    <row r="16" spans="1:13" x14ac:dyDescent="0.3">
      <c r="A16">
        <v>11</v>
      </c>
      <c r="B16">
        <v>4</v>
      </c>
      <c r="C16">
        <v>11</v>
      </c>
      <c r="D16">
        <v>4</v>
      </c>
      <c r="E16" t="s">
        <v>560</v>
      </c>
      <c r="F16" s="1">
        <v>45026</v>
      </c>
      <c r="G16" s="1">
        <v>45036</v>
      </c>
      <c r="H16">
        <v>11</v>
      </c>
      <c r="I16">
        <v>12855</v>
      </c>
      <c r="J16">
        <v>1168.6363636363637</v>
      </c>
      <c r="K16" t="s">
        <v>559</v>
      </c>
      <c r="L16" t="e" vm="1">
        <f>VLOOKUP(B16, DimCity!$A:$B, 2, 0)</f>
        <v>#VALUE!</v>
      </c>
    </row>
    <row r="17" spans="1:12" x14ac:dyDescent="0.3">
      <c r="A17">
        <v>11</v>
      </c>
      <c r="B17">
        <v>2</v>
      </c>
      <c r="C17">
        <v>135</v>
      </c>
      <c r="D17">
        <v>3</v>
      </c>
      <c r="E17" t="s">
        <v>563</v>
      </c>
      <c r="F17" s="1">
        <v>45026</v>
      </c>
      <c r="G17" s="1">
        <v>45034</v>
      </c>
      <c r="H17">
        <v>9</v>
      </c>
      <c r="I17">
        <v>69958</v>
      </c>
      <c r="J17">
        <v>7773.1111111111113</v>
      </c>
      <c r="K17" t="s">
        <v>564</v>
      </c>
      <c r="L17" t="e" vm="1">
        <f>VLOOKUP(B17, DimCity!$A:$B, 2, 0)</f>
        <v>#VALUE!</v>
      </c>
    </row>
    <row r="18" spans="1:12" x14ac:dyDescent="0.3">
      <c r="A18">
        <v>12</v>
      </c>
      <c r="B18">
        <v>1</v>
      </c>
      <c r="C18">
        <v>12</v>
      </c>
      <c r="D18">
        <v>4</v>
      </c>
      <c r="E18" t="s">
        <v>561</v>
      </c>
      <c r="F18" s="1">
        <v>45224</v>
      </c>
      <c r="G18" s="1">
        <v>45234</v>
      </c>
      <c r="H18">
        <v>11</v>
      </c>
      <c r="I18">
        <v>13392</v>
      </c>
      <c r="J18">
        <v>1217.4545454545455</v>
      </c>
      <c r="K18" t="s">
        <v>559</v>
      </c>
      <c r="L18" t="e" vm="1">
        <f>VLOOKUP(B18, DimCity!$A:$B, 2, 0)</f>
        <v>#VALUE!</v>
      </c>
    </row>
    <row r="19" spans="1:12" x14ac:dyDescent="0.3">
      <c r="A19">
        <v>13</v>
      </c>
      <c r="B19">
        <v>4</v>
      </c>
      <c r="C19">
        <v>13</v>
      </c>
      <c r="D19">
        <v>3</v>
      </c>
      <c r="E19" t="s">
        <v>561</v>
      </c>
      <c r="F19" s="1">
        <v>45287</v>
      </c>
      <c r="G19" s="1">
        <v>45291</v>
      </c>
      <c r="H19">
        <v>5</v>
      </c>
      <c r="I19">
        <v>5469</v>
      </c>
      <c r="J19">
        <v>1093.8</v>
      </c>
      <c r="K19" t="s">
        <v>559</v>
      </c>
      <c r="L19" t="e" vm="1">
        <f>VLOOKUP(B19, DimCity!$A:$B, 2, 0)</f>
        <v>#VALUE!</v>
      </c>
    </row>
    <row r="20" spans="1:12" x14ac:dyDescent="0.3">
      <c r="A20">
        <v>14</v>
      </c>
      <c r="B20">
        <v>4</v>
      </c>
      <c r="C20">
        <v>14</v>
      </c>
      <c r="D20">
        <v>1</v>
      </c>
      <c r="E20" t="s">
        <v>562</v>
      </c>
      <c r="F20" s="1">
        <v>44982</v>
      </c>
      <c r="G20" s="1">
        <v>44991</v>
      </c>
      <c r="H20">
        <v>10</v>
      </c>
      <c r="I20">
        <v>12339</v>
      </c>
      <c r="J20">
        <v>1233.9000000000001</v>
      </c>
      <c r="K20" t="s">
        <v>559</v>
      </c>
      <c r="L20" t="e" vm="1">
        <f>VLOOKUP(B20, DimCity!$A:$B, 2, 0)</f>
        <v>#VALUE!</v>
      </c>
    </row>
    <row r="21" spans="1:12" x14ac:dyDescent="0.3">
      <c r="A21">
        <v>15</v>
      </c>
      <c r="B21">
        <v>1</v>
      </c>
      <c r="C21">
        <v>15</v>
      </c>
      <c r="D21">
        <v>1</v>
      </c>
      <c r="E21" t="s">
        <v>561</v>
      </c>
      <c r="F21" s="1">
        <v>45165</v>
      </c>
      <c r="G21" s="1">
        <v>45172</v>
      </c>
      <c r="H21">
        <v>8</v>
      </c>
      <c r="I21">
        <v>9679</v>
      </c>
      <c r="J21">
        <v>1209.875</v>
      </c>
      <c r="K21" t="s">
        <v>559</v>
      </c>
      <c r="L21" t="e" vm="1">
        <f>VLOOKUP(B21, DimCity!$A:$B, 2, 0)</f>
        <v>#VALUE!</v>
      </c>
    </row>
    <row r="22" spans="1:12" x14ac:dyDescent="0.3">
      <c r="A22">
        <v>15</v>
      </c>
      <c r="B22">
        <v>5</v>
      </c>
      <c r="C22">
        <v>188</v>
      </c>
      <c r="D22">
        <v>1</v>
      </c>
      <c r="E22" t="s">
        <v>563</v>
      </c>
      <c r="F22" s="1">
        <v>45165</v>
      </c>
      <c r="G22" s="1">
        <v>45169</v>
      </c>
      <c r="H22">
        <v>5</v>
      </c>
      <c r="I22">
        <v>47224</v>
      </c>
      <c r="J22">
        <v>9444.7999999999993</v>
      </c>
      <c r="K22" t="s">
        <v>564</v>
      </c>
      <c r="L22" t="e" vm="1">
        <f>VLOOKUP(B22, DimCity!$A:$B, 2, 0)</f>
        <v>#VALUE!</v>
      </c>
    </row>
    <row r="23" spans="1:12" x14ac:dyDescent="0.3">
      <c r="A23">
        <v>16</v>
      </c>
      <c r="B23">
        <v>3</v>
      </c>
      <c r="C23">
        <v>16</v>
      </c>
      <c r="D23">
        <v>5</v>
      </c>
      <c r="E23" t="s">
        <v>562</v>
      </c>
      <c r="F23" s="1">
        <v>45333</v>
      </c>
      <c r="G23" s="1">
        <v>45343</v>
      </c>
      <c r="H23">
        <v>11</v>
      </c>
      <c r="I23">
        <v>14695</v>
      </c>
      <c r="J23">
        <v>1335.909090909091</v>
      </c>
      <c r="K23" t="s">
        <v>559</v>
      </c>
      <c r="L23" t="e" vm="1">
        <f>VLOOKUP(B23, DimCity!$A:$B, 2, 0)</f>
        <v>#VALUE!</v>
      </c>
    </row>
    <row r="24" spans="1:12" x14ac:dyDescent="0.3">
      <c r="A24">
        <v>16</v>
      </c>
      <c r="B24">
        <v>2</v>
      </c>
      <c r="C24">
        <v>198</v>
      </c>
      <c r="D24">
        <v>2</v>
      </c>
      <c r="E24" t="s">
        <v>558</v>
      </c>
      <c r="F24" s="1">
        <v>45333</v>
      </c>
      <c r="G24" s="1">
        <v>45338</v>
      </c>
      <c r="H24">
        <v>6</v>
      </c>
      <c r="I24">
        <v>61048</v>
      </c>
      <c r="J24">
        <v>10174.666666666666</v>
      </c>
      <c r="K24" t="s">
        <v>564</v>
      </c>
      <c r="L24" t="e" vm="1">
        <f>VLOOKUP(B24, DimCity!$A:$B, 2, 0)</f>
        <v>#VALUE!</v>
      </c>
    </row>
    <row r="25" spans="1:12" x14ac:dyDescent="0.3">
      <c r="A25">
        <v>16</v>
      </c>
      <c r="B25">
        <v>5</v>
      </c>
      <c r="C25">
        <v>273</v>
      </c>
      <c r="D25">
        <v>4</v>
      </c>
      <c r="E25" t="s">
        <v>558</v>
      </c>
      <c r="F25" s="1">
        <v>45333</v>
      </c>
      <c r="G25" s="1">
        <v>45339</v>
      </c>
      <c r="H25">
        <v>7</v>
      </c>
      <c r="I25">
        <v>95163</v>
      </c>
      <c r="J25">
        <v>13594.714285714286</v>
      </c>
      <c r="K25" t="s">
        <v>564</v>
      </c>
      <c r="L25" t="e" vm="1">
        <f>VLOOKUP(B25, DimCity!$A:$B, 2, 0)</f>
        <v>#VALUE!</v>
      </c>
    </row>
    <row r="26" spans="1:12" x14ac:dyDescent="0.3">
      <c r="A26">
        <v>17</v>
      </c>
      <c r="B26">
        <v>3</v>
      </c>
      <c r="C26">
        <v>17</v>
      </c>
      <c r="D26">
        <v>2</v>
      </c>
      <c r="E26" t="s">
        <v>561</v>
      </c>
      <c r="F26" s="1">
        <v>45381</v>
      </c>
      <c r="G26" s="1">
        <v>45387</v>
      </c>
      <c r="H26">
        <v>7</v>
      </c>
      <c r="I26">
        <v>9357</v>
      </c>
      <c r="J26">
        <v>1336.7142857142858</v>
      </c>
      <c r="K26" t="s">
        <v>559</v>
      </c>
      <c r="L26" t="e" vm="1">
        <f>VLOOKUP(B26, DimCity!$A:$B, 2, 0)</f>
        <v>#VALUE!</v>
      </c>
    </row>
    <row r="27" spans="1:12" x14ac:dyDescent="0.3">
      <c r="A27">
        <v>18</v>
      </c>
      <c r="B27">
        <v>3</v>
      </c>
      <c r="C27">
        <v>18</v>
      </c>
      <c r="D27">
        <v>1</v>
      </c>
      <c r="E27" t="s">
        <v>558</v>
      </c>
      <c r="F27" s="1">
        <v>44862</v>
      </c>
      <c r="G27" s="1">
        <v>44870</v>
      </c>
      <c r="H27">
        <v>9</v>
      </c>
      <c r="I27">
        <v>12543</v>
      </c>
      <c r="J27">
        <v>1393.6666666666667</v>
      </c>
      <c r="K27" t="s">
        <v>559</v>
      </c>
      <c r="L27" t="e" vm="1">
        <f>VLOOKUP(B27, DimCity!$A:$B, 2, 0)</f>
        <v>#VALUE!</v>
      </c>
    </row>
    <row r="28" spans="1:12" x14ac:dyDescent="0.3">
      <c r="A28">
        <v>19</v>
      </c>
      <c r="B28">
        <v>1</v>
      </c>
      <c r="C28">
        <v>19</v>
      </c>
      <c r="D28">
        <v>4</v>
      </c>
      <c r="E28" t="s">
        <v>563</v>
      </c>
      <c r="F28" s="1">
        <v>45349</v>
      </c>
      <c r="G28" s="1">
        <v>45358</v>
      </c>
      <c r="H28">
        <v>10</v>
      </c>
      <c r="I28">
        <v>14709</v>
      </c>
      <c r="J28">
        <v>1470.9</v>
      </c>
      <c r="K28" t="s">
        <v>559</v>
      </c>
      <c r="L28" t="e" vm="1">
        <f>VLOOKUP(B28, DimCity!$A:$B, 2, 0)</f>
        <v>#VALUE!</v>
      </c>
    </row>
    <row r="29" spans="1:12" x14ac:dyDescent="0.3">
      <c r="A29">
        <v>20</v>
      </c>
      <c r="B29">
        <v>1</v>
      </c>
      <c r="C29">
        <v>20</v>
      </c>
      <c r="D29">
        <v>2</v>
      </c>
      <c r="E29" t="s">
        <v>562</v>
      </c>
      <c r="F29" s="1">
        <v>44813</v>
      </c>
      <c r="G29" s="1">
        <v>44819</v>
      </c>
      <c r="H29">
        <v>7</v>
      </c>
      <c r="I29">
        <v>9872</v>
      </c>
      <c r="J29">
        <v>1410.2857142857142</v>
      </c>
      <c r="K29" t="s">
        <v>559</v>
      </c>
      <c r="L29" t="e" vm="1">
        <f>VLOOKUP(B29, DimCity!$A:$B, 2, 0)</f>
        <v>#VALUE!</v>
      </c>
    </row>
    <row r="30" spans="1:12" x14ac:dyDescent="0.3">
      <c r="A30">
        <v>21</v>
      </c>
      <c r="B30">
        <v>3</v>
      </c>
      <c r="C30">
        <v>21</v>
      </c>
      <c r="D30">
        <v>2</v>
      </c>
      <c r="E30" t="s">
        <v>560</v>
      </c>
      <c r="F30" s="1">
        <v>45391</v>
      </c>
      <c r="G30" s="1">
        <v>45400</v>
      </c>
      <c r="H30">
        <v>10</v>
      </c>
      <c r="I30">
        <v>15283</v>
      </c>
      <c r="J30">
        <v>1528.3</v>
      </c>
      <c r="K30" t="s">
        <v>559</v>
      </c>
      <c r="L30" t="e" vm="1">
        <f>VLOOKUP(B30, DimCity!$A:$B, 2, 0)</f>
        <v>#VALUE!</v>
      </c>
    </row>
    <row r="31" spans="1:12" x14ac:dyDescent="0.3">
      <c r="A31">
        <v>22</v>
      </c>
      <c r="B31">
        <v>4</v>
      </c>
      <c r="C31">
        <v>22</v>
      </c>
      <c r="D31">
        <v>2</v>
      </c>
      <c r="E31" t="s">
        <v>561</v>
      </c>
      <c r="F31" s="1">
        <v>44776</v>
      </c>
      <c r="G31" s="1">
        <v>44786</v>
      </c>
      <c r="H31">
        <v>11</v>
      </c>
      <c r="I31">
        <v>17708</v>
      </c>
      <c r="J31">
        <v>1609.8181818181818</v>
      </c>
      <c r="K31" t="s">
        <v>559</v>
      </c>
      <c r="L31" t="e" vm="1">
        <f>VLOOKUP(B31, DimCity!$A:$B, 2, 0)</f>
        <v>#VALUE!</v>
      </c>
    </row>
    <row r="32" spans="1:12" x14ac:dyDescent="0.3">
      <c r="A32">
        <v>23</v>
      </c>
      <c r="B32">
        <v>3</v>
      </c>
      <c r="C32">
        <v>23</v>
      </c>
      <c r="D32">
        <v>5</v>
      </c>
      <c r="E32" t="s">
        <v>563</v>
      </c>
      <c r="F32" s="1">
        <v>45454</v>
      </c>
      <c r="G32" s="1">
        <v>45460</v>
      </c>
      <c r="H32">
        <v>7</v>
      </c>
      <c r="I32">
        <v>10653</v>
      </c>
      <c r="J32">
        <v>1521.8571428571429</v>
      </c>
      <c r="K32" t="s">
        <v>559</v>
      </c>
      <c r="L32" t="e" vm="1">
        <f>VLOOKUP(B32, DimCity!$A:$B, 2, 0)</f>
        <v>#VALUE!</v>
      </c>
    </row>
    <row r="33" spans="1:12" x14ac:dyDescent="0.3">
      <c r="A33">
        <v>24</v>
      </c>
      <c r="B33">
        <v>1</v>
      </c>
      <c r="C33">
        <v>24</v>
      </c>
      <c r="D33">
        <v>5</v>
      </c>
      <c r="E33" t="s">
        <v>561</v>
      </c>
      <c r="F33" s="1">
        <v>44607</v>
      </c>
      <c r="G33" s="1">
        <v>44614</v>
      </c>
      <c r="H33">
        <v>8</v>
      </c>
      <c r="I33">
        <v>13887</v>
      </c>
      <c r="J33">
        <v>1735.875</v>
      </c>
      <c r="K33" t="s">
        <v>559</v>
      </c>
      <c r="L33" t="e" vm="1">
        <f>VLOOKUP(B33, DimCity!$A:$B, 2, 0)</f>
        <v>#VALUE!</v>
      </c>
    </row>
    <row r="34" spans="1:12" x14ac:dyDescent="0.3">
      <c r="A34">
        <v>25</v>
      </c>
      <c r="B34">
        <v>4</v>
      </c>
      <c r="C34">
        <v>25</v>
      </c>
      <c r="D34">
        <v>3</v>
      </c>
      <c r="E34" t="s">
        <v>560</v>
      </c>
      <c r="F34" s="1">
        <v>44756</v>
      </c>
      <c r="G34" s="1">
        <v>44764</v>
      </c>
      <c r="H34">
        <v>9</v>
      </c>
      <c r="I34">
        <v>16009</v>
      </c>
      <c r="J34">
        <v>1778.7777777777778</v>
      </c>
      <c r="K34" t="s">
        <v>559</v>
      </c>
      <c r="L34" t="e" vm="1">
        <f>VLOOKUP(B34, DimCity!$A:$B, 2, 0)</f>
        <v>#VALUE!</v>
      </c>
    </row>
    <row r="35" spans="1:12" x14ac:dyDescent="0.3">
      <c r="A35">
        <v>26</v>
      </c>
      <c r="B35">
        <v>5</v>
      </c>
      <c r="C35">
        <v>26</v>
      </c>
      <c r="D35">
        <v>4</v>
      </c>
      <c r="E35" t="s">
        <v>558</v>
      </c>
      <c r="F35" s="1">
        <v>45033</v>
      </c>
      <c r="G35" s="1">
        <v>45040</v>
      </c>
      <c r="H35">
        <v>8</v>
      </c>
      <c r="I35">
        <v>14152</v>
      </c>
      <c r="J35">
        <v>1769</v>
      </c>
      <c r="K35" t="s">
        <v>559</v>
      </c>
      <c r="L35" t="e" vm="1">
        <f>VLOOKUP(B35, DimCity!$A:$B, 2, 0)</f>
        <v>#VALUE!</v>
      </c>
    </row>
    <row r="36" spans="1:12" x14ac:dyDescent="0.3">
      <c r="A36">
        <v>26</v>
      </c>
      <c r="B36">
        <v>5</v>
      </c>
      <c r="C36">
        <v>253</v>
      </c>
      <c r="D36">
        <v>3</v>
      </c>
      <c r="E36" t="s">
        <v>563</v>
      </c>
      <c r="F36" s="1">
        <v>45033</v>
      </c>
      <c r="G36" s="1">
        <v>45041</v>
      </c>
      <c r="H36">
        <v>9</v>
      </c>
      <c r="I36">
        <v>116790</v>
      </c>
      <c r="J36">
        <v>12976.666666666666</v>
      </c>
      <c r="K36" t="s">
        <v>564</v>
      </c>
      <c r="L36" t="e" vm="1">
        <f>VLOOKUP(B36, DimCity!$A:$B, 2, 0)</f>
        <v>#VALUE!</v>
      </c>
    </row>
    <row r="37" spans="1:12" x14ac:dyDescent="0.3">
      <c r="A37">
        <v>27</v>
      </c>
      <c r="B37">
        <v>3</v>
      </c>
      <c r="C37">
        <v>27</v>
      </c>
      <c r="D37">
        <v>2</v>
      </c>
      <c r="E37" t="s">
        <v>561</v>
      </c>
      <c r="F37" s="1">
        <v>45133</v>
      </c>
      <c r="G37" s="1">
        <v>45137</v>
      </c>
      <c r="H37">
        <v>5</v>
      </c>
      <c r="I37">
        <v>8175</v>
      </c>
      <c r="J37">
        <v>1635</v>
      </c>
      <c r="K37" t="s">
        <v>559</v>
      </c>
      <c r="L37" t="e" vm="1">
        <f>VLOOKUP(B37, DimCity!$A:$B, 2, 0)</f>
        <v>#VALUE!</v>
      </c>
    </row>
    <row r="38" spans="1:12" x14ac:dyDescent="0.3">
      <c r="A38">
        <v>28</v>
      </c>
      <c r="B38">
        <v>3</v>
      </c>
      <c r="C38">
        <v>28</v>
      </c>
      <c r="D38">
        <v>3</v>
      </c>
      <c r="E38" t="s">
        <v>562</v>
      </c>
      <c r="F38" s="1">
        <v>45271</v>
      </c>
      <c r="G38" s="1">
        <v>45279</v>
      </c>
      <c r="H38">
        <v>9</v>
      </c>
      <c r="I38">
        <v>16867</v>
      </c>
      <c r="J38">
        <v>1874.1111111111111</v>
      </c>
      <c r="K38" t="s">
        <v>559</v>
      </c>
      <c r="L38" t="e" vm="1">
        <f>VLOOKUP(B38, DimCity!$A:$B, 2, 0)</f>
        <v>#VALUE!</v>
      </c>
    </row>
    <row r="39" spans="1:12" x14ac:dyDescent="0.3">
      <c r="A39">
        <v>29</v>
      </c>
      <c r="B39">
        <v>1</v>
      </c>
      <c r="C39">
        <v>29</v>
      </c>
      <c r="D39">
        <v>2</v>
      </c>
      <c r="E39" t="s">
        <v>558</v>
      </c>
      <c r="F39" s="1">
        <v>45407</v>
      </c>
      <c r="G39" s="1">
        <v>45413</v>
      </c>
      <c r="H39">
        <v>7</v>
      </c>
      <c r="I39">
        <v>12839</v>
      </c>
      <c r="J39">
        <v>1834.1428571428571</v>
      </c>
      <c r="K39" t="s">
        <v>559</v>
      </c>
      <c r="L39" t="e" vm="1">
        <f>VLOOKUP(B39, DimCity!$A:$B, 2, 0)</f>
        <v>#VALUE!</v>
      </c>
    </row>
    <row r="40" spans="1:12" x14ac:dyDescent="0.3">
      <c r="A40">
        <v>30</v>
      </c>
      <c r="B40">
        <v>3</v>
      </c>
      <c r="C40">
        <v>30</v>
      </c>
      <c r="D40">
        <v>3</v>
      </c>
      <c r="E40" t="s">
        <v>560</v>
      </c>
      <c r="F40" s="1">
        <v>45190</v>
      </c>
      <c r="G40" s="1">
        <v>45198</v>
      </c>
      <c r="H40">
        <v>9</v>
      </c>
      <c r="I40">
        <v>17714</v>
      </c>
      <c r="J40">
        <v>1968.2222222222222</v>
      </c>
      <c r="K40" t="s">
        <v>559</v>
      </c>
      <c r="L40" t="e" vm="1">
        <f>VLOOKUP(B40, DimCity!$A:$B, 2, 0)</f>
        <v>#VALUE!</v>
      </c>
    </row>
    <row r="41" spans="1:12" x14ac:dyDescent="0.3">
      <c r="A41">
        <v>30</v>
      </c>
      <c r="B41">
        <v>1</v>
      </c>
      <c r="C41">
        <v>208</v>
      </c>
      <c r="D41">
        <v>5</v>
      </c>
      <c r="E41" t="s">
        <v>560</v>
      </c>
      <c r="F41" s="1">
        <v>45190</v>
      </c>
      <c r="G41" s="1">
        <v>45195</v>
      </c>
      <c r="H41">
        <v>6</v>
      </c>
      <c r="I41">
        <v>63869</v>
      </c>
      <c r="J41">
        <v>10644.833333333334</v>
      </c>
      <c r="K41" t="s">
        <v>564</v>
      </c>
      <c r="L41" t="e" vm="1">
        <f>VLOOKUP(B41, DimCity!$A:$B, 2, 0)</f>
        <v>#VALUE!</v>
      </c>
    </row>
    <row r="42" spans="1:12" x14ac:dyDescent="0.3">
      <c r="A42">
        <v>31</v>
      </c>
      <c r="B42">
        <v>1</v>
      </c>
      <c r="C42">
        <v>31</v>
      </c>
      <c r="D42">
        <v>4</v>
      </c>
      <c r="E42" t="s">
        <v>560</v>
      </c>
      <c r="F42" s="1">
        <v>44667</v>
      </c>
      <c r="G42" s="1">
        <v>44674</v>
      </c>
      <c r="H42">
        <v>8</v>
      </c>
      <c r="I42">
        <v>15742</v>
      </c>
      <c r="J42">
        <v>1967.75</v>
      </c>
      <c r="K42" t="s">
        <v>559</v>
      </c>
      <c r="L42" t="e" vm="1">
        <f>VLOOKUP(B42, DimCity!$A:$B, 2, 0)</f>
        <v>#VALUE!</v>
      </c>
    </row>
    <row r="43" spans="1:12" x14ac:dyDescent="0.3">
      <c r="A43">
        <v>32</v>
      </c>
      <c r="B43">
        <v>2</v>
      </c>
      <c r="C43">
        <v>32</v>
      </c>
      <c r="D43">
        <v>2</v>
      </c>
      <c r="E43" t="s">
        <v>562</v>
      </c>
      <c r="F43" s="1">
        <v>45012</v>
      </c>
      <c r="G43" s="1">
        <v>45017</v>
      </c>
      <c r="H43">
        <v>6</v>
      </c>
      <c r="I43">
        <v>12082</v>
      </c>
      <c r="J43">
        <v>2013.6666666666667</v>
      </c>
      <c r="K43" t="s">
        <v>559</v>
      </c>
      <c r="L43" t="e" vm="1">
        <f>VLOOKUP(B43, DimCity!$A:$B, 2, 0)</f>
        <v>#VALUE!</v>
      </c>
    </row>
    <row r="44" spans="1:12" x14ac:dyDescent="0.3">
      <c r="A44">
        <v>33</v>
      </c>
      <c r="B44">
        <v>2</v>
      </c>
      <c r="C44">
        <v>33</v>
      </c>
      <c r="D44">
        <v>1</v>
      </c>
      <c r="E44" t="s">
        <v>558</v>
      </c>
      <c r="F44" s="1">
        <v>45432</v>
      </c>
      <c r="G44" s="1">
        <v>45435</v>
      </c>
      <c r="H44">
        <v>4</v>
      </c>
      <c r="I44">
        <v>7291</v>
      </c>
      <c r="J44">
        <v>1822.75</v>
      </c>
      <c r="K44" t="s">
        <v>559</v>
      </c>
      <c r="L44" t="e" vm="1">
        <f>VLOOKUP(B44, DimCity!$A:$B, 2, 0)</f>
        <v>#VALUE!</v>
      </c>
    </row>
    <row r="45" spans="1:12" x14ac:dyDescent="0.3">
      <c r="A45">
        <v>34</v>
      </c>
      <c r="B45">
        <v>4</v>
      </c>
      <c r="C45">
        <v>34</v>
      </c>
      <c r="D45">
        <v>5</v>
      </c>
      <c r="E45" t="s">
        <v>562</v>
      </c>
      <c r="F45" s="1">
        <v>45329</v>
      </c>
      <c r="G45" s="1">
        <v>45339</v>
      </c>
      <c r="H45">
        <v>11</v>
      </c>
      <c r="I45">
        <v>24425</v>
      </c>
      <c r="J45">
        <v>2220.4545454545455</v>
      </c>
      <c r="K45" t="s">
        <v>559</v>
      </c>
      <c r="L45" t="e" vm="1">
        <f>VLOOKUP(B45, DimCity!$A:$B, 2, 0)</f>
        <v>#VALUE!</v>
      </c>
    </row>
    <row r="46" spans="1:12" x14ac:dyDescent="0.3">
      <c r="A46">
        <v>35</v>
      </c>
      <c r="B46">
        <v>5</v>
      </c>
      <c r="C46">
        <v>35</v>
      </c>
      <c r="D46">
        <v>1</v>
      </c>
      <c r="E46" t="s">
        <v>561</v>
      </c>
      <c r="F46" s="1">
        <v>45121</v>
      </c>
      <c r="G46" s="1">
        <v>45125</v>
      </c>
      <c r="H46">
        <v>5</v>
      </c>
      <c r="I46">
        <v>9800</v>
      </c>
      <c r="J46">
        <v>1960</v>
      </c>
      <c r="K46" t="s">
        <v>559</v>
      </c>
      <c r="L46" t="e" vm="1">
        <f>VLOOKUP(B46, DimCity!$A:$B, 2, 0)</f>
        <v>#VALUE!</v>
      </c>
    </row>
    <row r="47" spans="1:12" x14ac:dyDescent="0.3">
      <c r="A47">
        <v>36</v>
      </c>
      <c r="B47">
        <v>2</v>
      </c>
      <c r="C47">
        <v>36</v>
      </c>
      <c r="D47">
        <v>3</v>
      </c>
      <c r="E47" t="s">
        <v>563</v>
      </c>
      <c r="F47" s="1">
        <v>45073</v>
      </c>
      <c r="G47" s="1">
        <v>45076</v>
      </c>
      <c r="H47">
        <v>4</v>
      </c>
      <c r="I47">
        <v>7380</v>
      </c>
      <c r="J47">
        <v>1845</v>
      </c>
      <c r="K47" t="s">
        <v>559</v>
      </c>
      <c r="L47" t="e" vm="1">
        <f>VLOOKUP(B47, DimCity!$A:$B, 2, 0)</f>
        <v>#VALUE!</v>
      </c>
    </row>
    <row r="48" spans="1:12" x14ac:dyDescent="0.3">
      <c r="A48">
        <v>37</v>
      </c>
      <c r="B48">
        <v>4</v>
      </c>
      <c r="C48">
        <v>37</v>
      </c>
      <c r="D48">
        <v>4</v>
      </c>
      <c r="E48" t="s">
        <v>558</v>
      </c>
      <c r="F48" s="1">
        <v>45331</v>
      </c>
      <c r="G48" s="1">
        <v>45339</v>
      </c>
      <c r="H48">
        <v>9</v>
      </c>
      <c r="I48">
        <v>19936</v>
      </c>
      <c r="J48">
        <v>2215.1111111111113</v>
      </c>
      <c r="K48" t="s">
        <v>559</v>
      </c>
      <c r="L48" t="e" vm="1">
        <f>VLOOKUP(B48, DimCity!$A:$B, 2, 0)</f>
        <v>#VALUE!</v>
      </c>
    </row>
    <row r="49" spans="1:12" x14ac:dyDescent="0.3">
      <c r="A49">
        <v>38</v>
      </c>
      <c r="B49">
        <v>2</v>
      </c>
      <c r="C49">
        <v>38</v>
      </c>
      <c r="D49">
        <v>3</v>
      </c>
      <c r="E49" t="s">
        <v>563</v>
      </c>
      <c r="F49" s="1">
        <v>45363</v>
      </c>
      <c r="G49" s="1">
        <v>45366</v>
      </c>
      <c r="H49">
        <v>4</v>
      </c>
      <c r="I49">
        <v>7646</v>
      </c>
      <c r="J49">
        <v>1911.5</v>
      </c>
      <c r="K49" t="s">
        <v>559</v>
      </c>
      <c r="L49" t="e" vm="1">
        <f>VLOOKUP(B49, DimCity!$A:$B, 2, 0)</f>
        <v>#VALUE!</v>
      </c>
    </row>
    <row r="50" spans="1:12" x14ac:dyDescent="0.3">
      <c r="A50">
        <v>39</v>
      </c>
      <c r="B50">
        <v>1</v>
      </c>
      <c r="C50">
        <v>39</v>
      </c>
      <c r="D50">
        <v>5</v>
      </c>
      <c r="E50" t="s">
        <v>561</v>
      </c>
      <c r="F50" s="1">
        <v>44794</v>
      </c>
      <c r="G50" s="1">
        <v>44800</v>
      </c>
      <c r="H50">
        <v>7</v>
      </c>
      <c r="I50">
        <v>16438</v>
      </c>
      <c r="J50">
        <v>2348.2857142857142</v>
      </c>
      <c r="K50" t="s">
        <v>559</v>
      </c>
      <c r="L50" t="e" vm="1">
        <f>VLOOKUP(B50, DimCity!$A:$B, 2, 0)</f>
        <v>#VALUE!</v>
      </c>
    </row>
    <row r="51" spans="1:12" x14ac:dyDescent="0.3">
      <c r="A51">
        <v>39</v>
      </c>
      <c r="B51">
        <v>3</v>
      </c>
      <c r="C51">
        <v>118</v>
      </c>
      <c r="D51">
        <v>4</v>
      </c>
      <c r="E51" t="s">
        <v>561</v>
      </c>
      <c r="F51" s="1">
        <v>44794</v>
      </c>
      <c r="G51" s="1">
        <v>44803</v>
      </c>
      <c r="H51">
        <v>10</v>
      </c>
      <c r="I51">
        <v>70108</v>
      </c>
      <c r="J51">
        <v>7010.8</v>
      </c>
      <c r="K51" t="s">
        <v>559</v>
      </c>
      <c r="L51" t="e" vm="1">
        <f>VLOOKUP(B51, DimCity!$A:$B, 2, 0)</f>
        <v>#VALUE!</v>
      </c>
    </row>
    <row r="52" spans="1:12" x14ac:dyDescent="0.3">
      <c r="A52">
        <v>40</v>
      </c>
      <c r="B52">
        <v>5</v>
      </c>
      <c r="C52">
        <v>40</v>
      </c>
      <c r="D52">
        <v>5</v>
      </c>
      <c r="E52" t="s">
        <v>562</v>
      </c>
      <c r="F52" s="1">
        <v>44874</v>
      </c>
      <c r="G52" s="1">
        <v>44884</v>
      </c>
      <c r="H52">
        <v>11</v>
      </c>
      <c r="I52">
        <v>27504</v>
      </c>
      <c r="J52">
        <v>2500.3636363636365</v>
      </c>
      <c r="K52" t="s">
        <v>559</v>
      </c>
      <c r="L52" t="e" vm="1">
        <f>VLOOKUP(B52, DimCity!$A:$B, 2, 0)</f>
        <v>#VALUE!</v>
      </c>
    </row>
    <row r="53" spans="1:12" x14ac:dyDescent="0.3">
      <c r="A53">
        <v>41</v>
      </c>
      <c r="B53">
        <v>5</v>
      </c>
      <c r="C53">
        <v>41</v>
      </c>
      <c r="D53">
        <v>4</v>
      </c>
      <c r="E53" t="s">
        <v>563</v>
      </c>
      <c r="F53" s="1">
        <v>45447</v>
      </c>
      <c r="G53" s="1">
        <v>45456</v>
      </c>
      <c r="H53">
        <v>10</v>
      </c>
      <c r="I53">
        <v>25597</v>
      </c>
      <c r="J53">
        <v>2559.6999999999998</v>
      </c>
      <c r="K53" t="s">
        <v>559</v>
      </c>
      <c r="L53" t="e" vm="1">
        <f>VLOOKUP(B53, DimCity!$A:$B, 2, 0)</f>
        <v>#VALUE!</v>
      </c>
    </row>
    <row r="54" spans="1:12" x14ac:dyDescent="0.3">
      <c r="A54">
        <v>42</v>
      </c>
      <c r="B54">
        <v>2</v>
      </c>
      <c r="C54">
        <v>42</v>
      </c>
      <c r="D54">
        <v>5</v>
      </c>
      <c r="E54" t="s">
        <v>561</v>
      </c>
      <c r="F54" s="1">
        <v>44723</v>
      </c>
      <c r="G54" s="1">
        <v>44731</v>
      </c>
      <c r="H54">
        <v>9</v>
      </c>
      <c r="I54">
        <v>23514</v>
      </c>
      <c r="J54">
        <v>2612.6666666666665</v>
      </c>
      <c r="K54" t="s">
        <v>559</v>
      </c>
      <c r="L54" t="e" vm="1">
        <f>VLOOKUP(B54, DimCity!$A:$B, 2, 0)</f>
        <v>#VALUE!</v>
      </c>
    </row>
    <row r="55" spans="1:12" x14ac:dyDescent="0.3">
      <c r="A55">
        <v>43</v>
      </c>
      <c r="B55">
        <v>4</v>
      </c>
      <c r="C55">
        <v>43</v>
      </c>
      <c r="D55">
        <v>5</v>
      </c>
      <c r="E55" t="s">
        <v>558</v>
      </c>
      <c r="F55" s="1">
        <v>44707</v>
      </c>
      <c r="G55" s="1">
        <v>44716</v>
      </c>
      <c r="H55">
        <v>10</v>
      </c>
      <c r="I55">
        <v>26474</v>
      </c>
      <c r="J55">
        <v>2647.4</v>
      </c>
      <c r="K55" t="s">
        <v>559</v>
      </c>
      <c r="L55" t="e" vm="1">
        <f>VLOOKUP(B55, DimCity!$A:$B, 2, 0)</f>
        <v>#VALUE!</v>
      </c>
    </row>
    <row r="56" spans="1:12" x14ac:dyDescent="0.3">
      <c r="A56">
        <v>44</v>
      </c>
      <c r="B56">
        <v>1</v>
      </c>
      <c r="C56">
        <v>44</v>
      </c>
      <c r="D56">
        <v>4</v>
      </c>
      <c r="E56" t="s">
        <v>560</v>
      </c>
      <c r="F56" s="1">
        <v>44696</v>
      </c>
      <c r="G56" s="1">
        <v>44700</v>
      </c>
      <c r="H56">
        <v>5</v>
      </c>
      <c r="I56">
        <v>11958</v>
      </c>
      <c r="J56">
        <v>2391.6</v>
      </c>
      <c r="K56" t="s">
        <v>559</v>
      </c>
      <c r="L56" t="e" vm="1">
        <f>VLOOKUP(B56, DimCity!$A:$B, 2, 0)</f>
        <v>#VALUE!</v>
      </c>
    </row>
    <row r="57" spans="1:12" x14ac:dyDescent="0.3">
      <c r="A57">
        <v>44</v>
      </c>
      <c r="B57">
        <v>5</v>
      </c>
      <c r="C57">
        <v>203</v>
      </c>
      <c r="D57">
        <v>4</v>
      </c>
      <c r="E57" t="s">
        <v>563</v>
      </c>
      <c r="F57" s="1">
        <v>44696</v>
      </c>
      <c r="G57" s="1">
        <v>44705</v>
      </c>
      <c r="H57">
        <v>10</v>
      </c>
      <c r="I57">
        <v>113362</v>
      </c>
      <c r="J57">
        <v>11336.2</v>
      </c>
      <c r="K57" t="s">
        <v>564</v>
      </c>
      <c r="L57" t="e" vm="1">
        <f>VLOOKUP(B57, DimCity!$A:$B, 2, 0)</f>
        <v>#VALUE!</v>
      </c>
    </row>
    <row r="58" spans="1:12" x14ac:dyDescent="0.3">
      <c r="A58">
        <v>44</v>
      </c>
      <c r="B58">
        <v>3</v>
      </c>
      <c r="C58">
        <v>218</v>
      </c>
      <c r="D58">
        <v>1</v>
      </c>
      <c r="E58" t="s">
        <v>563</v>
      </c>
      <c r="F58" s="1">
        <v>44696</v>
      </c>
      <c r="G58" s="1">
        <v>44698</v>
      </c>
      <c r="H58">
        <v>3</v>
      </c>
      <c r="I58">
        <v>26528</v>
      </c>
      <c r="J58">
        <v>8842.6666666666661</v>
      </c>
      <c r="K58" t="s">
        <v>564</v>
      </c>
      <c r="L58" t="e" vm="1">
        <f>VLOOKUP(B58, DimCity!$A:$B, 2, 0)</f>
        <v>#VALUE!</v>
      </c>
    </row>
    <row r="59" spans="1:12" x14ac:dyDescent="0.3">
      <c r="A59">
        <v>45</v>
      </c>
      <c r="B59">
        <v>2</v>
      </c>
      <c r="C59">
        <v>45</v>
      </c>
      <c r="D59">
        <v>5</v>
      </c>
      <c r="E59" t="s">
        <v>560</v>
      </c>
      <c r="F59" s="1">
        <v>44728</v>
      </c>
      <c r="G59" s="1">
        <v>44735</v>
      </c>
      <c r="H59">
        <v>8</v>
      </c>
      <c r="I59">
        <v>20950</v>
      </c>
      <c r="J59">
        <v>2618.75</v>
      </c>
      <c r="K59" t="s">
        <v>559</v>
      </c>
      <c r="L59" t="e" vm="1">
        <f>VLOOKUP(B59, DimCity!$A:$B, 2, 0)</f>
        <v>#VALUE!</v>
      </c>
    </row>
    <row r="60" spans="1:12" x14ac:dyDescent="0.3">
      <c r="A60">
        <v>46</v>
      </c>
      <c r="B60">
        <v>5</v>
      </c>
      <c r="C60">
        <v>46</v>
      </c>
      <c r="D60">
        <v>3</v>
      </c>
      <c r="E60" t="s">
        <v>560</v>
      </c>
      <c r="F60" s="1">
        <v>44769</v>
      </c>
      <c r="G60" s="1">
        <v>44779</v>
      </c>
      <c r="H60">
        <v>11</v>
      </c>
      <c r="I60">
        <v>29984</v>
      </c>
      <c r="J60">
        <v>2725.818181818182</v>
      </c>
      <c r="K60" t="s">
        <v>559</v>
      </c>
      <c r="L60" t="e" vm="1">
        <f>VLOOKUP(B60, DimCity!$A:$B, 2, 0)</f>
        <v>#VALUE!</v>
      </c>
    </row>
    <row r="61" spans="1:12" x14ac:dyDescent="0.3">
      <c r="A61">
        <v>47</v>
      </c>
      <c r="B61">
        <v>3</v>
      </c>
      <c r="C61">
        <v>47</v>
      </c>
      <c r="D61">
        <v>4</v>
      </c>
      <c r="E61" t="s">
        <v>562</v>
      </c>
      <c r="F61" s="1">
        <v>45342</v>
      </c>
      <c r="G61" s="1">
        <v>45345</v>
      </c>
      <c r="H61">
        <v>4</v>
      </c>
      <c r="I61">
        <v>9023</v>
      </c>
      <c r="J61">
        <v>2255.75</v>
      </c>
      <c r="K61" t="s">
        <v>559</v>
      </c>
      <c r="L61" t="e" vm="1">
        <f>VLOOKUP(B61, DimCity!$A:$B, 2, 0)</f>
        <v>#VALUE!</v>
      </c>
    </row>
    <row r="62" spans="1:12" x14ac:dyDescent="0.3">
      <c r="A62">
        <v>47</v>
      </c>
      <c r="B62">
        <v>2</v>
      </c>
      <c r="C62">
        <v>111</v>
      </c>
      <c r="D62">
        <v>2</v>
      </c>
      <c r="E62" t="s">
        <v>561</v>
      </c>
      <c r="F62" s="1">
        <v>45342</v>
      </c>
      <c r="G62" s="1">
        <v>45348</v>
      </c>
      <c r="H62">
        <v>7</v>
      </c>
      <c r="I62">
        <v>42691</v>
      </c>
      <c r="J62">
        <v>6098.7142857142853</v>
      </c>
      <c r="K62" t="s">
        <v>559</v>
      </c>
      <c r="L62" t="e" vm="1">
        <f>VLOOKUP(B62, DimCity!$A:$B, 2, 0)</f>
        <v>#VALUE!</v>
      </c>
    </row>
    <row r="63" spans="1:12" x14ac:dyDescent="0.3">
      <c r="A63">
        <v>48</v>
      </c>
      <c r="B63">
        <v>2</v>
      </c>
      <c r="C63">
        <v>48</v>
      </c>
      <c r="D63">
        <v>5</v>
      </c>
      <c r="E63" t="s">
        <v>562</v>
      </c>
      <c r="F63" s="1">
        <v>44998</v>
      </c>
      <c r="G63" s="1">
        <v>45002</v>
      </c>
      <c r="H63">
        <v>5</v>
      </c>
      <c r="I63">
        <v>12190</v>
      </c>
      <c r="J63">
        <v>2438</v>
      </c>
      <c r="K63" t="s">
        <v>559</v>
      </c>
      <c r="L63" t="e" vm="1">
        <f>VLOOKUP(B63, DimCity!$A:$B, 2, 0)</f>
        <v>#VALUE!</v>
      </c>
    </row>
    <row r="64" spans="1:12" x14ac:dyDescent="0.3">
      <c r="A64">
        <v>49</v>
      </c>
      <c r="B64">
        <v>1</v>
      </c>
      <c r="C64">
        <v>49</v>
      </c>
      <c r="D64">
        <v>2</v>
      </c>
      <c r="E64" t="s">
        <v>562</v>
      </c>
      <c r="F64" s="1">
        <v>45385</v>
      </c>
      <c r="G64" s="1">
        <v>45390</v>
      </c>
      <c r="H64">
        <v>6</v>
      </c>
      <c r="I64">
        <v>15562</v>
      </c>
      <c r="J64">
        <v>2593.6666666666665</v>
      </c>
      <c r="K64" t="s">
        <v>559</v>
      </c>
      <c r="L64" t="e" vm="1">
        <f>VLOOKUP(B64, DimCity!$A:$B, 2, 0)</f>
        <v>#VALUE!</v>
      </c>
    </row>
    <row r="65" spans="1:12" x14ac:dyDescent="0.3">
      <c r="A65">
        <v>50</v>
      </c>
      <c r="B65">
        <v>4</v>
      </c>
      <c r="C65">
        <v>50</v>
      </c>
      <c r="D65">
        <v>1</v>
      </c>
      <c r="E65" t="s">
        <v>561</v>
      </c>
      <c r="F65" s="1">
        <v>45261</v>
      </c>
      <c r="G65" s="1">
        <v>45268</v>
      </c>
      <c r="H65">
        <v>8</v>
      </c>
      <c r="I65">
        <v>22171</v>
      </c>
      <c r="J65">
        <v>2771.375</v>
      </c>
      <c r="K65" t="s">
        <v>559</v>
      </c>
      <c r="L65" t="e" vm="1">
        <f>VLOOKUP(B65, DimCity!$A:$B, 2, 0)</f>
        <v>#VALUE!</v>
      </c>
    </row>
    <row r="66" spans="1:12" x14ac:dyDescent="0.3">
      <c r="A66">
        <v>51</v>
      </c>
      <c r="B66">
        <v>2</v>
      </c>
      <c r="C66">
        <v>51</v>
      </c>
      <c r="D66">
        <v>4</v>
      </c>
      <c r="E66" t="s">
        <v>563</v>
      </c>
      <c r="F66" s="1">
        <v>44844</v>
      </c>
      <c r="G66" s="1">
        <v>44848</v>
      </c>
      <c r="H66">
        <v>5</v>
      </c>
      <c r="I66">
        <v>12797</v>
      </c>
      <c r="J66">
        <v>2559.4</v>
      </c>
      <c r="K66" t="s">
        <v>559</v>
      </c>
      <c r="L66" t="e" vm="1">
        <f>VLOOKUP(B66, DimCity!$A:$B, 2, 0)</f>
        <v>#VALUE!</v>
      </c>
    </row>
    <row r="67" spans="1:12" x14ac:dyDescent="0.3">
      <c r="A67">
        <v>52</v>
      </c>
      <c r="B67">
        <v>2</v>
      </c>
      <c r="C67">
        <v>52</v>
      </c>
      <c r="D67">
        <v>5</v>
      </c>
      <c r="E67" t="s">
        <v>561</v>
      </c>
      <c r="F67" s="1">
        <v>44678</v>
      </c>
      <c r="G67" s="1">
        <v>44685</v>
      </c>
      <c r="H67">
        <v>8</v>
      </c>
      <c r="I67">
        <v>22660</v>
      </c>
      <c r="J67">
        <v>2832.5</v>
      </c>
      <c r="K67" t="s">
        <v>559</v>
      </c>
      <c r="L67" t="e" vm="1">
        <f>VLOOKUP(B67, DimCity!$A:$B, 2, 0)</f>
        <v>#VALUE!</v>
      </c>
    </row>
    <row r="68" spans="1:12" x14ac:dyDescent="0.3">
      <c r="A68">
        <v>53</v>
      </c>
      <c r="B68">
        <v>1</v>
      </c>
      <c r="C68">
        <v>53</v>
      </c>
      <c r="D68">
        <v>5</v>
      </c>
      <c r="E68" t="s">
        <v>562</v>
      </c>
      <c r="F68" s="1">
        <v>44726</v>
      </c>
      <c r="G68" s="1">
        <v>44734</v>
      </c>
      <c r="H68">
        <v>9</v>
      </c>
      <c r="I68">
        <v>26031</v>
      </c>
      <c r="J68">
        <v>2892.3333333333335</v>
      </c>
      <c r="K68" t="s">
        <v>559</v>
      </c>
      <c r="L68" t="e" vm="1">
        <f>VLOOKUP(B68, DimCity!$A:$B, 2, 0)</f>
        <v>#VALUE!</v>
      </c>
    </row>
    <row r="69" spans="1:12" x14ac:dyDescent="0.3">
      <c r="A69">
        <v>53</v>
      </c>
      <c r="B69">
        <v>2</v>
      </c>
      <c r="C69">
        <v>274</v>
      </c>
      <c r="D69">
        <v>1</v>
      </c>
      <c r="E69" t="s">
        <v>561</v>
      </c>
      <c r="F69" s="1">
        <v>44726</v>
      </c>
      <c r="G69" s="1">
        <v>44730</v>
      </c>
      <c r="H69">
        <v>5</v>
      </c>
      <c r="I69">
        <v>63481</v>
      </c>
      <c r="J69">
        <v>12696.2</v>
      </c>
      <c r="K69" t="s">
        <v>564</v>
      </c>
      <c r="L69" t="e" vm="1">
        <f>VLOOKUP(B69, DimCity!$A:$B, 2, 0)</f>
        <v>#VALUE!</v>
      </c>
    </row>
    <row r="70" spans="1:12" x14ac:dyDescent="0.3">
      <c r="A70">
        <v>54</v>
      </c>
      <c r="B70">
        <v>5</v>
      </c>
      <c r="C70">
        <v>54</v>
      </c>
      <c r="D70">
        <v>3</v>
      </c>
      <c r="E70" t="s">
        <v>562</v>
      </c>
      <c r="F70" s="1">
        <v>44909</v>
      </c>
      <c r="G70" s="1">
        <v>44911</v>
      </c>
      <c r="H70">
        <v>3</v>
      </c>
      <c r="I70">
        <v>6561</v>
      </c>
      <c r="J70">
        <v>2187</v>
      </c>
      <c r="K70" t="s">
        <v>559</v>
      </c>
      <c r="L70" t="e" vm="1">
        <f>VLOOKUP(B70, DimCity!$A:$B, 2, 0)</f>
        <v>#VALUE!</v>
      </c>
    </row>
    <row r="71" spans="1:12" x14ac:dyDescent="0.3">
      <c r="A71">
        <v>55</v>
      </c>
      <c r="B71">
        <v>1</v>
      </c>
      <c r="C71">
        <v>55</v>
      </c>
      <c r="D71">
        <v>4</v>
      </c>
      <c r="E71" t="s">
        <v>563</v>
      </c>
      <c r="F71" s="1">
        <v>44754</v>
      </c>
      <c r="G71" s="1">
        <v>44763</v>
      </c>
      <c r="H71">
        <v>10</v>
      </c>
      <c r="I71">
        <v>29713</v>
      </c>
      <c r="J71">
        <v>2971.3</v>
      </c>
      <c r="K71" t="s">
        <v>559</v>
      </c>
      <c r="L71" t="e" vm="1">
        <f>VLOOKUP(B71, DimCity!$A:$B, 2, 0)</f>
        <v>#VALUE!</v>
      </c>
    </row>
    <row r="72" spans="1:12" x14ac:dyDescent="0.3">
      <c r="A72">
        <v>56</v>
      </c>
      <c r="B72">
        <v>2</v>
      </c>
      <c r="C72">
        <v>56</v>
      </c>
      <c r="D72">
        <v>1</v>
      </c>
      <c r="E72" t="s">
        <v>563</v>
      </c>
      <c r="F72" s="1">
        <v>45030</v>
      </c>
      <c r="G72" s="1">
        <v>45035</v>
      </c>
      <c r="H72">
        <v>6</v>
      </c>
      <c r="I72">
        <v>16551</v>
      </c>
      <c r="J72">
        <v>2758.5</v>
      </c>
      <c r="K72" t="s">
        <v>559</v>
      </c>
      <c r="L72" t="e" vm="1">
        <f>VLOOKUP(B72, DimCity!$A:$B, 2, 0)</f>
        <v>#VALUE!</v>
      </c>
    </row>
    <row r="73" spans="1:12" x14ac:dyDescent="0.3">
      <c r="A73">
        <v>57</v>
      </c>
      <c r="B73">
        <v>3</v>
      </c>
      <c r="C73">
        <v>57</v>
      </c>
      <c r="D73">
        <v>5</v>
      </c>
      <c r="E73" t="s">
        <v>562</v>
      </c>
      <c r="F73" s="1">
        <v>45044</v>
      </c>
      <c r="G73" s="1">
        <v>45053</v>
      </c>
      <c r="H73">
        <v>10</v>
      </c>
      <c r="I73">
        <v>31235</v>
      </c>
      <c r="J73">
        <v>3123.5</v>
      </c>
      <c r="K73" t="s">
        <v>559</v>
      </c>
      <c r="L73" t="e" vm="1">
        <f>VLOOKUP(B73, DimCity!$A:$B, 2, 0)</f>
        <v>#VALUE!</v>
      </c>
    </row>
    <row r="74" spans="1:12" x14ac:dyDescent="0.3">
      <c r="A74">
        <v>57</v>
      </c>
      <c r="B74">
        <v>3</v>
      </c>
      <c r="C74">
        <v>378</v>
      </c>
      <c r="D74">
        <v>3</v>
      </c>
      <c r="E74" t="s">
        <v>562</v>
      </c>
      <c r="F74" s="1">
        <v>45044</v>
      </c>
      <c r="G74" s="1">
        <v>45045</v>
      </c>
      <c r="H74">
        <v>2</v>
      </c>
      <c r="I74">
        <v>28169</v>
      </c>
      <c r="J74">
        <v>14084.5</v>
      </c>
      <c r="K74" t="s">
        <v>564</v>
      </c>
      <c r="L74" t="e" vm="1">
        <f>VLOOKUP(B74, DimCity!$A:$B, 2, 0)</f>
        <v>#VALUE!</v>
      </c>
    </row>
    <row r="75" spans="1:12" x14ac:dyDescent="0.3">
      <c r="A75">
        <v>58</v>
      </c>
      <c r="B75">
        <v>2</v>
      </c>
      <c r="C75">
        <v>58</v>
      </c>
      <c r="D75">
        <v>5</v>
      </c>
      <c r="E75" t="s">
        <v>558</v>
      </c>
      <c r="F75" s="1">
        <v>44643</v>
      </c>
      <c r="G75" s="1">
        <v>44647</v>
      </c>
      <c r="H75">
        <v>5</v>
      </c>
      <c r="I75">
        <v>14058</v>
      </c>
      <c r="J75">
        <v>2811.6</v>
      </c>
      <c r="K75" t="s">
        <v>559</v>
      </c>
      <c r="L75" t="e" vm="1">
        <f>VLOOKUP(B75, DimCity!$A:$B, 2, 0)</f>
        <v>#VALUE!</v>
      </c>
    </row>
    <row r="76" spans="1:12" x14ac:dyDescent="0.3">
      <c r="A76">
        <v>59</v>
      </c>
      <c r="B76">
        <v>1</v>
      </c>
      <c r="C76">
        <v>59</v>
      </c>
      <c r="D76">
        <v>4</v>
      </c>
      <c r="E76" t="s">
        <v>562</v>
      </c>
      <c r="F76" s="1">
        <v>44574</v>
      </c>
      <c r="G76" s="1">
        <v>44581</v>
      </c>
      <c r="H76">
        <v>8</v>
      </c>
      <c r="I76">
        <v>24863</v>
      </c>
      <c r="J76">
        <v>3107.875</v>
      </c>
      <c r="K76" t="s">
        <v>559</v>
      </c>
      <c r="L76" t="e" vm="1">
        <f>VLOOKUP(B76, DimCity!$A:$B, 2, 0)</f>
        <v>#VALUE!</v>
      </c>
    </row>
    <row r="77" spans="1:12" x14ac:dyDescent="0.3">
      <c r="A77">
        <v>60</v>
      </c>
      <c r="B77">
        <v>3</v>
      </c>
      <c r="C77">
        <v>60</v>
      </c>
      <c r="D77">
        <v>1</v>
      </c>
      <c r="E77" t="s">
        <v>561</v>
      </c>
      <c r="F77" s="1">
        <v>44988</v>
      </c>
      <c r="G77" s="1">
        <v>44997</v>
      </c>
      <c r="H77">
        <v>10</v>
      </c>
      <c r="I77">
        <v>32616</v>
      </c>
      <c r="J77">
        <v>3261.6</v>
      </c>
      <c r="K77" t="s">
        <v>559</v>
      </c>
      <c r="L77" t="e" vm="1">
        <f>VLOOKUP(B77, DimCity!$A:$B, 2, 0)</f>
        <v>#VALUE!</v>
      </c>
    </row>
    <row r="78" spans="1:12" x14ac:dyDescent="0.3">
      <c r="A78">
        <v>61</v>
      </c>
      <c r="B78">
        <v>2</v>
      </c>
      <c r="C78">
        <v>61</v>
      </c>
      <c r="D78">
        <v>3</v>
      </c>
      <c r="E78" t="s">
        <v>560</v>
      </c>
      <c r="F78" s="1">
        <v>44575</v>
      </c>
      <c r="G78" s="1">
        <v>44578</v>
      </c>
      <c r="H78">
        <v>4</v>
      </c>
      <c r="I78">
        <v>11198</v>
      </c>
      <c r="J78">
        <v>2799.5</v>
      </c>
      <c r="K78" t="s">
        <v>559</v>
      </c>
      <c r="L78" t="e" vm="1">
        <f>VLOOKUP(B78, DimCity!$A:$B, 2, 0)</f>
        <v>#VALUE!</v>
      </c>
    </row>
    <row r="79" spans="1:12" x14ac:dyDescent="0.3">
      <c r="A79">
        <v>62</v>
      </c>
      <c r="B79">
        <v>1</v>
      </c>
      <c r="C79">
        <v>62</v>
      </c>
      <c r="D79">
        <v>2</v>
      </c>
      <c r="E79" t="s">
        <v>558</v>
      </c>
      <c r="F79" s="1">
        <v>45243</v>
      </c>
      <c r="G79" s="1">
        <v>45250</v>
      </c>
      <c r="H79">
        <v>8</v>
      </c>
      <c r="I79">
        <v>27299</v>
      </c>
      <c r="J79">
        <v>3412.375</v>
      </c>
      <c r="K79" t="s">
        <v>559</v>
      </c>
      <c r="L79" t="e" vm="1">
        <f>VLOOKUP(B79, DimCity!$A:$B, 2, 0)</f>
        <v>#VALUE!</v>
      </c>
    </row>
    <row r="80" spans="1:12" x14ac:dyDescent="0.3">
      <c r="A80">
        <v>63</v>
      </c>
      <c r="B80">
        <v>3</v>
      </c>
      <c r="C80">
        <v>63</v>
      </c>
      <c r="D80">
        <v>2</v>
      </c>
      <c r="E80" t="s">
        <v>561</v>
      </c>
      <c r="F80" s="1">
        <v>44855</v>
      </c>
      <c r="G80" s="1">
        <v>44865</v>
      </c>
      <c r="H80">
        <v>11</v>
      </c>
      <c r="I80">
        <v>39522</v>
      </c>
      <c r="J80">
        <v>3592.909090909091</v>
      </c>
      <c r="K80" t="s">
        <v>559</v>
      </c>
      <c r="L80" t="e" vm="1">
        <f>VLOOKUP(B80, DimCity!$A:$B, 2, 0)</f>
        <v>#VALUE!</v>
      </c>
    </row>
    <row r="81" spans="1:12" x14ac:dyDescent="0.3">
      <c r="A81">
        <v>63</v>
      </c>
      <c r="B81">
        <v>5</v>
      </c>
      <c r="C81">
        <v>355</v>
      </c>
      <c r="D81">
        <v>4</v>
      </c>
      <c r="E81" t="s">
        <v>563</v>
      </c>
      <c r="F81" s="1">
        <v>44855</v>
      </c>
      <c r="G81" s="1">
        <v>44858</v>
      </c>
      <c r="H81">
        <v>4</v>
      </c>
      <c r="I81">
        <v>73766</v>
      </c>
      <c r="J81">
        <v>18441.5</v>
      </c>
      <c r="K81" t="s">
        <v>564</v>
      </c>
      <c r="L81" t="e" vm="1">
        <f>VLOOKUP(B81, DimCity!$A:$B, 2, 0)</f>
        <v>#VALUE!</v>
      </c>
    </row>
    <row r="82" spans="1:12" x14ac:dyDescent="0.3">
      <c r="A82">
        <v>64</v>
      </c>
      <c r="B82">
        <v>2</v>
      </c>
      <c r="C82">
        <v>64</v>
      </c>
      <c r="D82">
        <v>5</v>
      </c>
      <c r="E82" t="s">
        <v>560</v>
      </c>
      <c r="F82" s="1">
        <v>44694</v>
      </c>
      <c r="G82" s="1">
        <v>44701</v>
      </c>
      <c r="H82">
        <v>8</v>
      </c>
      <c r="I82">
        <v>28002</v>
      </c>
      <c r="J82">
        <v>3500.25</v>
      </c>
      <c r="K82" t="s">
        <v>559</v>
      </c>
      <c r="L82" t="e" vm="1">
        <f>VLOOKUP(B82, DimCity!$A:$B, 2, 0)</f>
        <v>#VALUE!</v>
      </c>
    </row>
    <row r="83" spans="1:12" x14ac:dyDescent="0.3">
      <c r="A83">
        <v>65</v>
      </c>
      <c r="B83">
        <v>5</v>
      </c>
      <c r="C83">
        <v>65</v>
      </c>
      <c r="D83">
        <v>3</v>
      </c>
      <c r="E83" t="s">
        <v>562</v>
      </c>
      <c r="F83" s="1">
        <v>45399</v>
      </c>
      <c r="G83" s="1">
        <v>45407</v>
      </c>
      <c r="H83">
        <v>9</v>
      </c>
      <c r="I83">
        <v>32160</v>
      </c>
      <c r="J83">
        <v>3573.3333333333335</v>
      </c>
      <c r="K83" t="s">
        <v>559</v>
      </c>
      <c r="L83" t="e" vm="1">
        <f>VLOOKUP(B83, DimCity!$A:$B, 2, 0)</f>
        <v>#VALUE!</v>
      </c>
    </row>
    <row r="84" spans="1:12" x14ac:dyDescent="0.3">
      <c r="A84">
        <v>65</v>
      </c>
      <c r="B84">
        <v>1</v>
      </c>
      <c r="C84">
        <v>139</v>
      </c>
      <c r="D84">
        <v>3</v>
      </c>
      <c r="E84" t="s">
        <v>562</v>
      </c>
      <c r="F84" s="1">
        <v>45399</v>
      </c>
      <c r="G84" s="1">
        <v>45405</v>
      </c>
      <c r="H84">
        <v>7</v>
      </c>
      <c r="I84">
        <v>54390</v>
      </c>
      <c r="J84">
        <v>7770</v>
      </c>
      <c r="K84" t="s">
        <v>564</v>
      </c>
      <c r="L84" t="e" vm="1">
        <f>VLOOKUP(B84, DimCity!$A:$B, 2, 0)</f>
        <v>#VALUE!</v>
      </c>
    </row>
    <row r="85" spans="1:12" x14ac:dyDescent="0.3">
      <c r="A85">
        <v>65</v>
      </c>
      <c r="B85">
        <v>5</v>
      </c>
      <c r="C85">
        <v>367</v>
      </c>
      <c r="D85">
        <v>5</v>
      </c>
      <c r="E85" t="s">
        <v>562</v>
      </c>
      <c r="F85" s="1">
        <v>45399</v>
      </c>
      <c r="G85" s="1">
        <v>45404</v>
      </c>
      <c r="H85">
        <v>6</v>
      </c>
      <c r="I85">
        <v>131652</v>
      </c>
      <c r="J85">
        <v>21942</v>
      </c>
      <c r="K85" t="s">
        <v>565</v>
      </c>
      <c r="L85" t="e" vm="1">
        <f>VLOOKUP(B85, DimCity!$A:$B, 2, 0)</f>
        <v>#VALUE!</v>
      </c>
    </row>
    <row r="86" spans="1:12" x14ac:dyDescent="0.3">
      <c r="A86">
        <v>66</v>
      </c>
      <c r="B86">
        <v>1</v>
      </c>
      <c r="C86">
        <v>67</v>
      </c>
      <c r="D86">
        <v>5</v>
      </c>
      <c r="E86" t="s">
        <v>560</v>
      </c>
      <c r="F86" s="1">
        <v>45150</v>
      </c>
      <c r="G86" s="1">
        <v>45156</v>
      </c>
      <c r="H86">
        <v>7</v>
      </c>
      <c r="I86">
        <v>26295</v>
      </c>
      <c r="J86">
        <v>3756.4285714285716</v>
      </c>
      <c r="K86" t="s">
        <v>559</v>
      </c>
      <c r="L86" t="e" vm="1">
        <f>VLOOKUP(B86, DimCity!$A:$B, 2, 0)</f>
        <v>#VALUE!</v>
      </c>
    </row>
    <row r="87" spans="1:12" x14ac:dyDescent="0.3">
      <c r="A87">
        <v>66</v>
      </c>
      <c r="B87">
        <v>5</v>
      </c>
      <c r="C87">
        <v>199</v>
      </c>
      <c r="D87">
        <v>4</v>
      </c>
      <c r="E87" t="s">
        <v>560</v>
      </c>
      <c r="F87" s="1">
        <v>45150</v>
      </c>
      <c r="G87" s="1">
        <v>45152</v>
      </c>
      <c r="H87">
        <v>3</v>
      </c>
      <c r="I87">
        <v>24423</v>
      </c>
      <c r="J87">
        <v>8141</v>
      </c>
      <c r="K87" t="s">
        <v>564</v>
      </c>
      <c r="L87" t="e" vm="1">
        <f>VLOOKUP(B87, DimCity!$A:$B, 2, 0)</f>
        <v>#VALUE!</v>
      </c>
    </row>
    <row r="88" spans="1:12" x14ac:dyDescent="0.3">
      <c r="A88">
        <v>67</v>
      </c>
      <c r="B88">
        <v>5</v>
      </c>
      <c r="C88">
        <v>68</v>
      </c>
      <c r="D88">
        <v>5</v>
      </c>
      <c r="E88" t="s">
        <v>560</v>
      </c>
      <c r="F88" s="1">
        <v>44838</v>
      </c>
      <c r="G88" s="1">
        <v>44844</v>
      </c>
      <c r="H88">
        <v>7</v>
      </c>
      <c r="I88">
        <v>26441</v>
      </c>
      <c r="J88">
        <v>3777.2857142857142</v>
      </c>
      <c r="K88" t="s">
        <v>559</v>
      </c>
      <c r="L88" t="e" vm="1">
        <f>VLOOKUP(B88, DimCity!$A:$B, 2, 0)</f>
        <v>#VALUE!</v>
      </c>
    </row>
    <row r="89" spans="1:12" x14ac:dyDescent="0.3">
      <c r="A89">
        <v>67</v>
      </c>
      <c r="B89">
        <v>3</v>
      </c>
      <c r="C89">
        <v>272</v>
      </c>
      <c r="D89">
        <v>2</v>
      </c>
      <c r="E89" t="s">
        <v>560</v>
      </c>
      <c r="F89" s="1">
        <v>44838</v>
      </c>
      <c r="G89" s="1">
        <v>44845</v>
      </c>
      <c r="H89">
        <v>8</v>
      </c>
      <c r="I89">
        <v>110610</v>
      </c>
      <c r="J89">
        <v>13826.25</v>
      </c>
      <c r="K89" t="s">
        <v>564</v>
      </c>
      <c r="L89" t="e" vm="1">
        <f>VLOOKUP(B89, DimCity!$A:$B, 2, 0)</f>
        <v>#VALUE!</v>
      </c>
    </row>
    <row r="90" spans="1:12" x14ac:dyDescent="0.3">
      <c r="A90">
        <v>68</v>
      </c>
      <c r="B90">
        <v>1</v>
      </c>
      <c r="C90">
        <v>69</v>
      </c>
      <c r="D90">
        <v>1</v>
      </c>
      <c r="E90" t="s">
        <v>561</v>
      </c>
      <c r="F90" s="1">
        <v>44711</v>
      </c>
      <c r="G90" s="1">
        <v>44719</v>
      </c>
      <c r="H90">
        <v>9</v>
      </c>
      <c r="I90">
        <v>37876</v>
      </c>
      <c r="J90">
        <v>4208.4444444444443</v>
      </c>
      <c r="K90" t="s">
        <v>559</v>
      </c>
      <c r="L90" t="e" vm="1">
        <f>VLOOKUP(B90, DimCity!$A:$B, 2, 0)</f>
        <v>#VALUE!</v>
      </c>
    </row>
    <row r="91" spans="1:12" x14ac:dyDescent="0.3">
      <c r="A91">
        <v>69</v>
      </c>
      <c r="B91">
        <v>3</v>
      </c>
      <c r="C91">
        <v>70</v>
      </c>
      <c r="D91">
        <v>4</v>
      </c>
      <c r="E91" t="s">
        <v>558</v>
      </c>
      <c r="F91" s="1">
        <v>44671</v>
      </c>
      <c r="G91" s="1">
        <v>44679</v>
      </c>
      <c r="H91">
        <v>9</v>
      </c>
      <c r="I91">
        <v>38158</v>
      </c>
      <c r="J91">
        <v>4239.7777777777774</v>
      </c>
      <c r="K91" t="s">
        <v>559</v>
      </c>
      <c r="L91" t="e" vm="1">
        <f>VLOOKUP(B91, DimCity!$A:$B, 2, 0)</f>
        <v>#VALUE!</v>
      </c>
    </row>
    <row r="92" spans="1:12" x14ac:dyDescent="0.3">
      <c r="A92">
        <v>69</v>
      </c>
      <c r="B92">
        <v>1</v>
      </c>
      <c r="C92">
        <v>179</v>
      </c>
      <c r="D92">
        <v>3</v>
      </c>
      <c r="E92" t="s">
        <v>562</v>
      </c>
      <c r="F92" s="1">
        <v>44671</v>
      </c>
      <c r="G92" s="1">
        <v>44681</v>
      </c>
      <c r="H92">
        <v>11</v>
      </c>
      <c r="I92">
        <v>113554</v>
      </c>
      <c r="J92">
        <v>10323.09090909091</v>
      </c>
      <c r="K92" t="s">
        <v>564</v>
      </c>
      <c r="L92" t="e" vm="1">
        <f>VLOOKUP(B92, DimCity!$A:$B, 2, 0)</f>
        <v>#VALUE!</v>
      </c>
    </row>
    <row r="93" spans="1:12" x14ac:dyDescent="0.3">
      <c r="A93">
        <v>70</v>
      </c>
      <c r="B93">
        <v>5</v>
      </c>
      <c r="C93">
        <v>71</v>
      </c>
      <c r="D93">
        <v>5</v>
      </c>
      <c r="E93" t="s">
        <v>562</v>
      </c>
      <c r="F93" s="1">
        <v>44695</v>
      </c>
      <c r="G93" s="1">
        <v>44704</v>
      </c>
      <c r="H93">
        <v>10</v>
      </c>
      <c r="I93">
        <v>44155</v>
      </c>
      <c r="J93">
        <v>4415.5</v>
      </c>
      <c r="K93" t="s">
        <v>559</v>
      </c>
      <c r="L93" t="e" vm="1">
        <f>VLOOKUP(B93, DimCity!$A:$B, 2, 0)</f>
        <v>#VALUE!</v>
      </c>
    </row>
    <row r="94" spans="1:12" x14ac:dyDescent="0.3">
      <c r="A94">
        <v>71</v>
      </c>
      <c r="B94">
        <v>3</v>
      </c>
      <c r="C94">
        <v>72</v>
      </c>
      <c r="D94">
        <v>4</v>
      </c>
      <c r="E94" t="s">
        <v>561</v>
      </c>
      <c r="F94" s="1">
        <v>44762</v>
      </c>
      <c r="G94" s="1">
        <v>44764</v>
      </c>
      <c r="H94">
        <v>3</v>
      </c>
      <c r="I94">
        <v>9910</v>
      </c>
      <c r="J94">
        <v>3303.3333333333335</v>
      </c>
      <c r="K94" t="s">
        <v>559</v>
      </c>
      <c r="L94" t="e" vm="1">
        <f>VLOOKUP(B94, DimCity!$A:$B, 2, 0)</f>
        <v>#VALUE!</v>
      </c>
    </row>
    <row r="95" spans="1:12" x14ac:dyDescent="0.3">
      <c r="A95">
        <v>72</v>
      </c>
      <c r="B95">
        <v>5</v>
      </c>
      <c r="C95">
        <v>73</v>
      </c>
      <c r="D95">
        <v>2</v>
      </c>
      <c r="E95" t="s">
        <v>558</v>
      </c>
      <c r="F95" s="1">
        <v>45423</v>
      </c>
      <c r="G95" s="1">
        <v>45432</v>
      </c>
      <c r="H95">
        <v>10</v>
      </c>
      <c r="I95">
        <v>44692</v>
      </c>
      <c r="J95">
        <v>4469.2</v>
      </c>
      <c r="K95" t="s">
        <v>559</v>
      </c>
      <c r="L95" t="e" vm="1">
        <f>VLOOKUP(B95, DimCity!$A:$B, 2, 0)</f>
        <v>#VALUE!</v>
      </c>
    </row>
    <row r="96" spans="1:12" x14ac:dyDescent="0.3">
      <c r="A96">
        <v>73</v>
      </c>
      <c r="B96">
        <v>1</v>
      </c>
      <c r="C96">
        <v>74</v>
      </c>
      <c r="D96">
        <v>1</v>
      </c>
      <c r="E96" t="s">
        <v>558</v>
      </c>
      <c r="F96" s="1">
        <v>44943</v>
      </c>
      <c r="G96" s="1">
        <v>44946</v>
      </c>
      <c r="H96">
        <v>4</v>
      </c>
      <c r="I96">
        <v>15224</v>
      </c>
      <c r="J96">
        <v>3806</v>
      </c>
      <c r="K96" t="s">
        <v>559</v>
      </c>
      <c r="L96" t="e" vm="1">
        <f>VLOOKUP(B96, DimCity!$A:$B, 2, 0)</f>
        <v>#VALUE!</v>
      </c>
    </row>
    <row r="97" spans="1:12" x14ac:dyDescent="0.3">
      <c r="A97">
        <v>74</v>
      </c>
      <c r="B97">
        <v>1</v>
      </c>
      <c r="C97">
        <v>75</v>
      </c>
      <c r="D97">
        <v>3</v>
      </c>
      <c r="E97" t="s">
        <v>558</v>
      </c>
      <c r="F97" s="1">
        <v>44882</v>
      </c>
      <c r="G97" s="1">
        <v>44883</v>
      </c>
      <c r="H97">
        <v>2</v>
      </c>
      <c r="I97">
        <v>5167</v>
      </c>
      <c r="J97">
        <v>2583.5</v>
      </c>
      <c r="K97" t="s">
        <v>559</v>
      </c>
      <c r="L97" t="e" vm="1">
        <f>VLOOKUP(B97, DimCity!$A:$B, 2, 0)</f>
        <v>#VALUE!</v>
      </c>
    </row>
    <row r="98" spans="1:12" x14ac:dyDescent="0.3">
      <c r="A98">
        <v>75</v>
      </c>
      <c r="B98">
        <v>2</v>
      </c>
      <c r="C98">
        <v>76</v>
      </c>
      <c r="D98">
        <v>3</v>
      </c>
      <c r="E98" t="s">
        <v>562</v>
      </c>
      <c r="F98" s="1">
        <v>45269</v>
      </c>
      <c r="G98" s="1">
        <v>45278</v>
      </c>
      <c r="H98">
        <v>10</v>
      </c>
      <c r="I98">
        <v>46507</v>
      </c>
      <c r="J98">
        <v>4650.7</v>
      </c>
      <c r="K98" t="s">
        <v>559</v>
      </c>
      <c r="L98" t="e" vm="1">
        <f>VLOOKUP(B98, DimCity!$A:$B, 2, 0)</f>
        <v>#VALUE!</v>
      </c>
    </row>
    <row r="99" spans="1:12" x14ac:dyDescent="0.3">
      <c r="A99">
        <v>76</v>
      </c>
      <c r="B99">
        <v>2</v>
      </c>
      <c r="C99">
        <v>77</v>
      </c>
      <c r="D99">
        <v>2</v>
      </c>
      <c r="E99" t="s">
        <v>560</v>
      </c>
      <c r="F99" s="1">
        <v>44659</v>
      </c>
      <c r="G99" s="1">
        <v>44660</v>
      </c>
      <c r="H99">
        <v>2</v>
      </c>
      <c r="I99">
        <v>5176</v>
      </c>
      <c r="J99">
        <v>2588</v>
      </c>
      <c r="K99" t="s">
        <v>559</v>
      </c>
      <c r="L99" t="e" vm="1">
        <f>VLOOKUP(B99, DimCity!$A:$B, 2, 0)</f>
        <v>#VALUE!</v>
      </c>
    </row>
    <row r="100" spans="1:12" x14ac:dyDescent="0.3">
      <c r="A100">
        <v>77</v>
      </c>
      <c r="B100">
        <v>2</v>
      </c>
      <c r="C100">
        <v>78</v>
      </c>
      <c r="D100">
        <v>4</v>
      </c>
      <c r="E100" t="s">
        <v>558</v>
      </c>
      <c r="F100" s="1">
        <v>44830</v>
      </c>
      <c r="G100" s="1">
        <v>44838</v>
      </c>
      <c r="H100">
        <v>9</v>
      </c>
      <c r="I100">
        <v>41794</v>
      </c>
      <c r="J100">
        <v>4643.7777777777774</v>
      </c>
      <c r="K100" t="s">
        <v>559</v>
      </c>
      <c r="L100" t="e" vm="1">
        <f>VLOOKUP(B100, DimCity!$A:$B, 2, 0)</f>
        <v>#VALUE!</v>
      </c>
    </row>
    <row r="101" spans="1:12" x14ac:dyDescent="0.3">
      <c r="A101">
        <v>78</v>
      </c>
      <c r="B101">
        <v>5</v>
      </c>
      <c r="C101">
        <v>79</v>
      </c>
      <c r="D101">
        <v>3</v>
      </c>
      <c r="E101" t="s">
        <v>562</v>
      </c>
      <c r="F101" s="1">
        <v>44716</v>
      </c>
      <c r="G101" s="1">
        <v>44726</v>
      </c>
      <c r="H101">
        <v>11</v>
      </c>
      <c r="I101">
        <v>52541</v>
      </c>
      <c r="J101">
        <v>4776.454545454545</v>
      </c>
      <c r="K101" t="s">
        <v>559</v>
      </c>
      <c r="L101" t="e" vm="1">
        <f>VLOOKUP(B101, DimCity!$A:$B, 2, 0)</f>
        <v>#VALUE!</v>
      </c>
    </row>
    <row r="102" spans="1:12" x14ac:dyDescent="0.3">
      <c r="A102">
        <v>79</v>
      </c>
      <c r="B102">
        <v>5</v>
      </c>
      <c r="C102">
        <v>80</v>
      </c>
      <c r="D102">
        <v>5</v>
      </c>
      <c r="E102" t="s">
        <v>562</v>
      </c>
      <c r="F102" s="1">
        <v>44562</v>
      </c>
      <c r="G102" s="1">
        <v>44566</v>
      </c>
      <c r="H102">
        <v>5</v>
      </c>
      <c r="I102">
        <v>21647</v>
      </c>
      <c r="J102">
        <v>4329.3999999999996</v>
      </c>
      <c r="K102" t="s">
        <v>559</v>
      </c>
      <c r="L102" t="e" vm="1">
        <f>VLOOKUP(B102, DimCity!$A:$B, 2, 0)</f>
        <v>#VALUE!</v>
      </c>
    </row>
    <row r="103" spans="1:12" x14ac:dyDescent="0.3">
      <c r="A103">
        <v>80</v>
      </c>
      <c r="B103">
        <v>3</v>
      </c>
      <c r="C103">
        <v>82</v>
      </c>
      <c r="D103">
        <v>4</v>
      </c>
      <c r="E103" t="s">
        <v>561</v>
      </c>
      <c r="F103" s="1">
        <v>44912</v>
      </c>
      <c r="G103" s="1">
        <v>44913</v>
      </c>
      <c r="H103">
        <v>2</v>
      </c>
      <c r="I103">
        <v>5569</v>
      </c>
      <c r="J103">
        <v>2784.5</v>
      </c>
      <c r="K103" t="s">
        <v>559</v>
      </c>
      <c r="L103" t="e" vm="1">
        <f>VLOOKUP(B103, DimCity!$A:$B, 2, 0)</f>
        <v>#VALUE!</v>
      </c>
    </row>
    <row r="104" spans="1:12" x14ac:dyDescent="0.3">
      <c r="A104">
        <v>81</v>
      </c>
      <c r="B104">
        <v>3</v>
      </c>
      <c r="C104">
        <v>83</v>
      </c>
      <c r="D104">
        <v>4</v>
      </c>
      <c r="E104" t="s">
        <v>560</v>
      </c>
      <c r="F104" s="1">
        <v>45041</v>
      </c>
      <c r="G104" s="1">
        <v>45051</v>
      </c>
      <c r="H104">
        <v>11</v>
      </c>
      <c r="I104">
        <v>56930</v>
      </c>
      <c r="J104">
        <v>5175.454545454545</v>
      </c>
      <c r="K104" t="s">
        <v>559</v>
      </c>
      <c r="L104" t="e" vm="1">
        <f>VLOOKUP(B104, DimCity!$A:$B, 2, 0)</f>
        <v>#VALUE!</v>
      </c>
    </row>
    <row r="105" spans="1:12" x14ac:dyDescent="0.3">
      <c r="A105">
        <v>82</v>
      </c>
      <c r="B105">
        <v>3</v>
      </c>
      <c r="C105">
        <v>84</v>
      </c>
      <c r="D105">
        <v>4</v>
      </c>
      <c r="E105" t="s">
        <v>561</v>
      </c>
      <c r="F105" s="1">
        <v>44976</v>
      </c>
      <c r="G105" s="1">
        <v>44980</v>
      </c>
      <c r="H105">
        <v>5</v>
      </c>
      <c r="I105">
        <v>22869</v>
      </c>
      <c r="J105">
        <v>4573.8</v>
      </c>
      <c r="K105" t="s">
        <v>559</v>
      </c>
      <c r="L105" t="e" vm="1">
        <f>VLOOKUP(B105, DimCity!$A:$B, 2, 0)</f>
        <v>#VALUE!</v>
      </c>
    </row>
    <row r="106" spans="1:12" x14ac:dyDescent="0.3">
      <c r="A106">
        <v>83</v>
      </c>
      <c r="B106">
        <v>1</v>
      </c>
      <c r="C106">
        <v>85</v>
      </c>
      <c r="D106">
        <v>4</v>
      </c>
      <c r="E106" t="s">
        <v>558</v>
      </c>
      <c r="F106" s="1">
        <v>44567</v>
      </c>
      <c r="G106" s="1">
        <v>44576</v>
      </c>
      <c r="H106">
        <v>10</v>
      </c>
      <c r="I106">
        <v>51586</v>
      </c>
      <c r="J106">
        <v>5158.6000000000004</v>
      </c>
      <c r="K106" t="s">
        <v>559</v>
      </c>
      <c r="L106" t="e" vm="1">
        <f>VLOOKUP(B106, DimCity!$A:$B, 2, 0)</f>
        <v>#VALUE!</v>
      </c>
    </row>
    <row r="107" spans="1:12" x14ac:dyDescent="0.3">
      <c r="A107">
        <v>84</v>
      </c>
      <c r="B107">
        <v>1</v>
      </c>
      <c r="C107">
        <v>86</v>
      </c>
      <c r="D107">
        <v>3</v>
      </c>
      <c r="E107" t="s">
        <v>558</v>
      </c>
      <c r="F107" s="1">
        <v>45392</v>
      </c>
      <c r="G107" s="1">
        <v>45401</v>
      </c>
      <c r="H107">
        <v>10</v>
      </c>
      <c r="I107">
        <v>53140</v>
      </c>
      <c r="J107">
        <v>5314</v>
      </c>
      <c r="K107" t="s">
        <v>559</v>
      </c>
      <c r="L107" t="e" vm="1">
        <f>VLOOKUP(B107, DimCity!$A:$B, 2, 0)</f>
        <v>#VALUE!</v>
      </c>
    </row>
    <row r="108" spans="1:12" x14ac:dyDescent="0.3">
      <c r="A108">
        <v>85</v>
      </c>
      <c r="B108">
        <v>4</v>
      </c>
      <c r="C108">
        <v>87</v>
      </c>
      <c r="D108">
        <v>4</v>
      </c>
      <c r="E108" t="s">
        <v>562</v>
      </c>
      <c r="F108" s="1">
        <v>45206</v>
      </c>
      <c r="G108" s="1">
        <v>45211</v>
      </c>
      <c r="H108">
        <v>6</v>
      </c>
      <c r="I108">
        <v>29721</v>
      </c>
      <c r="J108">
        <v>4953.5</v>
      </c>
      <c r="K108" t="s">
        <v>559</v>
      </c>
      <c r="L108" t="e" vm="1">
        <f>VLOOKUP(B108, DimCity!$A:$B, 2, 0)</f>
        <v>#VALUE!</v>
      </c>
    </row>
    <row r="109" spans="1:12" x14ac:dyDescent="0.3">
      <c r="A109">
        <v>85</v>
      </c>
      <c r="B109">
        <v>1</v>
      </c>
      <c r="C109">
        <v>284</v>
      </c>
      <c r="D109">
        <v>3</v>
      </c>
      <c r="E109" t="s">
        <v>560</v>
      </c>
      <c r="F109" s="1">
        <v>45206</v>
      </c>
      <c r="G109" s="1">
        <v>45212</v>
      </c>
      <c r="H109">
        <v>7</v>
      </c>
      <c r="I109">
        <v>100628</v>
      </c>
      <c r="J109">
        <v>14375.428571428571</v>
      </c>
      <c r="K109" t="s">
        <v>564</v>
      </c>
      <c r="L109" t="e" vm="1">
        <f>VLOOKUP(B109, DimCity!$A:$B, 2, 0)</f>
        <v>#VALUE!</v>
      </c>
    </row>
    <row r="110" spans="1:12" x14ac:dyDescent="0.3">
      <c r="A110">
        <v>86</v>
      </c>
      <c r="B110">
        <v>5</v>
      </c>
      <c r="C110">
        <v>88</v>
      </c>
      <c r="D110">
        <v>4</v>
      </c>
      <c r="E110" t="s">
        <v>561</v>
      </c>
      <c r="F110" s="1">
        <v>44706</v>
      </c>
      <c r="G110" s="1">
        <v>44715</v>
      </c>
      <c r="H110">
        <v>10</v>
      </c>
      <c r="I110">
        <v>53775</v>
      </c>
      <c r="J110">
        <v>5377.5</v>
      </c>
      <c r="K110" t="s">
        <v>559</v>
      </c>
      <c r="L110" t="e" vm="1">
        <f>VLOOKUP(B110, DimCity!$A:$B, 2, 0)</f>
        <v>#VALUE!</v>
      </c>
    </row>
    <row r="111" spans="1:12" x14ac:dyDescent="0.3">
      <c r="A111">
        <v>87</v>
      </c>
      <c r="B111">
        <v>2</v>
      </c>
      <c r="C111">
        <v>89</v>
      </c>
      <c r="D111">
        <v>3</v>
      </c>
      <c r="E111" t="s">
        <v>558</v>
      </c>
      <c r="F111" s="1">
        <v>45370</v>
      </c>
      <c r="G111" s="1">
        <v>45380</v>
      </c>
      <c r="H111">
        <v>11</v>
      </c>
      <c r="I111">
        <v>59757</v>
      </c>
      <c r="J111">
        <v>5432.454545454545</v>
      </c>
      <c r="K111" t="s">
        <v>559</v>
      </c>
      <c r="L111" t="e" vm="1">
        <f>VLOOKUP(B111, DimCity!$A:$B, 2, 0)</f>
        <v>#VALUE!</v>
      </c>
    </row>
    <row r="112" spans="1:12" x14ac:dyDescent="0.3">
      <c r="A112">
        <v>88</v>
      </c>
      <c r="B112">
        <v>1</v>
      </c>
      <c r="C112">
        <v>90</v>
      </c>
      <c r="D112">
        <v>1</v>
      </c>
      <c r="E112" t="s">
        <v>558</v>
      </c>
      <c r="F112" s="1">
        <v>44900</v>
      </c>
      <c r="G112" s="1">
        <v>44908</v>
      </c>
      <c r="H112">
        <v>9</v>
      </c>
      <c r="I112">
        <v>48074</v>
      </c>
      <c r="J112">
        <v>5341.5555555555557</v>
      </c>
      <c r="K112" t="s">
        <v>559</v>
      </c>
      <c r="L112" t="e" vm="1">
        <f>VLOOKUP(B112, DimCity!$A:$B, 2, 0)</f>
        <v>#VALUE!</v>
      </c>
    </row>
    <row r="113" spans="1:12" x14ac:dyDescent="0.3">
      <c r="A113">
        <v>89</v>
      </c>
      <c r="B113">
        <v>5</v>
      </c>
      <c r="C113">
        <v>91</v>
      </c>
      <c r="D113">
        <v>3</v>
      </c>
      <c r="E113" t="s">
        <v>558</v>
      </c>
      <c r="F113" s="1">
        <v>45127</v>
      </c>
      <c r="G113" s="1">
        <v>45135</v>
      </c>
      <c r="H113">
        <v>9</v>
      </c>
      <c r="I113">
        <v>48290</v>
      </c>
      <c r="J113">
        <v>5365.5555555555557</v>
      </c>
      <c r="K113" t="s">
        <v>559</v>
      </c>
      <c r="L113" t="e" vm="1">
        <f>VLOOKUP(B113, DimCity!$A:$B, 2, 0)</f>
        <v>#VALUE!</v>
      </c>
    </row>
    <row r="114" spans="1:12" x14ac:dyDescent="0.3">
      <c r="A114">
        <v>90</v>
      </c>
      <c r="B114">
        <v>1</v>
      </c>
      <c r="C114">
        <v>92</v>
      </c>
      <c r="D114">
        <v>4</v>
      </c>
      <c r="E114" t="s">
        <v>558</v>
      </c>
      <c r="F114" s="1">
        <v>45326</v>
      </c>
      <c r="G114" s="1">
        <v>45335</v>
      </c>
      <c r="H114">
        <v>10</v>
      </c>
      <c r="I114">
        <v>55268</v>
      </c>
      <c r="J114">
        <v>5526.8</v>
      </c>
      <c r="K114" t="s">
        <v>559</v>
      </c>
      <c r="L114" t="e" vm="1">
        <f>VLOOKUP(B114, DimCity!$A:$B, 2, 0)</f>
        <v>#VALUE!</v>
      </c>
    </row>
    <row r="115" spans="1:12" x14ac:dyDescent="0.3">
      <c r="A115">
        <v>91</v>
      </c>
      <c r="B115">
        <v>3</v>
      </c>
      <c r="C115">
        <v>93</v>
      </c>
      <c r="D115">
        <v>4</v>
      </c>
      <c r="E115" t="s">
        <v>558</v>
      </c>
      <c r="F115" s="1">
        <v>45307</v>
      </c>
      <c r="G115" s="1">
        <v>45316</v>
      </c>
      <c r="H115">
        <v>10</v>
      </c>
      <c r="I115">
        <v>55619</v>
      </c>
      <c r="J115">
        <v>5561.9</v>
      </c>
      <c r="K115" t="s">
        <v>559</v>
      </c>
      <c r="L115" t="e" vm="1">
        <f>VLOOKUP(B115, DimCity!$A:$B, 2, 0)</f>
        <v>#VALUE!</v>
      </c>
    </row>
    <row r="116" spans="1:12" x14ac:dyDescent="0.3">
      <c r="A116">
        <v>91</v>
      </c>
      <c r="B116">
        <v>1</v>
      </c>
      <c r="C116">
        <v>148</v>
      </c>
      <c r="D116">
        <v>5</v>
      </c>
      <c r="E116" t="s">
        <v>558</v>
      </c>
      <c r="F116" s="1">
        <v>45307</v>
      </c>
      <c r="G116" s="1">
        <v>45314</v>
      </c>
      <c r="H116">
        <v>8</v>
      </c>
      <c r="I116">
        <v>67247</v>
      </c>
      <c r="J116">
        <v>8405.875</v>
      </c>
      <c r="K116" t="s">
        <v>564</v>
      </c>
      <c r="L116" t="e" vm="1">
        <f>VLOOKUP(B116, DimCity!$A:$B, 2, 0)</f>
        <v>#VALUE!</v>
      </c>
    </row>
    <row r="117" spans="1:12" x14ac:dyDescent="0.3">
      <c r="A117">
        <v>92</v>
      </c>
      <c r="B117">
        <v>2</v>
      </c>
      <c r="C117">
        <v>94</v>
      </c>
      <c r="D117">
        <v>2</v>
      </c>
      <c r="E117" t="s">
        <v>563</v>
      </c>
      <c r="F117" s="1">
        <v>45361</v>
      </c>
      <c r="G117" s="1">
        <v>45364</v>
      </c>
      <c r="H117">
        <v>4</v>
      </c>
      <c r="I117">
        <v>18569</v>
      </c>
      <c r="J117">
        <v>4642.25</v>
      </c>
      <c r="K117" t="s">
        <v>559</v>
      </c>
      <c r="L117" t="e" vm="1">
        <f>VLOOKUP(B117, DimCity!$A:$B, 2, 0)</f>
        <v>#VALUE!</v>
      </c>
    </row>
    <row r="118" spans="1:12" x14ac:dyDescent="0.3">
      <c r="A118">
        <v>93</v>
      </c>
      <c r="B118">
        <v>2</v>
      </c>
      <c r="C118">
        <v>95</v>
      </c>
      <c r="D118">
        <v>5</v>
      </c>
      <c r="E118" t="s">
        <v>561</v>
      </c>
      <c r="F118" s="1">
        <v>44814</v>
      </c>
      <c r="G118" s="1">
        <v>44820</v>
      </c>
      <c r="H118">
        <v>7</v>
      </c>
      <c r="I118">
        <v>37348</v>
      </c>
      <c r="J118">
        <v>5335.4285714285716</v>
      </c>
      <c r="K118" t="s">
        <v>559</v>
      </c>
      <c r="L118" t="e" vm="1">
        <f>VLOOKUP(B118, DimCity!$A:$B, 2, 0)</f>
        <v>#VALUE!</v>
      </c>
    </row>
    <row r="119" spans="1:12" x14ac:dyDescent="0.3">
      <c r="A119">
        <v>94</v>
      </c>
      <c r="B119">
        <v>2</v>
      </c>
      <c r="C119">
        <v>96</v>
      </c>
      <c r="D119">
        <v>5</v>
      </c>
      <c r="E119" t="s">
        <v>563</v>
      </c>
      <c r="F119" s="1">
        <v>44930</v>
      </c>
      <c r="G119" s="1">
        <v>44936</v>
      </c>
      <c r="H119">
        <v>7</v>
      </c>
      <c r="I119">
        <v>37706</v>
      </c>
      <c r="J119">
        <v>5386.5714285714284</v>
      </c>
      <c r="K119" t="s">
        <v>559</v>
      </c>
      <c r="L119" t="e" vm="1">
        <f>VLOOKUP(B119, DimCity!$A:$B, 2, 0)</f>
        <v>#VALUE!</v>
      </c>
    </row>
    <row r="120" spans="1:12" x14ac:dyDescent="0.3">
      <c r="A120">
        <v>95</v>
      </c>
      <c r="B120">
        <v>5</v>
      </c>
      <c r="C120">
        <v>97</v>
      </c>
      <c r="D120">
        <v>2</v>
      </c>
      <c r="E120" t="s">
        <v>561</v>
      </c>
      <c r="F120" s="1">
        <v>45074</v>
      </c>
      <c r="G120" s="1">
        <v>45083</v>
      </c>
      <c r="H120">
        <v>10</v>
      </c>
      <c r="I120">
        <v>56767</v>
      </c>
      <c r="J120">
        <v>5676.7</v>
      </c>
      <c r="K120" t="s">
        <v>559</v>
      </c>
      <c r="L120" t="e" vm="1">
        <f>VLOOKUP(B120, DimCity!$A:$B, 2, 0)</f>
        <v>#VALUE!</v>
      </c>
    </row>
    <row r="121" spans="1:12" x14ac:dyDescent="0.3">
      <c r="A121">
        <v>96</v>
      </c>
      <c r="B121">
        <v>5</v>
      </c>
      <c r="C121">
        <v>98</v>
      </c>
      <c r="D121">
        <v>5</v>
      </c>
      <c r="E121" t="s">
        <v>563</v>
      </c>
      <c r="F121" s="1">
        <v>44780</v>
      </c>
      <c r="G121" s="1">
        <v>44787</v>
      </c>
      <c r="H121">
        <v>8</v>
      </c>
      <c r="I121">
        <v>44597</v>
      </c>
      <c r="J121">
        <v>5574.625</v>
      </c>
      <c r="K121" t="s">
        <v>559</v>
      </c>
      <c r="L121" t="e" vm="1">
        <f>VLOOKUP(B121, DimCity!$A:$B, 2, 0)</f>
        <v>#VALUE!</v>
      </c>
    </row>
    <row r="122" spans="1:12" x14ac:dyDescent="0.3">
      <c r="A122">
        <v>97</v>
      </c>
      <c r="B122">
        <v>2</v>
      </c>
      <c r="C122">
        <v>99</v>
      </c>
      <c r="D122">
        <v>1</v>
      </c>
      <c r="E122" t="s">
        <v>562</v>
      </c>
      <c r="F122" s="1">
        <v>45089</v>
      </c>
      <c r="G122" s="1">
        <v>45096</v>
      </c>
      <c r="H122">
        <v>8</v>
      </c>
      <c r="I122">
        <v>44912</v>
      </c>
      <c r="J122">
        <v>5614</v>
      </c>
      <c r="K122" t="s">
        <v>559</v>
      </c>
      <c r="L122" t="e" vm="1">
        <f>VLOOKUP(B122, DimCity!$A:$B, 2, 0)</f>
        <v>#VALUE!</v>
      </c>
    </row>
    <row r="123" spans="1:12" x14ac:dyDescent="0.3">
      <c r="A123">
        <v>97</v>
      </c>
      <c r="B123">
        <v>1</v>
      </c>
      <c r="C123">
        <v>370</v>
      </c>
      <c r="D123">
        <v>3</v>
      </c>
      <c r="E123" t="s">
        <v>560</v>
      </c>
      <c r="F123" s="1">
        <v>45089</v>
      </c>
      <c r="G123" s="1">
        <v>45092</v>
      </c>
      <c r="H123">
        <v>4</v>
      </c>
      <c r="I123">
        <v>81381</v>
      </c>
      <c r="J123">
        <v>20345.25</v>
      </c>
      <c r="K123" t="s">
        <v>564</v>
      </c>
      <c r="L123" t="e" vm="1">
        <f>VLOOKUP(B123, DimCity!$A:$B, 2, 0)</f>
        <v>#VALUE!</v>
      </c>
    </row>
    <row r="124" spans="1:12" x14ac:dyDescent="0.3">
      <c r="A124">
        <v>98</v>
      </c>
      <c r="B124">
        <v>2</v>
      </c>
      <c r="C124">
        <v>100</v>
      </c>
      <c r="D124">
        <v>3</v>
      </c>
      <c r="E124" t="s">
        <v>563</v>
      </c>
      <c r="F124" s="1">
        <v>45301</v>
      </c>
      <c r="G124" s="1">
        <v>45306</v>
      </c>
      <c r="H124">
        <v>6</v>
      </c>
      <c r="I124">
        <v>32614</v>
      </c>
      <c r="J124">
        <v>5435.666666666667</v>
      </c>
      <c r="K124" t="s">
        <v>559</v>
      </c>
      <c r="L124" t="e" vm="1">
        <f>VLOOKUP(B124, DimCity!$A:$B, 2, 0)</f>
        <v>#VALUE!</v>
      </c>
    </row>
    <row r="125" spans="1:12" x14ac:dyDescent="0.3">
      <c r="A125">
        <v>98</v>
      </c>
      <c r="B125">
        <v>5</v>
      </c>
      <c r="C125">
        <v>361</v>
      </c>
      <c r="D125">
        <v>5</v>
      </c>
      <c r="E125" t="s">
        <v>560</v>
      </c>
      <c r="F125" s="1">
        <v>45301</v>
      </c>
      <c r="G125" s="1">
        <v>45305</v>
      </c>
      <c r="H125">
        <v>5</v>
      </c>
      <c r="I125">
        <v>103021</v>
      </c>
      <c r="J125">
        <v>20604.2</v>
      </c>
      <c r="K125" t="s">
        <v>564</v>
      </c>
      <c r="L125" t="e" vm="1">
        <f>VLOOKUP(B125, DimCity!$A:$B, 2, 0)</f>
        <v>#VALUE!</v>
      </c>
    </row>
    <row r="126" spans="1:12" x14ac:dyDescent="0.3">
      <c r="A126">
        <v>99</v>
      </c>
      <c r="B126">
        <v>5</v>
      </c>
      <c r="C126">
        <v>101</v>
      </c>
      <c r="D126">
        <v>4</v>
      </c>
      <c r="E126" t="s">
        <v>561</v>
      </c>
      <c r="F126" s="1">
        <v>44946</v>
      </c>
      <c r="G126" s="1">
        <v>44956</v>
      </c>
      <c r="H126">
        <v>11</v>
      </c>
      <c r="I126">
        <v>65563</v>
      </c>
      <c r="J126">
        <v>5960.272727272727</v>
      </c>
      <c r="K126" t="s">
        <v>559</v>
      </c>
      <c r="L126" t="e" vm="1">
        <f>VLOOKUP(B126, DimCity!$A:$B, 2, 0)</f>
        <v>#VALUE!</v>
      </c>
    </row>
    <row r="127" spans="1:12" x14ac:dyDescent="0.3">
      <c r="A127">
        <v>100</v>
      </c>
      <c r="B127">
        <v>5</v>
      </c>
      <c r="C127">
        <v>102</v>
      </c>
      <c r="D127">
        <v>3</v>
      </c>
      <c r="E127" t="s">
        <v>562</v>
      </c>
      <c r="F127" s="1">
        <v>45344</v>
      </c>
      <c r="G127" s="1">
        <v>45353</v>
      </c>
      <c r="H127">
        <v>10</v>
      </c>
      <c r="I127">
        <v>59036</v>
      </c>
      <c r="J127">
        <v>5903.6</v>
      </c>
      <c r="K127" t="s">
        <v>559</v>
      </c>
      <c r="L127" t="e" vm="1">
        <f>VLOOKUP(B127, DimCity!$A:$B, 2, 0)</f>
        <v>#VALUE!</v>
      </c>
    </row>
    <row r="128" spans="1:12" x14ac:dyDescent="0.3">
      <c r="A128">
        <v>101</v>
      </c>
      <c r="B128">
        <v>1</v>
      </c>
      <c r="C128">
        <v>103</v>
      </c>
      <c r="D128">
        <v>5</v>
      </c>
      <c r="E128" t="s">
        <v>558</v>
      </c>
      <c r="F128" s="1">
        <v>44739</v>
      </c>
      <c r="G128" s="1">
        <v>44748</v>
      </c>
      <c r="H128">
        <v>10</v>
      </c>
      <c r="I128">
        <v>61349</v>
      </c>
      <c r="J128">
        <v>6134.9</v>
      </c>
      <c r="K128" t="s">
        <v>559</v>
      </c>
      <c r="L128" t="e" vm="1">
        <f>VLOOKUP(B128, DimCity!$A:$B, 2, 0)</f>
        <v>#VALUE!</v>
      </c>
    </row>
    <row r="129" spans="1:12" x14ac:dyDescent="0.3">
      <c r="A129">
        <v>102</v>
      </c>
      <c r="B129">
        <v>4</v>
      </c>
      <c r="C129">
        <v>104</v>
      </c>
      <c r="D129">
        <v>4</v>
      </c>
      <c r="E129" t="s">
        <v>561</v>
      </c>
      <c r="F129" s="1">
        <v>45097</v>
      </c>
      <c r="G129" s="1">
        <v>45105</v>
      </c>
      <c r="H129">
        <v>9</v>
      </c>
      <c r="I129">
        <v>54585</v>
      </c>
      <c r="J129">
        <v>6065</v>
      </c>
      <c r="K129" t="s">
        <v>559</v>
      </c>
      <c r="L129" t="e" vm="1">
        <f>VLOOKUP(B129, DimCity!$A:$B, 2, 0)</f>
        <v>#VALUE!</v>
      </c>
    </row>
    <row r="130" spans="1:12" x14ac:dyDescent="0.3">
      <c r="A130">
        <v>103</v>
      </c>
      <c r="B130">
        <v>4</v>
      </c>
      <c r="C130">
        <v>105</v>
      </c>
      <c r="D130">
        <v>4</v>
      </c>
      <c r="E130" t="s">
        <v>563</v>
      </c>
      <c r="F130" s="1">
        <v>44613</v>
      </c>
      <c r="G130" s="1">
        <v>44616</v>
      </c>
      <c r="H130">
        <v>4</v>
      </c>
      <c r="I130">
        <v>20605</v>
      </c>
      <c r="J130">
        <v>5151.25</v>
      </c>
      <c r="K130" t="s">
        <v>559</v>
      </c>
      <c r="L130" t="e" vm="1">
        <f>VLOOKUP(B130, DimCity!$A:$B, 2, 0)</f>
        <v>#VALUE!</v>
      </c>
    </row>
    <row r="131" spans="1:12" x14ac:dyDescent="0.3">
      <c r="A131">
        <v>103</v>
      </c>
      <c r="B131">
        <v>2</v>
      </c>
      <c r="C131">
        <v>248</v>
      </c>
      <c r="D131">
        <v>5</v>
      </c>
      <c r="E131" t="s">
        <v>562</v>
      </c>
      <c r="F131" s="1">
        <v>44613</v>
      </c>
      <c r="G131" s="1">
        <v>44616</v>
      </c>
      <c r="H131">
        <v>4</v>
      </c>
      <c r="I131">
        <v>43112</v>
      </c>
      <c r="J131">
        <v>10778</v>
      </c>
      <c r="K131" t="s">
        <v>564</v>
      </c>
      <c r="L131" t="e" vm="1">
        <f>VLOOKUP(B131, DimCity!$A:$B, 2, 0)</f>
        <v>#VALUE!</v>
      </c>
    </row>
    <row r="132" spans="1:12" x14ac:dyDescent="0.3">
      <c r="A132">
        <v>104</v>
      </c>
      <c r="B132">
        <v>4</v>
      </c>
      <c r="C132">
        <v>106</v>
      </c>
      <c r="D132">
        <v>5</v>
      </c>
      <c r="E132" t="s">
        <v>560</v>
      </c>
      <c r="F132" s="1">
        <v>44949</v>
      </c>
      <c r="G132" s="1">
        <v>44957</v>
      </c>
      <c r="H132">
        <v>9</v>
      </c>
      <c r="I132">
        <v>55165</v>
      </c>
      <c r="J132">
        <v>6129.4444444444443</v>
      </c>
      <c r="K132" t="s">
        <v>559</v>
      </c>
      <c r="L132" t="e" vm="1">
        <f>VLOOKUP(B132, DimCity!$A:$B, 2, 0)</f>
        <v>#VALUE!</v>
      </c>
    </row>
    <row r="133" spans="1:12" x14ac:dyDescent="0.3">
      <c r="A133">
        <v>104</v>
      </c>
      <c r="B133">
        <v>2</v>
      </c>
      <c r="C133">
        <v>278</v>
      </c>
      <c r="D133">
        <v>2</v>
      </c>
      <c r="E133" t="s">
        <v>563</v>
      </c>
      <c r="F133" s="1">
        <v>44949</v>
      </c>
      <c r="G133" s="1">
        <v>44958</v>
      </c>
      <c r="H133">
        <v>10</v>
      </c>
      <c r="I133">
        <v>146772</v>
      </c>
      <c r="J133">
        <v>14677.2</v>
      </c>
      <c r="K133" t="s">
        <v>564</v>
      </c>
      <c r="L133" t="e" vm="1">
        <f>VLOOKUP(B133, DimCity!$A:$B, 2, 0)</f>
        <v>#VALUE!</v>
      </c>
    </row>
    <row r="134" spans="1:12" x14ac:dyDescent="0.3">
      <c r="A134">
        <v>105</v>
      </c>
      <c r="B134">
        <v>1</v>
      </c>
      <c r="C134">
        <v>107</v>
      </c>
      <c r="D134">
        <v>3</v>
      </c>
      <c r="E134" t="s">
        <v>560</v>
      </c>
      <c r="F134" s="1">
        <v>44849</v>
      </c>
      <c r="G134" s="1">
        <v>44858</v>
      </c>
      <c r="H134">
        <v>10</v>
      </c>
      <c r="I134">
        <v>62387</v>
      </c>
      <c r="J134">
        <v>6238.7</v>
      </c>
      <c r="K134" t="s">
        <v>559</v>
      </c>
      <c r="L134" t="e" vm="1">
        <f>VLOOKUP(B134, DimCity!$A:$B, 2, 0)</f>
        <v>#VALUE!</v>
      </c>
    </row>
    <row r="135" spans="1:12" x14ac:dyDescent="0.3">
      <c r="A135">
        <v>106</v>
      </c>
      <c r="B135">
        <v>4</v>
      </c>
      <c r="C135">
        <v>108</v>
      </c>
      <c r="D135">
        <v>4</v>
      </c>
      <c r="E135" t="s">
        <v>561</v>
      </c>
      <c r="F135" s="1">
        <v>45027</v>
      </c>
      <c r="G135" s="1">
        <v>45031</v>
      </c>
      <c r="H135">
        <v>5</v>
      </c>
      <c r="I135">
        <v>27737</v>
      </c>
      <c r="J135">
        <v>5547.4</v>
      </c>
      <c r="K135" t="s">
        <v>559</v>
      </c>
      <c r="L135" t="e" vm="1">
        <f>VLOOKUP(B135, DimCity!$A:$B, 2, 0)</f>
        <v>#VALUE!</v>
      </c>
    </row>
    <row r="136" spans="1:12" x14ac:dyDescent="0.3">
      <c r="A136">
        <v>106</v>
      </c>
      <c r="B136">
        <v>5</v>
      </c>
      <c r="C136">
        <v>358</v>
      </c>
      <c r="D136">
        <v>5</v>
      </c>
      <c r="E136" t="s">
        <v>563</v>
      </c>
      <c r="F136" s="1">
        <v>45027</v>
      </c>
      <c r="G136" s="1">
        <v>45029</v>
      </c>
      <c r="H136">
        <v>3</v>
      </c>
      <c r="I136">
        <v>49708</v>
      </c>
      <c r="J136">
        <v>16569.333333333332</v>
      </c>
      <c r="K136" t="s">
        <v>564</v>
      </c>
      <c r="L136" t="e" vm="1">
        <f>VLOOKUP(B136, DimCity!$A:$B, 2, 0)</f>
        <v>#VALUE!</v>
      </c>
    </row>
    <row r="137" spans="1:12" x14ac:dyDescent="0.3">
      <c r="A137">
        <v>107</v>
      </c>
      <c r="B137">
        <v>2</v>
      </c>
      <c r="C137">
        <v>109</v>
      </c>
      <c r="D137">
        <v>2</v>
      </c>
      <c r="E137" t="s">
        <v>562</v>
      </c>
      <c r="F137" s="1">
        <v>45277</v>
      </c>
      <c r="G137" s="1">
        <v>45285</v>
      </c>
      <c r="H137">
        <v>9</v>
      </c>
      <c r="I137">
        <v>55816</v>
      </c>
      <c r="J137">
        <v>6201.7777777777774</v>
      </c>
      <c r="K137" t="s">
        <v>559</v>
      </c>
      <c r="L137" t="e" vm="1">
        <f>VLOOKUP(B137, DimCity!$A:$B, 2, 0)</f>
        <v>#VALUE!</v>
      </c>
    </row>
    <row r="138" spans="1:12" x14ac:dyDescent="0.3">
      <c r="A138">
        <v>108</v>
      </c>
      <c r="B138">
        <v>2</v>
      </c>
      <c r="C138">
        <v>110</v>
      </c>
      <c r="D138">
        <v>5</v>
      </c>
      <c r="E138" t="s">
        <v>563</v>
      </c>
      <c r="F138" s="1">
        <v>45279</v>
      </c>
      <c r="G138" s="1">
        <v>45284</v>
      </c>
      <c r="H138">
        <v>6</v>
      </c>
      <c r="I138">
        <v>34977</v>
      </c>
      <c r="J138">
        <v>5829.5</v>
      </c>
      <c r="K138" t="s">
        <v>559</v>
      </c>
      <c r="L138" t="e" vm="1">
        <f>VLOOKUP(B138, DimCity!$A:$B, 2, 0)</f>
        <v>#VALUE!</v>
      </c>
    </row>
    <row r="139" spans="1:12" x14ac:dyDescent="0.3">
      <c r="A139">
        <v>109</v>
      </c>
      <c r="B139">
        <v>1</v>
      </c>
      <c r="C139">
        <v>112</v>
      </c>
      <c r="D139">
        <v>2</v>
      </c>
      <c r="E139" t="s">
        <v>563</v>
      </c>
      <c r="F139" s="1">
        <v>45246</v>
      </c>
      <c r="G139" s="1">
        <v>45250</v>
      </c>
      <c r="H139">
        <v>5</v>
      </c>
      <c r="I139">
        <v>29436</v>
      </c>
      <c r="J139">
        <v>5887.2</v>
      </c>
      <c r="K139" t="s">
        <v>559</v>
      </c>
      <c r="L139" t="e" vm="1">
        <f>VLOOKUP(B139, DimCity!$A:$B, 2, 0)</f>
        <v>#VALUE!</v>
      </c>
    </row>
    <row r="140" spans="1:12" x14ac:dyDescent="0.3">
      <c r="A140">
        <v>110</v>
      </c>
      <c r="B140">
        <v>4</v>
      </c>
      <c r="C140">
        <v>113</v>
      </c>
      <c r="D140">
        <v>1</v>
      </c>
      <c r="E140" t="s">
        <v>562</v>
      </c>
      <c r="F140" s="1">
        <v>44994</v>
      </c>
      <c r="G140" s="1">
        <v>45002</v>
      </c>
      <c r="H140">
        <v>9</v>
      </c>
      <c r="I140">
        <v>59102</v>
      </c>
      <c r="J140">
        <v>6566.8888888888887</v>
      </c>
      <c r="K140" t="s">
        <v>559</v>
      </c>
      <c r="L140" t="e" vm="1">
        <f>VLOOKUP(B140, DimCity!$A:$B, 2, 0)</f>
        <v>#VALUE!</v>
      </c>
    </row>
    <row r="141" spans="1:12" x14ac:dyDescent="0.3">
      <c r="A141">
        <v>110</v>
      </c>
      <c r="B141">
        <v>3</v>
      </c>
      <c r="C141">
        <v>147</v>
      </c>
      <c r="D141">
        <v>3</v>
      </c>
      <c r="E141" t="s">
        <v>558</v>
      </c>
      <c r="F141" s="1">
        <v>44994</v>
      </c>
      <c r="G141" s="1">
        <v>44998</v>
      </c>
      <c r="H141">
        <v>5</v>
      </c>
      <c r="I141">
        <v>38009</v>
      </c>
      <c r="J141">
        <v>7601.8</v>
      </c>
      <c r="K141" t="s">
        <v>564</v>
      </c>
      <c r="L141" t="e" vm="1">
        <f>VLOOKUP(B141, DimCity!$A:$B, 2, 0)</f>
        <v>#VALUE!</v>
      </c>
    </row>
    <row r="142" spans="1:12" x14ac:dyDescent="0.3">
      <c r="A142">
        <v>111</v>
      </c>
      <c r="B142">
        <v>1</v>
      </c>
      <c r="C142">
        <v>114</v>
      </c>
      <c r="D142">
        <v>3</v>
      </c>
      <c r="E142" t="s">
        <v>560</v>
      </c>
      <c r="F142" s="1">
        <v>44970</v>
      </c>
      <c r="G142" s="1">
        <v>44978</v>
      </c>
      <c r="H142">
        <v>9</v>
      </c>
      <c r="I142">
        <v>59202</v>
      </c>
      <c r="J142">
        <v>6578</v>
      </c>
      <c r="K142" t="s">
        <v>559</v>
      </c>
      <c r="L142" t="e" vm="1">
        <f>VLOOKUP(B142, DimCity!$A:$B, 2, 0)</f>
        <v>#VALUE!</v>
      </c>
    </row>
    <row r="143" spans="1:12" x14ac:dyDescent="0.3">
      <c r="A143">
        <v>112</v>
      </c>
      <c r="B143">
        <v>3</v>
      </c>
      <c r="C143">
        <v>115</v>
      </c>
      <c r="D143">
        <v>4</v>
      </c>
      <c r="E143" t="s">
        <v>562</v>
      </c>
      <c r="F143" s="1">
        <v>45192</v>
      </c>
      <c r="G143" s="1">
        <v>45194</v>
      </c>
      <c r="H143">
        <v>3</v>
      </c>
      <c r="I143">
        <v>14905</v>
      </c>
      <c r="J143">
        <v>4968.333333333333</v>
      </c>
      <c r="K143" t="s">
        <v>559</v>
      </c>
      <c r="L143" t="e" vm="1">
        <f>VLOOKUP(B143, DimCity!$A:$B, 2, 0)</f>
        <v>#VALUE!</v>
      </c>
    </row>
    <row r="144" spans="1:12" x14ac:dyDescent="0.3">
      <c r="A144">
        <v>113</v>
      </c>
      <c r="B144">
        <v>1</v>
      </c>
      <c r="C144">
        <v>116</v>
      </c>
      <c r="D144">
        <v>1</v>
      </c>
      <c r="E144" t="s">
        <v>560</v>
      </c>
      <c r="F144" s="1">
        <v>45433</v>
      </c>
      <c r="G144" s="1">
        <v>45442</v>
      </c>
      <c r="H144">
        <v>10</v>
      </c>
      <c r="I144">
        <v>67876</v>
      </c>
      <c r="J144">
        <v>6787.6</v>
      </c>
      <c r="K144" t="s">
        <v>559</v>
      </c>
      <c r="L144" t="e" vm="1">
        <f>VLOOKUP(B144, DimCity!$A:$B, 2, 0)</f>
        <v>#VALUE!</v>
      </c>
    </row>
    <row r="145" spans="1:12" x14ac:dyDescent="0.3">
      <c r="A145">
        <v>114</v>
      </c>
      <c r="B145">
        <v>5</v>
      </c>
      <c r="C145">
        <v>117</v>
      </c>
      <c r="D145">
        <v>4</v>
      </c>
      <c r="E145" t="s">
        <v>560</v>
      </c>
      <c r="F145" s="1">
        <v>45060</v>
      </c>
      <c r="G145" s="1">
        <v>45065</v>
      </c>
      <c r="H145">
        <v>6</v>
      </c>
      <c r="I145">
        <v>38611</v>
      </c>
      <c r="J145">
        <v>6435.166666666667</v>
      </c>
      <c r="K145" t="s">
        <v>559</v>
      </c>
      <c r="L145" t="e" vm="1">
        <f>VLOOKUP(B145, DimCity!$A:$B, 2, 0)</f>
        <v>#VALUE!</v>
      </c>
    </row>
    <row r="146" spans="1:12" x14ac:dyDescent="0.3">
      <c r="A146">
        <v>115</v>
      </c>
      <c r="B146">
        <v>4</v>
      </c>
      <c r="C146">
        <v>119</v>
      </c>
      <c r="D146">
        <v>1</v>
      </c>
      <c r="E146" t="s">
        <v>558</v>
      </c>
      <c r="F146" s="1">
        <v>45077</v>
      </c>
      <c r="G146" s="1">
        <v>45084</v>
      </c>
      <c r="H146">
        <v>8</v>
      </c>
      <c r="I146">
        <v>55022</v>
      </c>
      <c r="J146">
        <v>6877.75</v>
      </c>
      <c r="K146" t="s">
        <v>559</v>
      </c>
      <c r="L146" t="e" vm="1">
        <f>VLOOKUP(B146, DimCity!$A:$B, 2, 0)</f>
        <v>#VALUE!</v>
      </c>
    </row>
    <row r="147" spans="1:12" x14ac:dyDescent="0.3">
      <c r="A147">
        <v>116</v>
      </c>
      <c r="B147">
        <v>4</v>
      </c>
      <c r="C147">
        <v>120</v>
      </c>
      <c r="D147">
        <v>5</v>
      </c>
      <c r="E147" t="s">
        <v>560</v>
      </c>
      <c r="F147" s="1">
        <v>44602</v>
      </c>
      <c r="G147" s="1">
        <v>44605</v>
      </c>
      <c r="H147">
        <v>4</v>
      </c>
      <c r="I147">
        <v>23625</v>
      </c>
      <c r="J147">
        <v>5906.25</v>
      </c>
      <c r="K147" t="s">
        <v>559</v>
      </c>
      <c r="L147" t="e" vm="1">
        <f>VLOOKUP(B147, DimCity!$A:$B, 2, 0)</f>
        <v>#VALUE!</v>
      </c>
    </row>
    <row r="148" spans="1:12" x14ac:dyDescent="0.3">
      <c r="A148">
        <v>117</v>
      </c>
      <c r="B148">
        <v>2</v>
      </c>
      <c r="C148">
        <v>121</v>
      </c>
      <c r="D148">
        <v>2</v>
      </c>
      <c r="E148" t="s">
        <v>561</v>
      </c>
      <c r="F148" s="1">
        <v>44597</v>
      </c>
      <c r="G148" s="1">
        <v>44605</v>
      </c>
      <c r="H148">
        <v>9</v>
      </c>
      <c r="I148">
        <v>63388</v>
      </c>
      <c r="J148">
        <v>7043.1111111111113</v>
      </c>
      <c r="K148" t="s">
        <v>564</v>
      </c>
      <c r="L148" t="e" vm="1">
        <f>VLOOKUP(B148, DimCity!$A:$B, 2, 0)</f>
        <v>#VALUE!</v>
      </c>
    </row>
    <row r="149" spans="1:12" x14ac:dyDescent="0.3">
      <c r="A149">
        <v>118</v>
      </c>
      <c r="B149">
        <v>5</v>
      </c>
      <c r="C149">
        <v>122</v>
      </c>
      <c r="D149">
        <v>2</v>
      </c>
      <c r="E149" t="s">
        <v>562</v>
      </c>
      <c r="F149" s="1">
        <v>45346</v>
      </c>
      <c r="G149" s="1">
        <v>45354</v>
      </c>
      <c r="H149">
        <v>9</v>
      </c>
      <c r="I149">
        <v>64098</v>
      </c>
      <c r="J149">
        <v>7122</v>
      </c>
      <c r="K149" t="s">
        <v>564</v>
      </c>
      <c r="L149" t="e" vm="1">
        <f>VLOOKUP(B149, DimCity!$A:$B, 2, 0)</f>
        <v>#VALUE!</v>
      </c>
    </row>
    <row r="150" spans="1:12" x14ac:dyDescent="0.3">
      <c r="A150">
        <v>119</v>
      </c>
      <c r="B150">
        <v>4</v>
      </c>
      <c r="C150">
        <v>123</v>
      </c>
      <c r="D150">
        <v>3</v>
      </c>
      <c r="E150" t="s">
        <v>561</v>
      </c>
      <c r="F150" s="1">
        <v>45414</v>
      </c>
      <c r="G150" s="1">
        <v>45423</v>
      </c>
      <c r="H150">
        <v>10</v>
      </c>
      <c r="I150">
        <v>72121</v>
      </c>
      <c r="J150">
        <v>7212.1</v>
      </c>
      <c r="K150" t="s">
        <v>564</v>
      </c>
      <c r="L150" t="e" vm="1">
        <f>VLOOKUP(B150, DimCity!$A:$B, 2, 0)</f>
        <v>#VALUE!</v>
      </c>
    </row>
    <row r="151" spans="1:12" x14ac:dyDescent="0.3">
      <c r="A151">
        <v>119</v>
      </c>
      <c r="B151">
        <v>4</v>
      </c>
      <c r="C151">
        <v>163</v>
      </c>
      <c r="D151">
        <v>4</v>
      </c>
      <c r="E151" t="s">
        <v>558</v>
      </c>
      <c r="F151" s="1">
        <v>45414</v>
      </c>
      <c r="G151" s="1">
        <v>45416</v>
      </c>
      <c r="H151">
        <v>3</v>
      </c>
      <c r="I151">
        <v>21773</v>
      </c>
      <c r="J151">
        <v>7257.666666666667</v>
      </c>
      <c r="K151" t="s">
        <v>564</v>
      </c>
      <c r="L151" t="e" vm="1">
        <f>VLOOKUP(B151, DimCity!$A:$B, 2, 0)</f>
        <v>#VALUE!</v>
      </c>
    </row>
    <row r="152" spans="1:12" x14ac:dyDescent="0.3">
      <c r="A152">
        <v>120</v>
      </c>
      <c r="B152">
        <v>3</v>
      </c>
      <c r="C152">
        <v>124</v>
      </c>
      <c r="D152">
        <v>1</v>
      </c>
      <c r="E152" t="s">
        <v>560</v>
      </c>
      <c r="F152" s="1">
        <v>44990</v>
      </c>
      <c r="G152" s="1">
        <v>44995</v>
      </c>
      <c r="H152">
        <v>6</v>
      </c>
      <c r="I152">
        <v>40179</v>
      </c>
      <c r="J152">
        <v>6696.5</v>
      </c>
      <c r="K152" t="s">
        <v>559</v>
      </c>
      <c r="L152" t="e" vm="1">
        <f>VLOOKUP(B152, DimCity!$A:$B, 2, 0)</f>
        <v>#VALUE!</v>
      </c>
    </row>
    <row r="153" spans="1:12" x14ac:dyDescent="0.3">
      <c r="A153">
        <v>121</v>
      </c>
      <c r="B153">
        <v>2</v>
      </c>
      <c r="C153">
        <v>125</v>
      </c>
      <c r="D153">
        <v>4</v>
      </c>
      <c r="E153" t="s">
        <v>562</v>
      </c>
      <c r="F153" s="1">
        <v>45369</v>
      </c>
      <c r="G153" s="1">
        <v>45378</v>
      </c>
      <c r="H153">
        <v>10</v>
      </c>
      <c r="I153">
        <v>72624</v>
      </c>
      <c r="J153">
        <v>7262.4</v>
      </c>
      <c r="K153" t="s">
        <v>564</v>
      </c>
      <c r="L153" t="e" vm="1">
        <f>VLOOKUP(B153, DimCity!$A:$B, 2, 0)</f>
        <v>#VALUE!</v>
      </c>
    </row>
    <row r="154" spans="1:12" x14ac:dyDescent="0.3">
      <c r="A154">
        <v>121</v>
      </c>
      <c r="B154">
        <v>3</v>
      </c>
      <c r="C154">
        <v>141</v>
      </c>
      <c r="D154">
        <v>4</v>
      </c>
      <c r="E154" t="s">
        <v>560</v>
      </c>
      <c r="F154" s="1">
        <v>45369</v>
      </c>
      <c r="G154" s="1">
        <v>45371</v>
      </c>
      <c r="H154">
        <v>3</v>
      </c>
      <c r="I154">
        <v>18333</v>
      </c>
      <c r="J154">
        <v>6111</v>
      </c>
      <c r="K154" t="s">
        <v>559</v>
      </c>
      <c r="L154" t="e" vm="1">
        <f>VLOOKUP(B154, DimCity!$A:$B, 2, 0)</f>
        <v>#VALUE!</v>
      </c>
    </row>
    <row r="155" spans="1:12" x14ac:dyDescent="0.3">
      <c r="A155">
        <v>122</v>
      </c>
      <c r="B155">
        <v>1</v>
      </c>
      <c r="C155">
        <v>126</v>
      </c>
      <c r="D155">
        <v>4</v>
      </c>
      <c r="E155" t="s">
        <v>562</v>
      </c>
      <c r="F155" s="1">
        <v>44570</v>
      </c>
      <c r="G155" s="1">
        <v>44575</v>
      </c>
      <c r="H155">
        <v>6</v>
      </c>
      <c r="I155">
        <v>40586</v>
      </c>
      <c r="J155">
        <v>6764.333333333333</v>
      </c>
      <c r="K155" t="s">
        <v>559</v>
      </c>
      <c r="L155" t="e" vm="1">
        <f>VLOOKUP(B155, DimCity!$A:$B, 2, 0)</f>
        <v>#VALUE!</v>
      </c>
    </row>
    <row r="156" spans="1:12" x14ac:dyDescent="0.3">
      <c r="A156">
        <v>122</v>
      </c>
      <c r="B156">
        <v>3</v>
      </c>
      <c r="C156">
        <v>319</v>
      </c>
      <c r="D156">
        <v>4</v>
      </c>
      <c r="E156" t="s">
        <v>558</v>
      </c>
      <c r="F156" s="1">
        <v>44570</v>
      </c>
      <c r="G156" s="1">
        <v>44577</v>
      </c>
      <c r="H156">
        <v>8</v>
      </c>
      <c r="I156">
        <v>138104</v>
      </c>
      <c r="J156">
        <v>17263</v>
      </c>
      <c r="K156" t="s">
        <v>564</v>
      </c>
      <c r="L156" t="e" vm="1">
        <f>VLOOKUP(B156, DimCity!$A:$B, 2, 0)</f>
        <v>#VALUE!</v>
      </c>
    </row>
    <row r="157" spans="1:12" x14ac:dyDescent="0.3">
      <c r="A157">
        <v>123</v>
      </c>
      <c r="B157">
        <v>2</v>
      </c>
      <c r="C157">
        <v>127</v>
      </c>
      <c r="D157">
        <v>4</v>
      </c>
      <c r="E157" t="s">
        <v>563</v>
      </c>
      <c r="F157" s="1">
        <v>45373</v>
      </c>
      <c r="G157" s="1">
        <v>45380</v>
      </c>
      <c r="H157">
        <v>8</v>
      </c>
      <c r="I157">
        <v>57054</v>
      </c>
      <c r="J157">
        <v>7131.75</v>
      </c>
      <c r="K157" t="s">
        <v>564</v>
      </c>
      <c r="L157" t="e" vm="1">
        <f>VLOOKUP(B157, DimCity!$A:$B, 2, 0)</f>
        <v>#VALUE!</v>
      </c>
    </row>
    <row r="158" spans="1:12" x14ac:dyDescent="0.3">
      <c r="A158">
        <v>124</v>
      </c>
      <c r="B158">
        <v>2</v>
      </c>
      <c r="C158">
        <v>128</v>
      </c>
      <c r="D158">
        <v>3</v>
      </c>
      <c r="E158" t="s">
        <v>562</v>
      </c>
      <c r="F158" s="1">
        <v>44741</v>
      </c>
      <c r="G158" s="1">
        <v>44745</v>
      </c>
      <c r="H158">
        <v>5</v>
      </c>
      <c r="I158">
        <v>32686</v>
      </c>
      <c r="J158">
        <v>6537.2</v>
      </c>
      <c r="K158" t="s">
        <v>559</v>
      </c>
      <c r="L158" t="e" vm="1">
        <f>VLOOKUP(B158, DimCity!$A:$B, 2, 0)</f>
        <v>#VALUE!</v>
      </c>
    </row>
    <row r="159" spans="1:12" x14ac:dyDescent="0.3">
      <c r="A159">
        <v>125</v>
      </c>
      <c r="B159">
        <v>4</v>
      </c>
      <c r="C159">
        <v>129</v>
      </c>
      <c r="D159">
        <v>1</v>
      </c>
      <c r="E159" t="s">
        <v>562</v>
      </c>
      <c r="F159" s="1">
        <v>45063</v>
      </c>
      <c r="G159" s="1">
        <v>45069</v>
      </c>
      <c r="H159">
        <v>7</v>
      </c>
      <c r="I159">
        <v>49369</v>
      </c>
      <c r="J159">
        <v>7052.7142857142853</v>
      </c>
      <c r="K159" t="s">
        <v>564</v>
      </c>
      <c r="L159" t="e" vm="1">
        <f>VLOOKUP(B159, DimCity!$A:$B, 2, 0)</f>
        <v>#VALUE!</v>
      </c>
    </row>
    <row r="160" spans="1:12" x14ac:dyDescent="0.3">
      <c r="A160">
        <v>125</v>
      </c>
      <c r="B160">
        <v>5</v>
      </c>
      <c r="C160">
        <v>321</v>
      </c>
      <c r="D160">
        <v>2</v>
      </c>
      <c r="E160" t="s">
        <v>562</v>
      </c>
      <c r="F160" s="1">
        <v>45063</v>
      </c>
      <c r="G160" s="1">
        <v>45066</v>
      </c>
      <c r="H160">
        <v>4</v>
      </c>
      <c r="I160">
        <v>59209</v>
      </c>
      <c r="J160">
        <v>14802.25</v>
      </c>
      <c r="K160" t="s">
        <v>564</v>
      </c>
      <c r="L160" t="e" vm="1">
        <f>VLOOKUP(B160, DimCity!$A:$B, 2, 0)</f>
        <v>#VALUE!</v>
      </c>
    </row>
    <row r="161" spans="1:12" x14ac:dyDescent="0.3">
      <c r="A161">
        <v>125</v>
      </c>
      <c r="B161">
        <v>4</v>
      </c>
      <c r="C161">
        <v>391</v>
      </c>
      <c r="D161">
        <v>1</v>
      </c>
      <c r="E161" t="s">
        <v>558</v>
      </c>
      <c r="F161" s="1">
        <v>45063</v>
      </c>
      <c r="G161" s="1">
        <v>45067</v>
      </c>
      <c r="H161">
        <v>5</v>
      </c>
      <c r="I161">
        <v>124421</v>
      </c>
      <c r="J161">
        <v>24884.2</v>
      </c>
      <c r="K161" t="s">
        <v>565</v>
      </c>
      <c r="L161" t="e" vm="1">
        <f>VLOOKUP(B161, DimCity!$A:$B, 2, 0)</f>
        <v>#VALUE!</v>
      </c>
    </row>
    <row r="162" spans="1:12" x14ac:dyDescent="0.3">
      <c r="A162">
        <v>126</v>
      </c>
      <c r="B162">
        <v>4</v>
      </c>
      <c r="C162">
        <v>130</v>
      </c>
      <c r="D162">
        <v>5</v>
      </c>
      <c r="E162" t="s">
        <v>563</v>
      </c>
      <c r="F162" s="1">
        <v>45184</v>
      </c>
      <c r="G162" s="1">
        <v>45194</v>
      </c>
      <c r="H162">
        <v>11</v>
      </c>
      <c r="I162">
        <v>82490</v>
      </c>
      <c r="J162">
        <v>7499.090909090909</v>
      </c>
      <c r="K162" t="s">
        <v>564</v>
      </c>
      <c r="L162" t="e" vm="1">
        <f>VLOOKUP(B162, DimCity!$A:$B, 2, 0)</f>
        <v>#VALUE!</v>
      </c>
    </row>
    <row r="163" spans="1:12" x14ac:dyDescent="0.3">
      <c r="A163">
        <v>127</v>
      </c>
      <c r="B163">
        <v>1</v>
      </c>
      <c r="C163">
        <v>131</v>
      </c>
      <c r="D163">
        <v>5</v>
      </c>
      <c r="E163" t="s">
        <v>561</v>
      </c>
      <c r="F163" s="1">
        <v>45099</v>
      </c>
      <c r="G163" s="1">
        <v>45109</v>
      </c>
      <c r="H163">
        <v>11</v>
      </c>
      <c r="I163">
        <v>83333</v>
      </c>
      <c r="J163">
        <v>7575.727272727273</v>
      </c>
      <c r="K163" t="s">
        <v>564</v>
      </c>
      <c r="L163" t="e" vm="1">
        <f>VLOOKUP(B163, DimCity!$A:$B, 2, 0)</f>
        <v>#VALUE!</v>
      </c>
    </row>
    <row r="164" spans="1:12" x14ac:dyDescent="0.3">
      <c r="A164">
        <v>128</v>
      </c>
      <c r="B164">
        <v>5</v>
      </c>
      <c r="C164">
        <v>132</v>
      </c>
      <c r="D164">
        <v>5</v>
      </c>
      <c r="E164" t="s">
        <v>558</v>
      </c>
      <c r="F164" s="1">
        <v>44645</v>
      </c>
      <c r="G164" s="1">
        <v>44650</v>
      </c>
      <c r="H164">
        <v>6</v>
      </c>
      <c r="I164">
        <v>42230</v>
      </c>
      <c r="J164">
        <v>7038.333333333333</v>
      </c>
      <c r="K164" t="s">
        <v>564</v>
      </c>
      <c r="L164" t="e" vm="1">
        <f>VLOOKUP(B164, DimCity!$A:$B, 2, 0)</f>
        <v>#VALUE!</v>
      </c>
    </row>
    <row r="165" spans="1:12" x14ac:dyDescent="0.3">
      <c r="A165">
        <v>128</v>
      </c>
      <c r="B165">
        <v>2</v>
      </c>
      <c r="C165">
        <v>168</v>
      </c>
      <c r="D165">
        <v>4</v>
      </c>
      <c r="E165" t="s">
        <v>558</v>
      </c>
      <c r="F165" s="1">
        <v>44645</v>
      </c>
      <c r="G165" s="1">
        <v>44654</v>
      </c>
      <c r="H165">
        <v>10</v>
      </c>
      <c r="I165">
        <v>98737</v>
      </c>
      <c r="J165">
        <v>9873.7000000000007</v>
      </c>
      <c r="K165" t="s">
        <v>564</v>
      </c>
      <c r="L165" t="e" vm="1">
        <f>VLOOKUP(B165, DimCity!$A:$B, 2, 0)</f>
        <v>#VALUE!</v>
      </c>
    </row>
    <row r="166" spans="1:12" x14ac:dyDescent="0.3">
      <c r="A166">
        <v>129</v>
      </c>
      <c r="B166">
        <v>3</v>
      </c>
      <c r="C166">
        <v>133</v>
      </c>
      <c r="D166">
        <v>3</v>
      </c>
      <c r="E166" t="s">
        <v>563</v>
      </c>
      <c r="F166" s="1">
        <v>45304</v>
      </c>
      <c r="G166" s="1">
        <v>45312</v>
      </c>
      <c r="H166">
        <v>9</v>
      </c>
      <c r="I166">
        <v>68300</v>
      </c>
      <c r="J166">
        <v>7588.8888888888887</v>
      </c>
      <c r="K166" t="s">
        <v>564</v>
      </c>
      <c r="L166" t="e" vm="1">
        <f>VLOOKUP(B166, DimCity!$A:$B, 2, 0)</f>
        <v>#VALUE!</v>
      </c>
    </row>
    <row r="167" spans="1:12" x14ac:dyDescent="0.3">
      <c r="A167">
        <v>130</v>
      </c>
      <c r="B167">
        <v>2</v>
      </c>
      <c r="C167">
        <v>134</v>
      </c>
      <c r="D167">
        <v>5</v>
      </c>
      <c r="E167" t="s">
        <v>558</v>
      </c>
      <c r="F167" s="1">
        <v>44956</v>
      </c>
      <c r="G167" s="1">
        <v>44965</v>
      </c>
      <c r="H167">
        <v>10</v>
      </c>
      <c r="I167">
        <v>78403</v>
      </c>
      <c r="J167">
        <v>7840.3</v>
      </c>
      <c r="K167" t="s">
        <v>564</v>
      </c>
      <c r="L167" t="e" vm="1">
        <f>VLOOKUP(B167, DimCity!$A:$B, 2, 0)</f>
        <v>#VALUE!</v>
      </c>
    </row>
    <row r="168" spans="1:12" x14ac:dyDescent="0.3">
      <c r="A168">
        <v>131</v>
      </c>
      <c r="B168">
        <v>2</v>
      </c>
      <c r="C168">
        <v>136</v>
      </c>
      <c r="D168">
        <v>3</v>
      </c>
      <c r="E168" t="s">
        <v>560</v>
      </c>
      <c r="F168" s="1">
        <v>44928</v>
      </c>
      <c r="G168" s="1">
        <v>44936</v>
      </c>
      <c r="H168">
        <v>9</v>
      </c>
      <c r="I168">
        <v>70790</v>
      </c>
      <c r="J168">
        <v>7865.5555555555557</v>
      </c>
      <c r="K168" t="s">
        <v>564</v>
      </c>
      <c r="L168" t="e" vm="1">
        <f>VLOOKUP(B168, DimCity!$A:$B, 2, 0)</f>
        <v>#VALUE!</v>
      </c>
    </row>
    <row r="169" spans="1:12" x14ac:dyDescent="0.3">
      <c r="A169">
        <v>131</v>
      </c>
      <c r="B169">
        <v>5</v>
      </c>
      <c r="C169">
        <v>244</v>
      </c>
      <c r="D169">
        <v>2</v>
      </c>
      <c r="E169" t="s">
        <v>558</v>
      </c>
      <c r="F169" s="1">
        <v>44928</v>
      </c>
      <c r="G169" s="1">
        <v>44930</v>
      </c>
      <c r="H169">
        <v>3</v>
      </c>
      <c r="I169">
        <v>28492</v>
      </c>
      <c r="J169">
        <v>9497.3333333333339</v>
      </c>
      <c r="K169" t="s">
        <v>564</v>
      </c>
      <c r="L169" t="e" vm="1">
        <f>VLOOKUP(B169, DimCity!$A:$B, 2, 0)</f>
        <v>#VALUE!</v>
      </c>
    </row>
    <row r="170" spans="1:12" x14ac:dyDescent="0.3">
      <c r="A170">
        <v>132</v>
      </c>
      <c r="B170">
        <v>4</v>
      </c>
      <c r="C170">
        <v>137</v>
      </c>
      <c r="D170">
        <v>4</v>
      </c>
      <c r="E170" t="s">
        <v>558</v>
      </c>
      <c r="F170" s="1">
        <v>44700</v>
      </c>
      <c r="G170" s="1">
        <v>44705</v>
      </c>
      <c r="H170">
        <v>6</v>
      </c>
      <c r="I170">
        <v>44867</v>
      </c>
      <c r="J170">
        <v>7477.833333333333</v>
      </c>
      <c r="K170" t="s">
        <v>564</v>
      </c>
      <c r="L170" t="e" vm="1">
        <f>VLOOKUP(B170, DimCity!$A:$B, 2, 0)</f>
        <v>#VALUE!</v>
      </c>
    </row>
    <row r="171" spans="1:12" x14ac:dyDescent="0.3">
      <c r="A171">
        <v>132</v>
      </c>
      <c r="B171">
        <v>2</v>
      </c>
      <c r="C171">
        <v>223</v>
      </c>
      <c r="D171">
        <v>5</v>
      </c>
      <c r="E171" t="s">
        <v>563</v>
      </c>
      <c r="F171" s="1">
        <v>44700</v>
      </c>
      <c r="G171" s="1">
        <v>44702</v>
      </c>
      <c r="H171">
        <v>3</v>
      </c>
      <c r="I171">
        <v>27037</v>
      </c>
      <c r="J171">
        <v>9012.3333333333339</v>
      </c>
      <c r="K171" t="s">
        <v>564</v>
      </c>
      <c r="L171" t="e" vm="1">
        <f>VLOOKUP(B171, DimCity!$A:$B, 2, 0)</f>
        <v>#VALUE!</v>
      </c>
    </row>
    <row r="172" spans="1:12" x14ac:dyDescent="0.3">
      <c r="A172">
        <v>132</v>
      </c>
      <c r="B172">
        <v>2</v>
      </c>
      <c r="C172">
        <v>226</v>
      </c>
      <c r="D172">
        <v>2</v>
      </c>
      <c r="E172" t="s">
        <v>560</v>
      </c>
      <c r="F172" s="1">
        <v>44700</v>
      </c>
      <c r="G172" s="1">
        <v>44710</v>
      </c>
      <c r="H172">
        <v>11</v>
      </c>
      <c r="I172">
        <v>135707</v>
      </c>
      <c r="J172">
        <v>12337</v>
      </c>
      <c r="K172" t="s">
        <v>564</v>
      </c>
      <c r="L172" t="e" vm="1">
        <f>VLOOKUP(B172, DimCity!$A:$B, 2, 0)</f>
        <v>#VALUE!</v>
      </c>
    </row>
    <row r="173" spans="1:12" x14ac:dyDescent="0.3">
      <c r="A173">
        <v>133</v>
      </c>
      <c r="B173">
        <v>1</v>
      </c>
      <c r="C173">
        <v>138</v>
      </c>
      <c r="D173">
        <v>5</v>
      </c>
      <c r="E173" t="s">
        <v>560</v>
      </c>
      <c r="F173" s="1">
        <v>44630</v>
      </c>
      <c r="G173" s="1">
        <v>44639</v>
      </c>
      <c r="H173">
        <v>10</v>
      </c>
      <c r="I173">
        <v>80890</v>
      </c>
      <c r="J173">
        <v>8089</v>
      </c>
      <c r="K173" t="s">
        <v>564</v>
      </c>
      <c r="L173" t="e" vm="1">
        <f>VLOOKUP(B173, DimCity!$A:$B, 2, 0)</f>
        <v>#VALUE!</v>
      </c>
    </row>
    <row r="174" spans="1:12" x14ac:dyDescent="0.3">
      <c r="A174">
        <v>134</v>
      </c>
      <c r="B174">
        <v>3</v>
      </c>
      <c r="C174">
        <v>140</v>
      </c>
      <c r="D174">
        <v>4</v>
      </c>
      <c r="E174" t="s">
        <v>562</v>
      </c>
      <c r="F174" s="1">
        <v>44745</v>
      </c>
      <c r="G174" s="1">
        <v>44754</v>
      </c>
      <c r="H174">
        <v>10</v>
      </c>
      <c r="I174">
        <v>82232</v>
      </c>
      <c r="J174">
        <v>8223.2000000000007</v>
      </c>
      <c r="K174" t="s">
        <v>564</v>
      </c>
      <c r="L174" t="e" vm="1">
        <f>VLOOKUP(B174, DimCity!$A:$B, 2, 0)</f>
        <v>#VALUE!</v>
      </c>
    </row>
    <row r="175" spans="1:12" x14ac:dyDescent="0.3">
      <c r="A175">
        <v>134</v>
      </c>
      <c r="B175">
        <v>4</v>
      </c>
      <c r="C175">
        <v>320</v>
      </c>
      <c r="D175">
        <v>1</v>
      </c>
      <c r="E175" t="s">
        <v>561</v>
      </c>
      <c r="F175" s="1">
        <v>44745</v>
      </c>
      <c r="G175" s="1">
        <v>44746</v>
      </c>
      <c r="H175">
        <v>2</v>
      </c>
      <c r="I175">
        <v>19731</v>
      </c>
      <c r="J175">
        <v>9865.5</v>
      </c>
      <c r="K175" t="s">
        <v>564</v>
      </c>
      <c r="L175" t="e" vm="1">
        <f>VLOOKUP(B175, DimCity!$A:$B, 2, 0)</f>
        <v>#VALUE!</v>
      </c>
    </row>
    <row r="176" spans="1:12" x14ac:dyDescent="0.3">
      <c r="A176">
        <v>135</v>
      </c>
      <c r="B176">
        <v>2</v>
      </c>
      <c r="C176">
        <v>142</v>
      </c>
      <c r="D176">
        <v>2</v>
      </c>
      <c r="E176" t="s">
        <v>562</v>
      </c>
      <c r="F176" s="1">
        <v>44778</v>
      </c>
      <c r="G176" s="1">
        <v>44780</v>
      </c>
      <c r="H176">
        <v>3</v>
      </c>
      <c r="I176">
        <v>18603</v>
      </c>
      <c r="J176">
        <v>6201</v>
      </c>
      <c r="K176" t="s">
        <v>559</v>
      </c>
      <c r="L176" t="e" vm="1">
        <f>VLOOKUP(B176, DimCity!$A:$B, 2, 0)</f>
        <v>#VALUE!</v>
      </c>
    </row>
    <row r="177" spans="1:12" x14ac:dyDescent="0.3">
      <c r="A177">
        <v>136</v>
      </c>
      <c r="B177">
        <v>3</v>
      </c>
      <c r="C177">
        <v>143</v>
      </c>
      <c r="D177">
        <v>2</v>
      </c>
      <c r="E177" t="s">
        <v>562</v>
      </c>
      <c r="F177" s="1">
        <v>44586</v>
      </c>
      <c r="G177" s="1">
        <v>44596</v>
      </c>
      <c r="H177">
        <v>11</v>
      </c>
      <c r="I177">
        <v>94360</v>
      </c>
      <c r="J177">
        <v>8578.181818181818</v>
      </c>
      <c r="K177" t="s">
        <v>564</v>
      </c>
      <c r="L177" t="e" vm="1">
        <f>VLOOKUP(B177, DimCity!$A:$B, 2, 0)</f>
        <v>#VALUE!</v>
      </c>
    </row>
    <row r="178" spans="1:12" x14ac:dyDescent="0.3">
      <c r="A178">
        <v>137</v>
      </c>
      <c r="B178">
        <v>4</v>
      </c>
      <c r="C178">
        <v>144</v>
      </c>
      <c r="D178">
        <v>4</v>
      </c>
      <c r="E178" t="s">
        <v>560</v>
      </c>
      <c r="F178" s="1">
        <v>44906</v>
      </c>
      <c r="G178" s="1">
        <v>44910</v>
      </c>
      <c r="H178">
        <v>5</v>
      </c>
      <c r="I178">
        <v>37795</v>
      </c>
      <c r="J178">
        <v>7559</v>
      </c>
      <c r="K178" t="s">
        <v>564</v>
      </c>
      <c r="L178" t="e" vm="1">
        <f>VLOOKUP(B178, DimCity!$A:$B, 2, 0)</f>
        <v>#VALUE!</v>
      </c>
    </row>
    <row r="179" spans="1:12" x14ac:dyDescent="0.3">
      <c r="A179">
        <v>138</v>
      </c>
      <c r="B179">
        <v>3</v>
      </c>
      <c r="C179">
        <v>145</v>
      </c>
      <c r="D179">
        <v>4</v>
      </c>
      <c r="E179" t="s">
        <v>558</v>
      </c>
      <c r="F179" s="1">
        <v>44894</v>
      </c>
      <c r="G179" s="1">
        <v>44900</v>
      </c>
      <c r="H179">
        <v>7</v>
      </c>
      <c r="I179">
        <v>56832</v>
      </c>
      <c r="J179">
        <v>8118.8571428571431</v>
      </c>
      <c r="K179" t="s">
        <v>564</v>
      </c>
      <c r="L179" t="e" vm="1">
        <f>VLOOKUP(B179, DimCity!$A:$B, 2, 0)</f>
        <v>#VALUE!</v>
      </c>
    </row>
    <row r="180" spans="1:12" x14ac:dyDescent="0.3">
      <c r="A180">
        <v>139</v>
      </c>
      <c r="B180">
        <v>5</v>
      </c>
      <c r="C180">
        <v>146</v>
      </c>
      <c r="D180">
        <v>4</v>
      </c>
      <c r="E180" t="s">
        <v>563</v>
      </c>
      <c r="F180" s="1">
        <v>45005</v>
      </c>
      <c r="G180" s="1">
        <v>45015</v>
      </c>
      <c r="H180">
        <v>11</v>
      </c>
      <c r="I180">
        <v>94784</v>
      </c>
      <c r="J180">
        <v>8616.7272727272721</v>
      </c>
      <c r="K180" t="s">
        <v>564</v>
      </c>
      <c r="L180" t="e" vm="1">
        <f>VLOOKUP(B180, DimCity!$A:$B, 2, 0)</f>
        <v>#VALUE!</v>
      </c>
    </row>
    <row r="181" spans="1:12" x14ac:dyDescent="0.3">
      <c r="A181">
        <v>140</v>
      </c>
      <c r="B181">
        <v>3</v>
      </c>
      <c r="C181">
        <v>149</v>
      </c>
      <c r="D181">
        <v>1</v>
      </c>
      <c r="E181" t="s">
        <v>563</v>
      </c>
      <c r="F181" s="1">
        <v>45364</v>
      </c>
      <c r="G181" s="1">
        <v>45367</v>
      </c>
      <c r="H181">
        <v>4</v>
      </c>
      <c r="I181">
        <v>29240</v>
      </c>
      <c r="J181">
        <v>7310</v>
      </c>
      <c r="K181" t="s">
        <v>564</v>
      </c>
      <c r="L181" t="e" vm="1">
        <f>VLOOKUP(B181, DimCity!$A:$B, 2, 0)</f>
        <v>#VALUE!</v>
      </c>
    </row>
    <row r="182" spans="1:12" x14ac:dyDescent="0.3">
      <c r="A182">
        <v>141</v>
      </c>
      <c r="B182">
        <v>5</v>
      </c>
      <c r="C182">
        <v>150</v>
      </c>
      <c r="D182">
        <v>3</v>
      </c>
      <c r="E182" t="s">
        <v>561</v>
      </c>
      <c r="F182" s="1">
        <v>44612</v>
      </c>
      <c r="G182" s="1">
        <v>44618</v>
      </c>
      <c r="H182">
        <v>7</v>
      </c>
      <c r="I182">
        <v>58623</v>
      </c>
      <c r="J182">
        <v>8374.7142857142862</v>
      </c>
      <c r="K182" t="s">
        <v>564</v>
      </c>
      <c r="L182" t="e" vm="1">
        <f>VLOOKUP(B182, DimCity!$A:$B, 2, 0)</f>
        <v>#VALUE!</v>
      </c>
    </row>
    <row r="183" spans="1:12" x14ac:dyDescent="0.3">
      <c r="A183">
        <v>142</v>
      </c>
      <c r="B183">
        <v>2</v>
      </c>
      <c r="C183">
        <v>151</v>
      </c>
      <c r="D183">
        <v>4</v>
      </c>
      <c r="E183" t="s">
        <v>563</v>
      </c>
      <c r="F183" s="1">
        <v>45365</v>
      </c>
      <c r="G183" s="1">
        <v>45372</v>
      </c>
      <c r="H183">
        <v>8</v>
      </c>
      <c r="I183">
        <v>68621</v>
      </c>
      <c r="J183">
        <v>8577.625</v>
      </c>
      <c r="K183" t="s">
        <v>564</v>
      </c>
      <c r="L183" t="e" vm="1">
        <f>VLOOKUP(B183, DimCity!$A:$B, 2, 0)</f>
        <v>#VALUE!</v>
      </c>
    </row>
    <row r="184" spans="1:12" x14ac:dyDescent="0.3">
      <c r="A184">
        <v>142</v>
      </c>
      <c r="B184">
        <v>2</v>
      </c>
      <c r="C184">
        <v>335</v>
      </c>
      <c r="D184">
        <v>5</v>
      </c>
      <c r="E184" t="s">
        <v>558</v>
      </c>
      <c r="F184" s="1">
        <v>45365</v>
      </c>
      <c r="G184" s="1">
        <v>45367</v>
      </c>
      <c r="H184">
        <v>3</v>
      </c>
      <c r="I184">
        <v>44003</v>
      </c>
      <c r="J184">
        <v>14667.666666666666</v>
      </c>
      <c r="K184" t="s">
        <v>564</v>
      </c>
      <c r="L184" t="e" vm="1">
        <f>VLOOKUP(B184, DimCity!$A:$B, 2, 0)</f>
        <v>#VALUE!</v>
      </c>
    </row>
    <row r="185" spans="1:12" x14ac:dyDescent="0.3">
      <c r="A185">
        <v>143</v>
      </c>
      <c r="B185">
        <v>2</v>
      </c>
      <c r="C185">
        <v>152</v>
      </c>
      <c r="D185">
        <v>1</v>
      </c>
      <c r="E185" t="s">
        <v>563</v>
      </c>
      <c r="F185" s="1">
        <v>45011</v>
      </c>
      <c r="G185" s="1">
        <v>45018</v>
      </c>
      <c r="H185">
        <v>8</v>
      </c>
      <c r="I185">
        <v>70268</v>
      </c>
      <c r="J185">
        <v>8783.5</v>
      </c>
      <c r="K185" t="s">
        <v>564</v>
      </c>
      <c r="L185" t="e" vm="1">
        <f>VLOOKUP(B185, DimCity!$A:$B, 2, 0)</f>
        <v>#VALUE!</v>
      </c>
    </row>
    <row r="186" spans="1:12" x14ac:dyDescent="0.3">
      <c r="A186">
        <v>144</v>
      </c>
      <c r="B186">
        <v>3</v>
      </c>
      <c r="C186">
        <v>153</v>
      </c>
      <c r="D186">
        <v>1</v>
      </c>
      <c r="E186" t="s">
        <v>558</v>
      </c>
      <c r="F186" s="1">
        <v>44875</v>
      </c>
      <c r="G186" s="1">
        <v>44885</v>
      </c>
      <c r="H186">
        <v>11</v>
      </c>
      <c r="I186">
        <v>100724</v>
      </c>
      <c r="J186">
        <v>9156.7272727272721</v>
      </c>
      <c r="K186" t="s">
        <v>564</v>
      </c>
      <c r="L186" t="e" vm="1">
        <f>VLOOKUP(B186, DimCity!$A:$B, 2, 0)</f>
        <v>#VALUE!</v>
      </c>
    </row>
    <row r="187" spans="1:12" x14ac:dyDescent="0.3">
      <c r="A187">
        <v>144</v>
      </c>
      <c r="B187">
        <v>1</v>
      </c>
      <c r="C187">
        <v>337</v>
      </c>
      <c r="D187">
        <v>3</v>
      </c>
      <c r="E187" t="s">
        <v>562</v>
      </c>
      <c r="F187" s="1">
        <v>44875</v>
      </c>
      <c r="G187" s="1">
        <v>44879</v>
      </c>
      <c r="H187">
        <v>5</v>
      </c>
      <c r="I187">
        <v>89603</v>
      </c>
      <c r="J187">
        <v>17920.599999999999</v>
      </c>
      <c r="K187" t="s">
        <v>564</v>
      </c>
      <c r="L187" t="e" vm="1">
        <f>VLOOKUP(B187, DimCity!$A:$B, 2, 0)</f>
        <v>#VALUE!</v>
      </c>
    </row>
    <row r="188" spans="1:12" x14ac:dyDescent="0.3">
      <c r="A188">
        <v>145</v>
      </c>
      <c r="B188">
        <v>1</v>
      </c>
      <c r="C188">
        <v>154</v>
      </c>
      <c r="D188">
        <v>4</v>
      </c>
      <c r="E188" t="s">
        <v>561</v>
      </c>
      <c r="F188" s="1">
        <v>44783</v>
      </c>
      <c r="G188" s="1">
        <v>44789</v>
      </c>
      <c r="H188">
        <v>7</v>
      </c>
      <c r="I188">
        <v>60572</v>
      </c>
      <c r="J188">
        <v>8653.1428571428569</v>
      </c>
      <c r="K188" t="s">
        <v>564</v>
      </c>
      <c r="L188" t="e" vm="1">
        <f>VLOOKUP(B188, DimCity!$A:$B, 2, 0)</f>
        <v>#VALUE!</v>
      </c>
    </row>
    <row r="189" spans="1:12" x14ac:dyDescent="0.3">
      <c r="A189">
        <v>146</v>
      </c>
      <c r="B189">
        <v>2</v>
      </c>
      <c r="C189">
        <v>155</v>
      </c>
      <c r="D189">
        <v>4</v>
      </c>
      <c r="E189" t="s">
        <v>560</v>
      </c>
      <c r="F189" s="1">
        <v>45172</v>
      </c>
      <c r="G189" s="1">
        <v>45180</v>
      </c>
      <c r="H189">
        <v>9</v>
      </c>
      <c r="I189">
        <v>82094</v>
      </c>
      <c r="J189">
        <v>9121.5555555555547</v>
      </c>
      <c r="K189" t="s">
        <v>564</v>
      </c>
      <c r="L189" t="e" vm="1">
        <f>VLOOKUP(B189, DimCity!$A:$B, 2, 0)</f>
        <v>#VALUE!</v>
      </c>
    </row>
    <row r="190" spans="1:12" x14ac:dyDescent="0.3">
      <c r="A190">
        <v>147</v>
      </c>
      <c r="B190">
        <v>4</v>
      </c>
      <c r="C190">
        <v>156</v>
      </c>
      <c r="D190">
        <v>3</v>
      </c>
      <c r="E190" t="s">
        <v>562</v>
      </c>
      <c r="F190" s="1">
        <v>45305</v>
      </c>
      <c r="G190" s="1">
        <v>45308</v>
      </c>
      <c r="H190">
        <v>4</v>
      </c>
      <c r="I190">
        <v>30961</v>
      </c>
      <c r="J190">
        <v>7740.25</v>
      </c>
      <c r="K190" t="s">
        <v>564</v>
      </c>
      <c r="L190" t="e" vm="1">
        <f>VLOOKUP(B190, DimCity!$A:$B, 2, 0)</f>
        <v>#VALUE!</v>
      </c>
    </row>
    <row r="191" spans="1:12" x14ac:dyDescent="0.3">
      <c r="A191">
        <v>147</v>
      </c>
      <c r="B191">
        <v>5</v>
      </c>
      <c r="C191">
        <v>343</v>
      </c>
      <c r="D191">
        <v>2</v>
      </c>
      <c r="E191" t="s">
        <v>558</v>
      </c>
      <c r="F191" s="1">
        <v>45305</v>
      </c>
      <c r="G191" s="1">
        <v>45311</v>
      </c>
      <c r="H191">
        <v>7</v>
      </c>
      <c r="I191">
        <v>138835</v>
      </c>
      <c r="J191">
        <v>19833.571428571428</v>
      </c>
      <c r="K191" t="s">
        <v>564</v>
      </c>
      <c r="L191" t="e" vm="1">
        <f>VLOOKUP(B191, DimCity!$A:$B, 2, 0)</f>
        <v>#VALUE!</v>
      </c>
    </row>
    <row r="192" spans="1:12" x14ac:dyDescent="0.3">
      <c r="A192">
        <v>148</v>
      </c>
      <c r="B192">
        <v>5</v>
      </c>
      <c r="C192">
        <v>157</v>
      </c>
      <c r="D192">
        <v>5</v>
      </c>
      <c r="E192" t="s">
        <v>558</v>
      </c>
      <c r="F192" s="1">
        <v>45064</v>
      </c>
      <c r="G192" s="1">
        <v>45069</v>
      </c>
      <c r="H192">
        <v>6</v>
      </c>
      <c r="I192">
        <v>52213</v>
      </c>
      <c r="J192">
        <v>8702.1666666666661</v>
      </c>
      <c r="K192" t="s">
        <v>564</v>
      </c>
      <c r="L192" t="e" vm="1">
        <f>VLOOKUP(B192, DimCity!$A:$B, 2, 0)</f>
        <v>#VALUE!</v>
      </c>
    </row>
    <row r="193" spans="1:12" x14ac:dyDescent="0.3">
      <c r="A193">
        <v>149</v>
      </c>
      <c r="B193">
        <v>3</v>
      </c>
      <c r="C193">
        <v>159</v>
      </c>
      <c r="D193">
        <v>2</v>
      </c>
      <c r="E193" t="s">
        <v>561</v>
      </c>
      <c r="F193" s="1">
        <v>44772</v>
      </c>
      <c r="G193" s="1">
        <v>44777</v>
      </c>
      <c r="H193">
        <v>6</v>
      </c>
      <c r="I193">
        <v>52468</v>
      </c>
      <c r="J193">
        <v>8744.6666666666661</v>
      </c>
      <c r="K193" t="s">
        <v>564</v>
      </c>
      <c r="L193" t="e" vm="1">
        <f>VLOOKUP(B193, DimCity!$A:$B, 2, 0)</f>
        <v>#VALUE!</v>
      </c>
    </row>
    <row r="194" spans="1:12" x14ac:dyDescent="0.3">
      <c r="A194">
        <v>150</v>
      </c>
      <c r="B194">
        <v>5</v>
      </c>
      <c r="C194">
        <v>160</v>
      </c>
      <c r="D194">
        <v>2</v>
      </c>
      <c r="E194" t="s">
        <v>560</v>
      </c>
      <c r="F194" s="1">
        <v>44768</v>
      </c>
      <c r="G194" s="1">
        <v>44772</v>
      </c>
      <c r="H194">
        <v>5</v>
      </c>
      <c r="I194">
        <v>42644</v>
      </c>
      <c r="J194">
        <v>8528.7999999999993</v>
      </c>
      <c r="K194" t="s">
        <v>564</v>
      </c>
      <c r="L194" t="e" vm="1">
        <f>VLOOKUP(B194, DimCity!$A:$B, 2, 0)</f>
        <v>#VALUE!</v>
      </c>
    </row>
    <row r="195" spans="1:12" x14ac:dyDescent="0.3">
      <c r="A195">
        <v>150</v>
      </c>
      <c r="B195">
        <v>5</v>
      </c>
      <c r="C195">
        <v>205</v>
      </c>
      <c r="D195">
        <v>2</v>
      </c>
      <c r="E195" t="s">
        <v>563</v>
      </c>
      <c r="F195" s="1">
        <v>44768</v>
      </c>
      <c r="G195" s="1">
        <v>44774</v>
      </c>
      <c r="H195">
        <v>7</v>
      </c>
      <c r="I195">
        <v>76256</v>
      </c>
      <c r="J195">
        <v>10893.714285714286</v>
      </c>
      <c r="K195" t="s">
        <v>564</v>
      </c>
      <c r="L195" t="e" vm="1">
        <f>VLOOKUP(B195, DimCity!$A:$B, 2, 0)</f>
        <v>#VALUE!</v>
      </c>
    </row>
    <row r="196" spans="1:12" x14ac:dyDescent="0.3">
      <c r="A196">
        <v>151</v>
      </c>
      <c r="B196">
        <v>3</v>
      </c>
      <c r="C196">
        <v>161</v>
      </c>
      <c r="D196">
        <v>2</v>
      </c>
      <c r="E196" t="s">
        <v>562</v>
      </c>
      <c r="F196" s="1">
        <v>44648</v>
      </c>
      <c r="G196" s="1">
        <v>44653</v>
      </c>
      <c r="H196">
        <v>6</v>
      </c>
      <c r="I196">
        <v>53867</v>
      </c>
      <c r="J196">
        <v>8977.8333333333339</v>
      </c>
      <c r="K196" t="s">
        <v>564</v>
      </c>
      <c r="L196" t="e" vm="1">
        <f>VLOOKUP(B196, DimCity!$A:$B, 2, 0)</f>
        <v>#VALUE!</v>
      </c>
    </row>
    <row r="197" spans="1:12" x14ac:dyDescent="0.3">
      <c r="A197">
        <v>152</v>
      </c>
      <c r="B197">
        <v>3</v>
      </c>
      <c r="C197">
        <v>162</v>
      </c>
      <c r="D197">
        <v>3</v>
      </c>
      <c r="E197" t="s">
        <v>560</v>
      </c>
      <c r="F197" s="1">
        <v>44710</v>
      </c>
      <c r="G197" s="1">
        <v>44714</v>
      </c>
      <c r="H197">
        <v>5</v>
      </c>
      <c r="I197">
        <v>43129</v>
      </c>
      <c r="J197">
        <v>8625.7999999999993</v>
      </c>
      <c r="K197" t="s">
        <v>564</v>
      </c>
      <c r="L197" t="e" vm="1">
        <f>VLOOKUP(B197, DimCity!$A:$B, 2, 0)</f>
        <v>#VALUE!</v>
      </c>
    </row>
    <row r="198" spans="1:12" x14ac:dyDescent="0.3">
      <c r="A198">
        <v>152</v>
      </c>
      <c r="B198">
        <v>2</v>
      </c>
      <c r="C198">
        <v>279</v>
      </c>
      <c r="D198">
        <v>4</v>
      </c>
      <c r="E198" t="s">
        <v>561</v>
      </c>
      <c r="F198" s="1">
        <v>44710</v>
      </c>
      <c r="G198" s="1">
        <v>44717</v>
      </c>
      <c r="H198">
        <v>8</v>
      </c>
      <c r="I198">
        <v>116057</v>
      </c>
      <c r="J198">
        <v>14507.125</v>
      </c>
      <c r="K198" t="s">
        <v>564</v>
      </c>
      <c r="L198" t="e" vm="1">
        <f>VLOOKUP(B198, DimCity!$A:$B, 2, 0)</f>
        <v>#VALUE!</v>
      </c>
    </row>
    <row r="199" spans="1:12" x14ac:dyDescent="0.3">
      <c r="A199">
        <v>153</v>
      </c>
      <c r="B199">
        <v>2</v>
      </c>
      <c r="C199">
        <v>164</v>
      </c>
      <c r="D199">
        <v>3</v>
      </c>
      <c r="E199" t="s">
        <v>563</v>
      </c>
      <c r="F199" s="1">
        <v>45377</v>
      </c>
      <c r="G199" s="1">
        <v>45380</v>
      </c>
      <c r="H199">
        <v>4</v>
      </c>
      <c r="I199">
        <v>32672</v>
      </c>
      <c r="J199">
        <v>8168</v>
      </c>
      <c r="K199" t="s">
        <v>564</v>
      </c>
      <c r="L199" t="e" vm="1">
        <f>VLOOKUP(B199, DimCity!$A:$B, 2, 0)</f>
        <v>#VALUE!</v>
      </c>
    </row>
    <row r="200" spans="1:12" x14ac:dyDescent="0.3">
      <c r="A200">
        <v>154</v>
      </c>
      <c r="B200">
        <v>5</v>
      </c>
      <c r="C200">
        <v>165</v>
      </c>
      <c r="D200">
        <v>4</v>
      </c>
      <c r="E200" t="s">
        <v>560</v>
      </c>
      <c r="F200" s="1">
        <v>44720</v>
      </c>
      <c r="G200" s="1">
        <v>44728</v>
      </c>
      <c r="H200">
        <v>9</v>
      </c>
      <c r="I200">
        <v>87585</v>
      </c>
      <c r="J200">
        <v>9731.6666666666661</v>
      </c>
      <c r="K200" t="s">
        <v>564</v>
      </c>
      <c r="L200" t="e" vm="1">
        <f>VLOOKUP(B200, DimCity!$A:$B, 2, 0)</f>
        <v>#VALUE!</v>
      </c>
    </row>
    <row r="201" spans="1:12" x14ac:dyDescent="0.3">
      <c r="A201">
        <v>154</v>
      </c>
      <c r="B201">
        <v>3</v>
      </c>
      <c r="C201">
        <v>384</v>
      </c>
      <c r="D201">
        <v>4</v>
      </c>
      <c r="E201" t="s">
        <v>561</v>
      </c>
      <c r="F201" s="1">
        <v>44720</v>
      </c>
      <c r="G201" s="1">
        <v>44722</v>
      </c>
      <c r="H201">
        <v>3</v>
      </c>
      <c r="I201">
        <v>59257</v>
      </c>
      <c r="J201">
        <v>19752.333333333332</v>
      </c>
      <c r="K201" t="s">
        <v>564</v>
      </c>
      <c r="L201" t="e" vm="1">
        <f>VLOOKUP(B201, DimCity!$A:$B, 2, 0)</f>
        <v>#VALUE!</v>
      </c>
    </row>
    <row r="202" spans="1:12" x14ac:dyDescent="0.3">
      <c r="A202">
        <v>155</v>
      </c>
      <c r="B202">
        <v>5</v>
      </c>
      <c r="C202">
        <v>166</v>
      </c>
      <c r="D202">
        <v>1</v>
      </c>
      <c r="E202" t="s">
        <v>562</v>
      </c>
      <c r="F202" s="1">
        <v>45156</v>
      </c>
      <c r="G202" s="1">
        <v>45166</v>
      </c>
      <c r="H202">
        <v>11</v>
      </c>
      <c r="I202">
        <v>109533</v>
      </c>
      <c r="J202">
        <v>9957.545454545454</v>
      </c>
      <c r="K202" t="s">
        <v>564</v>
      </c>
      <c r="L202" t="e" vm="1">
        <f>VLOOKUP(B202, DimCity!$A:$B, 2, 0)</f>
        <v>#VALUE!</v>
      </c>
    </row>
    <row r="203" spans="1:12" x14ac:dyDescent="0.3">
      <c r="A203">
        <v>156</v>
      </c>
      <c r="B203">
        <v>4</v>
      </c>
      <c r="C203">
        <v>167</v>
      </c>
      <c r="D203">
        <v>4</v>
      </c>
      <c r="E203" t="s">
        <v>561</v>
      </c>
      <c r="F203" s="1">
        <v>45130</v>
      </c>
      <c r="G203" s="1">
        <v>45138</v>
      </c>
      <c r="H203">
        <v>9</v>
      </c>
      <c r="I203">
        <v>87711</v>
      </c>
      <c r="J203">
        <v>9745.6666666666661</v>
      </c>
      <c r="K203" t="s">
        <v>564</v>
      </c>
      <c r="L203" t="e" vm="1">
        <f>VLOOKUP(B203, DimCity!$A:$B, 2, 0)</f>
        <v>#VALUE!</v>
      </c>
    </row>
    <row r="204" spans="1:12" x14ac:dyDescent="0.3">
      <c r="A204">
        <v>157</v>
      </c>
      <c r="B204">
        <v>4</v>
      </c>
      <c r="C204">
        <v>169</v>
      </c>
      <c r="D204">
        <v>2</v>
      </c>
      <c r="E204" t="s">
        <v>561</v>
      </c>
      <c r="F204" s="1">
        <v>44722</v>
      </c>
      <c r="G204" s="1">
        <v>44726</v>
      </c>
      <c r="H204">
        <v>5</v>
      </c>
      <c r="I204">
        <v>43911</v>
      </c>
      <c r="J204">
        <v>8782.2000000000007</v>
      </c>
      <c r="K204" t="s">
        <v>564</v>
      </c>
      <c r="L204" t="e" vm="1">
        <f>VLOOKUP(B204, DimCity!$A:$B, 2, 0)</f>
        <v>#VALUE!</v>
      </c>
    </row>
    <row r="205" spans="1:12" x14ac:dyDescent="0.3">
      <c r="A205">
        <v>158</v>
      </c>
      <c r="B205">
        <v>3</v>
      </c>
      <c r="C205">
        <v>170</v>
      </c>
      <c r="D205">
        <v>3</v>
      </c>
      <c r="E205" t="s">
        <v>562</v>
      </c>
      <c r="F205" s="1">
        <v>44787</v>
      </c>
      <c r="G205" s="1">
        <v>44791</v>
      </c>
      <c r="H205">
        <v>5</v>
      </c>
      <c r="I205">
        <v>44139</v>
      </c>
      <c r="J205">
        <v>8827.7999999999993</v>
      </c>
      <c r="K205" t="s">
        <v>564</v>
      </c>
      <c r="L205" t="e" vm="1">
        <f>VLOOKUP(B205, DimCity!$A:$B, 2, 0)</f>
        <v>#VALUE!</v>
      </c>
    </row>
    <row r="206" spans="1:12" x14ac:dyDescent="0.3">
      <c r="A206">
        <v>159</v>
      </c>
      <c r="B206">
        <v>5</v>
      </c>
      <c r="C206">
        <v>171</v>
      </c>
      <c r="D206">
        <v>1</v>
      </c>
      <c r="E206" t="s">
        <v>562</v>
      </c>
      <c r="F206" s="1">
        <v>45107</v>
      </c>
      <c r="G206" s="1">
        <v>45114</v>
      </c>
      <c r="H206">
        <v>8</v>
      </c>
      <c r="I206">
        <v>77590</v>
      </c>
      <c r="J206">
        <v>9698.75</v>
      </c>
      <c r="K206" t="s">
        <v>564</v>
      </c>
      <c r="L206" t="e" vm="1">
        <f>VLOOKUP(B206, DimCity!$A:$B, 2, 0)</f>
        <v>#VALUE!</v>
      </c>
    </row>
    <row r="207" spans="1:12" x14ac:dyDescent="0.3">
      <c r="A207">
        <v>160</v>
      </c>
      <c r="B207">
        <v>5</v>
      </c>
      <c r="C207">
        <v>172</v>
      </c>
      <c r="D207">
        <v>1</v>
      </c>
      <c r="E207" t="s">
        <v>561</v>
      </c>
      <c r="F207" s="1">
        <v>44609</v>
      </c>
      <c r="G207" s="1">
        <v>44614</v>
      </c>
      <c r="H207">
        <v>6</v>
      </c>
      <c r="I207">
        <v>55497</v>
      </c>
      <c r="J207">
        <v>9249.5</v>
      </c>
      <c r="K207" t="s">
        <v>564</v>
      </c>
      <c r="L207" t="e" vm="1">
        <f>VLOOKUP(B207, DimCity!$A:$B, 2, 0)</f>
        <v>#VALUE!</v>
      </c>
    </row>
    <row r="208" spans="1:12" x14ac:dyDescent="0.3">
      <c r="A208">
        <v>161</v>
      </c>
      <c r="B208">
        <v>2</v>
      </c>
      <c r="C208">
        <v>173</v>
      </c>
      <c r="D208">
        <v>2</v>
      </c>
      <c r="E208" t="s">
        <v>561</v>
      </c>
      <c r="F208" s="1">
        <v>44879</v>
      </c>
      <c r="G208" s="1">
        <v>44886</v>
      </c>
      <c r="H208">
        <v>8</v>
      </c>
      <c r="I208">
        <v>77696</v>
      </c>
      <c r="J208">
        <v>9712</v>
      </c>
      <c r="K208" t="s">
        <v>564</v>
      </c>
      <c r="L208" t="e" vm="1">
        <f>VLOOKUP(B208, DimCity!$A:$B, 2, 0)</f>
        <v>#VALUE!</v>
      </c>
    </row>
    <row r="209" spans="1:12" x14ac:dyDescent="0.3">
      <c r="A209">
        <v>162</v>
      </c>
      <c r="B209">
        <v>3</v>
      </c>
      <c r="C209">
        <v>174</v>
      </c>
      <c r="D209">
        <v>3</v>
      </c>
      <c r="E209" t="s">
        <v>558</v>
      </c>
      <c r="F209" s="1">
        <v>45138</v>
      </c>
      <c r="G209" s="1">
        <v>45147</v>
      </c>
      <c r="H209">
        <v>10</v>
      </c>
      <c r="I209">
        <v>100386</v>
      </c>
      <c r="J209">
        <v>10038.6</v>
      </c>
      <c r="K209" t="s">
        <v>564</v>
      </c>
      <c r="L209" t="e" vm="1">
        <f>VLOOKUP(B209, DimCity!$A:$B, 2, 0)</f>
        <v>#VALUE!</v>
      </c>
    </row>
    <row r="210" spans="1:12" x14ac:dyDescent="0.3">
      <c r="A210">
        <v>163</v>
      </c>
      <c r="B210">
        <v>1</v>
      </c>
      <c r="C210">
        <v>175</v>
      </c>
      <c r="D210">
        <v>4</v>
      </c>
      <c r="E210" t="s">
        <v>560</v>
      </c>
      <c r="F210" s="1">
        <v>45010</v>
      </c>
      <c r="G210" s="1">
        <v>45015</v>
      </c>
      <c r="H210">
        <v>6</v>
      </c>
      <c r="I210">
        <v>55844</v>
      </c>
      <c r="J210">
        <v>9307.3333333333339</v>
      </c>
      <c r="K210" t="s">
        <v>564</v>
      </c>
      <c r="L210" t="e" vm="1">
        <f>VLOOKUP(B210, DimCity!$A:$B, 2, 0)</f>
        <v>#VALUE!</v>
      </c>
    </row>
    <row r="211" spans="1:12" x14ac:dyDescent="0.3">
      <c r="A211">
        <v>164</v>
      </c>
      <c r="B211">
        <v>5</v>
      </c>
      <c r="C211">
        <v>176</v>
      </c>
      <c r="D211">
        <v>4</v>
      </c>
      <c r="E211" t="s">
        <v>563</v>
      </c>
      <c r="F211" s="1">
        <v>45091</v>
      </c>
      <c r="G211" s="1">
        <v>45100</v>
      </c>
      <c r="H211">
        <v>10</v>
      </c>
      <c r="I211">
        <v>100745</v>
      </c>
      <c r="J211">
        <v>10074.5</v>
      </c>
      <c r="K211" t="s">
        <v>564</v>
      </c>
      <c r="L211" t="e" vm="1">
        <f>VLOOKUP(B211, DimCity!$A:$B, 2, 0)</f>
        <v>#VALUE!</v>
      </c>
    </row>
    <row r="212" spans="1:12" x14ac:dyDescent="0.3">
      <c r="A212">
        <v>164</v>
      </c>
      <c r="B212">
        <v>1</v>
      </c>
      <c r="C212">
        <v>300</v>
      </c>
      <c r="D212">
        <v>3</v>
      </c>
      <c r="E212" t="s">
        <v>558</v>
      </c>
      <c r="F212" s="1">
        <v>45091</v>
      </c>
      <c r="G212" s="1">
        <v>45098</v>
      </c>
      <c r="H212">
        <v>8</v>
      </c>
      <c r="I212">
        <v>126854</v>
      </c>
      <c r="J212">
        <v>15856.75</v>
      </c>
      <c r="K212" t="s">
        <v>564</v>
      </c>
      <c r="L212" t="e" vm="1">
        <f>VLOOKUP(B212, DimCity!$A:$B, 2, 0)</f>
        <v>#VALUE!</v>
      </c>
    </row>
    <row r="213" spans="1:12" x14ac:dyDescent="0.3">
      <c r="A213">
        <v>165</v>
      </c>
      <c r="B213">
        <v>3</v>
      </c>
      <c r="C213">
        <v>177</v>
      </c>
      <c r="D213">
        <v>1</v>
      </c>
      <c r="E213" t="s">
        <v>561</v>
      </c>
      <c r="F213" s="1">
        <v>44793</v>
      </c>
      <c r="G213" s="1">
        <v>44796</v>
      </c>
      <c r="H213">
        <v>4</v>
      </c>
      <c r="I213">
        <v>33795</v>
      </c>
      <c r="J213">
        <v>8448.75</v>
      </c>
      <c r="K213" t="s">
        <v>564</v>
      </c>
      <c r="L213" t="e" vm="1">
        <f>VLOOKUP(B213, DimCity!$A:$B, 2, 0)</f>
        <v>#VALUE!</v>
      </c>
    </row>
    <row r="214" spans="1:12" x14ac:dyDescent="0.3">
      <c r="A214">
        <v>165</v>
      </c>
      <c r="B214">
        <v>1</v>
      </c>
      <c r="C214">
        <v>296</v>
      </c>
      <c r="D214">
        <v>4</v>
      </c>
      <c r="E214" t="s">
        <v>561</v>
      </c>
      <c r="F214" s="1">
        <v>44793</v>
      </c>
      <c r="G214" s="1">
        <v>44796</v>
      </c>
      <c r="H214">
        <v>4</v>
      </c>
      <c r="I214">
        <v>52421</v>
      </c>
      <c r="J214">
        <v>13105.25</v>
      </c>
      <c r="K214" t="s">
        <v>564</v>
      </c>
      <c r="L214" t="e" vm="1">
        <f>VLOOKUP(B214, DimCity!$A:$B, 2, 0)</f>
        <v>#VALUE!</v>
      </c>
    </row>
    <row r="215" spans="1:12" x14ac:dyDescent="0.3">
      <c r="A215">
        <v>166</v>
      </c>
      <c r="B215">
        <v>3</v>
      </c>
      <c r="C215">
        <v>178</v>
      </c>
      <c r="D215">
        <v>3</v>
      </c>
      <c r="E215" t="s">
        <v>561</v>
      </c>
      <c r="F215" s="1">
        <v>44911</v>
      </c>
      <c r="G215" s="1">
        <v>44914</v>
      </c>
      <c r="H215">
        <v>4</v>
      </c>
      <c r="I215">
        <v>34035</v>
      </c>
      <c r="J215">
        <v>8508.75</v>
      </c>
      <c r="K215" t="s">
        <v>564</v>
      </c>
      <c r="L215" t="e" vm="1">
        <f>VLOOKUP(B215, DimCity!$A:$B, 2, 0)</f>
        <v>#VALUE!</v>
      </c>
    </row>
    <row r="216" spans="1:12" x14ac:dyDescent="0.3">
      <c r="A216">
        <v>167</v>
      </c>
      <c r="B216">
        <v>3</v>
      </c>
      <c r="C216">
        <v>180</v>
      </c>
      <c r="D216">
        <v>5</v>
      </c>
      <c r="E216" t="s">
        <v>563</v>
      </c>
      <c r="F216" s="1">
        <v>45439</v>
      </c>
      <c r="G216" s="1">
        <v>45448</v>
      </c>
      <c r="H216">
        <v>10</v>
      </c>
      <c r="I216">
        <v>102701</v>
      </c>
      <c r="J216">
        <v>10270.1</v>
      </c>
      <c r="K216" t="s">
        <v>564</v>
      </c>
      <c r="L216" t="e" vm="1">
        <f>VLOOKUP(B216, DimCity!$A:$B, 2, 0)</f>
        <v>#VALUE!</v>
      </c>
    </row>
    <row r="217" spans="1:12" x14ac:dyDescent="0.3">
      <c r="A217">
        <v>167</v>
      </c>
      <c r="B217">
        <v>1</v>
      </c>
      <c r="C217">
        <v>190</v>
      </c>
      <c r="D217">
        <v>5</v>
      </c>
      <c r="E217" t="s">
        <v>563</v>
      </c>
      <c r="F217" s="1">
        <v>45439</v>
      </c>
      <c r="G217" s="1">
        <v>45445</v>
      </c>
      <c r="H217">
        <v>7</v>
      </c>
      <c r="I217">
        <v>71249</v>
      </c>
      <c r="J217">
        <v>10178.428571428571</v>
      </c>
      <c r="K217" t="s">
        <v>564</v>
      </c>
      <c r="L217" t="e" vm="1">
        <f>VLOOKUP(B217, DimCity!$A:$B, 2, 0)</f>
        <v>#VALUE!</v>
      </c>
    </row>
    <row r="218" spans="1:12" x14ac:dyDescent="0.3">
      <c r="A218">
        <v>168</v>
      </c>
      <c r="B218">
        <v>3</v>
      </c>
      <c r="C218">
        <v>181</v>
      </c>
      <c r="D218">
        <v>1</v>
      </c>
      <c r="E218" t="s">
        <v>560</v>
      </c>
      <c r="F218" s="1">
        <v>45309</v>
      </c>
      <c r="G218" s="1">
        <v>45318</v>
      </c>
      <c r="H218">
        <v>10</v>
      </c>
      <c r="I218">
        <v>103785</v>
      </c>
      <c r="J218">
        <v>10378.5</v>
      </c>
      <c r="K218" t="s">
        <v>564</v>
      </c>
      <c r="L218" t="e" vm="1">
        <f>VLOOKUP(B218, DimCity!$A:$B, 2, 0)</f>
        <v>#VALUE!</v>
      </c>
    </row>
    <row r="219" spans="1:12" x14ac:dyDescent="0.3">
      <c r="A219">
        <v>169</v>
      </c>
      <c r="B219">
        <v>2</v>
      </c>
      <c r="C219">
        <v>182</v>
      </c>
      <c r="D219">
        <v>1</v>
      </c>
      <c r="E219" t="s">
        <v>560</v>
      </c>
      <c r="F219" s="1">
        <v>44702</v>
      </c>
      <c r="G219" s="1">
        <v>44705</v>
      </c>
      <c r="H219">
        <v>4</v>
      </c>
      <c r="I219">
        <v>34610</v>
      </c>
      <c r="J219">
        <v>8652.5</v>
      </c>
      <c r="K219" t="s">
        <v>564</v>
      </c>
      <c r="L219" t="e" vm="1">
        <f>VLOOKUP(B219, DimCity!$A:$B, 2, 0)</f>
        <v>#VALUE!</v>
      </c>
    </row>
    <row r="220" spans="1:12" x14ac:dyDescent="0.3">
      <c r="A220">
        <v>170</v>
      </c>
      <c r="B220">
        <v>3</v>
      </c>
      <c r="C220">
        <v>183</v>
      </c>
      <c r="D220">
        <v>1</v>
      </c>
      <c r="E220" t="s">
        <v>560</v>
      </c>
      <c r="F220" s="1">
        <v>45319</v>
      </c>
      <c r="G220" s="1">
        <v>45323</v>
      </c>
      <c r="H220">
        <v>5</v>
      </c>
      <c r="I220">
        <v>46578</v>
      </c>
      <c r="J220">
        <v>9315.6</v>
      </c>
      <c r="K220" t="s">
        <v>564</v>
      </c>
      <c r="L220" t="e" vm="1">
        <f>VLOOKUP(B220, DimCity!$A:$B, 2, 0)</f>
        <v>#VALUE!</v>
      </c>
    </row>
    <row r="221" spans="1:12" x14ac:dyDescent="0.3">
      <c r="A221">
        <v>171</v>
      </c>
      <c r="B221">
        <v>3</v>
      </c>
      <c r="C221">
        <v>184</v>
      </c>
      <c r="D221">
        <v>4</v>
      </c>
      <c r="E221" t="s">
        <v>560</v>
      </c>
      <c r="F221" s="1">
        <v>45093</v>
      </c>
      <c r="G221" s="1">
        <v>45100</v>
      </c>
      <c r="H221">
        <v>8</v>
      </c>
      <c r="I221">
        <v>81801</v>
      </c>
      <c r="J221">
        <v>10225.125</v>
      </c>
      <c r="K221" t="s">
        <v>564</v>
      </c>
      <c r="L221" t="e" vm="1">
        <f>VLOOKUP(B221, DimCity!$A:$B, 2, 0)</f>
        <v>#VALUE!</v>
      </c>
    </row>
    <row r="222" spans="1:12" x14ac:dyDescent="0.3">
      <c r="A222">
        <v>172</v>
      </c>
      <c r="B222">
        <v>4</v>
      </c>
      <c r="C222">
        <v>185</v>
      </c>
      <c r="D222">
        <v>4</v>
      </c>
      <c r="E222" t="s">
        <v>562</v>
      </c>
      <c r="F222" s="1">
        <v>44845</v>
      </c>
      <c r="G222" s="1">
        <v>44851</v>
      </c>
      <c r="H222">
        <v>7</v>
      </c>
      <c r="I222">
        <v>70225</v>
      </c>
      <c r="J222">
        <v>10032.142857142857</v>
      </c>
      <c r="K222" t="s">
        <v>564</v>
      </c>
      <c r="L222" t="e" vm="1">
        <f>VLOOKUP(B222, DimCity!$A:$B, 2, 0)</f>
        <v>#VALUE!</v>
      </c>
    </row>
    <row r="223" spans="1:12" x14ac:dyDescent="0.3">
      <c r="A223">
        <v>173</v>
      </c>
      <c r="B223">
        <v>3</v>
      </c>
      <c r="C223">
        <v>186</v>
      </c>
      <c r="D223">
        <v>1</v>
      </c>
      <c r="E223" t="s">
        <v>560</v>
      </c>
      <c r="F223" s="1">
        <v>44740</v>
      </c>
      <c r="G223" s="1">
        <v>44750</v>
      </c>
      <c r="H223">
        <v>11</v>
      </c>
      <c r="I223">
        <v>117786</v>
      </c>
      <c r="J223">
        <v>10707.818181818182</v>
      </c>
      <c r="K223" t="s">
        <v>564</v>
      </c>
      <c r="L223" t="e" vm="1">
        <f>VLOOKUP(B223, DimCity!$A:$B, 2, 0)</f>
        <v>#VALUE!</v>
      </c>
    </row>
    <row r="224" spans="1:12" x14ac:dyDescent="0.3">
      <c r="A224">
        <v>174</v>
      </c>
      <c r="B224">
        <v>1</v>
      </c>
      <c r="C224">
        <v>187</v>
      </c>
      <c r="D224">
        <v>2</v>
      </c>
      <c r="E224" t="s">
        <v>562</v>
      </c>
      <c r="F224" s="1">
        <v>44584</v>
      </c>
      <c r="G224" s="1">
        <v>44590</v>
      </c>
      <c r="H224">
        <v>7</v>
      </c>
      <c r="I224">
        <v>70757</v>
      </c>
      <c r="J224">
        <v>10108.142857142857</v>
      </c>
      <c r="K224" t="s">
        <v>564</v>
      </c>
      <c r="L224" t="e" vm="1">
        <f>VLOOKUP(B224, DimCity!$A:$B, 2, 0)</f>
        <v>#VALUE!</v>
      </c>
    </row>
    <row r="225" spans="1:12" x14ac:dyDescent="0.3">
      <c r="A225">
        <v>175</v>
      </c>
      <c r="B225">
        <v>1</v>
      </c>
      <c r="C225">
        <v>189</v>
      </c>
      <c r="D225">
        <v>3</v>
      </c>
      <c r="E225" t="s">
        <v>560</v>
      </c>
      <c r="F225" s="1">
        <v>45078</v>
      </c>
      <c r="G225" s="1">
        <v>45083</v>
      </c>
      <c r="H225">
        <v>6</v>
      </c>
      <c r="I225">
        <v>59239</v>
      </c>
      <c r="J225">
        <v>9873.1666666666661</v>
      </c>
      <c r="K225" t="s">
        <v>564</v>
      </c>
      <c r="L225" t="e" vm="1">
        <f>VLOOKUP(B225, DimCity!$A:$B, 2, 0)</f>
        <v>#VALUE!</v>
      </c>
    </row>
    <row r="226" spans="1:12" x14ac:dyDescent="0.3">
      <c r="A226">
        <v>176</v>
      </c>
      <c r="B226">
        <v>2</v>
      </c>
      <c r="C226">
        <v>191</v>
      </c>
      <c r="D226">
        <v>1</v>
      </c>
      <c r="E226" t="s">
        <v>558</v>
      </c>
      <c r="F226" s="1">
        <v>45411</v>
      </c>
      <c r="G226" s="1">
        <v>45416</v>
      </c>
      <c r="H226">
        <v>6</v>
      </c>
      <c r="I226">
        <v>59428</v>
      </c>
      <c r="J226">
        <v>9904.6666666666661</v>
      </c>
      <c r="K226" t="s">
        <v>564</v>
      </c>
      <c r="L226" t="e" vm="1">
        <f>VLOOKUP(B226, DimCity!$A:$B, 2, 0)</f>
        <v>#VALUE!</v>
      </c>
    </row>
    <row r="227" spans="1:12" x14ac:dyDescent="0.3">
      <c r="A227">
        <v>177</v>
      </c>
      <c r="B227">
        <v>4</v>
      </c>
      <c r="C227">
        <v>192</v>
      </c>
      <c r="D227">
        <v>4</v>
      </c>
      <c r="E227" t="s">
        <v>560</v>
      </c>
      <c r="F227" s="1">
        <v>45330</v>
      </c>
      <c r="G227" s="1">
        <v>45340</v>
      </c>
      <c r="H227">
        <v>11</v>
      </c>
      <c r="I227">
        <v>118876</v>
      </c>
      <c r="J227">
        <v>10806.90909090909</v>
      </c>
      <c r="K227" t="s">
        <v>564</v>
      </c>
      <c r="L227" t="e" vm="1">
        <f>VLOOKUP(B227, DimCity!$A:$B, 2, 0)</f>
        <v>#VALUE!</v>
      </c>
    </row>
    <row r="228" spans="1:12" x14ac:dyDescent="0.3">
      <c r="A228">
        <v>178</v>
      </c>
      <c r="B228">
        <v>1</v>
      </c>
      <c r="C228">
        <v>193</v>
      </c>
      <c r="D228">
        <v>1</v>
      </c>
      <c r="E228" t="s">
        <v>562</v>
      </c>
      <c r="F228" s="1">
        <v>44622</v>
      </c>
      <c r="G228" s="1">
        <v>44631</v>
      </c>
      <c r="H228">
        <v>10</v>
      </c>
      <c r="I228">
        <v>107427</v>
      </c>
      <c r="J228">
        <v>10742.7</v>
      </c>
      <c r="K228" t="s">
        <v>564</v>
      </c>
      <c r="L228" t="e" vm="1">
        <f>VLOOKUP(B228, DimCity!$A:$B, 2, 0)</f>
        <v>#VALUE!</v>
      </c>
    </row>
    <row r="229" spans="1:12" x14ac:dyDescent="0.3">
      <c r="A229">
        <v>178</v>
      </c>
      <c r="B229">
        <v>3</v>
      </c>
      <c r="C229">
        <v>333</v>
      </c>
      <c r="D229">
        <v>4</v>
      </c>
      <c r="E229" t="s">
        <v>563</v>
      </c>
      <c r="F229" s="1">
        <v>44622</v>
      </c>
      <c r="G229" s="1">
        <v>44626</v>
      </c>
      <c r="H229">
        <v>5</v>
      </c>
      <c r="I229">
        <v>84884</v>
      </c>
      <c r="J229">
        <v>16976.8</v>
      </c>
      <c r="K229" t="s">
        <v>564</v>
      </c>
      <c r="L229" t="e" vm="1">
        <f>VLOOKUP(B229, DimCity!$A:$B, 2, 0)</f>
        <v>#VALUE!</v>
      </c>
    </row>
    <row r="230" spans="1:12" x14ac:dyDescent="0.3">
      <c r="A230">
        <v>179</v>
      </c>
      <c r="B230">
        <v>5</v>
      </c>
      <c r="C230">
        <v>194</v>
      </c>
      <c r="D230">
        <v>1</v>
      </c>
      <c r="E230" t="s">
        <v>560</v>
      </c>
      <c r="F230" s="1">
        <v>44766</v>
      </c>
      <c r="G230" s="1">
        <v>44772</v>
      </c>
      <c r="H230">
        <v>7</v>
      </c>
      <c r="I230">
        <v>71937</v>
      </c>
      <c r="J230">
        <v>10276.714285714286</v>
      </c>
      <c r="K230" t="s">
        <v>564</v>
      </c>
      <c r="L230" t="e" vm="1">
        <f>VLOOKUP(B230, DimCity!$A:$B, 2, 0)</f>
        <v>#VALUE!</v>
      </c>
    </row>
    <row r="231" spans="1:12" x14ac:dyDescent="0.3">
      <c r="A231">
        <v>180</v>
      </c>
      <c r="B231">
        <v>5</v>
      </c>
      <c r="C231">
        <v>195</v>
      </c>
      <c r="D231">
        <v>5</v>
      </c>
      <c r="E231" t="s">
        <v>558</v>
      </c>
      <c r="F231" s="1">
        <v>44910</v>
      </c>
      <c r="G231" s="1">
        <v>44916</v>
      </c>
      <c r="H231">
        <v>7</v>
      </c>
      <c r="I231">
        <v>72482</v>
      </c>
      <c r="J231">
        <v>10354.571428571429</v>
      </c>
      <c r="K231" t="s">
        <v>564</v>
      </c>
      <c r="L231" t="e" vm="1">
        <f>VLOOKUP(B231, DimCity!$A:$B, 2, 0)</f>
        <v>#VALUE!</v>
      </c>
    </row>
    <row r="232" spans="1:12" x14ac:dyDescent="0.3">
      <c r="A232">
        <v>181</v>
      </c>
      <c r="B232">
        <v>1</v>
      </c>
      <c r="C232">
        <v>196</v>
      </c>
      <c r="D232">
        <v>2</v>
      </c>
      <c r="E232" t="s">
        <v>560</v>
      </c>
      <c r="F232" s="1">
        <v>45169</v>
      </c>
      <c r="G232" s="1">
        <v>45174</v>
      </c>
      <c r="H232">
        <v>6</v>
      </c>
      <c r="I232">
        <v>60484</v>
      </c>
      <c r="J232">
        <v>10080.666666666666</v>
      </c>
      <c r="K232" t="s">
        <v>564</v>
      </c>
      <c r="L232" t="e" vm="1">
        <f>VLOOKUP(B232, DimCity!$A:$B, 2, 0)</f>
        <v>#VALUE!</v>
      </c>
    </row>
    <row r="233" spans="1:12" x14ac:dyDescent="0.3">
      <c r="A233">
        <v>182</v>
      </c>
      <c r="B233">
        <v>2</v>
      </c>
      <c r="C233">
        <v>197</v>
      </c>
      <c r="D233">
        <v>4</v>
      </c>
      <c r="E233" t="s">
        <v>561</v>
      </c>
      <c r="F233" s="1">
        <v>45189</v>
      </c>
      <c r="G233" s="1">
        <v>45197</v>
      </c>
      <c r="H233">
        <v>9</v>
      </c>
      <c r="I233">
        <v>97608</v>
      </c>
      <c r="J233">
        <v>10845.333333333334</v>
      </c>
      <c r="K233" t="s">
        <v>564</v>
      </c>
      <c r="L233" t="e" vm="1">
        <f>VLOOKUP(B233, DimCity!$A:$B, 2, 0)</f>
        <v>#VALUE!</v>
      </c>
    </row>
    <row r="234" spans="1:12" x14ac:dyDescent="0.3">
      <c r="A234">
        <v>183</v>
      </c>
      <c r="B234">
        <v>2</v>
      </c>
      <c r="C234">
        <v>200</v>
      </c>
      <c r="D234">
        <v>5</v>
      </c>
      <c r="E234" t="s">
        <v>560</v>
      </c>
      <c r="F234" s="1">
        <v>44985</v>
      </c>
      <c r="G234" s="1">
        <v>44991</v>
      </c>
      <c r="H234">
        <v>7</v>
      </c>
      <c r="I234">
        <v>74279</v>
      </c>
      <c r="J234">
        <v>10611.285714285714</v>
      </c>
      <c r="K234" t="s">
        <v>564</v>
      </c>
      <c r="L234" t="e" vm="1">
        <f>VLOOKUP(B234, DimCity!$A:$B, 2, 0)</f>
        <v>#VALUE!</v>
      </c>
    </row>
    <row r="235" spans="1:12" x14ac:dyDescent="0.3">
      <c r="A235">
        <v>184</v>
      </c>
      <c r="B235">
        <v>1</v>
      </c>
      <c r="C235">
        <v>201</v>
      </c>
      <c r="D235">
        <v>1</v>
      </c>
      <c r="E235" t="s">
        <v>563</v>
      </c>
      <c r="F235" s="1">
        <v>44692</v>
      </c>
      <c r="G235" s="1">
        <v>44695</v>
      </c>
      <c r="H235">
        <v>4</v>
      </c>
      <c r="I235">
        <v>37143</v>
      </c>
      <c r="J235">
        <v>9285.75</v>
      </c>
      <c r="K235" t="s">
        <v>564</v>
      </c>
      <c r="L235" t="e" vm="1">
        <f>VLOOKUP(B235, DimCity!$A:$B, 2, 0)</f>
        <v>#VALUE!</v>
      </c>
    </row>
    <row r="236" spans="1:12" x14ac:dyDescent="0.3">
      <c r="A236">
        <v>185</v>
      </c>
      <c r="B236">
        <v>4</v>
      </c>
      <c r="C236">
        <v>202</v>
      </c>
      <c r="D236">
        <v>5</v>
      </c>
      <c r="E236" t="s">
        <v>563</v>
      </c>
      <c r="F236" s="1">
        <v>45209</v>
      </c>
      <c r="G236" s="1">
        <v>45218</v>
      </c>
      <c r="H236">
        <v>10</v>
      </c>
      <c r="I236">
        <v>113162</v>
      </c>
      <c r="J236">
        <v>11316.2</v>
      </c>
      <c r="K236" t="s">
        <v>564</v>
      </c>
      <c r="L236" t="e" vm="1">
        <f>VLOOKUP(B236, DimCity!$A:$B, 2, 0)</f>
        <v>#VALUE!</v>
      </c>
    </row>
    <row r="237" spans="1:12" x14ac:dyDescent="0.3">
      <c r="A237">
        <v>185</v>
      </c>
      <c r="B237">
        <v>3</v>
      </c>
      <c r="C237">
        <v>313</v>
      </c>
      <c r="D237">
        <v>4</v>
      </c>
      <c r="E237" t="s">
        <v>561</v>
      </c>
      <c r="F237" s="1">
        <v>45209</v>
      </c>
      <c r="G237" s="1">
        <v>45210</v>
      </c>
      <c r="H237">
        <v>2</v>
      </c>
      <c r="I237">
        <v>19275</v>
      </c>
      <c r="J237">
        <v>9637.5</v>
      </c>
      <c r="K237" t="s">
        <v>564</v>
      </c>
      <c r="L237" t="e" vm="1">
        <f>VLOOKUP(B237, DimCity!$A:$B, 2, 0)</f>
        <v>#VALUE!</v>
      </c>
    </row>
    <row r="238" spans="1:12" x14ac:dyDescent="0.3">
      <c r="A238">
        <v>186</v>
      </c>
      <c r="B238">
        <v>4</v>
      </c>
      <c r="C238">
        <v>204</v>
      </c>
      <c r="D238">
        <v>2</v>
      </c>
      <c r="E238" t="s">
        <v>562</v>
      </c>
      <c r="F238" s="1">
        <v>45213</v>
      </c>
      <c r="G238" s="1">
        <v>45217</v>
      </c>
      <c r="H238">
        <v>5</v>
      </c>
      <c r="I238">
        <v>50656</v>
      </c>
      <c r="J238">
        <v>10131.200000000001</v>
      </c>
      <c r="K238" t="s">
        <v>564</v>
      </c>
      <c r="L238" t="e" vm="1">
        <f>VLOOKUP(B238, DimCity!$A:$B, 2, 0)</f>
        <v>#VALUE!</v>
      </c>
    </row>
    <row r="239" spans="1:12" x14ac:dyDescent="0.3">
      <c r="A239">
        <v>187</v>
      </c>
      <c r="B239">
        <v>3</v>
      </c>
      <c r="C239">
        <v>206</v>
      </c>
      <c r="D239">
        <v>2</v>
      </c>
      <c r="E239" t="s">
        <v>558</v>
      </c>
      <c r="F239" s="1">
        <v>45276</v>
      </c>
      <c r="G239" s="1">
        <v>45281</v>
      </c>
      <c r="H239">
        <v>6</v>
      </c>
      <c r="I239">
        <v>63563</v>
      </c>
      <c r="J239">
        <v>10593.833333333334</v>
      </c>
      <c r="K239" t="s">
        <v>564</v>
      </c>
      <c r="L239" t="e" vm="1">
        <f>VLOOKUP(B239, DimCity!$A:$B, 2, 0)</f>
        <v>#VALUE!</v>
      </c>
    </row>
    <row r="240" spans="1:12" x14ac:dyDescent="0.3">
      <c r="A240">
        <v>188</v>
      </c>
      <c r="B240">
        <v>1</v>
      </c>
      <c r="C240">
        <v>207</v>
      </c>
      <c r="D240">
        <v>3</v>
      </c>
      <c r="E240" t="s">
        <v>561</v>
      </c>
      <c r="F240" s="1">
        <v>44734</v>
      </c>
      <c r="G240" s="1">
        <v>44740</v>
      </c>
      <c r="H240">
        <v>7</v>
      </c>
      <c r="I240">
        <v>76636</v>
      </c>
      <c r="J240">
        <v>10948</v>
      </c>
      <c r="K240" t="s">
        <v>564</v>
      </c>
      <c r="L240" t="e" vm="1">
        <f>VLOOKUP(B240, DimCity!$A:$B, 2, 0)</f>
        <v>#VALUE!</v>
      </c>
    </row>
    <row r="241" spans="1:12" x14ac:dyDescent="0.3">
      <c r="A241">
        <v>189</v>
      </c>
      <c r="B241">
        <v>1</v>
      </c>
      <c r="C241">
        <v>209</v>
      </c>
      <c r="D241">
        <v>5</v>
      </c>
      <c r="E241" t="s">
        <v>563</v>
      </c>
      <c r="F241" s="1">
        <v>44708</v>
      </c>
      <c r="G241" s="1">
        <v>44710</v>
      </c>
      <c r="H241">
        <v>3</v>
      </c>
      <c r="I241">
        <v>25591</v>
      </c>
      <c r="J241">
        <v>8530.3333333333339</v>
      </c>
      <c r="K241" t="s">
        <v>564</v>
      </c>
      <c r="L241" t="e" vm="1">
        <f>VLOOKUP(B241, DimCity!$A:$B, 2, 0)</f>
        <v>#VALUE!</v>
      </c>
    </row>
    <row r="242" spans="1:12" x14ac:dyDescent="0.3">
      <c r="A242">
        <v>190</v>
      </c>
      <c r="B242">
        <v>1</v>
      </c>
      <c r="C242">
        <v>210</v>
      </c>
      <c r="D242">
        <v>5</v>
      </c>
      <c r="E242" t="s">
        <v>561</v>
      </c>
      <c r="F242" s="1">
        <v>44868</v>
      </c>
      <c r="G242" s="1">
        <v>44878</v>
      </c>
      <c r="H242">
        <v>11</v>
      </c>
      <c r="I242">
        <v>128033</v>
      </c>
      <c r="J242">
        <v>11639.363636363636</v>
      </c>
      <c r="K242" t="s">
        <v>564</v>
      </c>
      <c r="L242" t="e" vm="1">
        <f>VLOOKUP(B242, DimCity!$A:$B, 2, 0)</f>
        <v>#VALUE!</v>
      </c>
    </row>
    <row r="243" spans="1:12" x14ac:dyDescent="0.3">
      <c r="A243">
        <v>191</v>
      </c>
      <c r="B243">
        <v>3</v>
      </c>
      <c r="C243">
        <v>211</v>
      </c>
      <c r="D243">
        <v>2</v>
      </c>
      <c r="E243" t="s">
        <v>561</v>
      </c>
      <c r="F243" s="1">
        <v>45114</v>
      </c>
      <c r="G243" s="1">
        <v>45123</v>
      </c>
      <c r="H243">
        <v>10</v>
      </c>
      <c r="I243">
        <v>115409</v>
      </c>
      <c r="J243">
        <v>11540.9</v>
      </c>
      <c r="K243" t="s">
        <v>564</v>
      </c>
      <c r="L243" t="e" vm="1">
        <f>VLOOKUP(B243, DimCity!$A:$B, 2, 0)</f>
        <v>#VALUE!</v>
      </c>
    </row>
    <row r="244" spans="1:12" x14ac:dyDescent="0.3">
      <c r="A244">
        <v>192</v>
      </c>
      <c r="B244">
        <v>1</v>
      </c>
      <c r="C244">
        <v>212</v>
      </c>
      <c r="D244">
        <v>1</v>
      </c>
      <c r="E244" t="s">
        <v>560</v>
      </c>
      <c r="F244" s="1">
        <v>45347</v>
      </c>
      <c r="G244" s="1">
        <v>45356</v>
      </c>
      <c r="H244">
        <v>10</v>
      </c>
      <c r="I244">
        <v>115503</v>
      </c>
      <c r="J244">
        <v>11550.3</v>
      </c>
      <c r="K244" t="s">
        <v>564</v>
      </c>
      <c r="L244" t="e" vm="1">
        <f>VLOOKUP(B244, DimCity!$A:$B, 2, 0)</f>
        <v>#VALUE!</v>
      </c>
    </row>
    <row r="245" spans="1:12" x14ac:dyDescent="0.3">
      <c r="A245">
        <v>193</v>
      </c>
      <c r="B245">
        <v>3</v>
      </c>
      <c r="C245">
        <v>213</v>
      </c>
      <c r="D245">
        <v>4</v>
      </c>
      <c r="E245" t="s">
        <v>558</v>
      </c>
      <c r="F245" s="1">
        <v>45090</v>
      </c>
      <c r="G245" s="1">
        <v>45100</v>
      </c>
      <c r="H245">
        <v>11</v>
      </c>
      <c r="I245">
        <v>128992</v>
      </c>
      <c r="J245">
        <v>11726.545454545454</v>
      </c>
      <c r="K245" t="s">
        <v>564</v>
      </c>
      <c r="L245" t="e" vm="1">
        <f>VLOOKUP(B245, DimCity!$A:$B, 2, 0)</f>
        <v>#VALUE!</v>
      </c>
    </row>
    <row r="246" spans="1:12" x14ac:dyDescent="0.3">
      <c r="A246">
        <v>193</v>
      </c>
      <c r="B246">
        <v>5</v>
      </c>
      <c r="C246">
        <v>352</v>
      </c>
      <c r="D246">
        <v>3</v>
      </c>
      <c r="E246" t="s">
        <v>562</v>
      </c>
      <c r="F246" s="1">
        <v>45090</v>
      </c>
      <c r="G246" s="1">
        <v>45093</v>
      </c>
      <c r="H246">
        <v>4</v>
      </c>
      <c r="I246">
        <v>71807</v>
      </c>
      <c r="J246">
        <v>17951.75</v>
      </c>
      <c r="K246" t="s">
        <v>564</v>
      </c>
      <c r="L246" t="e" vm="1">
        <f>VLOOKUP(B246, DimCity!$A:$B, 2, 0)</f>
        <v>#VALUE!</v>
      </c>
    </row>
    <row r="247" spans="1:12" x14ac:dyDescent="0.3">
      <c r="A247">
        <v>194</v>
      </c>
      <c r="B247">
        <v>2</v>
      </c>
      <c r="C247">
        <v>214</v>
      </c>
      <c r="D247">
        <v>4</v>
      </c>
      <c r="E247" t="s">
        <v>560</v>
      </c>
      <c r="F247" s="1">
        <v>44964</v>
      </c>
      <c r="G247" s="1">
        <v>44968</v>
      </c>
      <c r="H247">
        <v>5</v>
      </c>
      <c r="I247">
        <v>51606</v>
      </c>
      <c r="J247">
        <v>10321.200000000001</v>
      </c>
      <c r="K247" t="s">
        <v>564</v>
      </c>
      <c r="L247" t="e" vm="1">
        <f>VLOOKUP(B247, DimCity!$A:$B, 2, 0)</f>
        <v>#VALUE!</v>
      </c>
    </row>
    <row r="248" spans="1:12" x14ac:dyDescent="0.3">
      <c r="A248">
        <v>194</v>
      </c>
      <c r="B248">
        <v>4</v>
      </c>
      <c r="C248">
        <v>316</v>
      </c>
      <c r="D248">
        <v>1</v>
      </c>
      <c r="E248" t="s">
        <v>561</v>
      </c>
      <c r="F248" s="1">
        <v>44964</v>
      </c>
      <c r="G248" s="1">
        <v>44967</v>
      </c>
      <c r="H248">
        <v>4</v>
      </c>
      <c r="I248">
        <v>57975</v>
      </c>
      <c r="J248">
        <v>14493.75</v>
      </c>
      <c r="K248" t="s">
        <v>564</v>
      </c>
      <c r="L248" t="e" vm="1">
        <f>VLOOKUP(B248, DimCity!$A:$B, 2, 0)</f>
        <v>#VALUE!</v>
      </c>
    </row>
    <row r="249" spans="1:12" x14ac:dyDescent="0.3">
      <c r="A249">
        <v>195</v>
      </c>
      <c r="B249">
        <v>1</v>
      </c>
      <c r="C249">
        <v>215</v>
      </c>
      <c r="D249">
        <v>4</v>
      </c>
      <c r="E249" t="s">
        <v>561</v>
      </c>
      <c r="F249" s="1">
        <v>44753</v>
      </c>
      <c r="G249" s="1">
        <v>44762</v>
      </c>
      <c r="H249">
        <v>10</v>
      </c>
      <c r="I249">
        <v>116839</v>
      </c>
      <c r="J249">
        <v>11683.9</v>
      </c>
      <c r="K249" t="s">
        <v>564</v>
      </c>
      <c r="L249" t="e" vm="1">
        <f>VLOOKUP(B249, DimCity!$A:$B, 2, 0)</f>
        <v>#VALUE!</v>
      </c>
    </row>
    <row r="250" spans="1:12" x14ac:dyDescent="0.3">
      <c r="A250">
        <v>196</v>
      </c>
      <c r="B250">
        <v>2</v>
      </c>
      <c r="C250">
        <v>216</v>
      </c>
      <c r="D250">
        <v>2</v>
      </c>
      <c r="E250" t="s">
        <v>561</v>
      </c>
      <c r="F250" s="1">
        <v>44577</v>
      </c>
      <c r="G250" s="1">
        <v>44586</v>
      </c>
      <c r="H250">
        <v>10</v>
      </c>
      <c r="I250">
        <v>118443</v>
      </c>
      <c r="J250">
        <v>11844.3</v>
      </c>
      <c r="K250" t="s">
        <v>564</v>
      </c>
      <c r="L250" t="e" vm="1">
        <f>VLOOKUP(B250, DimCity!$A:$B, 2, 0)</f>
        <v>#VALUE!</v>
      </c>
    </row>
    <row r="251" spans="1:12" x14ac:dyDescent="0.3">
      <c r="A251">
        <v>197</v>
      </c>
      <c r="B251">
        <v>5</v>
      </c>
      <c r="C251">
        <v>217</v>
      </c>
      <c r="D251">
        <v>4</v>
      </c>
      <c r="E251" t="s">
        <v>561</v>
      </c>
      <c r="F251" s="1">
        <v>45139</v>
      </c>
      <c r="G251" s="1">
        <v>45144</v>
      </c>
      <c r="H251">
        <v>6</v>
      </c>
      <c r="I251">
        <v>66120</v>
      </c>
      <c r="J251">
        <v>11020</v>
      </c>
      <c r="K251" t="s">
        <v>564</v>
      </c>
      <c r="L251" t="e" vm="1">
        <f>VLOOKUP(B251, DimCity!$A:$B, 2, 0)</f>
        <v>#VALUE!</v>
      </c>
    </row>
    <row r="252" spans="1:12" x14ac:dyDescent="0.3">
      <c r="A252">
        <v>198</v>
      </c>
      <c r="B252">
        <v>3</v>
      </c>
      <c r="C252">
        <v>219</v>
      </c>
      <c r="D252">
        <v>4</v>
      </c>
      <c r="E252" t="s">
        <v>558</v>
      </c>
      <c r="F252" s="1">
        <v>45397</v>
      </c>
      <c r="G252" s="1">
        <v>45407</v>
      </c>
      <c r="H252">
        <v>11</v>
      </c>
      <c r="I252">
        <v>132788</v>
      </c>
      <c r="J252">
        <v>12071.636363636364</v>
      </c>
      <c r="K252" t="s">
        <v>564</v>
      </c>
      <c r="L252" t="e" vm="1">
        <f>VLOOKUP(B252, DimCity!$A:$B, 2, 0)</f>
        <v>#VALUE!</v>
      </c>
    </row>
    <row r="253" spans="1:12" x14ac:dyDescent="0.3">
      <c r="A253">
        <v>199</v>
      </c>
      <c r="B253">
        <v>3</v>
      </c>
      <c r="C253">
        <v>220</v>
      </c>
      <c r="D253">
        <v>3</v>
      </c>
      <c r="E253" t="s">
        <v>560</v>
      </c>
      <c r="F253" s="1">
        <v>45072</v>
      </c>
      <c r="G253" s="1">
        <v>45076</v>
      </c>
      <c r="H253">
        <v>5</v>
      </c>
      <c r="I253">
        <v>53486</v>
      </c>
      <c r="J253">
        <v>10697.2</v>
      </c>
      <c r="K253" t="s">
        <v>564</v>
      </c>
      <c r="L253" t="e" vm="1">
        <f>VLOOKUP(B253, DimCity!$A:$B, 2, 0)</f>
        <v>#VALUE!</v>
      </c>
    </row>
    <row r="254" spans="1:12" x14ac:dyDescent="0.3">
      <c r="A254">
        <v>200</v>
      </c>
      <c r="B254">
        <v>1</v>
      </c>
      <c r="C254">
        <v>221</v>
      </c>
      <c r="D254">
        <v>5</v>
      </c>
      <c r="E254" t="s">
        <v>558</v>
      </c>
      <c r="F254" s="1">
        <v>45168</v>
      </c>
      <c r="G254" s="1">
        <v>45175</v>
      </c>
      <c r="H254">
        <v>8</v>
      </c>
      <c r="I254">
        <v>93812</v>
      </c>
      <c r="J254">
        <v>11726.5</v>
      </c>
      <c r="K254" t="s">
        <v>564</v>
      </c>
      <c r="L254" t="e" vm="1">
        <f>VLOOKUP(B254, DimCity!$A:$B, 2, 0)</f>
        <v>#VALUE!</v>
      </c>
    </row>
    <row r="255" spans="1:12" x14ac:dyDescent="0.3">
      <c r="A255">
        <v>201</v>
      </c>
      <c r="B255">
        <v>4</v>
      </c>
      <c r="C255">
        <v>222</v>
      </c>
      <c r="D255">
        <v>5</v>
      </c>
      <c r="E255" t="s">
        <v>562</v>
      </c>
      <c r="F255" s="1">
        <v>45451</v>
      </c>
      <c r="G255" s="1">
        <v>45459</v>
      </c>
      <c r="H255">
        <v>9</v>
      </c>
      <c r="I255">
        <v>108060</v>
      </c>
      <c r="J255">
        <v>12006.666666666666</v>
      </c>
      <c r="K255" t="s">
        <v>564</v>
      </c>
      <c r="L255" t="e" vm="1">
        <f>VLOOKUP(B255, DimCity!$A:$B, 2, 0)</f>
        <v>#VALUE!</v>
      </c>
    </row>
    <row r="256" spans="1:12" x14ac:dyDescent="0.3">
      <c r="A256">
        <v>201</v>
      </c>
      <c r="B256">
        <v>2</v>
      </c>
      <c r="C256">
        <v>329</v>
      </c>
      <c r="D256">
        <v>2</v>
      </c>
      <c r="E256" t="s">
        <v>560</v>
      </c>
      <c r="F256" s="1">
        <v>45451</v>
      </c>
      <c r="G256" s="1">
        <v>45453</v>
      </c>
      <c r="H256">
        <v>3</v>
      </c>
      <c r="I256">
        <v>41972</v>
      </c>
      <c r="J256">
        <v>13990.666666666666</v>
      </c>
      <c r="K256" t="s">
        <v>564</v>
      </c>
      <c r="L256" t="e" vm="1">
        <f>VLOOKUP(B256, DimCity!$A:$B, 2, 0)</f>
        <v>#VALUE!</v>
      </c>
    </row>
    <row r="257" spans="1:12" x14ac:dyDescent="0.3">
      <c r="A257">
        <v>202</v>
      </c>
      <c r="B257">
        <v>5</v>
      </c>
      <c r="C257">
        <v>224</v>
      </c>
      <c r="D257">
        <v>2</v>
      </c>
      <c r="E257" t="s">
        <v>558</v>
      </c>
      <c r="F257" s="1">
        <v>45356</v>
      </c>
      <c r="G257" s="1">
        <v>45360</v>
      </c>
      <c r="H257">
        <v>5</v>
      </c>
      <c r="I257">
        <v>54150</v>
      </c>
      <c r="J257">
        <v>10830</v>
      </c>
      <c r="K257" t="s">
        <v>564</v>
      </c>
      <c r="L257" t="e" vm="1">
        <f>VLOOKUP(B257, DimCity!$A:$B, 2, 0)</f>
        <v>#VALUE!</v>
      </c>
    </row>
    <row r="258" spans="1:12" x14ac:dyDescent="0.3">
      <c r="A258">
        <v>203</v>
      </c>
      <c r="B258">
        <v>3</v>
      </c>
      <c r="C258">
        <v>225</v>
      </c>
      <c r="D258">
        <v>4</v>
      </c>
      <c r="E258" t="s">
        <v>561</v>
      </c>
      <c r="F258" s="1">
        <v>44871</v>
      </c>
      <c r="G258" s="1">
        <v>44879</v>
      </c>
      <c r="H258">
        <v>9</v>
      </c>
      <c r="I258">
        <v>108542</v>
      </c>
      <c r="J258">
        <v>12060.222222222223</v>
      </c>
      <c r="K258" t="s">
        <v>564</v>
      </c>
      <c r="L258" t="e" vm="1">
        <f>VLOOKUP(B258, DimCity!$A:$B, 2, 0)</f>
        <v>#VALUE!</v>
      </c>
    </row>
    <row r="259" spans="1:12" x14ac:dyDescent="0.3">
      <c r="A259">
        <v>204</v>
      </c>
      <c r="B259">
        <v>3</v>
      </c>
      <c r="C259">
        <v>227</v>
      </c>
      <c r="D259">
        <v>4</v>
      </c>
      <c r="E259" t="s">
        <v>558</v>
      </c>
      <c r="F259" s="1">
        <v>44661</v>
      </c>
      <c r="G259" s="1">
        <v>44668</v>
      </c>
      <c r="H259">
        <v>8</v>
      </c>
      <c r="I259">
        <v>95490</v>
      </c>
      <c r="J259">
        <v>11936.25</v>
      </c>
      <c r="K259" t="s">
        <v>564</v>
      </c>
      <c r="L259" t="e" vm="1">
        <f>VLOOKUP(B259, DimCity!$A:$B, 2, 0)</f>
        <v>#VALUE!</v>
      </c>
    </row>
    <row r="260" spans="1:12" x14ac:dyDescent="0.3">
      <c r="A260">
        <v>205</v>
      </c>
      <c r="B260">
        <v>1</v>
      </c>
      <c r="C260">
        <v>228</v>
      </c>
      <c r="D260">
        <v>5</v>
      </c>
      <c r="E260" t="s">
        <v>562</v>
      </c>
      <c r="F260" s="1">
        <v>45335</v>
      </c>
      <c r="G260" s="1">
        <v>45337</v>
      </c>
      <c r="H260">
        <v>3</v>
      </c>
      <c r="I260">
        <v>27355</v>
      </c>
      <c r="J260">
        <v>9118.3333333333339</v>
      </c>
      <c r="K260" t="s">
        <v>564</v>
      </c>
      <c r="L260" t="e" vm="1">
        <f>VLOOKUP(B260, DimCity!$A:$B, 2, 0)</f>
        <v>#VALUE!</v>
      </c>
    </row>
    <row r="261" spans="1:12" x14ac:dyDescent="0.3">
      <c r="A261">
        <v>205</v>
      </c>
      <c r="B261">
        <v>1</v>
      </c>
      <c r="C261">
        <v>293</v>
      </c>
      <c r="D261">
        <v>2</v>
      </c>
      <c r="E261" t="s">
        <v>561</v>
      </c>
      <c r="F261" s="1">
        <v>45335</v>
      </c>
      <c r="G261" s="1">
        <v>45336</v>
      </c>
      <c r="H261">
        <v>2</v>
      </c>
      <c r="I261">
        <v>17282</v>
      </c>
      <c r="J261">
        <v>8641</v>
      </c>
      <c r="K261" t="s">
        <v>564</v>
      </c>
      <c r="L261" t="e" vm="1">
        <f>VLOOKUP(B261, DimCity!$A:$B, 2, 0)</f>
        <v>#VALUE!</v>
      </c>
    </row>
    <row r="262" spans="1:12" x14ac:dyDescent="0.3">
      <c r="A262">
        <v>206</v>
      </c>
      <c r="B262">
        <v>5</v>
      </c>
      <c r="C262">
        <v>229</v>
      </c>
      <c r="D262">
        <v>5</v>
      </c>
      <c r="E262" t="s">
        <v>560</v>
      </c>
      <c r="F262" s="1">
        <v>44742</v>
      </c>
      <c r="G262" s="1">
        <v>44749</v>
      </c>
      <c r="H262">
        <v>8</v>
      </c>
      <c r="I262">
        <v>95930</v>
      </c>
      <c r="J262">
        <v>11991.25</v>
      </c>
      <c r="K262" t="s">
        <v>564</v>
      </c>
      <c r="L262" t="e" vm="1">
        <f>VLOOKUP(B262, DimCity!$A:$B, 2, 0)</f>
        <v>#VALUE!</v>
      </c>
    </row>
    <row r="263" spans="1:12" x14ac:dyDescent="0.3">
      <c r="A263">
        <v>206</v>
      </c>
      <c r="B263">
        <v>3</v>
      </c>
      <c r="C263">
        <v>382</v>
      </c>
      <c r="D263">
        <v>1</v>
      </c>
      <c r="E263" t="s">
        <v>562</v>
      </c>
      <c r="F263" s="1">
        <v>44742</v>
      </c>
      <c r="G263" s="1">
        <v>44746</v>
      </c>
      <c r="H263">
        <v>5</v>
      </c>
      <c r="I263">
        <v>117126</v>
      </c>
      <c r="J263">
        <v>23425.200000000001</v>
      </c>
      <c r="K263" t="s">
        <v>565</v>
      </c>
      <c r="L263" t="e" vm="1">
        <f>VLOOKUP(B263, DimCity!$A:$B, 2, 0)</f>
        <v>#VALUE!</v>
      </c>
    </row>
    <row r="264" spans="1:12" x14ac:dyDescent="0.3">
      <c r="A264">
        <v>207</v>
      </c>
      <c r="B264">
        <v>4</v>
      </c>
      <c r="C264">
        <v>230</v>
      </c>
      <c r="D264">
        <v>3</v>
      </c>
      <c r="E264" t="s">
        <v>558</v>
      </c>
      <c r="F264" s="1">
        <v>45153</v>
      </c>
      <c r="G264" s="1">
        <v>45161</v>
      </c>
      <c r="H264">
        <v>9</v>
      </c>
      <c r="I264">
        <v>109709</v>
      </c>
      <c r="J264">
        <v>12189.888888888889</v>
      </c>
      <c r="K264" t="s">
        <v>564</v>
      </c>
      <c r="L264" t="e" vm="1">
        <f>VLOOKUP(B264, DimCity!$A:$B, 2, 0)</f>
        <v>#VALUE!</v>
      </c>
    </row>
    <row r="265" spans="1:12" x14ac:dyDescent="0.3">
      <c r="A265">
        <v>208</v>
      </c>
      <c r="B265">
        <v>3</v>
      </c>
      <c r="C265">
        <v>231</v>
      </c>
      <c r="D265">
        <v>3</v>
      </c>
      <c r="E265" t="s">
        <v>561</v>
      </c>
      <c r="F265" s="1">
        <v>44747</v>
      </c>
      <c r="G265" s="1">
        <v>44756</v>
      </c>
      <c r="H265">
        <v>10</v>
      </c>
      <c r="I265">
        <v>125595</v>
      </c>
      <c r="J265">
        <v>12559.5</v>
      </c>
      <c r="K265" t="s">
        <v>564</v>
      </c>
      <c r="L265" t="e" vm="1">
        <f>VLOOKUP(B265, DimCity!$A:$B, 2, 0)</f>
        <v>#VALUE!</v>
      </c>
    </row>
    <row r="266" spans="1:12" x14ac:dyDescent="0.3">
      <c r="A266">
        <v>209</v>
      </c>
      <c r="B266">
        <v>1</v>
      </c>
      <c r="C266">
        <v>232</v>
      </c>
      <c r="D266">
        <v>2</v>
      </c>
      <c r="E266" t="s">
        <v>558</v>
      </c>
      <c r="F266" s="1">
        <v>45109</v>
      </c>
      <c r="G266" s="1">
        <v>45118</v>
      </c>
      <c r="H266">
        <v>10</v>
      </c>
      <c r="I266">
        <v>125657</v>
      </c>
      <c r="J266">
        <v>12565.7</v>
      </c>
      <c r="K266" t="s">
        <v>564</v>
      </c>
      <c r="L266" t="e" vm="1">
        <f>VLOOKUP(B266, DimCity!$A:$B, 2, 0)</f>
        <v>#VALUE!</v>
      </c>
    </row>
    <row r="267" spans="1:12" x14ac:dyDescent="0.3">
      <c r="A267">
        <v>210</v>
      </c>
      <c r="B267">
        <v>3</v>
      </c>
      <c r="C267">
        <v>233</v>
      </c>
      <c r="D267">
        <v>3</v>
      </c>
      <c r="E267" t="s">
        <v>562</v>
      </c>
      <c r="F267" s="1">
        <v>45241</v>
      </c>
      <c r="G267" s="1">
        <v>45247</v>
      </c>
      <c r="H267">
        <v>7</v>
      </c>
      <c r="I267">
        <v>84181</v>
      </c>
      <c r="J267">
        <v>12025.857142857143</v>
      </c>
      <c r="K267" t="s">
        <v>564</v>
      </c>
      <c r="L267" t="e" vm="1">
        <f>VLOOKUP(B267, DimCity!$A:$B, 2, 0)</f>
        <v>#VALUE!</v>
      </c>
    </row>
    <row r="268" spans="1:12" x14ac:dyDescent="0.3">
      <c r="A268">
        <v>211</v>
      </c>
      <c r="B268">
        <v>2</v>
      </c>
      <c r="C268">
        <v>234</v>
      </c>
      <c r="D268">
        <v>5</v>
      </c>
      <c r="E268" t="s">
        <v>558</v>
      </c>
      <c r="F268" s="1">
        <v>44959</v>
      </c>
      <c r="G268" s="1">
        <v>44963</v>
      </c>
      <c r="H268">
        <v>5</v>
      </c>
      <c r="I268">
        <v>56159</v>
      </c>
      <c r="J268">
        <v>11231.8</v>
      </c>
      <c r="K268" t="s">
        <v>564</v>
      </c>
      <c r="L268" t="e" vm="1">
        <f>VLOOKUP(B268, DimCity!$A:$B, 2, 0)</f>
        <v>#VALUE!</v>
      </c>
    </row>
    <row r="269" spans="1:12" x14ac:dyDescent="0.3">
      <c r="A269">
        <v>212</v>
      </c>
      <c r="B269">
        <v>3</v>
      </c>
      <c r="C269">
        <v>235</v>
      </c>
      <c r="D269">
        <v>2</v>
      </c>
      <c r="E269" t="s">
        <v>558</v>
      </c>
      <c r="F269" s="1">
        <v>44677</v>
      </c>
      <c r="G269" s="1">
        <v>44683</v>
      </c>
      <c r="H269">
        <v>7</v>
      </c>
      <c r="I269">
        <v>84739</v>
      </c>
      <c r="J269">
        <v>12105.571428571429</v>
      </c>
      <c r="K269" t="s">
        <v>564</v>
      </c>
      <c r="L269" t="e" vm="1">
        <f>VLOOKUP(B269, DimCity!$A:$B, 2, 0)</f>
        <v>#VALUE!</v>
      </c>
    </row>
    <row r="270" spans="1:12" x14ac:dyDescent="0.3">
      <c r="A270">
        <v>213</v>
      </c>
      <c r="B270">
        <v>4</v>
      </c>
      <c r="C270">
        <v>236</v>
      </c>
      <c r="D270">
        <v>4</v>
      </c>
      <c r="E270" t="s">
        <v>558</v>
      </c>
      <c r="F270" s="1">
        <v>44563</v>
      </c>
      <c r="G270" s="1">
        <v>44570</v>
      </c>
      <c r="H270">
        <v>8</v>
      </c>
      <c r="I270">
        <v>99012</v>
      </c>
      <c r="J270">
        <v>12376.5</v>
      </c>
      <c r="K270" t="s">
        <v>564</v>
      </c>
      <c r="L270" t="e" vm="1">
        <f>VLOOKUP(B270, DimCity!$A:$B, 2, 0)</f>
        <v>#VALUE!</v>
      </c>
    </row>
    <row r="271" spans="1:12" x14ac:dyDescent="0.3">
      <c r="A271">
        <v>214</v>
      </c>
      <c r="B271">
        <v>1</v>
      </c>
      <c r="C271">
        <v>237</v>
      </c>
      <c r="D271">
        <v>4</v>
      </c>
      <c r="E271" t="s">
        <v>560</v>
      </c>
      <c r="F271" s="1">
        <v>45296</v>
      </c>
      <c r="G271" s="1">
        <v>45299</v>
      </c>
      <c r="H271">
        <v>4</v>
      </c>
      <c r="I271">
        <v>42439</v>
      </c>
      <c r="J271">
        <v>10609.75</v>
      </c>
      <c r="K271" t="s">
        <v>564</v>
      </c>
      <c r="L271" t="e" vm="1">
        <f>VLOOKUP(B271, DimCity!$A:$B, 2, 0)</f>
        <v>#VALUE!</v>
      </c>
    </row>
    <row r="272" spans="1:12" x14ac:dyDescent="0.3">
      <c r="A272">
        <v>215</v>
      </c>
      <c r="B272">
        <v>4</v>
      </c>
      <c r="C272">
        <v>238</v>
      </c>
      <c r="D272">
        <v>4</v>
      </c>
      <c r="E272" t="s">
        <v>562</v>
      </c>
      <c r="F272" s="1">
        <v>45406</v>
      </c>
      <c r="G272" s="1">
        <v>45416</v>
      </c>
      <c r="H272">
        <v>11</v>
      </c>
      <c r="I272">
        <v>141493</v>
      </c>
      <c r="J272">
        <v>12863</v>
      </c>
      <c r="K272" t="s">
        <v>564</v>
      </c>
      <c r="L272" t="e" vm="1">
        <f>VLOOKUP(B272, DimCity!$A:$B, 2, 0)</f>
        <v>#VALUE!</v>
      </c>
    </row>
    <row r="273" spans="1:12" x14ac:dyDescent="0.3">
      <c r="A273">
        <v>216</v>
      </c>
      <c r="B273">
        <v>1</v>
      </c>
      <c r="C273">
        <v>239</v>
      </c>
      <c r="D273">
        <v>5</v>
      </c>
      <c r="E273" t="s">
        <v>562</v>
      </c>
      <c r="F273" s="1">
        <v>44997</v>
      </c>
      <c r="G273" s="1">
        <v>45003</v>
      </c>
      <c r="H273">
        <v>7</v>
      </c>
      <c r="I273">
        <v>85103</v>
      </c>
      <c r="J273">
        <v>12157.571428571429</v>
      </c>
      <c r="K273" t="s">
        <v>564</v>
      </c>
      <c r="L273" t="e" vm="1">
        <f>VLOOKUP(B273, DimCity!$A:$B, 2, 0)</f>
        <v>#VALUE!</v>
      </c>
    </row>
    <row r="274" spans="1:12" x14ac:dyDescent="0.3">
      <c r="A274">
        <v>217</v>
      </c>
      <c r="B274">
        <v>2</v>
      </c>
      <c r="C274">
        <v>240</v>
      </c>
      <c r="D274">
        <v>4</v>
      </c>
      <c r="E274" t="s">
        <v>563</v>
      </c>
      <c r="F274" s="1">
        <v>45416</v>
      </c>
      <c r="G274" s="1">
        <v>45419</v>
      </c>
      <c r="H274">
        <v>4</v>
      </c>
      <c r="I274">
        <v>42573</v>
      </c>
      <c r="J274">
        <v>10643.25</v>
      </c>
      <c r="K274" t="s">
        <v>564</v>
      </c>
      <c r="L274" t="e" vm="1">
        <f>VLOOKUP(B274, DimCity!$A:$B, 2, 0)</f>
        <v>#VALUE!</v>
      </c>
    </row>
    <row r="275" spans="1:12" x14ac:dyDescent="0.3">
      <c r="A275">
        <v>218</v>
      </c>
      <c r="B275">
        <v>1</v>
      </c>
      <c r="C275">
        <v>241</v>
      </c>
      <c r="D275">
        <v>3</v>
      </c>
      <c r="E275" t="s">
        <v>561</v>
      </c>
      <c r="F275" s="1">
        <v>44686</v>
      </c>
      <c r="G275" s="1">
        <v>44690</v>
      </c>
      <c r="H275">
        <v>5</v>
      </c>
      <c r="I275">
        <v>56830</v>
      </c>
      <c r="J275">
        <v>11366</v>
      </c>
      <c r="K275" t="s">
        <v>564</v>
      </c>
      <c r="L275" t="e" vm="1">
        <f>VLOOKUP(B275, DimCity!$A:$B, 2, 0)</f>
        <v>#VALUE!</v>
      </c>
    </row>
    <row r="276" spans="1:12" x14ac:dyDescent="0.3">
      <c r="A276">
        <v>219</v>
      </c>
      <c r="B276">
        <v>3</v>
      </c>
      <c r="C276">
        <v>242</v>
      </c>
      <c r="D276">
        <v>1</v>
      </c>
      <c r="E276" t="s">
        <v>563</v>
      </c>
      <c r="F276" s="1">
        <v>45186</v>
      </c>
      <c r="G276" s="1">
        <v>45193</v>
      </c>
      <c r="H276">
        <v>8</v>
      </c>
      <c r="I276">
        <v>99455</v>
      </c>
      <c r="J276">
        <v>12431.875</v>
      </c>
      <c r="K276" t="s">
        <v>564</v>
      </c>
      <c r="L276" t="e" vm="1">
        <f>VLOOKUP(B276, DimCity!$A:$B, 2, 0)</f>
        <v>#VALUE!</v>
      </c>
    </row>
    <row r="277" spans="1:12" x14ac:dyDescent="0.3">
      <c r="A277">
        <v>220</v>
      </c>
      <c r="B277">
        <v>1</v>
      </c>
      <c r="C277">
        <v>243</v>
      </c>
      <c r="D277">
        <v>5</v>
      </c>
      <c r="E277" t="s">
        <v>562</v>
      </c>
      <c r="F277" s="1">
        <v>45387</v>
      </c>
      <c r="G277" s="1">
        <v>45397</v>
      </c>
      <c r="H277">
        <v>11</v>
      </c>
      <c r="I277">
        <v>142422</v>
      </c>
      <c r="J277">
        <v>12947.454545454546</v>
      </c>
      <c r="K277" t="s">
        <v>564</v>
      </c>
      <c r="L277" t="e" vm="1">
        <f>VLOOKUP(B277, DimCity!$A:$B, 2, 0)</f>
        <v>#VALUE!</v>
      </c>
    </row>
    <row r="278" spans="1:12" x14ac:dyDescent="0.3">
      <c r="A278">
        <v>221</v>
      </c>
      <c r="B278">
        <v>5</v>
      </c>
      <c r="C278">
        <v>245</v>
      </c>
      <c r="D278">
        <v>4</v>
      </c>
      <c r="E278" t="s">
        <v>563</v>
      </c>
      <c r="F278" s="1">
        <v>44786</v>
      </c>
      <c r="G278" s="1">
        <v>44791</v>
      </c>
      <c r="H278">
        <v>6</v>
      </c>
      <c r="I278">
        <v>71358</v>
      </c>
      <c r="J278">
        <v>11893</v>
      </c>
      <c r="K278" t="s">
        <v>564</v>
      </c>
      <c r="L278" t="e" vm="1">
        <f>VLOOKUP(B278, DimCity!$A:$B, 2, 0)</f>
        <v>#VALUE!</v>
      </c>
    </row>
    <row r="279" spans="1:12" x14ac:dyDescent="0.3">
      <c r="A279">
        <v>221</v>
      </c>
      <c r="B279">
        <v>4</v>
      </c>
      <c r="C279">
        <v>357</v>
      </c>
      <c r="D279">
        <v>4</v>
      </c>
      <c r="E279" t="s">
        <v>562</v>
      </c>
      <c r="F279" s="1">
        <v>44786</v>
      </c>
      <c r="G279" s="1">
        <v>44790</v>
      </c>
      <c r="H279">
        <v>5</v>
      </c>
      <c r="I279">
        <v>98615</v>
      </c>
      <c r="J279">
        <v>19723</v>
      </c>
      <c r="K279" t="s">
        <v>564</v>
      </c>
      <c r="L279" t="e" vm="1">
        <f>VLOOKUP(B279, DimCity!$A:$B, 2, 0)</f>
        <v>#VALUE!</v>
      </c>
    </row>
    <row r="280" spans="1:12" x14ac:dyDescent="0.3">
      <c r="A280">
        <v>222</v>
      </c>
      <c r="B280">
        <v>3</v>
      </c>
      <c r="C280">
        <v>246</v>
      </c>
      <c r="D280">
        <v>4</v>
      </c>
      <c r="E280" t="s">
        <v>560</v>
      </c>
      <c r="F280" s="1">
        <v>44864</v>
      </c>
      <c r="G280" s="1">
        <v>44874</v>
      </c>
      <c r="H280">
        <v>11</v>
      </c>
      <c r="I280">
        <v>143318</v>
      </c>
      <c r="J280">
        <v>13028.90909090909</v>
      </c>
      <c r="K280" t="s">
        <v>564</v>
      </c>
      <c r="L280" t="e" vm="1">
        <f>VLOOKUP(B280, DimCity!$A:$B, 2, 0)</f>
        <v>#VALUE!</v>
      </c>
    </row>
    <row r="281" spans="1:12" x14ac:dyDescent="0.3">
      <c r="A281">
        <v>222</v>
      </c>
      <c r="B281">
        <v>4</v>
      </c>
      <c r="C281">
        <v>294</v>
      </c>
      <c r="D281">
        <v>1</v>
      </c>
      <c r="E281" t="s">
        <v>560</v>
      </c>
      <c r="F281" s="1">
        <v>44864</v>
      </c>
      <c r="G281" s="1">
        <v>44868</v>
      </c>
      <c r="H281">
        <v>5</v>
      </c>
      <c r="I281">
        <v>69228</v>
      </c>
      <c r="J281">
        <v>13845.6</v>
      </c>
      <c r="K281" t="s">
        <v>564</v>
      </c>
      <c r="L281" t="e" vm="1">
        <f>VLOOKUP(B281, DimCity!$A:$B, 2, 0)</f>
        <v>#VALUE!</v>
      </c>
    </row>
    <row r="282" spans="1:12" x14ac:dyDescent="0.3">
      <c r="A282">
        <v>222</v>
      </c>
      <c r="B282">
        <v>4</v>
      </c>
      <c r="C282">
        <v>314</v>
      </c>
      <c r="D282">
        <v>3</v>
      </c>
      <c r="E282" t="s">
        <v>563</v>
      </c>
      <c r="F282" s="1">
        <v>44864</v>
      </c>
      <c r="G282" s="1">
        <v>44869</v>
      </c>
      <c r="H282">
        <v>6</v>
      </c>
      <c r="I282">
        <v>96610</v>
      </c>
      <c r="J282">
        <v>16101.666666666666</v>
      </c>
      <c r="K282" t="s">
        <v>564</v>
      </c>
      <c r="L282" t="e" vm="1">
        <f>VLOOKUP(B282, DimCity!$A:$B, 2, 0)</f>
        <v>#VALUE!</v>
      </c>
    </row>
    <row r="283" spans="1:12" x14ac:dyDescent="0.3">
      <c r="A283">
        <v>223</v>
      </c>
      <c r="B283">
        <v>4</v>
      </c>
      <c r="C283">
        <v>247</v>
      </c>
      <c r="D283">
        <v>5</v>
      </c>
      <c r="E283" t="s">
        <v>562</v>
      </c>
      <c r="F283" s="1">
        <v>44608</v>
      </c>
      <c r="G283" s="1">
        <v>44616</v>
      </c>
      <c r="H283">
        <v>9</v>
      </c>
      <c r="I283">
        <v>114764</v>
      </c>
      <c r="J283">
        <v>12751.555555555555</v>
      </c>
      <c r="K283" t="s">
        <v>564</v>
      </c>
      <c r="L283" t="e" vm="1">
        <f>VLOOKUP(B283, DimCity!$A:$B, 2, 0)</f>
        <v>#VALUE!</v>
      </c>
    </row>
    <row r="284" spans="1:12" x14ac:dyDescent="0.3">
      <c r="A284">
        <v>224</v>
      </c>
      <c r="B284">
        <v>3</v>
      </c>
      <c r="C284">
        <v>249</v>
      </c>
      <c r="D284">
        <v>3</v>
      </c>
      <c r="E284" t="s">
        <v>561</v>
      </c>
      <c r="F284" s="1">
        <v>44929</v>
      </c>
      <c r="G284" s="1">
        <v>44938</v>
      </c>
      <c r="H284">
        <v>10</v>
      </c>
      <c r="I284">
        <v>130057</v>
      </c>
      <c r="J284">
        <v>13005.7</v>
      </c>
      <c r="K284" t="s">
        <v>564</v>
      </c>
      <c r="L284" t="e" vm="1">
        <f>VLOOKUP(B284, DimCity!$A:$B, 2, 0)</f>
        <v>#VALUE!</v>
      </c>
    </row>
    <row r="285" spans="1:12" x14ac:dyDescent="0.3">
      <c r="A285">
        <v>225</v>
      </c>
      <c r="B285">
        <v>1</v>
      </c>
      <c r="C285">
        <v>250</v>
      </c>
      <c r="D285">
        <v>2</v>
      </c>
      <c r="E285" t="s">
        <v>561</v>
      </c>
      <c r="F285" s="1">
        <v>45393</v>
      </c>
      <c r="G285" s="1">
        <v>45403</v>
      </c>
      <c r="H285">
        <v>11</v>
      </c>
      <c r="I285">
        <v>144583</v>
      </c>
      <c r="J285">
        <v>13143.90909090909</v>
      </c>
      <c r="K285" t="s">
        <v>564</v>
      </c>
      <c r="L285" t="e" vm="1">
        <f>VLOOKUP(B285, DimCity!$A:$B, 2, 0)</f>
        <v>#VALUE!</v>
      </c>
    </row>
    <row r="286" spans="1:12" x14ac:dyDescent="0.3">
      <c r="A286">
        <v>226</v>
      </c>
      <c r="B286">
        <v>3</v>
      </c>
      <c r="C286">
        <v>251</v>
      </c>
      <c r="D286">
        <v>5</v>
      </c>
      <c r="E286" t="s">
        <v>562</v>
      </c>
      <c r="F286" s="1">
        <v>44828</v>
      </c>
      <c r="G286" s="1">
        <v>44838</v>
      </c>
      <c r="H286">
        <v>11</v>
      </c>
      <c r="I286">
        <v>145408</v>
      </c>
      <c r="J286">
        <v>13218.90909090909</v>
      </c>
      <c r="K286" t="s">
        <v>564</v>
      </c>
      <c r="L286" t="e" vm="1">
        <f>VLOOKUP(B286, DimCity!$A:$B, 2, 0)</f>
        <v>#VALUE!</v>
      </c>
    </row>
    <row r="287" spans="1:12" x14ac:dyDescent="0.3">
      <c r="A287">
        <v>227</v>
      </c>
      <c r="B287">
        <v>5</v>
      </c>
      <c r="C287">
        <v>252</v>
      </c>
      <c r="D287">
        <v>2</v>
      </c>
      <c r="E287" t="s">
        <v>563</v>
      </c>
      <c r="F287" s="1">
        <v>44918</v>
      </c>
      <c r="G287" s="1">
        <v>44928</v>
      </c>
      <c r="H287">
        <v>11</v>
      </c>
      <c r="I287">
        <v>145552</v>
      </c>
      <c r="J287">
        <v>13232</v>
      </c>
      <c r="K287" t="s">
        <v>564</v>
      </c>
      <c r="L287" t="e" vm="1">
        <f>VLOOKUP(B287, DimCity!$A:$B, 2, 0)</f>
        <v>#VALUE!</v>
      </c>
    </row>
    <row r="288" spans="1:12" x14ac:dyDescent="0.3">
      <c r="A288">
        <v>228</v>
      </c>
      <c r="B288">
        <v>3</v>
      </c>
      <c r="C288">
        <v>254</v>
      </c>
      <c r="D288">
        <v>4</v>
      </c>
      <c r="E288" t="s">
        <v>562</v>
      </c>
      <c r="F288" s="1">
        <v>44867</v>
      </c>
      <c r="G288" s="1">
        <v>44873</v>
      </c>
      <c r="H288">
        <v>7</v>
      </c>
      <c r="I288">
        <v>87624</v>
      </c>
      <c r="J288">
        <v>12517.714285714286</v>
      </c>
      <c r="K288" t="s">
        <v>564</v>
      </c>
      <c r="L288" t="e" vm="1">
        <f>VLOOKUP(B288, DimCity!$A:$B, 2, 0)</f>
        <v>#VALUE!</v>
      </c>
    </row>
    <row r="289" spans="1:12" x14ac:dyDescent="0.3">
      <c r="A289">
        <v>229</v>
      </c>
      <c r="B289">
        <v>4</v>
      </c>
      <c r="C289">
        <v>255</v>
      </c>
      <c r="D289">
        <v>1</v>
      </c>
      <c r="E289" t="s">
        <v>560</v>
      </c>
      <c r="F289" s="1">
        <v>44731</v>
      </c>
      <c r="G289" s="1">
        <v>44739</v>
      </c>
      <c r="H289">
        <v>9</v>
      </c>
      <c r="I289">
        <v>117933</v>
      </c>
      <c r="J289">
        <v>13103.666666666666</v>
      </c>
      <c r="K289" t="s">
        <v>564</v>
      </c>
      <c r="L289" t="e" vm="1">
        <f>VLOOKUP(B289, DimCity!$A:$B, 2, 0)</f>
        <v>#VALUE!</v>
      </c>
    </row>
    <row r="290" spans="1:12" x14ac:dyDescent="0.3">
      <c r="A290">
        <v>230</v>
      </c>
      <c r="B290">
        <v>3</v>
      </c>
      <c r="C290">
        <v>256</v>
      </c>
      <c r="D290">
        <v>1</v>
      </c>
      <c r="E290" t="s">
        <v>561</v>
      </c>
      <c r="F290" s="1">
        <v>44790</v>
      </c>
      <c r="G290" s="1">
        <v>44796</v>
      </c>
      <c r="H290">
        <v>7</v>
      </c>
      <c r="I290">
        <v>88623</v>
      </c>
      <c r="J290">
        <v>12660.428571428571</v>
      </c>
      <c r="K290" t="s">
        <v>564</v>
      </c>
      <c r="L290" t="e" vm="1">
        <f>VLOOKUP(B290, DimCity!$A:$B, 2, 0)</f>
        <v>#VALUE!</v>
      </c>
    </row>
    <row r="291" spans="1:12" x14ac:dyDescent="0.3">
      <c r="A291">
        <v>230</v>
      </c>
      <c r="B291">
        <v>3</v>
      </c>
      <c r="C291">
        <v>322</v>
      </c>
      <c r="D291">
        <v>5</v>
      </c>
      <c r="E291" t="s">
        <v>561</v>
      </c>
      <c r="F291" s="1">
        <v>44790</v>
      </c>
      <c r="G291" s="1">
        <v>44797</v>
      </c>
      <c r="H291">
        <v>8</v>
      </c>
      <c r="I291">
        <v>138261</v>
      </c>
      <c r="J291">
        <v>17282.625</v>
      </c>
      <c r="K291" t="s">
        <v>564</v>
      </c>
      <c r="L291" t="e" vm="1">
        <f>VLOOKUP(B291, DimCity!$A:$B, 2, 0)</f>
        <v>#VALUE!</v>
      </c>
    </row>
    <row r="292" spans="1:12" x14ac:dyDescent="0.3">
      <c r="A292">
        <v>231</v>
      </c>
      <c r="B292">
        <v>5</v>
      </c>
      <c r="C292">
        <v>257</v>
      </c>
      <c r="D292">
        <v>2</v>
      </c>
      <c r="E292" t="s">
        <v>558</v>
      </c>
      <c r="F292" s="1">
        <v>44932</v>
      </c>
      <c r="G292" s="1">
        <v>44942</v>
      </c>
      <c r="H292">
        <v>11</v>
      </c>
      <c r="I292">
        <v>149270</v>
      </c>
      <c r="J292">
        <v>13570</v>
      </c>
      <c r="K292" t="s">
        <v>564</v>
      </c>
      <c r="L292" t="e" vm="1">
        <f>VLOOKUP(B292, DimCity!$A:$B, 2, 0)</f>
        <v>#VALUE!</v>
      </c>
    </row>
    <row r="293" spans="1:12" x14ac:dyDescent="0.3">
      <c r="A293">
        <v>232</v>
      </c>
      <c r="B293">
        <v>2</v>
      </c>
      <c r="C293">
        <v>258</v>
      </c>
      <c r="D293">
        <v>1</v>
      </c>
      <c r="E293" t="s">
        <v>560</v>
      </c>
      <c r="F293" s="1">
        <v>45366</v>
      </c>
      <c r="G293" s="1">
        <v>45370</v>
      </c>
      <c r="H293">
        <v>5</v>
      </c>
      <c r="I293">
        <v>60172</v>
      </c>
      <c r="J293">
        <v>12034.4</v>
      </c>
      <c r="K293" t="s">
        <v>564</v>
      </c>
      <c r="L293" t="e" vm="1">
        <f>VLOOKUP(B293, DimCity!$A:$B, 2, 0)</f>
        <v>#VALUE!</v>
      </c>
    </row>
    <row r="294" spans="1:12" x14ac:dyDescent="0.3">
      <c r="A294">
        <v>233</v>
      </c>
      <c r="B294">
        <v>2</v>
      </c>
      <c r="C294">
        <v>259</v>
      </c>
      <c r="D294">
        <v>4</v>
      </c>
      <c r="E294" t="s">
        <v>563</v>
      </c>
      <c r="F294" s="1">
        <v>44981</v>
      </c>
      <c r="G294" s="1">
        <v>44988</v>
      </c>
      <c r="H294">
        <v>8</v>
      </c>
      <c r="I294">
        <v>106181</v>
      </c>
      <c r="J294">
        <v>13272.625</v>
      </c>
      <c r="K294" t="s">
        <v>564</v>
      </c>
      <c r="L294" t="e" vm="1">
        <f>VLOOKUP(B294, DimCity!$A:$B, 2, 0)</f>
        <v>#VALUE!</v>
      </c>
    </row>
    <row r="295" spans="1:12" x14ac:dyDescent="0.3">
      <c r="A295">
        <v>234</v>
      </c>
      <c r="B295">
        <v>5</v>
      </c>
      <c r="C295">
        <v>260</v>
      </c>
      <c r="D295">
        <v>5</v>
      </c>
      <c r="E295" t="s">
        <v>562</v>
      </c>
      <c r="F295" s="1">
        <v>44617</v>
      </c>
      <c r="G295" s="1">
        <v>44621</v>
      </c>
      <c r="H295">
        <v>5</v>
      </c>
      <c r="I295">
        <v>60766</v>
      </c>
      <c r="J295">
        <v>12153.2</v>
      </c>
      <c r="K295" t="s">
        <v>564</v>
      </c>
      <c r="L295" t="e" vm="1">
        <f>VLOOKUP(B295, DimCity!$A:$B, 2, 0)</f>
        <v>#VALUE!</v>
      </c>
    </row>
    <row r="296" spans="1:12" x14ac:dyDescent="0.3">
      <c r="A296">
        <v>235</v>
      </c>
      <c r="B296">
        <v>3</v>
      </c>
      <c r="C296">
        <v>261</v>
      </c>
      <c r="D296">
        <v>1</v>
      </c>
      <c r="E296" t="s">
        <v>558</v>
      </c>
      <c r="F296" s="1">
        <v>45049</v>
      </c>
      <c r="G296" s="1">
        <v>45055</v>
      </c>
      <c r="H296">
        <v>7</v>
      </c>
      <c r="I296">
        <v>91483</v>
      </c>
      <c r="J296">
        <v>13069</v>
      </c>
      <c r="K296" t="s">
        <v>564</v>
      </c>
      <c r="L296" t="e" vm="1">
        <f>VLOOKUP(B296, DimCity!$A:$B, 2, 0)</f>
        <v>#VALUE!</v>
      </c>
    </row>
    <row r="297" spans="1:12" x14ac:dyDescent="0.3">
      <c r="A297">
        <v>236</v>
      </c>
      <c r="B297">
        <v>4</v>
      </c>
      <c r="C297">
        <v>262</v>
      </c>
      <c r="D297">
        <v>4</v>
      </c>
      <c r="E297" t="s">
        <v>558</v>
      </c>
      <c r="F297" s="1">
        <v>45328</v>
      </c>
      <c r="G297" s="1">
        <v>45334</v>
      </c>
      <c r="H297">
        <v>7</v>
      </c>
      <c r="I297">
        <v>91895</v>
      </c>
      <c r="J297">
        <v>13127.857142857143</v>
      </c>
      <c r="K297" t="s">
        <v>564</v>
      </c>
      <c r="L297" t="e" vm="1">
        <f>VLOOKUP(B297, DimCity!$A:$B, 2, 0)</f>
        <v>#VALUE!</v>
      </c>
    </row>
    <row r="298" spans="1:12" x14ac:dyDescent="0.3">
      <c r="A298">
        <v>237</v>
      </c>
      <c r="B298">
        <v>2</v>
      </c>
      <c r="C298">
        <v>263</v>
      </c>
      <c r="D298">
        <v>3</v>
      </c>
      <c r="E298" t="s">
        <v>560</v>
      </c>
      <c r="F298" s="1">
        <v>44837</v>
      </c>
      <c r="G298" s="1">
        <v>44846</v>
      </c>
      <c r="H298">
        <v>10</v>
      </c>
      <c r="I298">
        <v>137866</v>
      </c>
      <c r="J298">
        <v>13786.6</v>
      </c>
      <c r="K298" t="s">
        <v>564</v>
      </c>
      <c r="L298" t="e" vm="1">
        <f>VLOOKUP(B298, DimCity!$A:$B, 2, 0)</f>
        <v>#VALUE!</v>
      </c>
    </row>
    <row r="299" spans="1:12" x14ac:dyDescent="0.3">
      <c r="A299">
        <v>238</v>
      </c>
      <c r="B299">
        <v>2</v>
      </c>
      <c r="C299">
        <v>264</v>
      </c>
      <c r="D299">
        <v>4</v>
      </c>
      <c r="E299" t="s">
        <v>558</v>
      </c>
      <c r="F299" s="1">
        <v>45143</v>
      </c>
      <c r="G299" s="1">
        <v>45152</v>
      </c>
      <c r="H299">
        <v>10</v>
      </c>
      <c r="I299">
        <v>138108</v>
      </c>
      <c r="J299">
        <v>13810.8</v>
      </c>
      <c r="K299" t="s">
        <v>564</v>
      </c>
      <c r="L299" t="e" vm="1">
        <f>VLOOKUP(B299, DimCity!$A:$B, 2, 0)</f>
        <v>#VALUE!</v>
      </c>
    </row>
    <row r="300" spans="1:12" x14ac:dyDescent="0.3">
      <c r="A300">
        <v>239</v>
      </c>
      <c r="B300">
        <v>2</v>
      </c>
      <c r="C300">
        <v>265</v>
      </c>
      <c r="D300">
        <v>4</v>
      </c>
      <c r="E300" t="s">
        <v>563</v>
      </c>
      <c r="F300" s="1">
        <v>44824</v>
      </c>
      <c r="G300" s="1">
        <v>44830</v>
      </c>
      <c r="H300">
        <v>7</v>
      </c>
      <c r="I300">
        <v>92077</v>
      </c>
      <c r="J300">
        <v>13153.857142857143</v>
      </c>
      <c r="K300" t="s">
        <v>564</v>
      </c>
      <c r="L300" t="e" vm="1">
        <f>VLOOKUP(B300, DimCity!$A:$B, 2, 0)</f>
        <v>#VALUE!</v>
      </c>
    </row>
    <row r="301" spans="1:12" x14ac:dyDescent="0.3">
      <c r="A301">
        <v>240</v>
      </c>
      <c r="B301">
        <v>1</v>
      </c>
      <c r="C301">
        <v>266</v>
      </c>
      <c r="D301">
        <v>4</v>
      </c>
      <c r="E301" t="s">
        <v>558</v>
      </c>
      <c r="F301" s="1">
        <v>44775</v>
      </c>
      <c r="G301" s="1">
        <v>44784</v>
      </c>
      <c r="H301">
        <v>10</v>
      </c>
      <c r="I301">
        <v>138213</v>
      </c>
      <c r="J301">
        <v>13821.3</v>
      </c>
      <c r="K301" t="s">
        <v>564</v>
      </c>
      <c r="L301" t="e" vm="1">
        <f>VLOOKUP(B301, DimCity!$A:$B, 2, 0)</f>
        <v>#VALUE!</v>
      </c>
    </row>
    <row r="302" spans="1:12" x14ac:dyDescent="0.3">
      <c r="A302">
        <v>241</v>
      </c>
      <c r="B302">
        <v>1</v>
      </c>
      <c r="C302">
        <v>267</v>
      </c>
      <c r="D302">
        <v>1</v>
      </c>
      <c r="E302" t="s">
        <v>558</v>
      </c>
      <c r="F302" s="1">
        <v>45115</v>
      </c>
      <c r="G302" s="1">
        <v>45121</v>
      </c>
      <c r="H302">
        <v>7</v>
      </c>
      <c r="I302">
        <v>93420</v>
      </c>
      <c r="J302">
        <v>13345.714285714286</v>
      </c>
      <c r="K302" t="s">
        <v>564</v>
      </c>
      <c r="L302" t="e" vm="1">
        <f>VLOOKUP(B302, DimCity!$A:$B, 2, 0)</f>
        <v>#VALUE!</v>
      </c>
    </row>
    <row r="303" spans="1:12" x14ac:dyDescent="0.3">
      <c r="A303">
        <v>242</v>
      </c>
      <c r="B303">
        <v>2</v>
      </c>
      <c r="C303">
        <v>268</v>
      </c>
      <c r="D303">
        <v>2</v>
      </c>
      <c r="E303" t="s">
        <v>562</v>
      </c>
      <c r="F303" s="1">
        <v>45024</v>
      </c>
      <c r="G303" s="1">
        <v>45029</v>
      </c>
      <c r="H303">
        <v>6</v>
      </c>
      <c r="I303">
        <v>77941</v>
      </c>
      <c r="J303">
        <v>12990.166666666666</v>
      </c>
      <c r="K303" t="s">
        <v>564</v>
      </c>
      <c r="L303" t="e" vm="1">
        <f>VLOOKUP(B303, DimCity!$A:$B, 2, 0)</f>
        <v>#VALUE!</v>
      </c>
    </row>
    <row r="304" spans="1:12" x14ac:dyDescent="0.3">
      <c r="A304">
        <v>243</v>
      </c>
      <c r="B304">
        <v>2</v>
      </c>
      <c r="C304">
        <v>269</v>
      </c>
      <c r="D304">
        <v>4</v>
      </c>
      <c r="E304" t="s">
        <v>561</v>
      </c>
      <c r="F304" s="1">
        <v>45208</v>
      </c>
      <c r="G304" s="1">
        <v>45217</v>
      </c>
      <c r="H304">
        <v>10</v>
      </c>
      <c r="I304">
        <v>140541</v>
      </c>
      <c r="J304">
        <v>14054.1</v>
      </c>
      <c r="K304" t="s">
        <v>564</v>
      </c>
      <c r="L304" t="e" vm="1">
        <f>VLOOKUP(B304, DimCity!$A:$B, 2, 0)</f>
        <v>#VALUE!</v>
      </c>
    </row>
    <row r="305" spans="1:12" x14ac:dyDescent="0.3">
      <c r="A305">
        <v>244</v>
      </c>
      <c r="B305">
        <v>4</v>
      </c>
      <c r="C305">
        <v>270</v>
      </c>
      <c r="D305">
        <v>4</v>
      </c>
      <c r="E305" t="s">
        <v>560</v>
      </c>
      <c r="F305" s="1">
        <v>45456</v>
      </c>
      <c r="G305" s="1">
        <v>45464</v>
      </c>
      <c r="H305">
        <v>9</v>
      </c>
      <c r="I305">
        <v>125300</v>
      </c>
      <c r="J305">
        <v>13922.222222222223</v>
      </c>
      <c r="K305" t="s">
        <v>564</v>
      </c>
      <c r="L305" t="e" vm="1">
        <f>VLOOKUP(B305, DimCity!$A:$B, 2, 0)</f>
        <v>#VALUE!</v>
      </c>
    </row>
    <row r="306" spans="1:12" x14ac:dyDescent="0.3">
      <c r="A306">
        <v>245</v>
      </c>
      <c r="B306">
        <v>2</v>
      </c>
      <c r="C306">
        <v>271</v>
      </c>
      <c r="D306">
        <v>3</v>
      </c>
      <c r="E306" t="s">
        <v>561</v>
      </c>
      <c r="F306" s="1">
        <v>45016</v>
      </c>
      <c r="G306" s="1">
        <v>45025</v>
      </c>
      <c r="H306">
        <v>10</v>
      </c>
      <c r="I306">
        <v>141084</v>
      </c>
      <c r="J306">
        <v>14108.4</v>
      </c>
      <c r="K306" t="s">
        <v>564</v>
      </c>
      <c r="L306" t="e" vm="1">
        <f>VLOOKUP(B306, DimCity!$A:$B, 2, 0)</f>
        <v>#VALUE!</v>
      </c>
    </row>
    <row r="307" spans="1:12" x14ac:dyDescent="0.3">
      <c r="A307">
        <v>246</v>
      </c>
      <c r="B307">
        <v>3</v>
      </c>
      <c r="C307">
        <v>275</v>
      </c>
      <c r="D307">
        <v>4</v>
      </c>
      <c r="E307" t="s">
        <v>558</v>
      </c>
      <c r="F307" s="1">
        <v>44604</v>
      </c>
      <c r="G307" s="1">
        <v>44611</v>
      </c>
      <c r="H307">
        <v>8</v>
      </c>
      <c r="I307">
        <v>111695</v>
      </c>
      <c r="J307">
        <v>13961.875</v>
      </c>
      <c r="K307" t="s">
        <v>564</v>
      </c>
      <c r="L307" t="e" vm="1">
        <f>VLOOKUP(B307, DimCity!$A:$B, 2, 0)</f>
        <v>#VALUE!</v>
      </c>
    </row>
    <row r="308" spans="1:12" x14ac:dyDescent="0.3">
      <c r="A308">
        <v>247</v>
      </c>
      <c r="B308">
        <v>5</v>
      </c>
      <c r="C308">
        <v>276</v>
      </c>
      <c r="D308">
        <v>3</v>
      </c>
      <c r="E308" t="s">
        <v>563</v>
      </c>
      <c r="F308" s="1">
        <v>45081</v>
      </c>
      <c r="G308" s="1">
        <v>45087</v>
      </c>
      <c r="H308">
        <v>7</v>
      </c>
      <c r="I308">
        <v>96819</v>
      </c>
      <c r="J308">
        <v>13831.285714285714</v>
      </c>
      <c r="K308" t="s">
        <v>564</v>
      </c>
      <c r="L308" t="e" vm="1">
        <f>VLOOKUP(B308, DimCity!$A:$B, 2, 0)</f>
        <v>#VALUE!</v>
      </c>
    </row>
    <row r="309" spans="1:12" x14ac:dyDescent="0.3">
      <c r="A309">
        <v>248</v>
      </c>
      <c r="B309">
        <v>2</v>
      </c>
      <c r="C309">
        <v>277</v>
      </c>
      <c r="D309">
        <v>5</v>
      </c>
      <c r="E309" t="s">
        <v>560</v>
      </c>
      <c r="F309" s="1">
        <v>45427</v>
      </c>
      <c r="G309" s="1">
        <v>45433</v>
      </c>
      <c r="H309">
        <v>7</v>
      </c>
      <c r="I309">
        <v>96826</v>
      </c>
      <c r="J309">
        <v>13832.285714285714</v>
      </c>
      <c r="K309" t="s">
        <v>564</v>
      </c>
      <c r="L309" t="e" vm="1">
        <f>VLOOKUP(B309, DimCity!$A:$B, 2, 0)</f>
        <v>#VALUE!</v>
      </c>
    </row>
    <row r="310" spans="1:12" x14ac:dyDescent="0.3">
      <c r="A310">
        <v>249</v>
      </c>
      <c r="B310">
        <v>2</v>
      </c>
      <c r="C310">
        <v>280</v>
      </c>
      <c r="D310">
        <v>4</v>
      </c>
      <c r="E310" t="s">
        <v>560</v>
      </c>
      <c r="F310" s="1">
        <v>44904</v>
      </c>
      <c r="G310" s="1">
        <v>44910</v>
      </c>
      <c r="H310">
        <v>7</v>
      </c>
      <c r="I310">
        <v>99486</v>
      </c>
      <c r="J310">
        <v>14212.285714285714</v>
      </c>
      <c r="K310" t="s">
        <v>564</v>
      </c>
      <c r="L310" t="e" vm="1">
        <f>VLOOKUP(B310, DimCity!$A:$B, 2, 0)</f>
        <v>#VALUE!</v>
      </c>
    </row>
    <row r="311" spans="1:12" x14ac:dyDescent="0.3">
      <c r="A311">
        <v>250</v>
      </c>
      <c r="B311">
        <v>3</v>
      </c>
      <c r="C311">
        <v>281</v>
      </c>
      <c r="D311">
        <v>3</v>
      </c>
      <c r="E311" t="s">
        <v>560</v>
      </c>
      <c r="F311" s="1">
        <v>44647</v>
      </c>
      <c r="G311" s="1">
        <v>44656</v>
      </c>
      <c r="H311">
        <v>10</v>
      </c>
      <c r="I311">
        <v>149319</v>
      </c>
      <c r="J311">
        <v>14931.9</v>
      </c>
      <c r="K311" t="s">
        <v>564</v>
      </c>
      <c r="L311" t="e" vm="1">
        <f>VLOOKUP(B311, DimCity!$A:$B, 2, 0)</f>
        <v>#VALUE!</v>
      </c>
    </row>
    <row r="312" spans="1:12" x14ac:dyDescent="0.3">
      <c r="A312">
        <v>251</v>
      </c>
      <c r="B312">
        <v>4</v>
      </c>
      <c r="C312">
        <v>282</v>
      </c>
      <c r="D312">
        <v>1</v>
      </c>
      <c r="E312" t="s">
        <v>563</v>
      </c>
      <c r="F312" s="1">
        <v>44974</v>
      </c>
      <c r="G312" s="1">
        <v>44978</v>
      </c>
      <c r="H312">
        <v>5</v>
      </c>
      <c r="I312">
        <v>66730</v>
      </c>
      <c r="J312">
        <v>13346</v>
      </c>
      <c r="K312" t="s">
        <v>564</v>
      </c>
      <c r="L312" t="e" vm="1">
        <f>VLOOKUP(B312, DimCity!$A:$B, 2, 0)</f>
        <v>#VALUE!</v>
      </c>
    </row>
    <row r="313" spans="1:12" x14ac:dyDescent="0.3">
      <c r="A313">
        <v>252</v>
      </c>
      <c r="B313">
        <v>5</v>
      </c>
      <c r="C313">
        <v>283</v>
      </c>
      <c r="D313">
        <v>1</v>
      </c>
      <c r="E313" t="s">
        <v>562</v>
      </c>
      <c r="F313" s="1">
        <v>44960</v>
      </c>
      <c r="G313" s="1">
        <v>44963</v>
      </c>
      <c r="H313">
        <v>4</v>
      </c>
      <c r="I313">
        <v>50271</v>
      </c>
      <c r="J313">
        <v>12567.75</v>
      </c>
      <c r="K313" t="s">
        <v>564</v>
      </c>
      <c r="L313" t="e" vm="1">
        <f>VLOOKUP(B313, DimCity!$A:$B, 2, 0)</f>
        <v>#VALUE!</v>
      </c>
    </row>
    <row r="314" spans="1:12" x14ac:dyDescent="0.3">
      <c r="A314">
        <v>253</v>
      </c>
      <c r="B314">
        <v>5</v>
      </c>
      <c r="C314">
        <v>285</v>
      </c>
      <c r="D314">
        <v>2</v>
      </c>
      <c r="E314" t="s">
        <v>563</v>
      </c>
      <c r="F314" s="1">
        <v>44958</v>
      </c>
      <c r="G314" s="1">
        <v>44966</v>
      </c>
      <c r="H314">
        <v>9</v>
      </c>
      <c r="I314">
        <v>134508</v>
      </c>
      <c r="J314">
        <v>14945.333333333334</v>
      </c>
      <c r="K314" t="s">
        <v>564</v>
      </c>
      <c r="L314" t="e" vm="1">
        <f>VLOOKUP(B314, DimCity!$A:$B, 2, 0)</f>
        <v>#VALUE!</v>
      </c>
    </row>
    <row r="315" spans="1:12" x14ac:dyDescent="0.3">
      <c r="A315">
        <v>254</v>
      </c>
      <c r="B315">
        <v>2</v>
      </c>
      <c r="C315">
        <v>286</v>
      </c>
      <c r="D315">
        <v>5</v>
      </c>
      <c r="E315" t="s">
        <v>563</v>
      </c>
      <c r="F315" s="1">
        <v>44640</v>
      </c>
      <c r="G315" s="1">
        <v>44648</v>
      </c>
      <c r="H315">
        <v>9</v>
      </c>
      <c r="I315">
        <v>135612</v>
      </c>
      <c r="J315">
        <v>15068</v>
      </c>
      <c r="K315" t="s">
        <v>564</v>
      </c>
      <c r="L315" t="e" vm="1">
        <f>VLOOKUP(B315, DimCity!$A:$B, 2, 0)</f>
        <v>#VALUE!</v>
      </c>
    </row>
    <row r="316" spans="1:12" x14ac:dyDescent="0.3">
      <c r="A316">
        <v>255</v>
      </c>
      <c r="B316">
        <v>4</v>
      </c>
      <c r="C316">
        <v>287</v>
      </c>
      <c r="D316">
        <v>4</v>
      </c>
      <c r="E316" t="s">
        <v>561</v>
      </c>
      <c r="F316" s="1">
        <v>45226</v>
      </c>
      <c r="G316" s="1">
        <v>45234</v>
      </c>
      <c r="H316">
        <v>9</v>
      </c>
      <c r="I316">
        <v>135703</v>
      </c>
      <c r="J316">
        <v>15078.111111111111</v>
      </c>
      <c r="K316" t="s">
        <v>564</v>
      </c>
      <c r="L316" t="e" vm="1">
        <f>VLOOKUP(B316, DimCity!$A:$B, 2, 0)</f>
        <v>#VALUE!</v>
      </c>
    </row>
    <row r="317" spans="1:12" x14ac:dyDescent="0.3">
      <c r="A317">
        <v>256</v>
      </c>
      <c r="B317">
        <v>3</v>
      </c>
      <c r="C317">
        <v>288</v>
      </c>
      <c r="D317">
        <v>5</v>
      </c>
      <c r="E317" t="s">
        <v>563</v>
      </c>
      <c r="F317" s="1">
        <v>45353</v>
      </c>
      <c r="G317" s="1">
        <v>45355</v>
      </c>
      <c r="H317">
        <v>3</v>
      </c>
      <c r="I317">
        <v>33955</v>
      </c>
      <c r="J317">
        <v>11318.333333333334</v>
      </c>
      <c r="K317" t="s">
        <v>564</v>
      </c>
      <c r="L317" t="e" vm="1">
        <f>VLOOKUP(B317, DimCity!$A:$B, 2, 0)</f>
        <v>#VALUE!</v>
      </c>
    </row>
    <row r="318" spans="1:12" x14ac:dyDescent="0.3">
      <c r="A318">
        <v>257</v>
      </c>
      <c r="B318">
        <v>5</v>
      </c>
      <c r="C318">
        <v>289</v>
      </c>
      <c r="D318">
        <v>1</v>
      </c>
      <c r="E318" t="s">
        <v>560</v>
      </c>
      <c r="F318" s="1">
        <v>45248</v>
      </c>
      <c r="G318" s="1">
        <v>45253</v>
      </c>
      <c r="H318">
        <v>6</v>
      </c>
      <c r="I318">
        <v>85426</v>
      </c>
      <c r="J318">
        <v>14237.666666666666</v>
      </c>
      <c r="K318" t="s">
        <v>564</v>
      </c>
      <c r="L318" t="e" vm="1">
        <f>VLOOKUP(B318, DimCity!$A:$B, 2, 0)</f>
        <v>#VALUE!</v>
      </c>
    </row>
    <row r="319" spans="1:12" x14ac:dyDescent="0.3">
      <c r="A319">
        <v>258</v>
      </c>
      <c r="B319">
        <v>2</v>
      </c>
      <c r="C319">
        <v>290</v>
      </c>
      <c r="D319">
        <v>3</v>
      </c>
      <c r="E319" t="s">
        <v>558</v>
      </c>
      <c r="F319" s="1">
        <v>44656</v>
      </c>
      <c r="G319" s="1">
        <v>44660</v>
      </c>
      <c r="H319">
        <v>5</v>
      </c>
      <c r="I319">
        <v>68413</v>
      </c>
      <c r="J319">
        <v>13682.6</v>
      </c>
      <c r="K319" t="s">
        <v>564</v>
      </c>
      <c r="L319" t="e" vm="1">
        <f>VLOOKUP(B319, DimCity!$A:$B, 2, 0)</f>
        <v>#VALUE!</v>
      </c>
    </row>
    <row r="320" spans="1:12" x14ac:dyDescent="0.3">
      <c r="A320">
        <v>259</v>
      </c>
      <c r="B320">
        <v>2</v>
      </c>
      <c r="C320">
        <v>291</v>
      </c>
      <c r="D320">
        <v>2</v>
      </c>
      <c r="E320" t="s">
        <v>561</v>
      </c>
      <c r="F320" s="1">
        <v>44649</v>
      </c>
      <c r="G320" s="1">
        <v>44654</v>
      </c>
      <c r="H320">
        <v>6</v>
      </c>
      <c r="I320">
        <v>85620</v>
      </c>
      <c r="J320">
        <v>14270</v>
      </c>
      <c r="K320" t="s">
        <v>564</v>
      </c>
      <c r="L320" t="e" vm="1">
        <f>VLOOKUP(B320, DimCity!$A:$B, 2, 0)</f>
        <v>#VALUE!</v>
      </c>
    </row>
    <row r="321" spans="1:12" x14ac:dyDescent="0.3">
      <c r="A321">
        <v>260</v>
      </c>
      <c r="B321">
        <v>4</v>
      </c>
      <c r="C321">
        <v>292</v>
      </c>
      <c r="D321">
        <v>2</v>
      </c>
      <c r="E321" t="s">
        <v>562</v>
      </c>
      <c r="F321" s="1">
        <v>45222</v>
      </c>
      <c r="G321" s="1">
        <v>45228</v>
      </c>
      <c r="H321">
        <v>7</v>
      </c>
      <c r="I321">
        <v>103068</v>
      </c>
      <c r="J321">
        <v>14724</v>
      </c>
      <c r="K321" t="s">
        <v>564</v>
      </c>
      <c r="L321" t="e" vm="1">
        <f>VLOOKUP(B321, DimCity!$A:$B, 2, 0)</f>
        <v>#VALUE!</v>
      </c>
    </row>
    <row r="322" spans="1:12" x14ac:dyDescent="0.3">
      <c r="A322">
        <v>261</v>
      </c>
      <c r="B322">
        <v>3</v>
      </c>
      <c r="C322">
        <v>295</v>
      </c>
      <c r="D322">
        <v>5</v>
      </c>
      <c r="E322" t="s">
        <v>558</v>
      </c>
      <c r="F322" s="1">
        <v>44795</v>
      </c>
      <c r="G322" s="1">
        <v>44803</v>
      </c>
      <c r="H322">
        <v>9</v>
      </c>
      <c r="I322">
        <v>139253</v>
      </c>
      <c r="J322">
        <v>15472.555555555555</v>
      </c>
      <c r="K322" t="s">
        <v>564</v>
      </c>
      <c r="L322" t="e" vm="1">
        <f>VLOOKUP(B322, DimCity!$A:$B, 2, 0)</f>
        <v>#VALUE!</v>
      </c>
    </row>
    <row r="323" spans="1:12" x14ac:dyDescent="0.3">
      <c r="A323">
        <v>262</v>
      </c>
      <c r="B323">
        <v>2</v>
      </c>
      <c r="C323">
        <v>297</v>
      </c>
      <c r="D323">
        <v>1</v>
      </c>
      <c r="E323" t="s">
        <v>562</v>
      </c>
      <c r="F323" s="1">
        <v>44732</v>
      </c>
      <c r="G323" s="1">
        <v>44736</v>
      </c>
      <c r="H323">
        <v>5</v>
      </c>
      <c r="I323">
        <v>70288</v>
      </c>
      <c r="J323">
        <v>14057.6</v>
      </c>
      <c r="K323" t="s">
        <v>564</v>
      </c>
      <c r="L323" t="e" vm="1">
        <f>VLOOKUP(B323, DimCity!$A:$B, 2, 0)</f>
        <v>#VALUE!</v>
      </c>
    </row>
    <row r="324" spans="1:12" x14ac:dyDescent="0.3">
      <c r="A324">
        <v>263</v>
      </c>
      <c r="B324">
        <v>3</v>
      </c>
      <c r="C324">
        <v>298</v>
      </c>
      <c r="D324">
        <v>5</v>
      </c>
      <c r="E324" t="s">
        <v>562</v>
      </c>
      <c r="F324" s="1">
        <v>44646</v>
      </c>
      <c r="G324" s="1">
        <v>44650</v>
      </c>
      <c r="H324">
        <v>5</v>
      </c>
      <c r="I324">
        <v>70380</v>
      </c>
      <c r="J324">
        <v>14076</v>
      </c>
      <c r="K324" t="s">
        <v>564</v>
      </c>
      <c r="L324" t="e" vm="1">
        <f>VLOOKUP(B324, DimCity!$A:$B, 2, 0)</f>
        <v>#VALUE!</v>
      </c>
    </row>
    <row r="325" spans="1:12" x14ac:dyDescent="0.3">
      <c r="A325">
        <v>264</v>
      </c>
      <c r="B325">
        <v>4</v>
      </c>
      <c r="C325">
        <v>299</v>
      </c>
      <c r="D325">
        <v>4</v>
      </c>
      <c r="E325" t="s">
        <v>560</v>
      </c>
      <c r="F325" s="1">
        <v>45136</v>
      </c>
      <c r="G325" s="1">
        <v>45138</v>
      </c>
      <c r="H325">
        <v>3</v>
      </c>
      <c r="I325">
        <v>35862</v>
      </c>
      <c r="J325">
        <v>11954</v>
      </c>
      <c r="K325" t="s">
        <v>564</v>
      </c>
      <c r="L325" t="e" vm="1">
        <f>VLOOKUP(B325, DimCity!$A:$B, 2, 0)</f>
        <v>#VALUE!</v>
      </c>
    </row>
    <row r="326" spans="1:12" x14ac:dyDescent="0.3">
      <c r="A326">
        <v>265</v>
      </c>
      <c r="B326">
        <v>5</v>
      </c>
      <c r="C326">
        <v>301</v>
      </c>
      <c r="D326">
        <v>4</v>
      </c>
      <c r="E326" t="s">
        <v>561</v>
      </c>
      <c r="F326" s="1">
        <v>44802</v>
      </c>
      <c r="G326" s="1">
        <v>44808</v>
      </c>
      <c r="H326">
        <v>7</v>
      </c>
      <c r="I326">
        <v>109188</v>
      </c>
      <c r="J326">
        <v>15598.285714285714</v>
      </c>
      <c r="K326" t="s">
        <v>564</v>
      </c>
      <c r="L326" t="e" vm="1">
        <f>VLOOKUP(B326, DimCity!$A:$B, 2, 0)</f>
        <v>#VALUE!</v>
      </c>
    </row>
    <row r="327" spans="1:12" x14ac:dyDescent="0.3">
      <c r="A327">
        <v>266</v>
      </c>
      <c r="B327">
        <v>1</v>
      </c>
      <c r="C327">
        <v>302</v>
      </c>
      <c r="D327">
        <v>2</v>
      </c>
      <c r="E327" t="s">
        <v>563</v>
      </c>
      <c r="F327" s="1">
        <v>44641</v>
      </c>
      <c r="G327" s="1">
        <v>44648</v>
      </c>
      <c r="H327">
        <v>8</v>
      </c>
      <c r="I327">
        <v>128527</v>
      </c>
      <c r="J327">
        <v>16065.875</v>
      </c>
      <c r="K327" t="s">
        <v>564</v>
      </c>
      <c r="L327" t="e" vm="1">
        <f>VLOOKUP(B327, DimCity!$A:$B, 2, 0)</f>
        <v>#VALUE!</v>
      </c>
    </row>
    <row r="328" spans="1:12" x14ac:dyDescent="0.3">
      <c r="A328">
        <v>267</v>
      </c>
      <c r="B328">
        <v>2</v>
      </c>
      <c r="C328">
        <v>303</v>
      </c>
      <c r="D328">
        <v>2</v>
      </c>
      <c r="E328" t="s">
        <v>562</v>
      </c>
      <c r="F328" s="1">
        <v>45188</v>
      </c>
      <c r="G328" s="1">
        <v>45196</v>
      </c>
      <c r="H328">
        <v>9</v>
      </c>
      <c r="I328">
        <v>147078</v>
      </c>
      <c r="J328">
        <v>16342</v>
      </c>
      <c r="K328" t="s">
        <v>564</v>
      </c>
      <c r="L328" t="e" vm="1">
        <f>VLOOKUP(B328, DimCity!$A:$B, 2, 0)</f>
        <v>#VALUE!</v>
      </c>
    </row>
    <row r="329" spans="1:12" x14ac:dyDescent="0.3">
      <c r="A329">
        <v>268</v>
      </c>
      <c r="B329">
        <v>3</v>
      </c>
      <c r="C329">
        <v>304</v>
      </c>
      <c r="D329">
        <v>1</v>
      </c>
      <c r="E329" t="s">
        <v>563</v>
      </c>
      <c r="F329" s="1">
        <v>44808</v>
      </c>
      <c r="G329" s="1">
        <v>44814</v>
      </c>
      <c r="H329">
        <v>7</v>
      </c>
      <c r="I329">
        <v>110649</v>
      </c>
      <c r="J329">
        <v>15807</v>
      </c>
      <c r="K329" t="s">
        <v>564</v>
      </c>
      <c r="L329" t="e" vm="1">
        <f>VLOOKUP(B329, DimCity!$A:$B, 2, 0)</f>
        <v>#VALUE!</v>
      </c>
    </row>
    <row r="330" spans="1:12" x14ac:dyDescent="0.3">
      <c r="A330">
        <v>268</v>
      </c>
      <c r="B330">
        <v>4</v>
      </c>
      <c r="C330">
        <v>364</v>
      </c>
      <c r="D330">
        <v>2</v>
      </c>
      <c r="E330" t="s">
        <v>560</v>
      </c>
      <c r="F330" s="1">
        <v>44808</v>
      </c>
      <c r="G330" s="1">
        <v>44811</v>
      </c>
      <c r="H330">
        <v>4</v>
      </c>
      <c r="I330">
        <v>78413</v>
      </c>
      <c r="J330">
        <v>19603.25</v>
      </c>
      <c r="K330" t="s">
        <v>564</v>
      </c>
      <c r="L330" t="e" vm="1">
        <f>VLOOKUP(B330, DimCity!$A:$B, 2, 0)</f>
        <v>#VALUE!</v>
      </c>
    </row>
    <row r="331" spans="1:12" x14ac:dyDescent="0.3">
      <c r="A331">
        <v>269</v>
      </c>
      <c r="B331">
        <v>5</v>
      </c>
      <c r="C331">
        <v>305</v>
      </c>
      <c r="D331">
        <v>3</v>
      </c>
      <c r="E331" t="s">
        <v>560</v>
      </c>
      <c r="F331" s="1">
        <v>45128</v>
      </c>
      <c r="G331" s="1">
        <v>45132</v>
      </c>
      <c r="H331">
        <v>5</v>
      </c>
      <c r="I331">
        <v>73901</v>
      </c>
      <c r="J331">
        <v>14780.2</v>
      </c>
      <c r="K331" t="s">
        <v>564</v>
      </c>
      <c r="L331" t="e" vm="1">
        <f>VLOOKUP(B331, DimCity!$A:$B, 2, 0)</f>
        <v>#VALUE!</v>
      </c>
    </row>
    <row r="332" spans="1:12" x14ac:dyDescent="0.3">
      <c r="A332">
        <v>270</v>
      </c>
      <c r="B332">
        <v>3</v>
      </c>
      <c r="C332">
        <v>306</v>
      </c>
      <c r="D332">
        <v>1</v>
      </c>
      <c r="E332" t="s">
        <v>561</v>
      </c>
      <c r="F332" s="1">
        <v>44572</v>
      </c>
      <c r="G332" s="1">
        <v>44575</v>
      </c>
      <c r="H332">
        <v>4</v>
      </c>
      <c r="I332">
        <v>56521</v>
      </c>
      <c r="J332">
        <v>14130.25</v>
      </c>
      <c r="K332" t="s">
        <v>564</v>
      </c>
      <c r="L332" t="e" vm="1">
        <f>VLOOKUP(B332, DimCity!$A:$B, 2, 0)</f>
        <v>#VALUE!</v>
      </c>
    </row>
    <row r="333" spans="1:12" x14ac:dyDescent="0.3">
      <c r="A333">
        <v>271</v>
      </c>
      <c r="B333">
        <v>2</v>
      </c>
      <c r="C333">
        <v>307</v>
      </c>
      <c r="D333">
        <v>2</v>
      </c>
      <c r="E333" t="s">
        <v>562</v>
      </c>
      <c r="F333" s="1">
        <v>44913</v>
      </c>
      <c r="G333" s="1">
        <v>44914</v>
      </c>
      <c r="H333">
        <v>2</v>
      </c>
      <c r="I333">
        <v>18898</v>
      </c>
      <c r="J333">
        <v>9449</v>
      </c>
      <c r="K333" t="s">
        <v>564</v>
      </c>
      <c r="L333" t="e" vm="1">
        <f>VLOOKUP(B333, DimCity!$A:$B, 2, 0)</f>
        <v>#VALUE!</v>
      </c>
    </row>
    <row r="334" spans="1:12" x14ac:dyDescent="0.3">
      <c r="A334">
        <v>272</v>
      </c>
      <c r="B334">
        <v>1</v>
      </c>
      <c r="C334">
        <v>308</v>
      </c>
      <c r="D334">
        <v>2</v>
      </c>
      <c r="E334" t="s">
        <v>561</v>
      </c>
      <c r="F334" s="1">
        <v>45240</v>
      </c>
      <c r="G334" s="1">
        <v>45247</v>
      </c>
      <c r="H334">
        <v>8</v>
      </c>
      <c r="I334">
        <v>132450</v>
      </c>
      <c r="J334">
        <v>16556.25</v>
      </c>
      <c r="K334" t="s">
        <v>564</v>
      </c>
      <c r="L334" t="e" vm="1">
        <f>VLOOKUP(B334, DimCity!$A:$B, 2, 0)</f>
        <v>#VALUE!</v>
      </c>
    </row>
    <row r="335" spans="1:12" x14ac:dyDescent="0.3">
      <c r="A335">
        <v>273</v>
      </c>
      <c r="B335">
        <v>2</v>
      </c>
      <c r="C335">
        <v>309</v>
      </c>
      <c r="D335">
        <v>4</v>
      </c>
      <c r="E335" t="s">
        <v>558</v>
      </c>
      <c r="F335" s="1">
        <v>45225</v>
      </c>
      <c r="G335" s="1">
        <v>45232</v>
      </c>
      <c r="H335">
        <v>8</v>
      </c>
      <c r="I335">
        <v>132655</v>
      </c>
      <c r="J335">
        <v>16581.875</v>
      </c>
      <c r="K335" t="s">
        <v>564</v>
      </c>
      <c r="L335" t="e" vm="1">
        <f>VLOOKUP(B335, DimCity!$A:$B, 2, 0)</f>
        <v>#VALUE!</v>
      </c>
    </row>
    <row r="336" spans="1:12" x14ac:dyDescent="0.3">
      <c r="A336">
        <v>274</v>
      </c>
      <c r="B336">
        <v>2</v>
      </c>
      <c r="C336">
        <v>310</v>
      </c>
      <c r="D336">
        <v>1</v>
      </c>
      <c r="E336" t="s">
        <v>558</v>
      </c>
      <c r="F336" s="1">
        <v>44953</v>
      </c>
      <c r="G336" s="1">
        <v>44955</v>
      </c>
      <c r="H336">
        <v>3</v>
      </c>
      <c r="I336">
        <v>38221</v>
      </c>
      <c r="J336">
        <v>12740.333333333334</v>
      </c>
      <c r="K336" t="s">
        <v>564</v>
      </c>
      <c r="L336" t="e" vm="1">
        <f>VLOOKUP(B336, DimCity!$A:$B, 2, 0)</f>
        <v>#VALUE!</v>
      </c>
    </row>
    <row r="337" spans="1:12" x14ac:dyDescent="0.3">
      <c r="A337">
        <v>274</v>
      </c>
      <c r="B337">
        <v>2</v>
      </c>
      <c r="C337">
        <v>362</v>
      </c>
      <c r="D337">
        <v>3</v>
      </c>
      <c r="E337" t="s">
        <v>563</v>
      </c>
      <c r="F337" s="1">
        <v>44953</v>
      </c>
      <c r="G337" s="1">
        <v>44956</v>
      </c>
      <c r="H337">
        <v>4</v>
      </c>
      <c r="I337">
        <v>77582</v>
      </c>
      <c r="J337">
        <v>19395.5</v>
      </c>
      <c r="K337" t="s">
        <v>564</v>
      </c>
      <c r="L337" t="e" vm="1">
        <f>VLOOKUP(B337, DimCity!$A:$B, 2, 0)</f>
        <v>#VALUE!</v>
      </c>
    </row>
    <row r="338" spans="1:12" x14ac:dyDescent="0.3">
      <c r="A338">
        <v>275</v>
      </c>
      <c r="B338">
        <v>3</v>
      </c>
      <c r="C338">
        <v>311</v>
      </c>
      <c r="D338">
        <v>4</v>
      </c>
      <c r="E338" t="s">
        <v>558</v>
      </c>
      <c r="F338" s="1">
        <v>44999</v>
      </c>
      <c r="G338" s="1">
        <v>45005</v>
      </c>
      <c r="H338">
        <v>7</v>
      </c>
      <c r="I338">
        <v>115104</v>
      </c>
      <c r="J338">
        <v>16443.428571428572</v>
      </c>
      <c r="K338" t="s">
        <v>564</v>
      </c>
      <c r="L338" t="e" vm="1">
        <f>VLOOKUP(B338, DimCity!$A:$B, 2, 0)</f>
        <v>#VALUE!</v>
      </c>
    </row>
    <row r="339" spans="1:12" x14ac:dyDescent="0.3">
      <c r="A339">
        <v>276</v>
      </c>
      <c r="B339">
        <v>1</v>
      </c>
      <c r="C339">
        <v>312</v>
      </c>
      <c r="D339">
        <v>5</v>
      </c>
      <c r="E339" t="s">
        <v>562</v>
      </c>
      <c r="F339" s="1">
        <v>45006</v>
      </c>
      <c r="G339" s="1">
        <v>45012</v>
      </c>
      <c r="H339">
        <v>7</v>
      </c>
      <c r="I339">
        <v>115538</v>
      </c>
      <c r="J339">
        <v>16505.428571428572</v>
      </c>
      <c r="K339" t="s">
        <v>564</v>
      </c>
      <c r="L339" t="e" vm="1">
        <f>VLOOKUP(B339, DimCity!$A:$B, 2, 0)</f>
        <v>#VALUE!</v>
      </c>
    </row>
    <row r="340" spans="1:12" x14ac:dyDescent="0.3">
      <c r="A340">
        <v>277</v>
      </c>
      <c r="B340">
        <v>3</v>
      </c>
      <c r="C340">
        <v>315</v>
      </c>
      <c r="D340">
        <v>4</v>
      </c>
      <c r="E340" t="s">
        <v>562</v>
      </c>
      <c r="F340" s="1">
        <v>45075</v>
      </c>
      <c r="G340" s="1">
        <v>45080</v>
      </c>
      <c r="H340">
        <v>6</v>
      </c>
      <c r="I340">
        <v>96624</v>
      </c>
      <c r="J340">
        <v>16104</v>
      </c>
      <c r="K340" t="s">
        <v>564</v>
      </c>
      <c r="L340" t="e" vm="1">
        <f>VLOOKUP(B340, DimCity!$A:$B, 2, 0)</f>
        <v>#VALUE!</v>
      </c>
    </row>
    <row r="341" spans="1:12" x14ac:dyDescent="0.3">
      <c r="A341">
        <v>278</v>
      </c>
      <c r="B341">
        <v>4</v>
      </c>
      <c r="C341">
        <v>317</v>
      </c>
      <c r="D341">
        <v>1</v>
      </c>
      <c r="E341" t="s">
        <v>558</v>
      </c>
      <c r="F341" s="1">
        <v>45094</v>
      </c>
      <c r="G341" s="1">
        <v>45101</v>
      </c>
      <c r="H341">
        <v>8</v>
      </c>
      <c r="I341">
        <v>135808</v>
      </c>
      <c r="J341">
        <v>16976</v>
      </c>
      <c r="K341" t="s">
        <v>564</v>
      </c>
      <c r="L341" t="e" vm="1">
        <f>VLOOKUP(B341, DimCity!$A:$B, 2, 0)</f>
        <v>#VALUE!</v>
      </c>
    </row>
    <row r="342" spans="1:12" x14ac:dyDescent="0.3">
      <c r="A342">
        <v>279</v>
      </c>
      <c r="B342">
        <v>4</v>
      </c>
      <c r="C342">
        <v>318</v>
      </c>
      <c r="D342">
        <v>1</v>
      </c>
      <c r="E342" t="s">
        <v>561</v>
      </c>
      <c r="F342" s="1">
        <v>44777</v>
      </c>
      <c r="G342" s="1">
        <v>44781</v>
      </c>
      <c r="H342">
        <v>5</v>
      </c>
      <c r="I342">
        <v>77826</v>
      </c>
      <c r="J342">
        <v>15565.2</v>
      </c>
      <c r="K342" t="s">
        <v>564</v>
      </c>
      <c r="L342" t="e" vm="1">
        <f>VLOOKUP(B342, DimCity!$A:$B, 2, 0)</f>
        <v>#VALUE!</v>
      </c>
    </row>
    <row r="343" spans="1:12" x14ac:dyDescent="0.3">
      <c r="A343">
        <v>279</v>
      </c>
      <c r="B343">
        <v>4</v>
      </c>
      <c r="C343">
        <v>380</v>
      </c>
      <c r="D343">
        <v>4</v>
      </c>
      <c r="E343" t="s">
        <v>560</v>
      </c>
      <c r="F343" s="1">
        <v>44777</v>
      </c>
      <c r="G343" s="1">
        <v>44779</v>
      </c>
      <c r="H343">
        <v>3</v>
      </c>
      <c r="I343">
        <v>56803</v>
      </c>
      <c r="J343">
        <v>18934.333333333332</v>
      </c>
      <c r="K343" t="s">
        <v>564</v>
      </c>
      <c r="L343" t="e" vm="1">
        <f>VLOOKUP(B343, DimCity!$A:$B, 2, 0)</f>
        <v>#VALUE!</v>
      </c>
    </row>
    <row r="344" spans="1:12" x14ac:dyDescent="0.3">
      <c r="A344">
        <v>280</v>
      </c>
      <c r="B344">
        <v>5</v>
      </c>
      <c r="C344">
        <v>324</v>
      </c>
      <c r="D344">
        <v>3</v>
      </c>
      <c r="E344" t="s">
        <v>560</v>
      </c>
      <c r="F344" s="1">
        <v>44576</v>
      </c>
      <c r="G344" s="1">
        <v>44580</v>
      </c>
      <c r="H344">
        <v>5</v>
      </c>
      <c r="I344">
        <v>81285</v>
      </c>
      <c r="J344">
        <v>16257</v>
      </c>
      <c r="K344" t="s">
        <v>564</v>
      </c>
      <c r="L344" t="e" vm="1">
        <f>VLOOKUP(B344, DimCity!$A:$B, 2, 0)</f>
        <v>#VALUE!</v>
      </c>
    </row>
    <row r="345" spans="1:12" x14ac:dyDescent="0.3">
      <c r="A345">
        <v>281</v>
      </c>
      <c r="B345">
        <v>4</v>
      </c>
      <c r="C345">
        <v>325</v>
      </c>
      <c r="D345">
        <v>4</v>
      </c>
      <c r="E345" t="s">
        <v>558</v>
      </c>
      <c r="F345" s="1">
        <v>44866</v>
      </c>
      <c r="G345" s="1">
        <v>44870</v>
      </c>
      <c r="H345">
        <v>5</v>
      </c>
      <c r="I345">
        <v>81888</v>
      </c>
      <c r="J345">
        <v>16377.6</v>
      </c>
      <c r="K345" t="s">
        <v>564</v>
      </c>
      <c r="L345" t="e" vm="1">
        <f>VLOOKUP(B345, DimCity!$A:$B, 2, 0)</f>
        <v>#VALUE!</v>
      </c>
    </row>
    <row r="346" spans="1:12" x14ac:dyDescent="0.3">
      <c r="A346">
        <v>282</v>
      </c>
      <c r="B346">
        <v>1</v>
      </c>
      <c r="C346">
        <v>326</v>
      </c>
      <c r="D346">
        <v>1</v>
      </c>
      <c r="E346" t="s">
        <v>560</v>
      </c>
      <c r="F346" s="1">
        <v>45336</v>
      </c>
      <c r="G346" s="1">
        <v>45338</v>
      </c>
      <c r="H346">
        <v>3</v>
      </c>
      <c r="I346">
        <v>41059</v>
      </c>
      <c r="J346">
        <v>13686.333333333334</v>
      </c>
      <c r="K346" t="s">
        <v>564</v>
      </c>
      <c r="L346" t="e" vm="1">
        <f>VLOOKUP(B346, DimCity!$A:$B, 2, 0)</f>
        <v>#VALUE!</v>
      </c>
    </row>
    <row r="347" spans="1:12" x14ac:dyDescent="0.3">
      <c r="A347">
        <v>283</v>
      </c>
      <c r="B347">
        <v>2</v>
      </c>
      <c r="C347">
        <v>327</v>
      </c>
      <c r="D347">
        <v>2</v>
      </c>
      <c r="E347" t="s">
        <v>558</v>
      </c>
      <c r="F347" s="1">
        <v>44788</v>
      </c>
      <c r="G347" s="1">
        <v>44795</v>
      </c>
      <c r="H347">
        <v>8</v>
      </c>
      <c r="I347">
        <v>145724</v>
      </c>
      <c r="J347">
        <v>18215.5</v>
      </c>
      <c r="K347" t="s">
        <v>564</v>
      </c>
      <c r="L347" t="e" vm="1">
        <f>VLOOKUP(B347, DimCity!$A:$B, 2, 0)</f>
        <v>#VALUE!</v>
      </c>
    </row>
    <row r="348" spans="1:12" x14ac:dyDescent="0.3">
      <c r="A348">
        <v>284</v>
      </c>
      <c r="B348">
        <v>1</v>
      </c>
      <c r="C348">
        <v>328</v>
      </c>
      <c r="D348">
        <v>2</v>
      </c>
      <c r="E348" t="s">
        <v>560</v>
      </c>
      <c r="F348" s="1">
        <v>45002</v>
      </c>
      <c r="G348" s="1">
        <v>45009</v>
      </c>
      <c r="H348">
        <v>8</v>
      </c>
      <c r="I348">
        <v>145731</v>
      </c>
      <c r="J348">
        <v>18216.375</v>
      </c>
      <c r="K348" t="s">
        <v>564</v>
      </c>
      <c r="L348" t="e" vm="1">
        <f>VLOOKUP(B348, DimCity!$A:$B, 2, 0)</f>
        <v>#VALUE!</v>
      </c>
    </row>
    <row r="349" spans="1:12" x14ac:dyDescent="0.3">
      <c r="A349">
        <v>285</v>
      </c>
      <c r="B349">
        <v>5</v>
      </c>
      <c r="C349">
        <v>330</v>
      </c>
      <c r="D349">
        <v>2</v>
      </c>
      <c r="E349" t="s">
        <v>563</v>
      </c>
      <c r="F349" s="1">
        <v>45199</v>
      </c>
      <c r="G349" s="1">
        <v>45201</v>
      </c>
      <c r="H349">
        <v>3</v>
      </c>
      <c r="I349">
        <v>42048</v>
      </c>
      <c r="J349">
        <v>14016</v>
      </c>
      <c r="K349" t="s">
        <v>564</v>
      </c>
      <c r="L349" t="e" vm="1">
        <f>VLOOKUP(B349, DimCity!$A:$B, 2, 0)</f>
        <v>#VALUE!</v>
      </c>
    </row>
    <row r="350" spans="1:12" x14ac:dyDescent="0.3">
      <c r="A350">
        <v>285</v>
      </c>
      <c r="B350">
        <v>4</v>
      </c>
      <c r="C350">
        <v>369</v>
      </c>
      <c r="D350">
        <v>4</v>
      </c>
      <c r="E350" t="s">
        <v>561</v>
      </c>
      <c r="F350" s="1">
        <v>45199</v>
      </c>
      <c r="G350" s="1">
        <v>45201</v>
      </c>
      <c r="H350">
        <v>3</v>
      </c>
      <c r="I350">
        <v>52908</v>
      </c>
      <c r="J350">
        <v>17636</v>
      </c>
      <c r="K350" t="s">
        <v>564</v>
      </c>
      <c r="L350" t="e" vm="1">
        <f>VLOOKUP(B350, DimCity!$A:$B, 2, 0)</f>
        <v>#VALUE!</v>
      </c>
    </row>
    <row r="351" spans="1:12" x14ac:dyDescent="0.3">
      <c r="A351">
        <v>286</v>
      </c>
      <c r="B351">
        <v>5</v>
      </c>
      <c r="C351">
        <v>331</v>
      </c>
      <c r="D351">
        <v>5</v>
      </c>
      <c r="E351" t="s">
        <v>558</v>
      </c>
      <c r="F351" s="1">
        <v>45253</v>
      </c>
      <c r="G351" s="1">
        <v>45260</v>
      </c>
      <c r="H351">
        <v>8</v>
      </c>
      <c r="I351">
        <v>147215</v>
      </c>
      <c r="J351">
        <v>18401.875</v>
      </c>
      <c r="K351" t="s">
        <v>564</v>
      </c>
      <c r="L351" t="e" vm="1">
        <f>VLOOKUP(B351, DimCity!$A:$B, 2, 0)</f>
        <v>#VALUE!</v>
      </c>
    </row>
    <row r="352" spans="1:12" x14ac:dyDescent="0.3">
      <c r="A352">
        <v>287</v>
      </c>
      <c r="B352">
        <v>2</v>
      </c>
      <c r="C352">
        <v>332</v>
      </c>
      <c r="D352">
        <v>1</v>
      </c>
      <c r="E352" t="s">
        <v>563</v>
      </c>
      <c r="F352" s="1">
        <v>45376</v>
      </c>
      <c r="G352" s="1">
        <v>45378</v>
      </c>
      <c r="H352">
        <v>3</v>
      </c>
      <c r="I352">
        <v>42272</v>
      </c>
      <c r="J352">
        <v>14090.666666666666</v>
      </c>
      <c r="K352" t="s">
        <v>564</v>
      </c>
      <c r="L352" t="e" vm="1">
        <f>VLOOKUP(B352, DimCity!$A:$B, 2, 0)</f>
        <v>#VALUE!</v>
      </c>
    </row>
    <row r="353" spans="1:12" x14ac:dyDescent="0.3">
      <c r="A353">
        <v>288</v>
      </c>
      <c r="B353">
        <v>5</v>
      </c>
      <c r="C353">
        <v>334</v>
      </c>
      <c r="D353">
        <v>5</v>
      </c>
      <c r="E353" t="s">
        <v>560</v>
      </c>
      <c r="F353" s="1">
        <v>44784</v>
      </c>
      <c r="G353" s="1">
        <v>44786</v>
      </c>
      <c r="H353">
        <v>3</v>
      </c>
      <c r="I353">
        <v>43682</v>
      </c>
      <c r="J353">
        <v>14560.666666666666</v>
      </c>
      <c r="K353" t="s">
        <v>564</v>
      </c>
      <c r="L353" t="e" vm="1">
        <f>VLOOKUP(B353, DimCity!$A:$B, 2, 0)</f>
        <v>#VALUE!</v>
      </c>
    </row>
    <row r="354" spans="1:12" x14ac:dyDescent="0.3">
      <c r="A354">
        <v>289</v>
      </c>
      <c r="B354">
        <v>1</v>
      </c>
      <c r="C354">
        <v>336</v>
      </c>
      <c r="D354">
        <v>2</v>
      </c>
      <c r="E354" t="s">
        <v>562</v>
      </c>
      <c r="F354" s="1">
        <v>44922</v>
      </c>
      <c r="G354" s="1">
        <v>44923</v>
      </c>
      <c r="H354">
        <v>2</v>
      </c>
      <c r="I354">
        <v>22192</v>
      </c>
      <c r="J354">
        <v>11096</v>
      </c>
      <c r="K354" t="s">
        <v>564</v>
      </c>
      <c r="L354" t="e" vm="1">
        <f>VLOOKUP(B354, DimCity!$A:$B, 2, 0)</f>
        <v>#VALUE!</v>
      </c>
    </row>
    <row r="355" spans="1:12" x14ac:dyDescent="0.3">
      <c r="A355">
        <v>290</v>
      </c>
      <c r="B355">
        <v>2</v>
      </c>
      <c r="C355">
        <v>338</v>
      </c>
      <c r="D355">
        <v>2</v>
      </c>
      <c r="E355" t="s">
        <v>558</v>
      </c>
      <c r="F355" s="1">
        <v>44947</v>
      </c>
      <c r="G355" s="1">
        <v>44950</v>
      </c>
      <c r="H355">
        <v>4</v>
      </c>
      <c r="I355">
        <v>67341</v>
      </c>
      <c r="J355">
        <v>16835.25</v>
      </c>
      <c r="K355" t="s">
        <v>564</v>
      </c>
      <c r="L355" t="e" vm="1">
        <f>VLOOKUP(B355, DimCity!$A:$B, 2, 0)</f>
        <v>#VALUE!</v>
      </c>
    </row>
    <row r="356" spans="1:12" x14ac:dyDescent="0.3">
      <c r="A356">
        <v>290</v>
      </c>
      <c r="B356">
        <v>1</v>
      </c>
      <c r="C356">
        <v>356</v>
      </c>
      <c r="D356">
        <v>2</v>
      </c>
      <c r="E356" t="s">
        <v>561</v>
      </c>
      <c r="F356" s="1">
        <v>44947</v>
      </c>
      <c r="G356" s="1">
        <v>44952</v>
      </c>
      <c r="H356">
        <v>6</v>
      </c>
      <c r="I356">
        <v>123100</v>
      </c>
      <c r="J356">
        <v>20516.666666666668</v>
      </c>
      <c r="K356" t="s">
        <v>564</v>
      </c>
      <c r="L356" t="e" vm="1">
        <f>VLOOKUP(B356, DimCity!$A:$B, 2, 0)</f>
        <v>#VALUE!</v>
      </c>
    </row>
    <row r="357" spans="1:12" x14ac:dyDescent="0.3">
      <c r="A357">
        <v>290</v>
      </c>
      <c r="B357">
        <v>5</v>
      </c>
      <c r="C357">
        <v>390</v>
      </c>
      <c r="D357">
        <v>1</v>
      </c>
      <c r="E357" t="s">
        <v>558</v>
      </c>
      <c r="F357" s="1">
        <v>44947</v>
      </c>
      <c r="G357" s="1">
        <v>44951</v>
      </c>
      <c r="H357">
        <v>5</v>
      </c>
      <c r="I357">
        <v>124175</v>
      </c>
      <c r="J357">
        <v>24835</v>
      </c>
      <c r="K357" t="s">
        <v>565</v>
      </c>
      <c r="L357" t="e" vm="1">
        <f>VLOOKUP(B357, DimCity!$A:$B, 2, 0)</f>
        <v>#VALUE!</v>
      </c>
    </row>
    <row r="358" spans="1:12" x14ac:dyDescent="0.3">
      <c r="A358">
        <v>291</v>
      </c>
      <c r="B358">
        <v>1</v>
      </c>
      <c r="C358">
        <v>339</v>
      </c>
      <c r="D358">
        <v>3</v>
      </c>
      <c r="E358" t="s">
        <v>560</v>
      </c>
      <c r="F358" s="1">
        <v>44655</v>
      </c>
      <c r="G358" s="1">
        <v>44658</v>
      </c>
      <c r="H358">
        <v>4</v>
      </c>
      <c r="I358">
        <v>67458</v>
      </c>
      <c r="J358">
        <v>16864.5</v>
      </c>
      <c r="K358" t="s">
        <v>564</v>
      </c>
      <c r="L358" t="e" vm="1">
        <f>VLOOKUP(B358, DimCity!$A:$B, 2, 0)</f>
        <v>#VALUE!</v>
      </c>
    </row>
    <row r="359" spans="1:12" x14ac:dyDescent="0.3">
      <c r="A359">
        <v>292</v>
      </c>
      <c r="B359">
        <v>5</v>
      </c>
      <c r="C359">
        <v>340</v>
      </c>
      <c r="D359">
        <v>4</v>
      </c>
      <c r="E359" t="s">
        <v>562</v>
      </c>
      <c r="F359" s="1">
        <v>44889</v>
      </c>
      <c r="G359" s="1">
        <v>44893</v>
      </c>
      <c r="H359">
        <v>5</v>
      </c>
      <c r="I359">
        <v>90294</v>
      </c>
      <c r="J359">
        <v>18058.8</v>
      </c>
      <c r="K359" t="s">
        <v>564</v>
      </c>
      <c r="L359" t="e" vm="1">
        <f>VLOOKUP(B359, DimCity!$A:$B, 2, 0)</f>
        <v>#VALUE!</v>
      </c>
    </row>
    <row r="360" spans="1:12" x14ac:dyDescent="0.3">
      <c r="A360">
        <v>293</v>
      </c>
      <c r="B360">
        <v>1</v>
      </c>
      <c r="C360">
        <v>341</v>
      </c>
      <c r="D360">
        <v>5</v>
      </c>
      <c r="E360" t="s">
        <v>562</v>
      </c>
      <c r="F360" s="1">
        <v>44799</v>
      </c>
      <c r="G360" s="1">
        <v>44805</v>
      </c>
      <c r="H360">
        <v>7</v>
      </c>
      <c r="I360">
        <v>137832</v>
      </c>
      <c r="J360">
        <v>19690.285714285714</v>
      </c>
      <c r="K360" t="s">
        <v>564</v>
      </c>
      <c r="L360" t="e" vm="1">
        <f>VLOOKUP(B360, DimCity!$A:$B, 2, 0)</f>
        <v>#VALUE!</v>
      </c>
    </row>
    <row r="361" spans="1:12" x14ac:dyDescent="0.3">
      <c r="A361">
        <v>294</v>
      </c>
      <c r="B361">
        <v>3</v>
      </c>
      <c r="C361">
        <v>342</v>
      </c>
      <c r="D361">
        <v>3</v>
      </c>
      <c r="E361" t="s">
        <v>560</v>
      </c>
      <c r="F361" s="1">
        <v>44817</v>
      </c>
      <c r="G361" s="1">
        <v>44823</v>
      </c>
      <c r="H361">
        <v>7</v>
      </c>
      <c r="I361">
        <v>138328</v>
      </c>
      <c r="J361">
        <v>19761.142857142859</v>
      </c>
      <c r="K361" t="s">
        <v>564</v>
      </c>
      <c r="L361" t="e" vm="1">
        <f>VLOOKUP(B361, DimCity!$A:$B, 2, 0)</f>
        <v>#VALUE!</v>
      </c>
    </row>
    <row r="362" spans="1:12" x14ac:dyDescent="0.3">
      <c r="A362">
        <v>295</v>
      </c>
      <c r="B362">
        <v>4</v>
      </c>
      <c r="C362">
        <v>344</v>
      </c>
      <c r="D362">
        <v>2</v>
      </c>
      <c r="E362" t="s">
        <v>562</v>
      </c>
      <c r="F362" s="1">
        <v>45129</v>
      </c>
      <c r="G362" s="1">
        <v>45132</v>
      </c>
      <c r="H362">
        <v>4</v>
      </c>
      <c r="I362">
        <v>69522</v>
      </c>
      <c r="J362">
        <v>17380.5</v>
      </c>
      <c r="K362" t="s">
        <v>564</v>
      </c>
      <c r="L362" t="e" vm="1">
        <f>VLOOKUP(B362, DimCity!$A:$B, 2, 0)</f>
        <v>#VALUE!</v>
      </c>
    </row>
    <row r="363" spans="1:12" x14ac:dyDescent="0.3">
      <c r="A363">
        <v>296</v>
      </c>
      <c r="B363">
        <v>3</v>
      </c>
      <c r="C363">
        <v>345</v>
      </c>
      <c r="D363">
        <v>1</v>
      </c>
      <c r="E363" t="s">
        <v>562</v>
      </c>
      <c r="F363" s="1">
        <v>45174</v>
      </c>
      <c r="G363" s="1">
        <v>45179</v>
      </c>
      <c r="H363">
        <v>6</v>
      </c>
      <c r="I363">
        <v>116059</v>
      </c>
      <c r="J363">
        <v>19343.166666666668</v>
      </c>
      <c r="K363" t="s">
        <v>564</v>
      </c>
      <c r="L363" t="e" vm="1">
        <f>VLOOKUP(B363, DimCity!$A:$B, 2, 0)</f>
        <v>#VALUE!</v>
      </c>
    </row>
    <row r="364" spans="1:12" x14ac:dyDescent="0.3">
      <c r="A364">
        <v>297</v>
      </c>
      <c r="B364">
        <v>3</v>
      </c>
      <c r="C364">
        <v>346</v>
      </c>
      <c r="D364">
        <v>4</v>
      </c>
      <c r="E364" t="s">
        <v>563</v>
      </c>
      <c r="F364" s="1">
        <v>44746</v>
      </c>
      <c r="G364" s="1">
        <v>44751</v>
      </c>
      <c r="H364">
        <v>6</v>
      </c>
      <c r="I364">
        <v>116527</v>
      </c>
      <c r="J364">
        <v>19421.166666666668</v>
      </c>
      <c r="K364" t="s">
        <v>564</v>
      </c>
      <c r="L364" t="e" vm="1">
        <f>VLOOKUP(B364, DimCity!$A:$B, 2, 0)</f>
        <v>#VALUE!</v>
      </c>
    </row>
    <row r="365" spans="1:12" x14ac:dyDescent="0.3">
      <c r="A365">
        <v>298</v>
      </c>
      <c r="B365">
        <v>5</v>
      </c>
      <c r="C365">
        <v>347</v>
      </c>
      <c r="D365">
        <v>4</v>
      </c>
      <c r="E365" t="s">
        <v>561</v>
      </c>
      <c r="F365" s="1">
        <v>44735</v>
      </c>
      <c r="G365" s="1">
        <v>44739</v>
      </c>
      <c r="H365">
        <v>5</v>
      </c>
      <c r="I365">
        <v>93309</v>
      </c>
      <c r="J365">
        <v>18661.8</v>
      </c>
      <c r="K365" t="s">
        <v>564</v>
      </c>
      <c r="L365" t="e" vm="1">
        <f>VLOOKUP(B365, DimCity!$A:$B, 2, 0)</f>
        <v>#VALUE!</v>
      </c>
    </row>
    <row r="366" spans="1:12" x14ac:dyDescent="0.3">
      <c r="A366">
        <v>299</v>
      </c>
      <c r="B366">
        <v>5</v>
      </c>
      <c r="C366">
        <v>348</v>
      </c>
      <c r="D366">
        <v>2</v>
      </c>
      <c r="E366" t="s">
        <v>558</v>
      </c>
      <c r="F366" s="1">
        <v>44857</v>
      </c>
      <c r="G366" s="1">
        <v>44860</v>
      </c>
      <c r="H366">
        <v>4</v>
      </c>
      <c r="I366">
        <v>70497</v>
      </c>
      <c r="J366">
        <v>17624.25</v>
      </c>
      <c r="K366" t="s">
        <v>564</v>
      </c>
      <c r="L366" t="e" vm="1">
        <f>VLOOKUP(B366, DimCity!$A:$B, 2, 0)</f>
        <v>#VALUE!</v>
      </c>
    </row>
    <row r="367" spans="1:12" x14ac:dyDescent="0.3">
      <c r="A367">
        <v>300</v>
      </c>
      <c r="B367">
        <v>5</v>
      </c>
      <c r="C367">
        <v>349</v>
      </c>
      <c r="D367">
        <v>4</v>
      </c>
      <c r="E367" t="s">
        <v>562</v>
      </c>
      <c r="F367" s="1">
        <v>45207</v>
      </c>
      <c r="G367" s="1">
        <v>45210</v>
      </c>
      <c r="H367">
        <v>4</v>
      </c>
      <c r="I367">
        <v>71300</v>
      </c>
      <c r="J367">
        <v>17825</v>
      </c>
      <c r="K367" t="s">
        <v>564</v>
      </c>
      <c r="L367" t="e" vm="1">
        <f>VLOOKUP(B367, DimCity!$A:$B, 2, 0)</f>
        <v>#VALUE!</v>
      </c>
    </row>
    <row r="368" spans="1:12" x14ac:dyDescent="0.3">
      <c r="A368">
        <v>301</v>
      </c>
      <c r="B368">
        <v>1</v>
      </c>
      <c r="C368">
        <v>350</v>
      </c>
      <c r="D368">
        <v>5</v>
      </c>
      <c r="E368" t="s">
        <v>562</v>
      </c>
      <c r="F368" s="1">
        <v>45244</v>
      </c>
      <c r="G368" s="1">
        <v>45248</v>
      </c>
      <c r="H368">
        <v>5</v>
      </c>
      <c r="I368">
        <v>95068</v>
      </c>
      <c r="J368">
        <v>19013.599999999999</v>
      </c>
      <c r="K368" t="s">
        <v>564</v>
      </c>
      <c r="L368" t="e" vm="1">
        <f>VLOOKUP(B368, DimCity!$A:$B, 2, 0)</f>
        <v>#VALUE!</v>
      </c>
    </row>
    <row r="369" spans="1:12" x14ac:dyDescent="0.3">
      <c r="A369">
        <v>302</v>
      </c>
      <c r="B369">
        <v>5</v>
      </c>
      <c r="C369">
        <v>351</v>
      </c>
      <c r="D369">
        <v>2</v>
      </c>
      <c r="E369" t="s">
        <v>560</v>
      </c>
      <c r="F369" s="1">
        <v>44633</v>
      </c>
      <c r="G369" s="1">
        <v>44639</v>
      </c>
      <c r="H369">
        <v>7</v>
      </c>
      <c r="I369">
        <v>143329</v>
      </c>
      <c r="J369">
        <v>20475.571428571428</v>
      </c>
      <c r="K369" t="s">
        <v>564</v>
      </c>
      <c r="L369" t="e" vm="1">
        <f>VLOOKUP(B369, DimCity!$A:$B, 2, 0)</f>
        <v>#VALUE!</v>
      </c>
    </row>
    <row r="370" spans="1:12" x14ac:dyDescent="0.3">
      <c r="A370">
        <v>303</v>
      </c>
      <c r="B370">
        <v>4</v>
      </c>
      <c r="C370">
        <v>353</v>
      </c>
      <c r="D370">
        <v>5</v>
      </c>
      <c r="E370" t="s">
        <v>560</v>
      </c>
      <c r="F370" s="1">
        <v>44962</v>
      </c>
      <c r="G370" s="1">
        <v>44965</v>
      </c>
      <c r="H370">
        <v>4</v>
      </c>
      <c r="I370">
        <v>71982</v>
      </c>
      <c r="J370">
        <v>17995.5</v>
      </c>
      <c r="K370" t="s">
        <v>564</v>
      </c>
      <c r="L370" t="e" vm="1">
        <f>VLOOKUP(B370, DimCity!$A:$B, 2, 0)</f>
        <v>#VALUE!</v>
      </c>
    </row>
    <row r="371" spans="1:12" x14ac:dyDescent="0.3">
      <c r="A371">
        <v>304</v>
      </c>
      <c r="B371">
        <v>2</v>
      </c>
      <c r="C371">
        <v>354</v>
      </c>
      <c r="D371">
        <v>4</v>
      </c>
      <c r="E371" t="s">
        <v>560</v>
      </c>
      <c r="F371" s="1">
        <v>45217</v>
      </c>
      <c r="G371" s="1">
        <v>45220</v>
      </c>
      <c r="H371">
        <v>4</v>
      </c>
      <c r="I371">
        <v>72912</v>
      </c>
      <c r="J371">
        <v>18228</v>
      </c>
      <c r="K371" t="s">
        <v>564</v>
      </c>
      <c r="L371" t="e" vm="1">
        <f>VLOOKUP(B371, DimCity!$A:$B, 2, 0)</f>
        <v>#VALUE!</v>
      </c>
    </row>
    <row r="372" spans="1:12" x14ac:dyDescent="0.3">
      <c r="A372">
        <v>305</v>
      </c>
      <c r="B372">
        <v>5</v>
      </c>
      <c r="C372">
        <v>359</v>
      </c>
      <c r="D372">
        <v>1</v>
      </c>
      <c r="E372" t="s">
        <v>562</v>
      </c>
      <c r="F372" s="1">
        <v>45252</v>
      </c>
      <c r="G372" s="1">
        <v>45256</v>
      </c>
      <c r="H372">
        <v>5</v>
      </c>
      <c r="I372">
        <v>100378</v>
      </c>
      <c r="J372">
        <v>20075.599999999999</v>
      </c>
      <c r="K372" t="s">
        <v>564</v>
      </c>
      <c r="L372" t="e" vm="1">
        <f>VLOOKUP(B372, DimCity!$A:$B, 2, 0)</f>
        <v>#VALUE!</v>
      </c>
    </row>
    <row r="373" spans="1:12" x14ac:dyDescent="0.3">
      <c r="A373">
        <v>306</v>
      </c>
      <c r="B373">
        <v>2</v>
      </c>
      <c r="C373">
        <v>360</v>
      </c>
      <c r="D373">
        <v>2</v>
      </c>
      <c r="E373" t="s">
        <v>562</v>
      </c>
      <c r="F373" s="1">
        <v>44779</v>
      </c>
      <c r="G373" s="1">
        <v>44782</v>
      </c>
      <c r="H373">
        <v>4</v>
      </c>
      <c r="I373">
        <v>77203</v>
      </c>
      <c r="J373">
        <v>19300.75</v>
      </c>
      <c r="K373" t="s">
        <v>564</v>
      </c>
      <c r="L373" t="e" vm="1">
        <f>VLOOKUP(B373, DimCity!$A:$B, 2, 0)</f>
        <v>#VALUE!</v>
      </c>
    </row>
    <row r="374" spans="1:12" x14ac:dyDescent="0.3">
      <c r="A374">
        <v>307</v>
      </c>
      <c r="B374">
        <v>3</v>
      </c>
      <c r="C374">
        <v>363</v>
      </c>
      <c r="D374">
        <v>3</v>
      </c>
      <c r="E374" t="s">
        <v>560</v>
      </c>
      <c r="F374" s="1">
        <v>44681</v>
      </c>
      <c r="G374" s="1">
        <v>44685</v>
      </c>
      <c r="H374">
        <v>5</v>
      </c>
      <c r="I374">
        <v>103698</v>
      </c>
      <c r="J374">
        <v>20739.599999999999</v>
      </c>
      <c r="K374" t="s">
        <v>565</v>
      </c>
      <c r="L374" t="e" vm="1">
        <f>VLOOKUP(B374, DimCity!$A:$B, 2, 0)</f>
        <v>#VALUE!</v>
      </c>
    </row>
    <row r="375" spans="1:12" x14ac:dyDescent="0.3">
      <c r="A375">
        <v>308</v>
      </c>
      <c r="B375">
        <v>3</v>
      </c>
      <c r="C375">
        <v>365</v>
      </c>
      <c r="D375">
        <v>3</v>
      </c>
      <c r="E375" t="s">
        <v>561</v>
      </c>
      <c r="F375" s="1">
        <v>45405</v>
      </c>
      <c r="G375" s="1">
        <v>45407</v>
      </c>
      <c r="H375">
        <v>3</v>
      </c>
      <c r="I375">
        <v>52314</v>
      </c>
      <c r="J375">
        <v>17438</v>
      </c>
      <c r="K375" t="s">
        <v>564</v>
      </c>
      <c r="L375" t="e" vm="1">
        <f>VLOOKUP(B375, DimCity!$A:$B, 2, 0)</f>
        <v>#VALUE!</v>
      </c>
    </row>
    <row r="376" spans="1:12" x14ac:dyDescent="0.3">
      <c r="A376">
        <v>309</v>
      </c>
      <c r="B376">
        <v>2</v>
      </c>
      <c r="C376">
        <v>366</v>
      </c>
      <c r="D376">
        <v>4</v>
      </c>
      <c r="E376" t="s">
        <v>558</v>
      </c>
      <c r="F376" s="1">
        <v>45318</v>
      </c>
      <c r="G376" s="1">
        <v>45323</v>
      </c>
      <c r="H376">
        <v>6</v>
      </c>
      <c r="I376">
        <v>131640</v>
      </c>
      <c r="J376">
        <v>21940</v>
      </c>
      <c r="K376" t="s">
        <v>565</v>
      </c>
      <c r="L376" t="e" vm="1">
        <f>VLOOKUP(B376, DimCity!$A:$B, 2, 0)</f>
        <v>#VALUE!</v>
      </c>
    </row>
    <row r="377" spans="1:12" x14ac:dyDescent="0.3">
      <c r="A377">
        <v>310</v>
      </c>
      <c r="B377">
        <v>1</v>
      </c>
      <c r="C377">
        <v>368</v>
      </c>
      <c r="D377">
        <v>3</v>
      </c>
      <c r="E377" t="s">
        <v>561</v>
      </c>
      <c r="F377" s="1">
        <v>45290</v>
      </c>
      <c r="G377" s="1">
        <v>45294</v>
      </c>
      <c r="H377">
        <v>5</v>
      </c>
      <c r="I377">
        <v>105430</v>
      </c>
      <c r="J377">
        <v>21086</v>
      </c>
      <c r="K377" t="s">
        <v>565</v>
      </c>
      <c r="L377" t="e" vm="1">
        <f>VLOOKUP(B377, DimCity!$A:$B, 2, 0)</f>
        <v>#VALUE!</v>
      </c>
    </row>
    <row r="378" spans="1:12" x14ac:dyDescent="0.3">
      <c r="A378">
        <v>311</v>
      </c>
      <c r="B378">
        <v>5</v>
      </c>
      <c r="C378">
        <v>371</v>
      </c>
      <c r="D378">
        <v>3</v>
      </c>
      <c r="E378" t="s">
        <v>562</v>
      </c>
      <c r="F378" s="1">
        <v>44887</v>
      </c>
      <c r="G378" s="1">
        <v>44892</v>
      </c>
      <c r="H378">
        <v>6</v>
      </c>
      <c r="I378">
        <v>135861</v>
      </c>
      <c r="J378">
        <v>22643.5</v>
      </c>
      <c r="K378" t="s">
        <v>565</v>
      </c>
      <c r="L378" t="e" vm="1">
        <f>VLOOKUP(B378, DimCity!$A:$B, 2, 0)</f>
        <v>#VALUE!</v>
      </c>
    </row>
    <row r="379" spans="1:12" x14ac:dyDescent="0.3">
      <c r="A379">
        <v>312</v>
      </c>
      <c r="B379">
        <v>2</v>
      </c>
      <c r="C379">
        <v>372</v>
      </c>
      <c r="D379">
        <v>2</v>
      </c>
      <c r="E379" t="s">
        <v>563</v>
      </c>
      <c r="F379" s="1">
        <v>45436</v>
      </c>
      <c r="G379" s="1">
        <v>45439</v>
      </c>
      <c r="H379">
        <v>4</v>
      </c>
      <c r="I379">
        <v>81592</v>
      </c>
      <c r="J379">
        <v>20398</v>
      </c>
      <c r="K379" t="s">
        <v>564</v>
      </c>
      <c r="L379" t="e" vm="1">
        <f>VLOOKUP(B379, DimCity!$A:$B, 2, 0)</f>
        <v>#VALUE!</v>
      </c>
    </row>
    <row r="380" spans="1:12" x14ac:dyDescent="0.3">
      <c r="A380">
        <v>313</v>
      </c>
      <c r="B380">
        <v>5</v>
      </c>
      <c r="C380">
        <v>373</v>
      </c>
      <c r="D380">
        <v>3</v>
      </c>
      <c r="E380" t="s">
        <v>560</v>
      </c>
      <c r="F380" s="1">
        <v>44831</v>
      </c>
      <c r="G380" s="1">
        <v>44834</v>
      </c>
      <c r="H380">
        <v>4</v>
      </c>
      <c r="I380">
        <v>82112</v>
      </c>
      <c r="J380">
        <v>20528</v>
      </c>
      <c r="K380" t="s">
        <v>564</v>
      </c>
      <c r="L380" t="e" vm="1">
        <f>VLOOKUP(B380, DimCity!$A:$B, 2, 0)</f>
        <v>#VALUE!</v>
      </c>
    </row>
    <row r="381" spans="1:12" x14ac:dyDescent="0.3">
      <c r="A381">
        <v>314</v>
      </c>
      <c r="B381">
        <v>4</v>
      </c>
      <c r="C381">
        <v>374</v>
      </c>
      <c r="D381">
        <v>2</v>
      </c>
      <c r="E381" t="s">
        <v>562</v>
      </c>
      <c r="F381" s="1">
        <v>44650</v>
      </c>
      <c r="G381" s="1">
        <v>44655</v>
      </c>
      <c r="H381">
        <v>6</v>
      </c>
      <c r="I381">
        <v>136919</v>
      </c>
      <c r="J381">
        <v>22819.833333333332</v>
      </c>
      <c r="K381" t="s">
        <v>565</v>
      </c>
      <c r="L381" t="e" vm="1">
        <f>VLOOKUP(B381, DimCity!$A:$B, 2, 0)</f>
        <v>#VALUE!</v>
      </c>
    </row>
    <row r="382" spans="1:12" x14ac:dyDescent="0.3">
      <c r="A382">
        <v>315</v>
      </c>
      <c r="B382">
        <v>2</v>
      </c>
      <c r="C382">
        <v>375</v>
      </c>
      <c r="D382">
        <v>1</v>
      </c>
      <c r="E382" t="s">
        <v>558</v>
      </c>
      <c r="F382" s="1">
        <v>44619</v>
      </c>
      <c r="G382" s="1">
        <v>44620</v>
      </c>
      <c r="H382">
        <v>2</v>
      </c>
      <c r="I382">
        <v>27631</v>
      </c>
      <c r="J382">
        <v>13815.5</v>
      </c>
      <c r="K382" t="s">
        <v>564</v>
      </c>
      <c r="L382" t="e" vm="1">
        <f>VLOOKUP(B382, DimCity!$A:$B, 2, 0)</f>
        <v>#VALUE!</v>
      </c>
    </row>
    <row r="383" spans="1:12" x14ac:dyDescent="0.3">
      <c r="A383">
        <v>316</v>
      </c>
      <c r="B383">
        <v>4</v>
      </c>
      <c r="C383">
        <v>376</v>
      </c>
      <c r="D383">
        <v>2</v>
      </c>
      <c r="E383" t="s">
        <v>558</v>
      </c>
      <c r="F383" s="1">
        <v>45147</v>
      </c>
      <c r="G383" s="1">
        <v>45152</v>
      </c>
      <c r="H383">
        <v>6</v>
      </c>
      <c r="I383">
        <v>139448</v>
      </c>
      <c r="J383">
        <v>23241.333333333332</v>
      </c>
      <c r="K383" t="s">
        <v>565</v>
      </c>
      <c r="L383" t="e" vm="1">
        <f>VLOOKUP(B383, DimCity!$A:$B, 2, 0)</f>
        <v>#VALUE!</v>
      </c>
    </row>
    <row r="384" spans="1:12" x14ac:dyDescent="0.3">
      <c r="A384">
        <v>317</v>
      </c>
      <c r="B384">
        <v>2</v>
      </c>
      <c r="C384">
        <v>377</v>
      </c>
      <c r="D384">
        <v>5</v>
      </c>
      <c r="E384" t="s">
        <v>561</v>
      </c>
      <c r="F384" s="1">
        <v>44820</v>
      </c>
      <c r="G384" s="1">
        <v>44823</v>
      </c>
      <c r="H384">
        <v>4</v>
      </c>
      <c r="I384">
        <v>84493</v>
      </c>
      <c r="J384">
        <v>21123.25</v>
      </c>
      <c r="K384" t="s">
        <v>565</v>
      </c>
      <c r="L384" t="e" vm="1">
        <f>VLOOKUP(B384, DimCity!$A:$B, 2, 0)</f>
        <v>#VALUE!</v>
      </c>
    </row>
    <row r="385" spans="1:12" x14ac:dyDescent="0.3">
      <c r="A385">
        <v>318</v>
      </c>
      <c r="B385">
        <v>5</v>
      </c>
      <c r="C385">
        <v>379</v>
      </c>
      <c r="D385">
        <v>5</v>
      </c>
      <c r="E385" t="s">
        <v>558</v>
      </c>
      <c r="F385" s="1">
        <v>44639</v>
      </c>
      <c r="G385" s="1">
        <v>44640</v>
      </c>
      <c r="H385">
        <v>2</v>
      </c>
      <c r="I385">
        <v>28391</v>
      </c>
      <c r="J385">
        <v>14195.5</v>
      </c>
      <c r="K385" t="s">
        <v>564</v>
      </c>
      <c r="L385" t="e" vm="1">
        <f>VLOOKUP(B385, DimCity!$A:$B, 2, 0)</f>
        <v>#VALUE!</v>
      </c>
    </row>
    <row r="386" spans="1:12" x14ac:dyDescent="0.3">
      <c r="A386">
        <v>319</v>
      </c>
      <c r="B386">
        <v>5</v>
      </c>
      <c r="C386">
        <v>381</v>
      </c>
      <c r="D386">
        <v>4</v>
      </c>
      <c r="E386" t="s">
        <v>558</v>
      </c>
      <c r="F386" s="1">
        <v>44663</v>
      </c>
      <c r="G386" s="1">
        <v>44668</v>
      </c>
      <c r="H386">
        <v>6</v>
      </c>
      <c r="I386">
        <v>146202</v>
      </c>
      <c r="J386">
        <v>24367</v>
      </c>
      <c r="K386" t="s">
        <v>565</v>
      </c>
      <c r="L386" t="e" vm="1">
        <f>VLOOKUP(B386, DimCity!$A:$B, 2, 0)</f>
        <v>#VALUE!</v>
      </c>
    </row>
    <row r="387" spans="1:12" x14ac:dyDescent="0.3">
      <c r="A387">
        <v>320</v>
      </c>
      <c r="B387">
        <v>2</v>
      </c>
      <c r="C387">
        <v>383</v>
      </c>
      <c r="D387">
        <v>3</v>
      </c>
      <c r="E387" t="s">
        <v>562</v>
      </c>
      <c r="F387" s="1">
        <v>44972</v>
      </c>
      <c r="G387" s="1">
        <v>44976</v>
      </c>
      <c r="H387">
        <v>5</v>
      </c>
      <c r="I387">
        <v>118117</v>
      </c>
      <c r="J387">
        <v>23623.4</v>
      </c>
      <c r="K387" t="s">
        <v>565</v>
      </c>
      <c r="L387" t="e" vm="1">
        <f>VLOOKUP(B387, DimCity!$A:$B, 2, 0)</f>
        <v>#VALUE!</v>
      </c>
    </row>
    <row r="388" spans="1:12" x14ac:dyDescent="0.3">
      <c r="A388">
        <v>321</v>
      </c>
      <c r="B388">
        <v>2</v>
      </c>
      <c r="C388">
        <v>385</v>
      </c>
      <c r="D388">
        <v>2</v>
      </c>
      <c r="E388" t="s">
        <v>558</v>
      </c>
      <c r="F388" s="1">
        <v>44848</v>
      </c>
      <c r="G388" s="1">
        <v>44852</v>
      </c>
      <c r="H388">
        <v>5</v>
      </c>
      <c r="I388">
        <v>120108</v>
      </c>
      <c r="J388">
        <v>24021.599999999999</v>
      </c>
      <c r="K388" t="s">
        <v>565</v>
      </c>
      <c r="L388" t="e" vm="1">
        <f>VLOOKUP(B388, DimCity!$A:$B, 2, 0)</f>
        <v>#VALUE!</v>
      </c>
    </row>
    <row r="389" spans="1:12" x14ac:dyDescent="0.3">
      <c r="A389">
        <v>322</v>
      </c>
      <c r="B389">
        <v>3</v>
      </c>
      <c r="C389">
        <v>386</v>
      </c>
      <c r="D389">
        <v>4</v>
      </c>
      <c r="E389" t="s">
        <v>561</v>
      </c>
      <c r="F389" s="1">
        <v>44948</v>
      </c>
      <c r="G389" s="1">
        <v>44951</v>
      </c>
      <c r="H389">
        <v>4</v>
      </c>
      <c r="I389">
        <v>90238</v>
      </c>
      <c r="J389">
        <v>22559.5</v>
      </c>
      <c r="K389" t="s">
        <v>565</v>
      </c>
      <c r="L389" t="e" vm="1">
        <f>VLOOKUP(B389, DimCity!$A:$B, 2, 0)</f>
        <v>#VALUE!</v>
      </c>
    </row>
    <row r="390" spans="1:12" x14ac:dyDescent="0.3">
      <c r="A390">
        <v>323</v>
      </c>
      <c r="B390">
        <v>5</v>
      </c>
      <c r="C390">
        <v>387</v>
      </c>
      <c r="D390">
        <v>3</v>
      </c>
      <c r="E390" t="s">
        <v>563</v>
      </c>
      <c r="F390" s="1">
        <v>44578</v>
      </c>
      <c r="G390" s="1">
        <v>44582</v>
      </c>
      <c r="H390">
        <v>5</v>
      </c>
      <c r="I390">
        <v>121824</v>
      </c>
      <c r="J390">
        <v>24364.799999999999</v>
      </c>
      <c r="K390" t="s">
        <v>565</v>
      </c>
      <c r="L390" t="e" vm="1">
        <f>VLOOKUP(B390, DimCity!$A:$B, 2, 0)</f>
        <v>#VALUE!</v>
      </c>
    </row>
    <row r="391" spans="1:12" x14ac:dyDescent="0.3">
      <c r="A391">
        <v>324</v>
      </c>
      <c r="B391">
        <v>2</v>
      </c>
      <c r="C391">
        <v>388</v>
      </c>
      <c r="D391">
        <v>4</v>
      </c>
      <c r="E391" t="s">
        <v>563</v>
      </c>
      <c r="F391" s="1">
        <v>44713</v>
      </c>
      <c r="G391" s="1">
        <v>44716</v>
      </c>
      <c r="H391">
        <v>4</v>
      </c>
      <c r="I391">
        <v>91983</v>
      </c>
      <c r="J391">
        <v>22995.75</v>
      </c>
      <c r="K391" t="s">
        <v>565</v>
      </c>
      <c r="L391" t="e" vm="1">
        <f>VLOOKUP(B391, DimCity!$A:$B, 2, 0)</f>
        <v>#VALUE!</v>
      </c>
    </row>
    <row r="392" spans="1:12" x14ac:dyDescent="0.3">
      <c r="A392">
        <v>325</v>
      </c>
      <c r="B392">
        <v>1</v>
      </c>
      <c r="C392">
        <v>389</v>
      </c>
      <c r="D392">
        <v>4</v>
      </c>
      <c r="E392" t="s">
        <v>562</v>
      </c>
      <c r="F392" s="1">
        <v>45238</v>
      </c>
      <c r="G392" s="1">
        <v>45242</v>
      </c>
      <c r="H392">
        <v>5</v>
      </c>
      <c r="I392">
        <v>123958</v>
      </c>
      <c r="J392">
        <v>24791.599999999999</v>
      </c>
      <c r="K392" t="s">
        <v>565</v>
      </c>
      <c r="L392" t="e" vm="1">
        <f>VLOOKUP(B392, DimCity!$A:$B, 2, 0)</f>
        <v>#VALUE!</v>
      </c>
    </row>
    <row r="393" spans="1:12" x14ac:dyDescent="0.3">
      <c r="A393">
        <v>326</v>
      </c>
      <c r="B393">
        <v>2</v>
      </c>
      <c r="C393">
        <v>392</v>
      </c>
      <c r="D393">
        <v>2</v>
      </c>
      <c r="E393" t="s">
        <v>563</v>
      </c>
      <c r="F393" s="1">
        <v>44992</v>
      </c>
      <c r="G393" s="1">
        <v>44995</v>
      </c>
      <c r="H393">
        <v>4</v>
      </c>
      <c r="I393">
        <v>93837</v>
      </c>
      <c r="J393">
        <v>23459.25</v>
      </c>
      <c r="K393" t="s">
        <v>565</v>
      </c>
      <c r="L393" t="e" vm="1">
        <f>VLOOKUP(B393, DimCity!$A:$B, 2, 0)</f>
        <v>#VALUE!</v>
      </c>
    </row>
    <row r="394" spans="1:12" x14ac:dyDescent="0.3">
      <c r="A394">
        <v>327</v>
      </c>
      <c r="B394">
        <v>3</v>
      </c>
      <c r="C394">
        <v>393</v>
      </c>
      <c r="D394">
        <v>1</v>
      </c>
      <c r="E394" t="s">
        <v>561</v>
      </c>
      <c r="F394" s="1">
        <v>45418</v>
      </c>
      <c r="G394" s="1">
        <v>45421</v>
      </c>
      <c r="H394">
        <v>4</v>
      </c>
      <c r="I394">
        <v>94764</v>
      </c>
      <c r="J394">
        <v>23691</v>
      </c>
      <c r="K394" t="s">
        <v>565</v>
      </c>
      <c r="L394" t="e" vm="1">
        <f>VLOOKUP(B394, DimCity!$A:$B, 2, 0)</f>
        <v>#VALUE!</v>
      </c>
    </row>
    <row r="395" spans="1:12" x14ac:dyDescent="0.3">
      <c r="A395">
        <v>328</v>
      </c>
      <c r="B395">
        <v>1</v>
      </c>
      <c r="C395">
        <v>394</v>
      </c>
      <c r="D395">
        <v>1</v>
      </c>
      <c r="E395" t="s">
        <v>563</v>
      </c>
      <c r="F395" s="1">
        <v>44811</v>
      </c>
      <c r="G395" s="1">
        <v>44814</v>
      </c>
      <c r="H395">
        <v>4</v>
      </c>
      <c r="I395">
        <v>94970</v>
      </c>
      <c r="J395">
        <v>23742.5</v>
      </c>
      <c r="K395" t="s">
        <v>565</v>
      </c>
      <c r="L395" t="e" vm="1">
        <f>VLOOKUP(B395, DimCity!$A:$B, 2, 0)</f>
        <v>#VALUE!</v>
      </c>
    </row>
    <row r="396" spans="1:12" x14ac:dyDescent="0.3">
      <c r="A396">
        <v>19</v>
      </c>
      <c r="B396">
        <v>3</v>
      </c>
      <c r="C396">
        <v>395</v>
      </c>
      <c r="D396">
        <v>3</v>
      </c>
      <c r="E396" t="s">
        <v>563</v>
      </c>
      <c r="F396" s="1">
        <v>45349</v>
      </c>
      <c r="G396" s="1">
        <v>45353</v>
      </c>
      <c r="H396">
        <v>5</v>
      </c>
      <c r="I396">
        <v>127206</v>
      </c>
      <c r="J396">
        <v>25441.200000000001</v>
      </c>
      <c r="K396" t="s">
        <v>565</v>
      </c>
      <c r="L396" t="e" vm="1">
        <f>VLOOKUP(B396, DimCity!$A:$B, 2, 0)</f>
        <v>#VALUE!</v>
      </c>
    </row>
    <row r="397" spans="1:12" x14ac:dyDescent="0.3">
      <c r="A397">
        <v>257</v>
      </c>
      <c r="B397">
        <v>3</v>
      </c>
      <c r="C397">
        <v>396</v>
      </c>
      <c r="D397">
        <v>1</v>
      </c>
      <c r="E397" t="s">
        <v>558</v>
      </c>
      <c r="F397" s="1">
        <v>45248</v>
      </c>
      <c r="G397" s="1">
        <v>45252</v>
      </c>
      <c r="H397">
        <v>5</v>
      </c>
      <c r="I397">
        <v>134141</v>
      </c>
      <c r="J397">
        <v>26828.2</v>
      </c>
      <c r="K397" t="s">
        <v>565</v>
      </c>
      <c r="L397" t="e" vm="1">
        <f>VLOOKUP(B397, DimCity!$A:$B, 2, 0)</f>
        <v>#VALUE!</v>
      </c>
    </row>
    <row r="398" spans="1:12" x14ac:dyDescent="0.3">
      <c r="A398">
        <v>329</v>
      </c>
      <c r="B398">
        <v>5</v>
      </c>
      <c r="C398">
        <v>397</v>
      </c>
      <c r="D398">
        <v>5</v>
      </c>
      <c r="E398" t="s">
        <v>558</v>
      </c>
      <c r="F398" s="1">
        <v>45430</v>
      </c>
      <c r="G398" s="1">
        <v>45434</v>
      </c>
      <c r="H398">
        <v>5</v>
      </c>
      <c r="I398">
        <v>135377</v>
      </c>
      <c r="J398">
        <v>27075.4</v>
      </c>
      <c r="K398" t="s">
        <v>565</v>
      </c>
      <c r="L398" t="e" vm="1">
        <f>VLOOKUP(B398, DimCity!$A:$B, 2, 0)</f>
        <v>#VALUE!</v>
      </c>
    </row>
    <row r="399" spans="1:12" x14ac:dyDescent="0.3">
      <c r="A399">
        <v>330</v>
      </c>
      <c r="B399">
        <v>1</v>
      </c>
      <c r="C399">
        <v>398</v>
      </c>
      <c r="D399">
        <v>5</v>
      </c>
      <c r="E399" t="s">
        <v>562</v>
      </c>
      <c r="F399" s="1">
        <v>45460</v>
      </c>
      <c r="G399" s="1">
        <v>45462</v>
      </c>
      <c r="H399">
        <v>3</v>
      </c>
      <c r="I399">
        <v>67892</v>
      </c>
      <c r="J399">
        <v>22630.666666666668</v>
      </c>
      <c r="K399" t="s">
        <v>565</v>
      </c>
      <c r="L399" t="e" vm="1">
        <f>VLOOKUP(B399, DimCity!$A:$B, 2, 0)</f>
        <v>#VALUE!</v>
      </c>
    </row>
    <row r="400" spans="1:12" x14ac:dyDescent="0.3">
      <c r="A400">
        <v>331</v>
      </c>
      <c r="B400">
        <v>2</v>
      </c>
      <c r="C400">
        <v>399</v>
      </c>
      <c r="D400">
        <v>3</v>
      </c>
      <c r="E400" t="s">
        <v>562</v>
      </c>
      <c r="F400" s="1">
        <v>45000</v>
      </c>
      <c r="G400" s="1">
        <v>45003</v>
      </c>
      <c r="H400">
        <v>4</v>
      </c>
      <c r="I400">
        <v>103705</v>
      </c>
      <c r="J400">
        <v>25926.25</v>
      </c>
      <c r="K400" t="s">
        <v>565</v>
      </c>
      <c r="L400" t="e" vm="1">
        <f>VLOOKUP(B400, DimCity!$A:$B, 2, 0)</f>
        <v>#VALUE!</v>
      </c>
    </row>
    <row r="401" spans="1:12" x14ac:dyDescent="0.3">
      <c r="A401">
        <v>305</v>
      </c>
      <c r="B401">
        <v>4</v>
      </c>
      <c r="C401">
        <v>400</v>
      </c>
      <c r="D401">
        <v>2</v>
      </c>
      <c r="E401" t="s">
        <v>563</v>
      </c>
      <c r="F401" s="1">
        <v>45252</v>
      </c>
      <c r="G401" s="1">
        <v>45256</v>
      </c>
      <c r="H401">
        <v>5</v>
      </c>
      <c r="I401">
        <v>138901</v>
      </c>
      <c r="J401">
        <v>27780.2</v>
      </c>
      <c r="K401" t="s">
        <v>565</v>
      </c>
      <c r="L401" t="e" vm="1">
        <f>VLOOKUP(B401, DimCity!$A:$B, 2, 0)</f>
        <v>#VALUE!</v>
      </c>
    </row>
    <row r="402" spans="1:12" x14ac:dyDescent="0.3">
      <c r="A402">
        <v>332</v>
      </c>
      <c r="B402">
        <v>3</v>
      </c>
      <c r="C402">
        <v>401</v>
      </c>
      <c r="D402">
        <v>3</v>
      </c>
      <c r="E402" t="s">
        <v>560</v>
      </c>
      <c r="F402" s="1">
        <v>45043</v>
      </c>
      <c r="G402" s="1">
        <v>45047</v>
      </c>
      <c r="H402">
        <v>5</v>
      </c>
      <c r="I402">
        <v>139484</v>
      </c>
      <c r="J402">
        <v>27896.799999999999</v>
      </c>
      <c r="K402" t="s">
        <v>565</v>
      </c>
      <c r="L402" t="e" vm="1">
        <f>VLOOKUP(B402, DimCity!$A:$B, 2, 0)</f>
        <v>#VALUE!</v>
      </c>
    </row>
    <row r="403" spans="1:12" x14ac:dyDescent="0.3">
      <c r="A403">
        <v>333</v>
      </c>
      <c r="B403">
        <v>5</v>
      </c>
      <c r="C403">
        <v>402</v>
      </c>
      <c r="D403">
        <v>2</v>
      </c>
      <c r="E403" t="s">
        <v>563</v>
      </c>
      <c r="F403" s="1">
        <v>45367</v>
      </c>
      <c r="G403" s="1">
        <v>45371</v>
      </c>
      <c r="H403">
        <v>5</v>
      </c>
      <c r="I403">
        <v>142034</v>
      </c>
      <c r="J403">
        <v>28406.799999999999</v>
      </c>
      <c r="K403" t="s">
        <v>565</v>
      </c>
      <c r="L403" t="e" vm="1">
        <f>VLOOKUP(B403, DimCity!$A:$B, 2, 0)</f>
        <v>#VALUE!</v>
      </c>
    </row>
    <row r="404" spans="1:12" x14ac:dyDescent="0.3">
      <c r="A404">
        <v>43</v>
      </c>
      <c r="B404">
        <v>4</v>
      </c>
      <c r="C404">
        <v>403</v>
      </c>
      <c r="D404">
        <v>1</v>
      </c>
      <c r="E404" t="s">
        <v>560</v>
      </c>
      <c r="F404" s="1">
        <v>44707</v>
      </c>
      <c r="G404" s="1">
        <v>44709</v>
      </c>
      <c r="H404">
        <v>3</v>
      </c>
      <c r="I404">
        <v>71572</v>
      </c>
      <c r="J404">
        <v>23857.333333333332</v>
      </c>
      <c r="K404" t="s">
        <v>565</v>
      </c>
      <c r="L404" t="e" vm="1">
        <f>VLOOKUP(B404, DimCity!$A:$B, 2, 0)</f>
        <v>#VALUE!</v>
      </c>
    </row>
    <row r="405" spans="1:12" x14ac:dyDescent="0.3">
      <c r="A405">
        <v>334</v>
      </c>
      <c r="B405">
        <v>2</v>
      </c>
      <c r="C405">
        <v>404</v>
      </c>
      <c r="D405">
        <v>4</v>
      </c>
      <c r="E405" t="s">
        <v>563</v>
      </c>
      <c r="F405" s="1">
        <v>44957</v>
      </c>
      <c r="G405" s="1">
        <v>44961</v>
      </c>
      <c r="H405">
        <v>5</v>
      </c>
      <c r="I405">
        <v>143254</v>
      </c>
      <c r="J405">
        <v>28650.799999999999</v>
      </c>
      <c r="K405" t="s">
        <v>565</v>
      </c>
      <c r="L405" t="e" vm="1">
        <f>VLOOKUP(B405, DimCity!$A:$B, 2, 0)</f>
        <v>#VALUE!</v>
      </c>
    </row>
    <row r="406" spans="1:12" x14ac:dyDescent="0.3">
      <c r="A406">
        <v>335</v>
      </c>
      <c r="B406">
        <v>2</v>
      </c>
      <c r="C406">
        <v>405</v>
      </c>
      <c r="D406">
        <v>5</v>
      </c>
      <c r="E406" t="s">
        <v>558</v>
      </c>
      <c r="F406" s="1">
        <v>44705</v>
      </c>
      <c r="G406" s="1">
        <v>44707</v>
      </c>
      <c r="H406">
        <v>3</v>
      </c>
      <c r="I406">
        <v>72072</v>
      </c>
      <c r="J406">
        <v>24024</v>
      </c>
      <c r="K406" t="s">
        <v>565</v>
      </c>
      <c r="L406" t="e" vm="1">
        <f>VLOOKUP(B406, DimCity!$A:$B, 2, 0)</f>
        <v>#VALUE!</v>
      </c>
    </row>
    <row r="407" spans="1:12" x14ac:dyDescent="0.3">
      <c r="A407">
        <v>336</v>
      </c>
      <c r="B407">
        <v>4</v>
      </c>
      <c r="C407">
        <v>406</v>
      </c>
      <c r="D407">
        <v>5</v>
      </c>
      <c r="E407" t="s">
        <v>560</v>
      </c>
      <c r="F407" s="1">
        <v>45047</v>
      </c>
      <c r="G407" s="1">
        <v>45050</v>
      </c>
      <c r="H407">
        <v>4</v>
      </c>
      <c r="I407">
        <v>108187</v>
      </c>
      <c r="J407">
        <v>27046.75</v>
      </c>
      <c r="K407" t="s">
        <v>565</v>
      </c>
      <c r="L407" t="e" vm="1">
        <f>VLOOKUP(B407, DimCity!$A:$B, 2, 0)</f>
        <v>#VALUE!</v>
      </c>
    </row>
    <row r="408" spans="1:12" x14ac:dyDescent="0.3">
      <c r="A408">
        <v>337</v>
      </c>
      <c r="B408">
        <v>2</v>
      </c>
      <c r="C408">
        <v>407</v>
      </c>
      <c r="D408">
        <v>4</v>
      </c>
      <c r="E408" t="s">
        <v>558</v>
      </c>
      <c r="F408" s="1">
        <v>45415</v>
      </c>
      <c r="G408" s="1">
        <v>45419</v>
      </c>
      <c r="H408">
        <v>5</v>
      </c>
      <c r="I408">
        <v>145766</v>
      </c>
      <c r="J408">
        <v>29153.200000000001</v>
      </c>
      <c r="K408" t="s">
        <v>565</v>
      </c>
      <c r="L408" t="e" vm="1">
        <f>VLOOKUP(B408, DimCity!$A:$B, 2, 0)</f>
        <v>#VALUE!</v>
      </c>
    </row>
    <row r="409" spans="1:12" x14ac:dyDescent="0.3">
      <c r="A409">
        <v>29</v>
      </c>
      <c r="B409">
        <v>4</v>
      </c>
      <c r="C409">
        <v>408</v>
      </c>
      <c r="D409">
        <v>4</v>
      </c>
      <c r="E409" t="s">
        <v>562</v>
      </c>
      <c r="F409" s="1">
        <v>45407</v>
      </c>
      <c r="G409" s="1">
        <v>45411</v>
      </c>
      <c r="H409">
        <v>5</v>
      </c>
      <c r="I409">
        <v>146493</v>
      </c>
      <c r="J409">
        <v>29298.6</v>
      </c>
      <c r="K409" t="s">
        <v>565</v>
      </c>
      <c r="L409" t="e" vm="1">
        <f>VLOOKUP(B409, DimCity!$A:$B, 2, 0)</f>
        <v>#VALUE!</v>
      </c>
    </row>
    <row r="410" spans="1:12" x14ac:dyDescent="0.3">
      <c r="A410">
        <v>338</v>
      </c>
      <c r="B410">
        <v>4</v>
      </c>
      <c r="C410">
        <v>409</v>
      </c>
      <c r="D410">
        <v>3</v>
      </c>
      <c r="E410" t="s">
        <v>558</v>
      </c>
      <c r="F410" s="1">
        <v>44836</v>
      </c>
      <c r="G410" s="1">
        <v>44840</v>
      </c>
      <c r="H410">
        <v>5</v>
      </c>
      <c r="I410">
        <v>147512</v>
      </c>
      <c r="J410">
        <v>29502.400000000001</v>
      </c>
      <c r="K410" t="s">
        <v>565</v>
      </c>
      <c r="L410" t="e" vm="1">
        <f>VLOOKUP(B410, DimCity!$A:$B, 2, 0)</f>
        <v>#VALUE!</v>
      </c>
    </row>
    <row r="411" spans="1:12" x14ac:dyDescent="0.3">
      <c r="A411">
        <v>43</v>
      </c>
      <c r="B411">
        <v>3</v>
      </c>
      <c r="C411">
        <v>410</v>
      </c>
      <c r="D411">
        <v>5</v>
      </c>
      <c r="E411" t="s">
        <v>558</v>
      </c>
      <c r="F411" s="1">
        <v>44707</v>
      </c>
      <c r="G411" s="1">
        <v>44711</v>
      </c>
      <c r="H411">
        <v>5</v>
      </c>
      <c r="I411">
        <v>147575</v>
      </c>
      <c r="J411">
        <v>29515</v>
      </c>
      <c r="K411" t="s">
        <v>565</v>
      </c>
      <c r="L411" t="e" vm="1">
        <f>VLOOKUP(B411, DimCity!$A:$B, 2, 0)</f>
        <v>#VALUE!</v>
      </c>
    </row>
    <row r="412" spans="1:12" x14ac:dyDescent="0.3">
      <c r="A412">
        <v>339</v>
      </c>
      <c r="B412">
        <v>1</v>
      </c>
      <c r="C412">
        <v>411</v>
      </c>
      <c r="D412">
        <v>1</v>
      </c>
      <c r="E412" t="s">
        <v>560</v>
      </c>
      <c r="F412" s="1">
        <v>45183</v>
      </c>
      <c r="G412" s="1">
        <v>45186</v>
      </c>
      <c r="H412">
        <v>4</v>
      </c>
      <c r="I412">
        <v>111160</v>
      </c>
      <c r="J412">
        <v>27790</v>
      </c>
      <c r="K412" t="s">
        <v>565</v>
      </c>
      <c r="L412" t="e" vm="1">
        <f>VLOOKUP(B412, DimCity!$A:$B, 2, 0)</f>
        <v>#VALUE!</v>
      </c>
    </row>
    <row r="413" spans="1:12" x14ac:dyDescent="0.3">
      <c r="A413">
        <v>32</v>
      </c>
      <c r="B413">
        <v>2</v>
      </c>
      <c r="C413">
        <v>412</v>
      </c>
      <c r="D413">
        <v>4</v>
      </c>
      <c r="E413" t="s">
        <v>558</v>
      </c>
      <c r="F413" s="1">
        <v>45012</v>
      </c>
      <c r="G413" s="1">
        <v>45016</v>
      </c>
      <c r="H413">
        <v>5</v>
      </c>
      <c r="I413">
        <v>148402</v>
      </c>
      <c r="J413">
        <v>29680.400000000001</v>
      </c>
      <c r="K413" t="s">
        <v>565</v>
      </c>
      <c r="L413" t="e" vm="1">
        <f>VLOOKUP(B413, DimCity!$A:$B, 2, 0)</f>
        <v>#VALUE!</v>
      </c>
    </row>
    <row r="414" spans="1:12" x14ac:dyDescent="0.3">
      <c r="A414">
        <v>340</v>
      </c>
      <c r="B414">
        <v>3</v>
      </c>
      <c r="C414">
        <v>413</v>
      </c>
      <c r="D414">
        <v>2</v>
      </c>
      <c r="E414" t="s">
        <v>560</v>
      </c>
      <c r="F414" s="1">
        <v>45106</v>
      </c>
      <c r="G414" s="1">
        <v>45109</v>
      </c>
      <c r="H414">
        <v>4</v>
      </c>
      <c r="I414">
        <v>112255</v>
      </c>
      <c r="J414">
        <v>28063.75</v>
      </c>
      <c r="K414" t="s">
        <v>565</v>
      </c>
      <c r="L414" t="e" vm="1">
        <f>VLOOKUP(B414, DimCity!$A:$B, 2, 0)</f>
        <v>#VALUE!</v>
      </c>
    </row>
    <row r="415" spans="1:12" x14ac:dyDescent="0.3">
      <c r="A415">
        <v>341</v>
      </c>
      <c r="B415">
        <v>1</v>
      </c>
      <c r="C415">
        <v>414</v>
      </c>
      <c r="D415">
        <v>1</v>
      </c>
      <c r="E415" t="s">
        <v>558</v>
      </c>
      <c r="F415" s="1">
        <v>44821</v>
      </c>
      <c r="G415" s="1">
        <v>44824</v>
      </c>
      <c r="H415">
        <v>4</v>
      </c>
      <c r="I415">
        <v>114713</v>
      </c>
      <c r="J415">
        <v>28678.25</v>
      </c>
      <c r="K415" t="s">
        <v>565</v>
      </c>
      <c r="L415" t="e" vm="1">
        <f>VLOOKUP(B415, DimCity!$A:$B, 2, 0)</f>
        <v>#VALUE!</v>
      </c>
    </row>
    <row r="416" spans="1:12" x14ac:dyDescent="0.3">
      <c r="A416">
        <v>342</v>
      </c>
      <c r="B416">
        <v>4</v>
      </c>
      <c r="C416">
        <v>415</v>
      </c>
      <c r="D416">
        <v>2</v>
      </c>
      <c r="E416" t="s">
        <v>561</v>
      </c>
      <c r="F416" s="1">
        <v>44852</v>
      </c>
      <c r="G416" s="1">
        <v>44853</v>
      </c>
      <c r="H416">
        <v>2</v>
      </c>
      <c r="I416">
        <v>38331</v>
      </c>
      <c r="J416">
        <v>19165.5</v>
      </c>
      <c r="K416" t="s">
        <v>564</v>
      </c>
      <c r="L416" t="e" vm="1">
        <f>VLOOKUP(B416, DimCity!$A:$B, 2, 0)</f>
        <v>#VALUE!</v>
      </c>
    </row>
    <row r="417" spans="1:12" x14ac:dyDescent="0.3">
      <c r="A417">
        <v>155</v>
      </c>
      <c r="B417">
        <v>4</v>
      </c>
      <c r="C417">
        <v>416</v>
      </c>
      <c r="D417">
        <v>4</v>
      </c>
      <c r="E417" t="s">
        <v>561</v>
      </c>
      <c r="F417" s="1">
        <v>45156</v>
      </c>
      <c r="G417" s="1">
        <v>45158</v>
      </c>
      <c r="H417">
        <v>3</v>
      </c>
      <c r="I417">
        <v>76746</v>
      </c>
      <c r="J417">
        <v>25582</v>
      </c>
      <c r="K417" t="s">
        <v>565</v>
      </c>
      <c r="L417" t="e" vm="1">
        <f>VLOOKUP(B417, DimCity!$A:$B, 2, 0)</f>
        <v>#VALUE!</v>
      </c>
    </row>
    <row r="418" spans="1:12" x14ac:dyDescent="0.3">
      <c r="A418">
        <v>106</v>
      </c>
      <c r="B418">
        <v>4</v>
      </c>
      <c r="C418">
        <v>417</v>
      </c>
      <c r="D418">
        <v>3</v>
      </c>
      <c r="E418" t="s">
        <v>563</v>
      </c>
      <c r="F418" s="1">
        <v>45027</v>
      </c>
      <c r="G418" s="1">
        <v>45030</v>
      </c>
      <c r="H418">
        <v>4</v>
      </c>
      <c r="I418">
        <v>116774</v>
      </c>
      <c r="J418">
        <v>29193.5</v>
      </c>
      <c r="K418" t="s">
        <v>565</v>
      </c>
      <c r="L418" t="e" vm="1">
        <f>VLOOKUP(B418, DimCity!$A:$B, 2, 0)</f>
        <v>#VALUE!</v>
      </c>
    </row>
    <row r="419" spans="1:12" x14ac:dyDescent="0.3">
      <c r="A419">
        <v>343</v>
      </c>
      <c r="B419">
        <v>4</v>
      </c>
      <c r="C419">
        <v>418</v>
      </c>
      <c r="D419">
        <v>2</v>
      </c>
      <c r="E419" t="s">
        <v>560</v>
      </c>
      <c r="F419" s="1">
        <v>45214</v>
      </c>
      <c r="G419" s="1">
        <v>45217</v>
      </c>
      <c r="H419">
        <v>4</v>
      </c>
      <c r="I419">
        <v>117186</v>
      </c>
      <c r="J419">
        <v>29296.5</v>
      </c>
      <c r="K419" t="s">
        <v>565</v>
      </c>
      <c r="L419" t="e" vm="1">
        <f>VLOOKUP(B419, DimCity!$A:$B, 2, 0)</f>
        <v>#VALUE!</v>
      </c>
    </row>
    <row r="420" spans="1:12" x14ac:dyDescent="0.3">
      <c r="A420">
        <v>344</v>
      </c>
      <c r="B420">
        <v>5</v>
      </c>
      <c r="C420">
        <v>419</v>
      </c>
      <c r="D420">
        <v>2</v>
      </c>
      <c r="E420" t="s">
        <v>560</v>
      </c>
      <c r="F420" s="1">
        <v>44908</v>
      </c>
      <c r="G420" s="1">
        <v>44911</v>
      </c>
      <c r="H420">
        <v>4</v>
      </c>
      <c r="I420">
        <v>117574</v>
      </c>
      <c r="J420">
        <v>29393.5</v>
      </c>
      <c r="K420" t="s">
        <v>565</v>
      </c>
      <c r="L420" t="e" vm="1">
        <f>VLOOKUP(B420, DimCity!$A:$B, 2, 0)</f>
        <v>#VALUE!</v>
      </c>
    </row>
    <row r="421" spans="1:12" x14ac:dyDescent="0.3">
      <c r="A421">
        <v>44</v>
      </c>
      <c r="B421">
        <v>2</v>
      </c>
      <c r="C421">
        <v>420</v>
      </c>
      <c r="D421">
        <v>2</v>
      </c>
      <c r="E421" t="s">
        <v>563</v>
      </c>
      <c r="F421" s="1">
        <v>44696</v>
      </c>
      <c r="G421" s="1">
        <v>44699</v>
      </c>
      <c r="H421">
        <v>4</v>
      </c>
      <c r="I421">
        <v>118304</v>
      </c>
      <c r="J421">
        <v>29576</v>
      </c>
      <c r="K421" t="s">
        <v>565</v>
      </c>
      <c r="L421" t="e" vm="1">
        <f>VLOOKUP(B421, DimCity!$A:$B, 2, 0)</f>
        <v>#VALUE!</v>
      </c>
    </row>
    <row r="422" spans="1:12" x14ac:dyDescent="0.3">
      <c r="A422">
        <v>345</v>
      </c>
      <c r="B422">
        <v>2</v>
      </c>
      <c r="C422">
        <v>421</v>
      </c>
      <c r="D422">
        <v>4</v>
      </c>
      <c r="E422" t="s">
        <v>560</v>
      </c>
      <c r="F422" s="1">
        <v>45379</v>
      </c>
      <c r="G422" s="1">
        <v>45382</v>
      </c>
      <c r="H422">
        <v>4</v>
      </c>
      <c r="I422">
        <v>120028</v>
      </c>
      <c r="J422">
        <v>30007</v>
      </c>
      <c r="K422" t="s">
        <v>565</v>
      </c>
      <c r="L422" t="e" vm="1">
        <f>VLOOKUP(B422, DimCity!$A:$B, 2, 0)</f>
        <v>#VALUE!</v>
      </c>
    </row>
    <row r="423" spans="1:12" x14ac:dyDescent="0.3">
      <c r="A423">
        <v>346</v>
      </c>
      <c r="B423">
        <v>2</v>
      </c>
      <c r="C423">
        <v>422</v>
      </c>
      <c r="D423">
        <v>1</v>
      </c>
      <c r="E423" t="s">
        <v>558</v>
      </c>
      <c r="F423" s="1">
        <v>44589</v>
      </c>
      <c r="G423" s="1">
        <v>44592</v>
      </c>
      <c r="H423">
        <v>4</v>
      </c>
      <c r="I423">
        <v>120049</v>
      </c>
      <c r="J423">
        <v>30012.25</v>
      </c>
      <c r="K423" t="s">
        <v>565</v>
      </c>
      <c r="L423" t="e" vm="1">
        <f>VLOOKUP(B423, DimCity!$A:$B, 2, 0)</f>
        <v>#VALUE!</v>
      </c>
    </row>
    <row r="424" spans="1:12" x14ac:dyDescent="0.3">
      <c r="A424">
        <v>347</v>
      </c>
      <c r="B424">
        <v>2</v>
      </c>
      <c r="C424">
        <v>423</v>
      </c>
      <c r="D424">
        <v>5</v>
      </c>
      <c r="E424" t="s">
        <v>560</v>
      </c>
      <c r="F424" s="1">
        <v>45053</v>
      </c>
      <c r="G424" s="1">
        <v>45054</v>
      </c>
      <c r="H424">
        <v>2</v>
      </c>
      <c r="I424">
        <v>40639</v>
      </c>
      <c r="J424">
        <v>20319.5</v>
      </c>
      <c r="K424" t="s">
        <v>564</v>
      </c>
      <c r="L424" t="e" vm="1">
        <f>VLOOKUP(B424, DimCity!$A:$B, 2, 0)</f>
        <v>#VALUE!</v>
      </c>
    </row>
    <row r="425" spans="1:12" x14ac:dyDescent="0.3">
      <c r="A425">
        <v>309</v>
      </c>
      <c r="B425">
        <v>1</v>
      </c>
      <c r="C425">
        <v>424</v>
      </c>
      <c r="D425">
        <v>5</v>
      </c>
      <c r="E425" t="s">
        <v>562</v>
      </c>
      <c r="F425" s="1">
        <v>45318</v>
      </c>
      <c r="G425" s="1">
        <v>45321</v>
      </c>
      <c r="H425">
        <v>4</v>
      </c>
      <c r="I425">
        <v>122095</v>
      </c>
      <c r="J425">
        <v>30523.75</v>
      </c>
      <c r="K425" t="s">
        <v>565</v>
      </c>
      <c r="L425" t="e" vm="1">
        <f>VLOOKUP(B425, DimCity!$A:$B, 2, 0)</f>
        <v>#VALUE!</v>
      </c>
    </row>
    <row r="426" spans="1:12" x14ac:dyDescent="0.3">
      <c r="A426">
        <v>348</v>
      </c>
      <c r="B426">
        <v>5</v>
      </c>
      <c r="C426">
        <v>425</v>
      </c>
      <c r="D426">
        <v>1</v>
      </c>
      <c r="E426" t="s">
        <v>558</v>
      </c>
      <c r="F426" s="1">
        <v>44925</v>
      </c>
      <c r="G426" s="1">
        <v>44927</v>
      </c>
      <c r="H426">
        <v>3</v>
      </c>
      <c r="I426">
        <v>82453</v>
      </c>
      <c r="J426">
        <v>27484.333333333332</v>
      </c>
      <c r="K426" t="s">
        <v>565</v>
      </c>
      <c r="L426" t="e" vm="1">
        <f>VLOOKUP(B426, DimCity!$A:$B, 2, 0)</f>
        <v>#VALUE!</v>
      </c>
    </row>
    <row r="427" spans="1:12" x14ac:dyDescent="0.3">
      <c r="A427">
        <v>40</v>
      </c>
      <c r="B427">
        <v>3</v>
      </c>
      <c r="C427">
        <v>426</v>
      </c>
      <c r="D427">
        <v>5</v>
      </c>
      <c r="E427" t="s">
        <v>558</v>
      </c>
      <c r="F427" s="1">
        <v>44874</v>
      </c>
      <c r="G427" s="1">
        <v>44876</v>
      </c>
      <c r="H427">
        <v>3</v>
      </c>
      <c r="I427">
        <v>82519</v>
      </c>
      <c r="J427">
        <v>27506.333333333332</v>
      </c>
      <c r="K427" t="s">
        <v>565</v>
      </c>
      <c r="L427" t="e" vm="1">
        <f>VLOOKUP(B427, DimCity!$A:$B, 2, 0)</f>
        <v>#VALUE!</v>
      </c>
    </row>
    <row r="428" spans="1:12" x14ac:dyDescent="0.3">
      <c r="A428">
        <v>349</v>
      </c>
      <c r="B428">
        <v>1</v>
      </c>
      <c r="C428">
        <v>427</v>
      </c>
      <c r="D428">
        <v>5</v>
      </c>
      <c r="E428" t="s">
        <v>560</v>
      </c>
      <c r="F428" s="1">
        <v>45009</v>
      </c>
      <c r="G428" s="1">
        <v>45010</v>
      </c>
      <c r="H428">
        <v>2</v>
      </c>
      <c r="I428">
        <v>42182</v>
      </c>
      <c r="J428">
        <v>21091</v>
      </c>
      <c r="K428" t="s">
        <v>565</v>
      </c>
      <c r="L428" t="e" vm="1">
        <f>VLOOKUP(B428, DimCity!$A:$B, 2, 0)</f>
        <v>#VALUE!</v>
      </c>
    </row>
    <row r="429" spans="1:12" x14ac:dyDescent="0.3">
      <c r="A429">
        <v>350</v>
      </c>
      <c r="B429">
        <v>2</v>
      </c>
      <c r="C429">
        <v>428</v>
      </c>
      <c r="D429">
        <v>2</v>
      </c>
      <c r="E429" t="s">
        <v>560</v>
      </c>
      <c r="F429" s="1">
        <v>45203</v>
      </c>
      <c r="G429" s="1">
        <v>45205</v>
      </c>
      <c r="H429">
        <v>3</v>
      </c>
      <c r="I429">
        <v>89217</v>
      </c>
      <c r="J429">
        <v>29739</v>
      </c>
      <c r="K429" t="s">
        <v>565</v>
      </c>
      <c r="L429" t="e" vm="1">
        <f>VLOOKUP(B429, DimCity!$A:$B, 2, 0)</f>
        <v>#VALUE!</v>
      </c>
    </row>
    <row r="430" spans="1:12" x14ac:dyDescent="0.3">
      <c r="A430">
        <v>351</v>
      </c>
      <c r="B430">
        <v>5</v>
      </c>
      <c r="C430">
        <v>429</v>
      </c>
      <c r="D430">
        <v>3</v>
      </c>
      <c r="E430" t="s">
        <v>563</v>
      </c>
      <c r="F430" s="1">
        <v>44688</v>
      </c>
      <c r="G430" s="1">
        <v>44689</v>
      </c>
      <c r="H430">
        <v>2</v>
      </c>
      <c r="I430">
        <v>45348</v>
      </c>
      <c r="J430">
        <v>22674</v>
      </c>
      <c r="K430" t="s">
        <v>565</v>
      </c>
      <c r="L430" t="e" vm="1">
        <f>VLOOKUP(B430, DimCity!$A:$B, 2, 0)</f>
        <v>#VALUE!</v>
      </c>
    </row>
    <row r="431" spans="1:12" x14ac:dyDescent="0.3">
      <c r="A431">
        <v>352</v>
      </c>
      <c r="B431">
        <v>3</v>
      </c>
      <c r="C431">
        <v>430</v>
      </c>
      <c r="D431">
        <v>2</v>
      </c>
      <c r="E431" t="s">
        <v>561</v>
      </c>
      <c r="F431" s="1">
        <v>44897</v>
      </c>
      <c r="G431" s="1">
        <v>44898</v>
      </c>
      <c r="H431">
        <v>2</v>
      </c>
      <c r="I431">
        <v>45646</v>
      </c>
      <c r="J431">
        <v>22823</v>
      </c>
      <c r="K431" t="s">
        <v>565</v>
      </c>
      <c r="L431" t="e" vm="1">
        <f>VLOOKUP(B431, DimCity!$A:$B, 2, 0)</f>
        <v>#VALUE!</v>
      </c>
    </row>
    <row r="432" spans="1:12" x14ac:dyDescent="0.3">
      <c r="A432">
        <v>353</v>
      </c>
      <c r="B432">
        <v>1</v>
      </c>
      <c r="C432">
        <v>431</v>
      </c>
      <c r="D432">
        <v>5</v>
      </c>
      <c r="E432" t="s">
        <v>558</v>
      </c>
      <c r="F432" s="1">
        <v>45233</v>
      </c>
      <c r="G432" s="1">
        <v>45236</v>
      </c>
      <c r="H432">
        <v>4</v>
      </c>
      <c r="I432">
        <v>138153</v>
      </c>
      <c r="J432">
        <v>34538.25</v>
      </c>
      <c r="K432" t="s">
        <v>565</v>
      </c>
      <c r="L432" t="e" vm="1">
        <f>VLOOKUP(B432, DimCity!$A:$B, 2, 0)</f>
        <v>#VALUE!</v>
      </c>
    </row>
    <row r="433" spans="1:12" x14ac:dyDescent="0.3">
      <c r="A433">
        <v>354</v>
      </c>
      <c r="B433">
        <v>1</v>
      </c>
      <c r="C433">
        <v>432</v>
      </c>
      <c r="D433">
        <v>5</v>
      </c>
      <c r="E433" t="s">
        <v>561</v>
      </c>
      <c r="F433" s="1">
        <v>44621</v>
      </c>
      <c r="G433" s="1">
        <v>44624</v>
      </c>
      <c r="H433">
        <v>4</v>
      </c>
      <c r="I433">
        <v>139754</v>
      </c>
      <c r="J433">
        <v>34938.5</v>
      </c>
      <c r="K433" t="s">
        <v>565</v>
      </c>
      <c r="L433" t="e" vm="1">
        <f>VLOOKUP(B433, DimCity!$A:$B, 2, 0)</f>
        <v>#VALUE!</v>
      </c>
    </row>
    <row r="434" spans="1:12" x14ac:dyDescent="0.3">
      <c r="A434">
        <v>355</v>
      </c>
      <c r="B434">
        <v>1</v>
      </c>
      <c r="C434">
        <v>433</v>
      </c>
      <c r="D434">
        <v>4</v>
      </c>
      <c r="E434" t="s">
        <v>560</v>
      </c>
      <c r="F434" s="1">
        <v>45095</v>
      </c>
      <c r="G434" s="1">
        <v>45098</v>
      </c>
      <c r="H434">
        <v>4</v>
      </c>
      <c r="I434">
        <v>143250</v>
      </c>
      <c r="J434">
        <v>35812.5</v>
      </c>
      <c r="K434" t="s">
        <v>565</v>
      </c>
      <c r="L434" t="e" vm="1">
        <f>VLOOKUP(B434, DimCity!$A:$B, 2, 0)</f>
        <v>#VALUE!</v>
      </c>
    </row>
    <row r="435" spans="1:12" x14ac:dyDescent="0.3">
      <c r="A435">
        <v>9</v>
      </c>
      <c r="B435">
        <v>3</v>
      </c>
      <c r="C435">
        <v>434</v>
      </c>
      <c r="D435">
        <v>4</v>
      </c>
      <c r="E435" t="s">
        <v>563</v>
      </c>
      <c r="F435" s="1">
        <v>45196</v>
      </c>
      <c r="G435" s="1">
        <v>45197</v>
      </c>
      <c r="H435">
        <v>2</v>
      </c>
      <c r="I435">
        <v>47804</v>
      </c>
      <c r="J435">
        <v>23902</v>
      </c>
      <c r="K435" t="s">
        <v>565</v>
      </c>
      <c r="L435" t="e" vm="1">
        <f>VLOOKUP(B435, DimCity!$A:$B, 2, 0)</f>
        <v>#VALUE!</v>
      </c>
    </row>
    <row r="436" spans="1:12" x14ac:dyDescent="0.3">
      <c r="A436">
        <v>220</v>
      </c>
      <c r="B436">
        <v>4</v>
      </c>
      <c r="C436">
        <v>435</v>
      </c>
      <c r="D436">
        <v>5</v>
      </c>
      <c r="E436" t="s">
        <v>563</v>
      </c>
      <c r="F436" s="1">
        <v>45387</v>
      </c>
      <c r="G436" s="1">
        <v>45390</v>
      </c>
      <c r="H436">
        <v>4</v>
      </c>
      <c r="I436">
        <v>146980</v>
      </c>
      <c r="J436">
        <v>36745</v>
      </c>
      <c r="K436" t="s">
        <v>565</v>
      </c>
      <c r="L436" t="e" vm="1">
        <f>VLOOKUP(B436, DimCity!$A:$B, 2, 0)</f>
        <v>#VALUE!</v>
      </c>
    </row>
    <row r="437" spans="1:12" x14ac:dyDescent="0.3">
      <c r="A437">
        <v>40</v>
      </c>
      <c r="B437">
        <v>4</v>
      </c>
      <c r="C437">
        <v>436</v>
      </c>
      <c r="D437">
        <v>2</v>
      </c>
      <c r="E437" t="s">
        <v>562</v>
      </c>
      <c r="F437" s="1">
        <v>44874</v>
      </c>
      <c r="G437" s="1">
        <v>44877</v>
      </c>
      <c r="H437">
        <v>4</v>
      </c>
      <c r="I437">
        <v>148955</v>
      </c>
      <c r="J437">
        <v>37238.75</v>
      </c>
      <c r="K437" t="s">
        <v>565</v>
      </c>
      <c r="L437" t="e" vm="1">
        <f>VLOOKUP(B437, DimCity!$A:$B, 2, 0)</f>
        <v>#VALUE!</v>
      </c>
    </row>
    <row r="438" spans="1:12" x14ac:dyDescent="0.3">
      <c r="A438">
        <v>356</v>
      </c>
      <c r="B438">
        <v>4</v>
      </c>
      <c r="C438">
        <v>437</v>
      </c>
      <c r="D438">
        <v>5</v>
      </c>
      <c r="E438" t="s">
        <v>563</v>
      </c>
      <c r="F438" s="1">
        <v>45166</v>
      </c>
      <c r="G438" s="1">
        <v>45169</v>
      </c>
      <c r="H438">
        <v>4</v>
      </c>
      <c r="I438">
        <v>149766</v>
      </c>
      <c r="J438">
        <v>37441.5</v>
      </c>
      <c r="K438" t="s">
        <v>565</v>
      </c>
      <c r="L438" t="e" vm="1">
        <f>VLOOKUP(B438, DimCity!$A:$B, 2, 0)</f>
        <v>#VALUE!</v>
      </c>
    </row>
    <row r="439" spans="1:12" x14ac:dyDescent="0.3">
      <c r="A439">
        <v>357</v>
      </c>
      <c r="B439">
        <v>3</v>
      </c>
      <c r="C439">
        <v>438</v>
      </c>
      <c r="D439">
        <v>4</v>
      </c>
      <c r="E439" t="s">
        <v>560</v>
      </c>
      <c r="F439" s="1">
        <v>45446</v>
      </c>
      <c r="G439" s="1">
        <v>45448</v>
      </c>
      <c r="H439">
        <v>3</v>
      </c>
      <c r="I439">
        <v>103475</v>
      </c>
      <c r="J439">
        <v>34491.666666666664</v>
      </c>
      <c r="K439" t="s">
        <v>565</v>
      </c>
      <c r="L439" t="e" vm="1">
        <f>VLOOKUP(B439, DimCity!$A:$B, 2, 0)</f>
        <v>#VALUE!</v>
      </c>
    </row>
    <row r="440" spans="1:12" x14ac:dyDescent="0.3">
      <c r="A440">
        <v>358</v>
      </c>
      <c r="B440">
        <v>3</v>
      </c>
      <c r="C440">
        <v>439</v>
      </c>
      <c r="D440">
        <v>4</v>
      </c>
      <c r="E440" t="s">
        <v>561</v>
      </c>
      <c r="F440" s="1">
        <v>45046</v>
      </c>
      <c r="G440" s="1">
        <v>45048</v>
      </c>
      <c r="H440">
        <v>3</v>
      </c>
      <c r="I440">
        <v>103714</v>
      </c>
      <c r="J440">
        <v>34571.333333333336</v>
      </c>
      <c r="K440" t="s">
        <v>565</v>
      </c>
      <c r="L440" t="e" vm="1">
        <f>VLOOKUP(B440, DimCity!$A:$B, 2, 0)</f>
        <v>#VALUE!</v>
      </c>
    </row>
    <row r="441" spans="1:12" x14ac:dyDescent="0.3">
      <c r="A441">
        <v>270</v>
      </c>
      <c r="B441">
        <v>5</v>
      </c>
      <c r="C441">
        <v>440</v>
      </c>
      <c r="D441">
        <v>5</v>
      </c>
      <c r="E441" t="s">
        <v>563</v>
      </c>
      <c r="F441" s="1">
        <v>44572</v>
      </c>
      <c r="G441" s="1">
        <v>44574</v>
      </c>
      <c r="H441">
        <v>3</v>
      </c>
      <c r="I441">
        <v>106585</v>
      </c>
      <c r="J441">
        <v>35528.333333333336</v>
      </c>
      <c r="K441" t="s">
        <v>565</v>
      </c>
      <c r="L441" t="e" vm="1">
        <f>VLOOKUP(B441, DimCity!$A:$B, 2, 0)</f>
        <v>#VALUE!</v>
      </c>
    </row>
    <row r="442" spans="1:12" x14ac:dyDescent="0.3">
      <c r="A442">
        <v>62</v>
      </c>
      <c r="B442">
        <v>1</v>
      </c>
      <c r="C442">
        <v>441</v>
      </c>
      <c r="D442">
        <v>4</v>
      </c>
      <c r="E442" t="s">
        <v>561</v>
      </c>
      <c r="F442" s="1">
        <v>45243</v>
      </c>
      <c r="G442" s="1">
        <v>45245</v>
      </c>
      <c r="H442">
        <v>3</v>
      </c>
      <c r="I442">
        <v>108068</v>
      </c>
      <c r="J442">
        <v>36022.666666666664</v>
      </c>
      <c r="K442" t="s">
        <v>565</v>
      </c>
      <c r="L442" t="e" vm="1">
        <f>VLOOKUP(B442, DimCity!$A:$B, 2, 0)</f>
        <v>#VALUE!</v>
      </c>
    </row>
    <row r="443" spans="1:12" x14ac:dyDescent="0.3">
      <c r="A443">
        <v>133</v>
      </c>
      <c r="B443">
        <v>1</v>
      </c>
      <c r="C443">
        <v>442</v>
      </c>
      <c r="D443">
        <v>2</v>
      </c>
      <c r="E443" t="s">
        <v>558</v>
      </c>
      <c r="F443" s="1">
        <v>44630</v>
      </c>
      <c r="G443" s="1">
        <v>44632</v>
      </c>
      <c r="H443">
        <v>3</v>
      </c>
      <c r="I443">
        <v>112150</v>
      </c>
      <c r="J443">
        <v>37383.333333333336</v>
      </c>
      <c r="K443" t="s">
        <v>565</v>
      </c>
      <c r="L443" t="e" vm="1">
        <f>VLOOKUP(B443, DimCity!$A:$B, 2, 0)</f>
        <v>#VALUE!</v>
      </c>
    </row>
    <row r="444" spans="1:12" x14ac:dyDescent="0.3">
      <c r="A444">
        <v>50</v>
      </c>
      <c r="B444">
        <v>2</v>
      </c>
      <c r="C444">
        <v>443</v>
      </c>
      <c r="D444">
        <v>3</v>
      </c>
      <c r="E444" t="s">
        <v>560</v>
      </c>
      <c r="F444" s="1">
        <v>45261</v>
      </c>
      <c r="G444" s="1">
        <v>45262</v>
      </c>
      <c r="H444">
        <v>2</v>
      </c>
      <c r="I444">
        <v>56140</v>
      </c>
      <c r="J444">
        <v>28070</v>
      </c>
      <c r="K444" t="s">
        <v>565</v>
      </c>
      <c r="L444" t="e" vm="1">
        <f>VLOOKUP(B444, DimCity!$A:$B, 2, 0)</f>
        <v>#VALUE!</v>
      </c>
    </row>
    <row r="445" spans="1:12" x14ac:dyDescent="0.3">
      <c r="A445">
        <v>284</v>
      </c>
      <c r="B445">
        <v>3</v>
      </c>
      <c r="C445">
        <v>444</v>
      </c>
      <c r="D445">
        <v>2</v>
      </c>
      <c r="E445" t="s">
        <v>558</v>
      </c>
      <c r="F445" s="1">
        <v>45002</v>
      </c>
      <c r="G445" s="1">
        <v>45003</v>
      </c>
      <c r="H445">
        <v>2</v>
      </c>
      <c r="I445">
        <v>56729</v>
      </c>
      <c r="J445">
        <v>28364.5</v>
      </c>
      <c r="K445" t="s">
        <v>565</v>
      </c>
      <c r="L445" t="e" vm="1">
        <f>VLOOKUP(B445, DimCity!$A:$B, 2, 0)</f>
        <v>#VALUE!</v>
      </c>
    </row>
    <row r="446" spans="1:12" x14ac:dyDescent="0.3">
      <c r="A446">
        <v>359</v>
      </c>
      <c r="B446">
        <v>2</v>
      </c>
      <c r="C446">
        <v>445</v>
      </c>
      <c r="D446">
        <v>1</v>
      </c>
      <c r="E446" t="s">
        <v>558</v>
      </c>
      <c r="F446" s="1">
        <v>44651</v>
      </c>
      <c r="G446" s="1">
        <v>44653</v>
      </c>
      <c r="H446">
        <v>3</v>
      </c>
      <c r="I446">
        <v>114759</v>
      </c>
      <c r="J446">
        <v>38253</v>
      </c>
      <c r="K446" t="s">
        <v>565</v>
      </c>
      <c r="L446" t="e" vm="1">
        <f>VLOOKUP(B446, DimCity!$A:$B, 2, 0)</f>
        <v>#VALUE!</v>
      </c>
    </row>
    <row r="447" spans="1:12" x14ac:dyDescent="0.3">
      <c r="A447">
        <v>360</v>
      </c>
      <c r="B447">
        <v>2</v>
      </c>
      <c r="C447">
        <v>446</v>
      </c>
      <c r="D447">
        <v>5</v>
      </c>
      <c r="E447" t="s">
        <v>560</v>
      </c>
      <c r="F447" s="1">
        <v>44933</v>
      </c>
      <c r="G447" s="1">
        <v>44935</v>
      </c>
      <c r="H447">
        <v>3</v>
      </c>
      <c r="I447">
        <v>116123</v>
      </c>
      <c r="J447">
        <v>38707.666666666664</v>
      </c>
      <c r="K447" t="s">
        <v>565</v>
      </c>
      <c r="L447" t="e" vm="1">
        <f>VLOOKUP(B447, DimCity!$A:$B, 2, 0)</f>
        <v>#VALUE!</v>
      </c>
    </row>
    <row r="448" spans="1:12" x14ac:dyDescent="0.3">
      <c r="A448">
        <v>361</v>
      </c>
      <c r="B448">
        <v>2</v>
      </c>
      <c r="C448">
        <v>447</v>
      </c>
      <c r="D448">
        <v>3</v>
      </c>
      <c r="E448" t="s">
        <v>562</v>
      </c>
      <c r="F448" s="1">
        <v>44979</v>
      </c>
      <c r="G448" s="1">
        <v>44980</v>
      </c>
      <c r="H448">
        <v>2</v>
      </c>
      <c r="I448">
        <v>58682</v>
      </c>
      <c r="J448">
        <v>29341</v>
      </c>
      <c r="K448" t="s">
        <v>565</v>
      </c>
      <c r="L448" t="e" vm="1">
        <f>VLOOKUP(B448, DimCity!$A:$B, 2, 0)</f>
        <v>#VALUE!</v>
      </c>
    </row>
    <row r="449" spans="1:12" x14ac:dyDescent="0.3">
      <c r="A449">
        <v>362</v>
      </c>
      <c r="B449">
        <v>2</v>
      </c>
      <c r="C449">
        <v>448</v>
      </c>
      <c r="D449">
        <v>4</v>
      </c>
      <c r="E449" t="s">
        <v>558</v>
      </c>
      <c r="F449" s="1">
        <v>44797</v>
      </c>
      <c r="G449" s="1">
        <v>44798</v>
      </c>
      <c r="H449">
        <v>2</v>
      </c>
      <c r="I449">
        <v>59025</v>
      </c>
      <c r="J449">
        <v>29512.5</v>
      </c>
      <c r="K449" t="s">
        <v>565</v>
      </c>
      <c r="L449" t="e" vm="1">
        <f>VLOOKUP(B449, DimCity!$A:$B, 2, 0)</f>
        <v>#VALUE!</v>
      </c>
    </row>
    <row r="450" spans="1:12" x14ac:dyDescent="0.3">
      <c r="A450">
        <v>363</v>
      </c>
      <c r="B450">
        <v>2</v>
      </c>
      <c r="C450">
        <v>449</v>
      </c>
      <c r="D450">
        <v>1</v>
      </c>
      <c r="E450" t="s">
        <v>561</v>
      </c>
      <c r="F450" s="1">
        <v>45119</v>
      </c>
      <c r="G450" s="1">
        <v>45121</v>
      </c>
      <c r="H450">
        <v>3</v>
      </c>
      <c r="I450">
        <v>119308</v>
      </c>
      <c r="J450">
        <v>39769.333333333336</v>
      </c>
      <c r="K450" t="s">
        <v>565</v>
      </c>
      <c r="L450" t="e" vm="1">
        <f>VLOOKUP(B450, DimCity!$A:$B, 2, 0)</f>
        <v>#VALUE!</v>
      </c>
    </row>
    <row r="451" spans="1:12" x14ac:dyDescent="0.3">
      <c r="A451">
        <v>364</v>
      </c>
      <c r="B451">
        <v>5</v>
      </c>
      <c r="C451">
        <v>450</v>
      </c>
      <c r="D451">
        <v>5</v>
      </c>
      <c r="E451" t="s">
        <v>560</v>
      </c>
      <c r="F451" s="1">
        <v>45413</v>
      </c>
      <c r="G451" s="1">
        <v>45415</v>
      </c>
      <c r="H451">
        <v>3</v>
      </c>
      <c r="I451">
        <v>120741</v>
      </c>
      <c r="J451">
        <v>40247</v>
      </c>
      <c r="K451" t="s">
        <v>565</v>
      </c>
      <c r="L451" t="e" vm="1">
        <f>VLOOKUP(B451, DimCity!$A:$B, 2, 0)</f>
        <v>#VALUE!</v>
      </c>
    </row>
    <row r="452" spans="1:12" x14ac:dyDescent="0.3">
      <c r="A452">
        <v>145</v>
      </c>
      <c r="B452">
        <v>1</v>
      </c>
      <c r="C452">
        <v>451</v>
      </c>
      <c r="D452">
        <v>4</v>
      </c>
      <c r="E452" t="s">
        <v>563</v>
      </c>
      <c r="F452" s="1">
        <v>44783</v>
      </c>
      <c r="G452" s="1">
        <v>44784</v>
      </c>
      <c r="H452">
        <v>2</v>
      </c>
      <c r="I452">
        <v>61740</v>
      </c>
      <c r="J452">
        <v>30870</v>
      </c>
      <c r="K452" t="s">
        <v>565</v>
      </c>
      <c r="L452" t="e" vm="1">
        <f>VLOOKUP(B452, DimCity!$A:$B, 2, 0)</f>
        <v>#VALUE!</v>
      </c>
    </row>
    <row r="453" spans="1:12" x14ac:dyDescent="0.3">
      <c r="A453">
        <v>365</v>
      </c>
      <c r="B453">
        <v>1</v>
      </c>
      <c r="C453">
        <v>452</v>
      </c>
      <c r="D453">
        <v>3</v>
      </c>
      <c r="E453" t="s">
        <v>562</v>
      </c>
      <c r="F453" s="1">
        <v>44581</v>
      </c>
      <c r="G453" s="1">
        <v>44583</v>
      </c>
      <c r="H453">
        <v>3</v>
      </c>
      <c r="I453">
        <v>123737</v>
      </c>
      <c r="J453">
        <v>41245.666666666664</v>
      </c>
      <c r="K453" t="s">
        <v>565</v>
      </c>
      <c r="L453" t="e" vm="1">
        <f>VLOOKUP(B453, DimCity!$A:$B, 2, 0)</f>
        <v>#VALUE!</v>
      </c>
    </row>
    <row r="454" spans="1:12" x14ac:dyDescent="0.3">
      <c r="A454">
        <v>366</v>
      </c>
      <c r="B454">
        <v>3</v>
      </c>
      <c r="C454">
        <v>453</v>
      </c>
      <c r="D454">
        <v>2</v>
      </c>
      <c r="E454" t="s">
        <v>562</v>
      </c>
      <c r="F454" s="1">
        <v>44564</v>
      </c>
      <c r="G454" s="1">
        <v>44566</v>
      </c>
      <c r="H454">
        <v>3</v>
      </c>
      <c r="I454">
        <v>124051</v>
      </c>
      <c r="J454">
        <v>41350.333333333336</v>
      </c>
      <c r="K454" t="s">
        <v>565</v>
      </c>
      <c r="L454" t="e" vm="1">
        <f>VLOOKUP(B454, DimCity!$A:$B, 2, 0)</f>
        <v>#VALUE!</v>
      </c>
    </row>
    <row r="455" spans="1:12" x14ac:dyDescent="0.3">
      <c r="A455">
        <v>367</v>
      </c>
      <c r="B455">
        <v>5</v>
      </c>
      <c r="C455">
        <v>454</v>
      </c>
      <c r="D455">
        <v>5</v>
      </c>
      <c r="E455" t="s">
        <v>561</v>
      </c>
      <c r="F455" s="1">
        <v>44721</v>
      </c>
      <c r="G455" s="1">
        <v>44723</v>
      </c>
      <c r="H455">
        <v>3</v>
      </c>
      <c r="I455">
        <v>124363</v>
      </c>
      <c r="J455">
        <v>41454.333333333336</v>
      </c>
      <c r="K455" t="s">
        <v>565</v>
      </c>
      <c r="L455" t="e" vm="1">
        <f>VLOOKUP(B455, DimCity!$A:$B, 2, 0)</f>
        <v>#VALUE!</v>
      </c>
    </row>
    <row r="456" spans="1:12" x14ac:dyDescent="0.3">
      <c r="A456">
        <v>368</v>
      </c>
      <c r="B456">
        <v>4</v>
      </c>
      <c r="C456">
        <v>455</v>
      </c>
      <c r="D456">
        <v>2</v>
      </c>
      <c r="E456" t="s">
        <v>562</v>
      </c>
      <c r="F456" s="1">
        <v>44945</v>
      </c>
      <c r="G456" s="1">
        <v>44947</v>
      </c>
      <c r="H456">
        <v>3</v>
      </c>
      <c r="I456">
        <v>126637</v>
      </c>
      <c r="J456">
        <v>42212.333333333336</v>
      </c>
      <c r="K456" t="s">
        <v>565</v>
      </c>
      <c r="L456" t="e" vm="1">
        <f>VLOOKUP(B456, DimCity!$A:$B, 2, 0)</f>
        <v>#VALUE!</v>
      </c>
    </row>
    <row r="457" spans="1:12" x14ac:dyDescent="0.3">
      <c r="A457">
        <v>369</v>
      </c>
      <c r="B457">
        <v>2</v>
      </c>
      <c r="C457">
        <v>456</v>
      </c>
      <c r="D457">
        <v>2</v>
      </c>
      <c r="E457" t="s">
        <v>558</v>
      </c>
      <c r="F457" s="1">
        <v>44812</v>
      </c>
      <c r="G457" s="1">
        <v>44814</v>
      </c>
      <c r="H457">
        <v>3</v>
      </c>
      <c r="I457">
        <v>130110</v>
      </c>
      <c r="J457">
        <v>43370</v>
      </c>
      <c r="K457" t="s">
        <v>565</v>
      </c>
      <c r="L457" t="e" vm="1">
        <f>VLOOKUP(B457, DimCity!$A:$B, 2, 0)</f>
        <v>#VALUE!</v>
      </c>
    </row>
    <row r="458" spans="1:12" x14ac:dyDescent="0.3">
      <c r="A458">
        <v>370</v>
      </c>
      <c r="B458">
        <v>2</v>
      </c>
      <c r="C458">
        <v>457</v>
      </c>
      <c r="D458">
        <v>3</v>
      </c>
      <c r="E458" t="s">
        <v>558</v>
      </c>
      <c r="F458" s="1">
        <v>44616</v>
      </c>
      <c r="G458" s="1">
        <v>44617</v>
      </c>
      <c r="H458">
        <v>2</v>
      </c>
      <c r="I458">
        <v>65501</v>
      </c>
      <c r="J458">
        <v>32750.5</v>
      </c>
      <c r="K458" t="s">
        <v>565</v>
      </c>
      <c r="L458" t="e" vm="1">
        <f>VLOOKUP(B458, DimCity!$A:$B, 2, 0)</f>
        <v>#VALUE!</v>
      </c>
    </row>
    <row r="459" spans="1:12" x14ac:dyDescent="0.3">
      <c r="A459">
        <v>147</v>
      </c>
      <c r="B459">
        <v>4</v>
      </c>
      <c r="C459">
        <v>458</v>
      </c>
      <c r="D459">
        <v>4</v>
      </c>
      <c r="E459" t="s">
        <v>560</v>
      </c>
      <c r="F459" s="1">
        <v>45305</v>
      </c>
      <c r="G459" s="1">
        <v>45307</v>
      </c>
      <c r="H459">
        <v>3</v>
      </c>
      <c r="I459">
        <v>133428</v>
      </c>
      <c r="J459">
        <v>44476</v>
      </c>
      <c r="K459" t="s">
        <v>565</v>
      </c>
      <c r="L459" t="e" vm="1">
        <f>VLOOKUP(B459, DimCity!$A:$B, 2, 0)</f>
        <v>#VALUE!</v>
      </c>
    </row>
    <row r="460" spans="1:12" x14ac:dyDescent="0.3">
      <c r="A460">
        <v>371</v>
      </c>
      <c r="B460">
        <v>3</v>
      </c>
      <c r="C460">
        <v>459</v>
      </c>
      <c r="D460">
        <v>5</v>
      </c>
      <c r="E460" t="s">
        <v>563</v>
      </c>
      <c r="F460" s="1">
        <v>45201</v>
      </c>
      <c r="G460" s="1">
        <v>45202</v>
      </c>
      <c r="H460">
        <v>2</v>
      </c>
      <c r="I460">
        <v>66841</v>
      </c>
      <c r="J460">
        <v>33420.5</v>
      </c>
      <c r="K460" t="s">
        <v>565</v>
      </c>
      <c r="L460" t="e" vm="1">
        <f>VLOOKUP(B460, DimCity!$A:$B, 2, 0)</f>
        <v>#VALUE!</v>
      </c>
    </row>
    <row r="461" spans="1:12" x14ac:dyDescent="0.3">
      <c r="A461">
        <v>372</v>
      </c>
      <c r="B461">
        <v>2</v>
      </c>
      <c r="C461">
        <v>460</v>
      </c>
      <c r="D461">
        <v>3</v>
      </c>
      <c r="E461" t="s">
        <v>558</v>
      </c>
      <c r="F461" s="1">
        <v>44737</v>
      </c>
      <c r="G461" s="1">
        <v>44739</v>
      </c>
      <c r="H461">
        <v>3</v>
      </c>
      <c r="I461">
        <v>136475</v>
      </c>
      <c r="J461">
        <v>45491.666666666664</v>
      </c>
      <c r="K461" t="s">
        <v>565</v>
      </c>
      <c r="L461" t="e" vm="1">
        <f>VLOOKUP(B461, DimCity!$A:$B, 2, 0)</f>
        <v>#VALUE!</v>
      </c>
    </row>
    <row r="462" spans="1:12" x14ac:dyDescent="0.3">
      <c r="A462">
        <v>311</v>
      </c>
      <c r="B462">
        <v>3</v>
      </c>
      <c r="C462">
        <v>461</v>
      </c>
      <c r="D462">
        <v>2</v>
      </c>
      <c r="E462" t="s">
        <v>562</v>
      </c>
      <c r="F462" s="1">
        <v>44887</v>
      </c>
      <c r="G462" s="1">
        <v>44889</v>
      </c>
      <c r="H462">
        <v>3</v>
      </c>
      <c r="I462">
        <v>136805</v>
      </c>
      <c r="J462">
        <v>45601.666666666664</v>
      </c>
      <c r="K462" t="s">
        <v>565</v>
      </c>
      <c r="L462" t="e" vm="1">
        <f>VLOOKUP(B462, DimCity!$A:$B, 2, 0)</f>
        <v>#VALUE!</v>
      </c>
    </row>
    <row r="463" spans="1:12" x14ac:dyDescent="0.3">
      <c r="A463">
        <v>185</v>
      </c>
      <c r="B463">
        <v>2</v>
      </c>
      <c r="C463">
        <v>462</v>
      </c>
      <c r="D463">
        <v>3</v>
      </c>
      <c r="E463" t="s">
        <v>560</v>
      </c>
      <c r="F463" s="1">
        <v>45209</v>
      </c>
      <c r="G463" s="1">
        <v>45210</v>
      </c>
      <c r="H463">
        <v>2</v>
      </c>
      <c r="I463">
        <v>68593</v>
      </c>
      <c r="J463">
        <v>34296.5</v>
      </c>
      <c r="K463" t="s">
        <v>565</v>
      </c>
      <c r="L463" t="e" vm="1">
        <f>VLOOKUP(B463, DimCity!$A:$B, 2, 0)</f>
        <v>#VALUE!</v>
      </c>
    </row>
    <row r="464" spans="1:12" x14ac:dyDescent="0.3">
      <c r="A464">
        <v>353</v>
      </c>
      <c r="B464">
        <v>5</v>
      </c>
      <c r="C464">
        <v>463</v>
      </c>
      <c r="D464">
        <v>5</v>
      </c>
      <c r="E464" t="s">
        <v>562</v>
      </c>
      <c r="F464" s="1">
        <v>45233</v>
      </c>
      <c r="G464" s="1">
        <v>45235</v>
      </c>
      <c r="H464">
        <v>3</v>
      </c>
      <c r="I464">
        <v>141126</v>
      </c>
      <c r="J464">
        <v>47042</v>
      </c>
      <c r="K464" t="s">
        <v>565</v>
      </c>
      <c r="L464" t="e" vm="1">
        <f>VLOOKUP(B464, DimCity!$A:$B, 2, 0)</f>
        <v>#VALUE!</v>
      </c>
    </row>
    <row r="465" spans="1:12" x14ac:dyDescent="0.3">
      <c r="A465">
        <v>373</v>
      </c>
      <c r="B465">
        <v>5</v>
      </c>
      <c r="C465">
        <v>464</v>
      </c>
      <c r="D465">
        <v>3</v>
      </c>
      <c r="E465" t="s">
        <v>560</v>
      </c>
      <c r="F465" s="1">
        <v>45404</v>
      </c>
      <c r="G465" s="1">
        <v>45406</v>
      </c>
      <c r="H465">
        <v>3</v>
      </c>
      <c r="I465">
        <v>142320</v>
      </c>
      <c r="J465">
        <v>47440</v>
      </c>
      <c r="K465" t="s">
        <v>565</v>
      </c>
      <c r="L465" t="e" vm="1">
        <f>VLOOKUP(B465, DimCity!$A:$B, 2, 0)</f>
        <v>#VALUE!</v>
      </c>
    </row>
    <row r="466" spans="1:12" x14ac:dyDescent="0.3">
      <c r="A466">
        <v>374</v>
      </c>
      <c r="B466">
        <v>1</v>
      </c>
      <c r="C466">
        <v>465</v>
      </c>
      <c r="D466">
        <v>5</v>
      </c>
      <c r="E466" t="s">
        <v>562</v>
      </c>
      <c r="F466" s="1">
        <v>45004</v>
      </c>
      <c r="G466" s="1">
        <v>45005</v>
      </c>
      <c r="H466">
        <v>2</v>
      </c>
      <c r="I466">
        <v>71354</v>
      </c>
      <c r="J466">
        <v>35677</v>
      </c>
      <c r="K466" t="s">
        <v>565</v>
      </c>
      <c r="L466" t="e" vm="1">
        <f>VLOOKUP(B466, DimCity!$A:$B, 2, 0)</f>
        <v>#VALUE!</v>
      </c>
    </row>
    <row r="467" spans="1:12" x14ac:dyDescent="0.3">
      <c r="A467">
        <v>375</v>
      </c>
      <c r="B467">
        <v>2</v>
      </c>
      <c r="C467">
        <v>466</v>
      </c>
      <c r="D467">
        <v>3</v>
      </c>
      <c r="E467" t="s">
        <v>558</v>
      </c>
      <c r="F467" s="1">
        <v>44940</v>
      </c>
      <c r="G467" s="1">
        <v>44942</v>
      </c>
      <c r="H467">
        <v>3</v>
      </c>
      <c r="I467">
        <v>142887</v>
      </c>
      <c r="J467">
        <v>47629</v>
      </c>
      <c r="K467" t="s">
        <v>565</v>
      </c>
      <c r="L467" t="e" vm="1">
        <f>VLOOKUP(B467, DimCity!$A:$B, 2, 0)</f>
        <v>#VALUE!</v>
      </c>
    </row>
    <row r="468" spans="1:12" x14ac:dyDescent="0.3">
      <c r="A468">
        <v>269</v>
      </c>
      <c r="B468">
        <v>5</v>
      </c>
      <c r="C468">
        <v>467</v>
      </c>
      <c r="D468">
        <v>3</v>
      </c>
      <c r="E468" t="s">
        <v>558</v>
      </c>
      <c r="F468" s="1">
        <v>45128</v>
      </c>
      <c r="G468" s="1">
        <v>45130</v>
      </c>
      <c r="H468">
        <v>3</v>
      </c>
      <c r="I468">
        <v>143115</v>
      </c>
      <c r="J468">
        <v>47705</v>
      </c>
      <c r="K468" t="s">
        <v>565</v>
      </c>
      <c r="L468" t="e" vm="1">
        <f>VLOOKUP(B468, DimCity!$A:$B, 2, 0)</f>
        <v>#VALUE!</v>
      </c>
    </row>
    <row r="469" spans="1:12" x14ac:dyDescent="0.3">
      <c r="A469">
        <v>29</v>
      </c>
      <c r="B469">
        <v>1</v>
      </c>
      <c r="C469">
        <v>468</v>
      </c>
      <c r="D469">
        <v>5</v>
      </c>
      <c r="E469" t="s">
        <v>563</v>
      </c>
      <c r="F469" s="1">
        <v>45407</v>
      </c>
      <c r="G469" s="1">
        <v>45409</v>
      </c>
      <c r="H469">
        <v>3</v>
      </c>
      <c r="I469">
        <v>143267</v>
      </c>
      <c r="J469">
        <v>47755.666666666664</v>
      </c>
      <c r="K469" t="s">
        <v>565</v>
      </c>
      <c r="L469" t="e" vm="1">
        <f>VLOOKUP(B469, DimCity!$A:$B, 2, 0)</f>
        <v>#VALUE!</v>
      </c>
    </row>
    <row r="470" spans="1:12" x14ac:dyDescent="0.3">
      <c r="A470">
        <v>255</v>
      </c>
      <c r="B470">
        <v>1</v>
      </c>
      <c r="C470">
        <v>469</v>
      </c>
      <c r="D470">
        <v>2</v>
      </c>
      <c r="E470" t="s">
        <v>562</v>
      </c>
      <c r="F470" s="1">
        <v>45226</v>
      </c>
      <c r="G470" s="1">
        <v>45228</v>
      </c>
      <c r="H470">
        <v>3</v>
      </c>
      <c r="I470">
        <v>143498</v>
      </c>
      <c r="J470">
        <v>47832.666666666664</v>
      </c>
      <c r="K470" t="s">
        <v>565</v>
      </c>
      <c r="L470" t="e" vm="1">
        <f>VLOOKUP(B470, DimCity!$A:$B, 2, 0)</f>
        <v>#VALUE!</v>
      </c>
    </row>
    <row r="471" spans="1:12" x14ac:dyDescent="0.3">
      <c r="A471">
        <v>63</v>
      </c>
      <c r="B471">
        <v>3</v>
      </c>
      <c r="C471">
        <v>470</v>
      </c>
      <c r="D471">
        <v>3</v>
      </c>
      <c r="E471" t="s">
        <v>562</v>
      </c>
      <c r="F471" s="1">
        <v>44855</v>
      </c>
      <c r="G471" s="1">
        <v>44857</v>
      </c>
      <c r="H471">
        <v>3</v>
      </c>
      <c r="I471">
        <v>148460</v>
      </c>
      <c r="J471">
        <v>49486.666666666664</v>
      </c>
      <c r="K471" t="s">
        <v>565</v>
      </c>
      <c r="L471" t="e" vm="1">
        <f>VLOOKUP(B471, DimCity!$A:$B, 2, 0)</f>
        <v>#VALUE!</v>
      </c>
    </row>
    <row r="472" spans="1:12" x14ac:dyDescent="0.3">
      <c r="A472">
        <v>376</v>
      </c>
      <c r="B472">
        <v>3</v>
      </c>
      <c r="C472">
        <v>471</v>
      </c>
      <c r="D472">
        <v>3</v>
      </c>
      <c r="E472" t="s">
        <v>561</v>
      </c>
      <c r="F472" s="1">
        <v>44683</v>
      </c>
      <c r="G472" s="1">
        <v>44684</v>
      </c>
      <c r="H472">
        <v>2</v>
      </c>
      <c r="I472">
        <v>77364</v>
      </c>
      <c r="J472">
        <v>38682</v>
      </c>
      <c r="K472" t="s">
        <v>565</v>
      </c>
      <c r="L472" t="e" vm="1">
        <f>VLOOKUP(B472, DimCity!$A:$B, 2, 0)</f>
        <v>#VALUE!</v>
      </c>
    </row>
    <row r="473" spans="1:12" x14ac:dyDescent="0.3">
      <c r="A473">
        <v>344</v>
      </c>
      <c r="B473">
        <v>1</v>
      </c>
      <c r="C473">
        <v>472</v>
      </c>
      <c r="D473">
        <v>2</v>
      </c>
      <c r="E473" t="s">
        <v>560</v>
      </c>
      <c r="F473" s="1">
        <v>44908</v>
      </c>
      <c r="G473" s="1">
        <v>44909</v>
      </c>
      <c r="H473">
        <v>2</v>
      </c>
      <c r="I473">
        <v>77689</v>
      </c>
      <c r="J473">
        <v>38844.5</v>
      </c>
      <c r="K473" t="s">
        <v>565</v>
      </c>
      <c r="L473" t="e" vm="1">
        <f>VLOOKUP(B473, DimCity!$A:$B, 2, 0)</f>
        <v>#VALUE!</v>
      </c>
    </row>
    <row r="474" spans="1:12" x14ac:dyDescent="0.3">
      <c r="A474">
        <v>377</v>
      </c>
      <c r="B474">
        <v>4</v>
      </c>
      <c r="C474">
        <v>473</v>
      </c>
      <c r="D474">
        <v>5</v>
      </c>
      <c r="E474" t="s">
        <v>563</v>
      </c>
      <c r="F474" s="1">
        <v>44878</v>
      </c>
      <c r="G474" s="1">
        <v>44879</v>
      </c>
      <c r="H474">
        <v>2</v>
      </c>
      <c r="I474">
        <v>79731</v>
      </c>
      <c r="J474">
        <v>39865.5</v>
      </c>
      <c r="K474" t="s">
        <v>565</v>
      </c>
      <c r="L474" t="e" vm="1">
        <f>VLOOKUP(B474, DimCity!$A:$B, 2, 0)</f>
        <v>#VALUE!</v>
      </c>
    </row>
    <row r="475" spans="1:12" x14ac:dyDescent="0.3">
      <c r="A475">
        <v>378</v>
      </c>
      <c r="B475">
        <v>5</v>
      </c>
      <c r="C475">
        <v>474</v>
      </c>
      <c r="D475">
        <v>3</v>
      </c>
      <c r="E475" t="s">
        <v>560</v>
      </c>
      <c r="F475" s="1">
        <v>44725</v>
      </c>
      <c r="G475" s="1">
        <v>44726</v>
      </c>
      <c r="H475">
        <v>2</v>
      </c>
      <c r="I475">
        <v>83372</v>
      </c>
      <c r="J475">
        <v>41686</v>
      </c>
      <c r="K475" t="s">
        <v>565</v>
      </c>
      <c r="L475" t="e" vm="1">
        <f>VLOOKUP(B475, DimCity!$A:$B, 2, 0)</f>
        <v>#VALUE!</v>
      </c>
    </row>
    <row r="476" spans="1:12" x14ac:dyDescent="0.3">
      <c r="A476">
        <v>16</v>
      </c>
      <c r="B476">
        <v>2</v>
      </c>
      <c r="C476">
        <v>475</v>
      </c>
      <c r="D476">
        <v>1</v>
      </c>
      <c r="E476" t="s">
        <v>558</v>
      </c>
      <c r="F476" s="1">
        <v>45333</v>
      </c>
      <c r="G476" s="1">
        <v>45334</v>
      </c>
      <c r="H476">
        <v>2</v>
      </c>
      <c r="I476">
        <v>84283</v>
      </c>
      <c r="J476">
        <v>42141.5</v>
      </c>
      <c r="K476" t="s">
        <v>565</v>
      </c>
      <c r="L476" t="e" vm="1">
        <f>VLOOKUP(B476, DimCity!$A:$B, 2, 0)</f>
        <v>#VALUE!</v>
      </c>
    </row>
    <row r="477" spans="1:12" x14ac:dyDescent="0.3">
      <c r="A477">
        <v>379</v>
      </c>
      <c r="B477">
        <v>2</v>
      </c>
      <c r="C477">
        <v>476</v>
      </c>
      <c r="D477">
        <v>3</v>
      </c>
      <c r="E477" t="s">
        <v>563</v>
      </c>
      <c r="F477" s="1">
        <v>44629</v>
      </c>
      <c r="G477" s="1">
        <v>44630</v>
      </c>
      <c r="H477">
        <v>2</v>
      </c>
      <c r="I477">
        <v>85082</v>
      </c>
      <c r="J477">
        <v>42541</v>
      </c>
      <c r="K477" t="s">
        <v>565</v>
      </c>
      <c r="L477" t="e" vm="1">
        <f>VLOOKUP(B477, DimCity!$A:$B, 2, 0)</f>
        <v>#VALUE!</v>
      </c>
    </row>
    <row r="478" spans="1:12" x14ac:dyDescent="0.3">
      <c r="A478">
        <v>380</v>
      </c>
      <c r="B478">
        <v>4</v>
      </c>
      <c r="C478">
        <v>477</v>
      </c>
      <c r="D478">
        <v>4</v>
      </c>
      <c r="E478" t="s">
        <v>563</v>
      </c>
      <c r="F478" s="1">
        <v>45019</v>
      </c>
      <c r="G478" s="1">
        <v>45020</v>
      </c>
      <c r="H478">
        <v>2</v>
      </c>
      <c r="I478">
        <v>86647</v>
      </c>
      <c r="J478">
        <v>43323.5</v>
      </c>
      <c r="K478" t="s">
        <v>565</v>
      </c>
      <c r="L478" t="e" vm="1">
        <f>VLOOKUP(B478, DimCity!$A:$B, 2, 0)</f>
        <v>#VALUE!</v>
      </c>
    </row>
    <row r="479" spans="1:12" x14ac:dyDescent="0.3">
      <c r="A479">
        <v>381</v>
      </c>
      <c r="B479">
        <v>2</v>
      </c>
      <c r="C479">
        <v>478</v>
      </c>
      <c r="D479">
        <v>5</v>
      </c>
      <c r="E479" t="s">
        <v>558</v>
      </c>
      <c r="F479" s="1">
        <v>44749</v>
      </c>
      <c r="G479" s="1">
        <v>44750</v>
      </c>
      <c r="H479">
        <v>2</v>
      </c>
      <c r="I479">
        <v>86916</v>
      </c>
      <c r="J479">
        <v>43458</v>
      </c>
      <c r="K479" t="s">
        <v>565</v>
      </c>
      <c r="L479" t="e" vm="1">
        <f>VLOOKUP(B479, DimCity!$A:$B, 2, 0)</f>
        <v>#VALUE!</v>
      </c>
    </row>
    <row r="480" spans="1:12" x14ac:dyDescent="0.3">
      <c r="A480">
        <v>382</v>
      </c>
      <c r="B480">
        <v>3</v>
      </c>
      <c r="C480">
        <v>479</v>
      </c>
      <c r="D480">
        <v>1</v>
      </c>
      <c r="E480" t="s">
        <v>560</v>
      </c>
      <c r="F480" s="1">
        <v>44699</v>
      </c>
      <c r="G480" s="1">
        <v>44700</v>
      </c>
      <c r="H480">
        <v>2</v>
      </c>
      <c r="I480">
        <v>87905</v>
      </c>
      <c r="J480">
        <v>43952.5</v>
      </c>
      <c r="K480" t="s">
        <v>565</v>
      </c>
      <c r="L480" t="e" vm="1">
        <f>VLOOKUP(B480, DimCity!$A:$B, 2, 0)</f>
        <v>#VALUE!</v>
      </c>
    </row>
    <row r="481" spans="1:12" x14ac:dyDescent="0.3">
      <c r="A481">
        <v>383</v>
      </c>
      <c r="B481">
        <v>3</v>
      </c>
      <c r="C481">
        <v>480</v>
      </c>
      <c r="D481">
        <v>4</v>
      </c>
      <c r="E481" t="s">
        <v>562</v>
      </c>
      <c r="F481" s="1">
        <v>44796</v>
      </c>
      <c r="G481" s="1">
        <v>44797</v>
      </c>
      <c r="H481">
        <v>2</v>
      </c>
      <c r="I481">
        <v>91326</v>
      </c>
      <c r="J481">
        <v>45663</v>
      </c>
      <c r="K481" t="s">
        <v>565</v>
      </c>
      <c r="L481" t="e" vm="1">
        <f>VLOOKUP(B481, DimCity!$A:$B, 2, 0)</f>
        <v>#VALUE!</v>
      </c>
    </row>
    <row r="482" spans="1:12" x14ac:dyDescent="0.3">
      <c r="A482">
        <v>384</v>
      </c>
      <c r="B482">
        <v>1</v>
      </c>
      <c r="C482">
        <v>481</v>
      </c>
      <c r="D482">
        <v>4</v>
      </c>
      <c r="E482" t="s">
        <v>558</v>
      </c>
      <c r="F482" s="1">
        <v>45084</v>
      </c>
      <c r="G482" s="1">
        <v>45085</v>
      </c>
      <c r="H482">
        <v>2</v>
      </c>
      <c r="I482">
        <v>93508</v>
      </c>
      <c r="J482">
        <v>46754</v>
      </c>
      <c r="K482" t="s">
        <v>565</v>
      </c>
      <c r="L482" t="e" vm="1">
        <f>VLOOKUP(B482, DimCity!$A:$B, 2, 0)</f>
        <v>#VALUE!</v>
      </c>
    </row>
    <row r="483" spans="1:12" x14ac:dyDescent="0.3">
      <c r="A483">
        <v>184</v>
      </c>
      <c r="B483">
        <v>1</v>
      </c>
      <c r="C483">
        <v>482</v>
      </c>
      <c r="D483">
        <v>3</v>
      </c>
      <c r="E483" t="s">
        <v>562</v>
      </c>
      <c r="F483" s="1">
        <v>44692</v>
      </c>
      <c r="G483" s="1">
        <v>44693</v>
      </c>
      <c r="H483">
        <v>2</v>
      </c>
      <c r="I483">
        <v>93509</v>
      </c>
      <c r="J483">
        <v>46754.5</v>
      </c>
      <c r="K483" t="s">
        <v>565</v>
      </c>
      <c r="L483" t="e" vm="1">
        <f>VLOOKUP(B483, DimCity!$A:$B, 2, 0)</f>
        <v>#VALUE!</v>
      </c>
    </row>
    <row r="484" spans="1:12" x14ac:dyDescent="0.3">
      <c r="A484">
        <v>385</v>
      </c>
      <c r="B484">
        <v>2</v>
      </c>
      <c r="C484">
        <v>483</v>
      </c>
      <c r="D484">
        <v>4</v>
      </c>
      <c r="E484" t="s">
        <v>558</v>
      </c>
      <c r="F484" s="1">
        <v>45055</v>
      </c>
      <c r="G484" s="1">
        <v>45056</v>
      </c>
      <c r="H484">
        <v>2</v>
      </c>
      <c r="I484">
        <v>96431</v>
      </c>
      <c r="J484">
        <v>48215.5</v>
      </c>
      <c r="K484" t="s">
        <v>565</v>
      </c>
      <c r="L484" t="e" vm="1">
        <f>VLOOKUP(B484, DimCity!$A:$B, 2, 0)</f>
        <v>#VALUE!</v>
      </c>
    </row>
    <row r="485" spans="1:12" x14ac:dyDescent="0.3">
      <c r="A485">
        <v>103</v>
      </c>
      <c r="B485">
        <v>3</v>
      </c>
      <c r="C485">
        <v>484</v>
      </c>
      <c r="D485">
        <v>3</v>
      </c>
      <c r="E485" t="s">
        <v>558</v>
      </c>
      <c r="F485" s="1">
        <v>44613</v>
      </c>
      <c r="G485" s="1">
        <v>44614</v>
      </c>
      <c r="H485">
        <v>2</v>
      </c>
      <c r="I485">
        <v>100132</v>
      </c>
      <c r="J485">
        <v>50066</v>
      </c>
      <c r="K485" t="s">
        <v>565</v>
      </c>
      <c r="L485" t="e" vm="1">
        <f>VLOOKUP(B485, DimCity!$A:$B, 2, 0)</f>
        <v>#VALUE!</v>
      </c>
    </row>
    <row r="486" spans="1:12" x14ac:dyDescent="0.3">
      <c r="A486">
        <v>251</v>
      </c>
      <c r="B486">
        <v>4</v>
      </c>
      <c r="C486">
        <v>485</v>
      </c>
      <c r="D486">
        <v>1</v>
      </c>
      <c r="E486" t="s">
        <v>562</v>
      </c>
      <c r="F486" s="1">
        <v>44974</v>
      </c>
      <c r="G486" s="1">
        <v>44975</v>
      </c>
      <c r="H486">
        <v>2</v>
      </c>
      <c r="I486">
        <v>100646</v>
      </c>
      <c r="J486">
        <v>50323</v>
      </c>
      <c r="K486" t="s">
        <v>565</v>
      </c>
      <c r="L486" t="e" vm="1">
        <f>VLOOKUP(B486, DimCity!$A:$B, 2, 0)</f>
        <v>#VALUE!</v>
      </c>
    </row>
    <row r="487" spans="1:12" x14ac:dyDescent="0.3">
      <c r="A487">
        <v>386</v>
      </c>
      <c r="B487">
        <v>2</v>
      </c>
      <c r="C487">
        <v>486</v>
      </c>
      <c r="D487">
        <v>5</v>
      </c>
      <c r="E487" t="s">
        <v>560</v>
      </c>
      <c r="F487" s="1">
        <v>45152</v>
      </c>
      <c r="G487" s="1">
        <v>45153</v>
      </c>
      <c r="H487">
        <v>2</v>
      </c>
      <c r="I487">
        <v>103485</v>
      </c>
      <c r="J487">
        <v>51742.5</v>
      </c>
      <c r="K487" t="s">
        <v>565</v>
      </c>
      <c r="L487" t="e" vm="1">
        <f>VLOOKUP(B487, DimCity!$A:$B, 2, 0)</f>
        <v>#VALUE!</v>
      </c>
    </row>
    <row r="488" spans="1:12" x14ac:dyDescent="0.3">
      <c r="A488">
        <v>387</v>
      </c>
      <c r="B488">
        <v>2</v>
      </c>
      <c r="C488">
        <v>487</v>
      </c>
      <c r="D488">
        <v>3</v>
      </c>
      <c r="E488" t="s">
        <v>558</v>
      </c>
      <c r="F488" s="1">
        <v>45025</v>
      </c>
      <c r="G488" s="1">
        <v>45026</v>
      </c>
      <c r="H488">
        <v>2</v>
      </c>
      <c r="I488">
        <v>105920</v>
      </c>
      <c r="J488">
        <v>52960</v>
      </c>
      <c r="K488" t="s">
        <v>565</v>
      </c>
      <c r="L488" t="e" vm="1">
        <f>VLOOKUP(B488, DimCity!$A:$B, 2, 0)</f>
        <v>#VALUE!</v>
      </c>
    </row>
    <row r="489" spans="1:12" x14ac:dyDescent="0.3">
      <c r="A489">
        <v>169</v>
      </c>
      <c r="B489">
        <v>5</v>
      </c>
      <c r="C489">
        <v>488</v>
      </c>
      <c r="D489">
        <v>3</v>
      </c>
      <c r="E489" t="s">
        <v>562</v>
      </c>
      <c r="F489" s="1">
        <v>44702</v>
      </c>
      <c r="G489" s="1">
        <v>44703</v>
      </c>
      <c r="H489">
        <v>2</v>
      </c>
      <c r="I489">
        <v>118667</v>
      </c>
      <c r="J489">
        <v>59333.5</v>
      </c>
      <c r="K489" t="s">
        <v>565</v>
      </c>
      <c r="L489" t="e" vm="1">
        <f>VLOOKUP(B489, DimCity!$A:$B, 2, 0)</f>
        <v>#VALUE!</v>
      </c>
    </row>
    <row r="490" spans="1:12" x14ac:dyDescent="0.3">
      <c r="A490">
        <v>388</v>
      </c>
      <c r="B490">
        <v>1</v>
      </c>
      <c r="C490">
        <v>489</v>
      </c>
      <c r="D490">
        <v>3</v>
      </c>
      <c r="E490" t="s">
        <v>563</v>
      </c>
      <c r="F490" s="1">
        <v>44805</v>
      </c>
      <c r="G490" s="1">
        <v>44806</v>
      </c>
      <c r="H490">
        <v>2</v>
      </c>
      <c r="I490">
        <v>119418</v>
      </c>
      <c r="J490">
        <v>59709</v>
      </c>
      <c r="K490" t="s">
        <v>565</v>
      </c>
      <c r="L490" t="e" vm="1">
        <f>VLOOKUP(B490, DimCity!$A:$B, 2, 0)</f>
        <v>#VALUE!</v>
      </c>
    </row>
    <row r="491" spans="1:12" x14ac:dyDescent="0.3">
      <c r="A491">
        <v>197</v>
      </c>
      <c r="B491">
        <v>4</v>
      </c>
      <c r="C491">
        <v>490</v>
      </c>
      <c r="D491">
        <v>5</v>
      </c>
      <c r="E491" t="s">
        <v>558</v>
      </c>
      <c r="F491" s="1">
        <v>45139</v>
      </c>
      <c r="G491" s="1">
        <v>45140</v>
      </c>
      <c r="H491">
        <v>2</v>
      </c>
      <c r="I491">
        <v>122279</v>
      </c>
      <c r="J491">
        <v>61139.5</v>
      </c>
      <c r="K491" t="s">
        <v>565</v>
      </c>
      <c r="L491" t="e" vm="1">
        <f>VLOOKUP(B491, DimCity!$A:$B, 2, 0)</f>
        <v>#VALUE!</v>
      </c>
    </row>
    <row r="492" spans="1:12" x14ac:dyDescent="0.3">
      <c r="A492">
        <v>145</v>
      </c>
      <c r="B492">
        <v>2</v>
      </c>
      <c r="C492">
        <v>491</v>
      </c>
      <c r="D492">
        <v>5</v>
      </c>
      <c r="E492" t="s">
        <v>558</v>
      </c>
      <c r="F492" s="1">
        <v>44783</v>
      </c>
      <c r="G492" s="1">
        <v>44784</v>
      </c>
      <c r="H492">
        <v>2</v>
      </c>
      <c r="I492">
        <v>123371</v>
      </c>
      <c r="J492">
        <v>61685.5</v>
      </c>
      <c r="K492" t="s">
        <v>565</v>
      </c>
      <c r="L492" t="e" vm="1">
        <f>VLOOKUP(B492, DimCity!$A:$B, 2, 0)</f>
        <v>#VALUE!</v>
      </c>
    </row>
    <row r="493" spans="1:12" x14ac:dyDescent="0.3">
      <c r="A493">
        <v>389</v>
      </c>
      <c r="B493">
        <v>2</v>
      </c>
      <c r="C493">
        <v>492</v>
      </c>
      <c r="D493">
        <v>2</v>
      </c>
      <c r="E493" t="s">
        <v>561</v>
      </c>
      <c r="F493" s="1">
        <v>44884</v>
      </c>
      <c r="G493" s="1">
        <v>44885</v>
      </c>
      <c r="H493">
        <v>2</v>
      </c>
      <c r="I493">
        <v>123822</v>
      </c>
      <c r="J493">
        <v>61911</v>
      </c>
      <c r="K493" t="s">
        <v>565</v>
      </c>
      <c r="L493" t="e" vm="1">
        <f>VLOOKUP(B493, DimCity!$A:$B, 2, 0)</f>
        <v>#VALUE!</v>
      </c>
    </row>
    <row r="494" spans="1:12" x14ac:dyDescent="0.3">
      <c r="A494">
        <v>325</v>
      </c>
      <c r="B494">
        <v>5</v>
      </c>
      <c r="C494">
        <v>493</v>
      </c>
      <c r="D494">
        <v>2</v>
      </c>
      <c r="E494" t="s">
        <v>561</v>
      </c>
      <c r="F494" s="1">
        <v>45238</v>
      </c>
      <c r="G494" s="1">
        <v>45239</v>
      </c>
      <c r="H494">
        <v>2</v>
      </c>
      <c r="I494">
        <v>126854</v>
      </c>
      <c r="J494">
        <v>63427</v>
      </c>
      <c r="K494" t="s">
        <v>565</v>
      </c>
      <c r="L494" t="e" vm="1">
        <f>VLOOKUP(B494, DimCity!$A:$B, 2, 0)</f>
        <v>#VALUE!</v>
      </c>
    </row>
    <row r="495" spans="1:12" x14ac:dyDescent="0.3">
      <c r="A495">
        <v>187</v>
      </c>
      <c r="B495">
        <v>3</v>
      </c>
      <c r="C495">
        <v>494</v>
      </c>
      <c r="D495">
        <v>4</v>
      </c>
      <c r="E495" t="s">
        <v>558</v>
      </c>
      <c r="F495" s="1">
        <v>45276</v>
      </c>
      <c r="G495" s="1">
        <v>45277</v>
      </c>
      <c r="H495">
        <v>2</v>
      </c>
      <c r="I495">
        <v>135205</v>
      </c>
      <c r="J495">
        <v>67602.5</v>
      </c>
      <c r="K495" t="s">
        <v>565</v>
      </c>
      <c r="L495" t="e" vm="1">
        <f>VLOOKUP(B495, DimCity!$A:$B, 2, 0)</f>
        <v>#VALUE!</v>
      </c>
    </row>
    <row r="496" spans="1:12" x14ac:dyDescent="0.3">
      <c r="A496">
        <v>390</v>
      </c>
      <c r="B496">
        <v>4</v>
      </c>
      <c r="C496">
        <v>495</v>
      </c>
      <c r="D496">
        <v>2</v>
      </c>
      <c r="E496" t="s">
        <v>563</v>
      </c>
      <c r="F496" s="1">
        <v>45068</v>
      </c>
      <c r="G496" s="1">
        <v>45069</v>
      </c>
      <c r="H496">
        <v>2</v>
      </c>
      <c r="I496">
        <v>135366</v>
      </c>
      <c r="J496">
        <v>67683</v>
      </c>
      <c r="K496" t="s">
        <v>565</v>
      </c>
      <c r="L496" t="e" vm="1">
        <f>VLOOKUP(B496, DimCity!$A:$B, 2, 0)</f>
        <v>#VALUE!</v>
      </c>
    </row>
    <row r="497" spans="1:12" x14ac:dyDescent="0.3">
      <c r="A497">
        <v>83</v>
      </c>
      <c r="B497">
        <v>5</v>
      </c>
      <c r="C497">
        <v>496</v>
      </c>
      <c r="D497">
        <v>5</v>
      </c>
      <c r="E497" t="s">
        <v>563</v>
      </c>
      <c r="F497" s="1">
        <v>44567</v>
      </c>
      <c r="G497" s="1">
        <v>44568</v>
      </c>
      <c r="H497">
        <v>2</v>
      </c>
      <c r="I497">
        <v>141110</v>
      </c>
      <c r="J497">
        <v>70555</v>
      </c>
      <c r="K497" t="s">
        <v>565</v>
      </c>
      <c r="L497" t="e" vm="1">
        <f>VLOOKUP(B497, DimCity!$A:$B, 2, 0)</f>
        <v>#VALUE!</v>
      </c>
    </row>
    <row r="498" spans="1:12" x14ac:dyDescent="0.3">
      <c r="A498">
        <v>391</v>
      </c>
      <c r="B498">
        <v>3</v>
      </c>
      <c r="C498">
        <v>497</v>
      </c>
      <c r="D498">
        <v>5</v>
      </c>
      <c r="E498" t="s">
        <v>558</v>
      </c>
      <c r="F498" s="1">
        <v>44880</v>
      </c>
      <c r="G498" s="1">
        <v>44881</v>
      </c>
      <c r="H498">
        <v>2</v>
      </c>
      <c r="I498">
        <v>141385</v>
      </c>
      <c r="J498">
        <v>70692.5</v>
      </c>
      <c r="K498" t="s">
        <v>565</v>
      </c>
      <c r="L498" t="e" vm="1">
        <f>VLOOKUP(B498, DimCity!$A:$B, 2, 0)</f>
        <v>#VALUE!</v>
      </c>
    </row>
    <row r="499" spans="1:12" x14ac:dyDescent="0.3">
      <c r="A499">
        <v>392</v>
      </c>
      <c r="B499">
        <v>2</v>
      </c>
      <c r="C499">
        <v>498</v>
      </c>
      <c r="D499">
        <v>5</v>
      </c>
      <c r="E499" t="s">
        <v>561</v>
      </c>
      <c r="F499" s="1">
        <v>45031</v>
      </c>
      <c r="G499" s="1">
        <v>45032</v>
      </c>
      <c r="H499">
        <v>2</v>
      </c>
      <c r="I499">
        <v>143697</v>
      </c>
      <c r="J499">
        <v>71848.5</v>
      </c>
      <c r="K499" t="s">
        <v>565</v>
      </c>
      <c r="L499" t="e" vm="1">
        <f>VLOOKUP(B499, DimCity!$A:$B, 2, 0)</f>
        <v>#VALUE!</v>
      </c>
    </row>
    <row r="500" spans="1:12" x14ac:dyDescent="0.3">
      <c r="A500">
        <v>393</v>
      </c>
      <c r="B500">
        <v>2</v>
      </c>
      <c r="C500">
        <v>499</v>
      </c>
      <c r="D500">
        <v>2</v>
      </c>
      <c r="E500" t="s">
        <v>561</v>
      </c>
      <c r="F500" s="1">
        <v>45236</v>
      </c>
      <c r="G500" s="1">
        <v>45237</v>
      </c>
      <c r="H500">
        <v>2</v>
      </c>
      <c r="I500">
        <v>146484</v>
      </c>
      <c r="J500">
        <v>73242</v>
      </c>
      <c r="K500" t="s">
        <v>565</v>
      </c>
      <c r="L500" t="e" vm="1">
        <f>VLOOKUP(B500, DimCity!$A:$B, 2, 0)</f>
        <v>#VALUE!</v>
      </c>
    </row>
    <row r="501" spans="1:12" x14ac:dyDescent="0.3">
      <c r="A501">
        <v>190</v>
      </c>
      <c r="B501">
        <v>5</v>
      </c>
      <c r="C501">
        <v>500</v>
      </c>
      <c r="D501">
        <v>3</v>
      </c>
      <c r="E501" t="s">
        <v>562</v>
      </c>
      <c r="F501" s="1">
        <v>44868</v>
      </c>
      <c r="G501" s="1">
        <v>44869</v>
      </c>
      <c r="H501">
        <v>2</v>
      </c>
      <c r="I501">
        <v>149628</v>
      </c>
      <c r="J501">
        <v>74814</v>
      </c>
      <c r="K501" t="s">
        <v>565</v>
      </c>
      <c r="L501" t="e" vm="1">
        <f>VLOOKUP(B501, DimCity!$A:$B, 2, 0)</f>
        <v>#VALUE!</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262E-7E58-4065-AF2A-76406FE2C615}">
  <dimension ref="A1:H394"/>
  <sheetViews>
    <sheetView workbookViewId="0"/>
  </sheetViews>
  <sheetFormatPr defaultRowHeight="14.4" x14ac:dyDescent="0.3"/>
  <cols>
    <col min="1" max="1" width="10.6640625" bestFit="1" customWidth="1"/>
    <col min="2" max="2" width="16.88671875" bestFit="1" customWidth="1"/>
    <col min="3" max="3" width="16.33203125" bestFit="1" customWidth="1"/>
    <col min="4" max="4" width="16.5546875" bestFit="1" customWidth="1"/>
    <col min="5" max="5" width="6.88671875" bestFit="1" customWidth="1"/>
    <col min="6" max="6" width="9" bestFit="1" customWidth="1"/>
    <col min="7" max="7" width="14.44140625" bestFit="1" customWidth="1"/>
    <col min="8" max="8" width="9.6640625" bestFit="1" customWidth="1"/>
  </cols>
  <sheetData>
    <row r="1" spans="1:8" x14ac:dyDescent="0.3">
      <c r="A1" t="s">
        <v>534</v>
      </c>
      <c r="B1" t="s">
        <v>535</v>
      </c>
      <c r="C1" t="s">
        <v>536</v>
      </c>
      <c r="D1" t="s">
        <v>537</v>
      </c>
      <c r="E1" t="s">
        <v>538</v>
      </c>
      <c r="F1" t="s">
        <v>539</v>
      </c>
      <c r="G1" t="s">
        <v>540</v>
      </c>
      <c r="H1" t="s">
        <v>541</v>
      </c>
    </row>
    <row r="2" spans="1:8" x14ac:dyDescent="0.3">
      <c r="A2">
        <v>1</v>
      </c>
      <c r="B2" s="1">
        <v>45227</v>
      </c>
      <c r="C2" s="1">
        <v>45237</v>
      </c>
      <c r="D2">
        <v>11</v>
      </c>
      <c r="E2">
        <v>2023</v>
      </c>
      <c r="F2">
        <v>10</v>
      </c>
      <c r="G2" t="s">
        <v>542</v>
      </c>
      <c r="H2">
        <v>4</v>
      </c>
    </row>
    <row r="3" spans="1:8" x14ac:dyDescent="0.3">
      <c r="A3">
        <v>2</v>
      </c>
      <c r="B3" s="1">
        <v>44886</v>
      </c>
      <c r="C3" s="1">
        <v>44896</v>
      </c>
      <c r="D3">
        <v>11</v>
      </c>
      <c r="E3">
        <v>2022</v>
      </c>
      <c r="F3">
        <v>11</v>
      </c>
      <c r="G3" t="s">
        <v>543</v>
      </c>
      <c r="H3">
        <v>4</v>
      </c>
    </row>
    <row r="4" spans="1:8" x14ac:dyDescent="0.3">
      <c r="A4">
        <v>3</v>
      </c>
      <c r="B4" s="1">
        <v>45065</v>
      </c>
      <c r="C4" s="1">
        <v>45072</v>
      </c>
      <c r="D4">
        <v>8</v>
      </c>
      <c r="E4">
        <v>2023</v>
      </c>
      <c r="F4">
        <v>5</v>
      </c>
      <c r="G4" t="s">
        <v>544</v>
      </c>
      <c r="H4">
        <v>2</v>
      </c>
    </row>
    <row r="5" spans="1:8" x14ac:dyDescent="0.3">
      <c r="A5">
        <v>4</v>
      </c>
      <c r="B5" s="1">
        <v>44644</v>
      </c>
      <c r="C5" s="1">
        <v>44651</v>
      </c>
      <c r="D5">
        <v>8</v>
      </c>
      <c r="E5">
        <v>2022</v>
      </c>
      <c r="F5">
        <v>3</v>
      </c>
      <c r="G5" t="s">
        <v>545</v>
      </c>
      <c r="H5">
        <v>1</v>
      </c>
    </row>
    <row r="6" spans="1:8" x14ac:dyDescent="0.3">
      <c r="A6">
        <v>5</v>
      </c>
      <c r="B6" s="1">
        <v>45249</v>
      </c>
      <c r="C6" s="1">
        <v>45255</v>
      </c>
      <c r="D6">
        <v>7</v>
      </c>
      <c r="E6">
        <v>2023</v>
      </c>
      <c r="F6">
        <v>11</v>
      </c>
      <c r="G6" t="s">
        <v>543</v>
      </c>
      <c r="H6">
        <v>4</v>
      </c>
    </row>
    <row r="7" spans="1:8" x14ac:dyDescent="0.3">
      <c r="A7">
        <v>6</v>
      </c>
      <c r="B7" s="1">
        <v>45230</v>
      </c>
      <c r="C7" s="1">
        <v>45238</v>
      </c>
      <c r="D7">
        <v>9</v>
      </c>
      <c r="E7">
        <v>2023</v>
      </c>
      <c r="F7">
        <v>10</v>
      </c>
      <c r="G7" t="s">
        <v>542</v>
      </c>
      <c r="H7">
        <v>4</v>
      </c>
    </row>
    <row r="8" spans="1:8" x14ac:dyDescent="0.3">
      <c r="A8">
        <v>7</v>
      </c>
      <c r="B8" s="1">
        <v>45293</v>
      </c>
      <c r="C8" s="1">
        <v>45299</v>
      </c>
      <c r="D8">
        <v>7</v>
      </c>
      <c r="E8">
        <v>2024</v>
      </c>
      <c r="F8">
        <v>1</v>
      </c>
      <c r="G8" t="s">
        <v>546</v>
      </c>
      <c r="H8">
        <v>1</v>
      </c>
    </row>
    <row r="9" spans="1:8" x14ac:dyDescent="0.3">
      <c r="A9">
        <v>8</v>
      </c>
      <c r="B9" s="1">
        <v>45292</v>
      </c>
      <c r="C9" s="1">
        <v>45299</v>
      </c>
      <c r="D9">
        <v>8</v>
      </c>
      <c r="E9">
        <v>2024</v>
      </c>
      <c r="F9">
        <v>1</v>
      </c>
      <c r="G9" t="s">
        <v>546</v>
      </c>
      <c r="H9">
        <v>1</v>
      </c>
    </row>
    <row r="10" spans="1:8" x14ac:dyDescent="0.3">
      <c r="A10">
        <v>9</v>
      </c>
      <c r="B10" s="1">
        <v>45196</v>
      </c>
      <c r="C10" s="1">
        <v>45205</v>
      </c>
      <c r="D10">
        <v>10</v>
      </c>
      <c r="E10">
        <v>2023</v>
      </c>
      <c r="F10">
        <v>9</v>
      </c>
      <c r="G10" t="s">
        <v>547</v>
      </c>
      <c r="H10">
        <v>3</v>
      </c>
    </row>
    <row r="11" spans="1:8" x14ac:dyDescent="0.3">
      <c r="A11">
        <v>10</v>
      </c>
      <c r="B11" s="1">
        <v>44955</v>
      </c>
      <c r="C11" s="1">
        <v>44961</v>
      </c>
      <c r="D11">
        <v>7</v>
      </c>
      <c r="E11">
        <v>2023</v>
      </c>
      <c r="F11">
        <v>1</v>
      </c>
      <c r="G11" t="s">
        <v>546</v>
      </c>
      <c r="H11">
        <v>1</v>
      </c>
    </row>
    <row r="12" spans="1:8" x14ac:dyDescent="0.3">
      <c r="A12">
        <v>11</v>
      </c>
      <c r="B12" s="1">
        <v>45026</v>
      </c>
      <c r="C12" s="1">
        <v>45036</v>
      </c>
      <c r="D12">
        <v>11</v>
      </c>
      <c r="E12">
        <v>2023</v>
      </c>
      <c r="F12">
        <v>4</v>
      </c>
      <c r="G12" t="s">
        <v>548</v>
      </c>
      <c r="H12">
        <v>2</v>
      </c>
    </row>
    <row r="13" spans="1:8" x14ac:dyDescent="0.3">
      <c r="A13">
        <v>12</v>
      </c>
      <c r="B13" s="1">
        <v>45224</v>
      </c>
      <c r="C13" s="1">
        <v>45234</v>
      </c>
      <c r="D13">
        <v>11</v>
      </c>
      <c r="E13">
        <v>2023</v>
      </c>
      <c r="F13">
        <v>10</v>
      </c>
      <c r="G13" t="s">
        <v>542</v>
      </c>
      <c r="H13">
        <v>4</v>
      </c>
    </row>
    <row r="14" spans="1:8" x14ac:dyDescent="0.3">
      <c r="A14">
        <v>13</v>
      </c>
      <c r="B14" s="1">
        <v>45287</v>
      </c>
      <c r="C14" s="1">
        <v>45291</v>
      </c>
      <c r="D14">
        <v>5</v>
      </c>
      <c r="E14">
        <v>2023</v>
      </c>
      <c r="F14">
        <v>12</v>
      </c>
      <c r="G14" t="s">
        <v>549</v>
      </c>
      <c r="H14">
        <v>4</v>
      </c>
    </row>
    <row r="15" spans="1:8" x14ac:dyDescent="0.3">
      <c r="A15">
        <v>14</v>
      </c>
      <c r="B15" s="1">
        <v>44982</v>
      </c>
      <c r="C15" s="1">
        <v>44991</v>
      </c>
      <c r="D15">
        <v>10</v>
      </c>
      <c r="E15">
        <v>2023</v>
      </c>
      <c r="F15">
        <v>2</v>
      </c>
      <c r="G15" t="s">
        <v>550</v>
      </c>
      <c r="H15">
        <v>1</v>
      </c>
    </row>
    <row r="16" spans="1:8" x14ac:dyDescent="0.3">
      <c r="A16">
        <v>15</v>
      </c>
      <c r="B16" s="1">
        <v>45165</v>
      </c>
      <c r="C16" s="1">
        <v>45172</v>
      </c>
      <c r="D16">
        <v>8</v>
      </c>
      <c r="E16">
        <v>2023</v>
      </c>
      <c r="F16">
        <v>8</v>
      </c>
      <c r="G16" t="s">
        <v>551</v>
      </c>
      <c r="H16">
        <v>3</v>
      </c>
    </row>
    <row r="17" spans="1:8" x14ac:dyDescent="0.3">
      <c r="A17">
        <v>16</v>
      </c>
      <c r="B17" s="1">
        <v>45333</v>
      </c>
      <c r="C17" s="1">
        <v>45343</v>
      </c>
      <c r="D17">
        <v>11</v>
      </c>
      <c r="E17">
        <v>2024</v>
      </c>
      <c r="F17">
        <v>2</v>
      </c>
      <c r="G17" t="s">
        <v>550</v>
      </c>
      <c r="H17">
        <v>1</v>
      </c>
    </row>
    <row r="18" spans="1:8" x14ac:dyDescent="0.3">
      <c r="A18">
        <v>17</v>
      </c>
      <c r="B18" s="1">
        <v>45381</v>
      </c>
      <c r="C18" s="1">
        <v>45387</v>
      </c>
      <c r="D18">
        <v>7</v>
      </c>
      <c r="E18">
        <v>2024</v>
      </c>
      <c r="F18">
        <v>3</v>
      </c>
      <c r="G18" t="s">
        <v>545</v>
      </c>
      <c r="H18">
        <v>1</v>
      </c>
    </row>
    <row r="19" spans="1:8" x14ac:dyDescent="0.3">
      <c r="A19">
        <v>18</v>
      </c>
      <c r="B19" s="1">
        <v>44862</v>
      </c>
      <c r="C19" s="1">
        <v>44870</v>
      </c>
      <c r="D19">
        <v>9</v>
      </c>
      <c r="E19">
        <v>2022</v>
      </c>
      <c r="F19">
        <v>10</v>
      </c>
      <c r="G19" t="s">
        <v>542</v>
      </c>
      <c r="H19">
        <v>4</v>
      </c>
    </row>
    <row r="20" spans="1:8" x14ac:dyDescent="0.3">
      <c r="A20">
        <v>19</v>
      </c>
      <c r="B20" s="1">
        <v>45349</v>
      </c>
      <c r="C20" s="1">
        <v>45358</v>
      </c>
      <c r="D20">
        <v>10</v>
      </c>
      <c r="E20">
        <v>2024</v>
      </c>
      <c r="F20">
        <v>2</v>
      </c>
      <c r="G20" t="s">
        <v>550</v>
      </c>
      <c r="H20">
        <v>1</v>
      </c>
    </row>
    <row r="21" spans="1:8" x14ac:dyDescent="0.3">
      <c r="A21">
        <v>20</v>
      </c>
      <c r="B21" s="1">
        <v>44813</v>
      </c>
      <c r="C21" s="1">
        <v>44819</v>
      </c>
      <c r="D21">
        <v>7</v>
      </c>
      <c r="E21">
        <v>2022</v>
      </c>
      <c r="F21">
        <v>9</v>
      </c>
      <c r="G21" t="s">
        <v>547</v>
      </c>
      <c r="H21">
        <v>3</v>
      </c>
    </row>
    <row r="22" spans="1:8" x14ac:dyDescent="0.3">
      <c r="A22">
        <v>21</v>
      </c>
      <c r="B22" s="1">
        <v>45391</v>
      </c>
      <c r="C22" s="1">
        <v>45400</v>
      </c>
      <c r="D22">
        <v>10</v>
      </c>
      <c r="E22">
        <v>2024</v>
      </c>
      <c r="F22">
        <v>4</v>
      </c>
      <c r="G22" t="s">
        <v>548</v>
      </c>
      <c r="H22">
        <v>2</v>
      </c>
    </row>
    <row r="23" spans="1:8" x14ac:dyDescent="0.3">
      <c r="A23">
        <v>22</v>
      </c>
      <c r="B23" s="1">
        <v>44776</v>
      </c>
      <c r="C23" s="1">
        <v>44786</v>
      </c>
      <c r="D23">
        <v>11</v>
      </c>
      <c r="E23">
        <v>2022</v>
      </c>
      <c r="F23">
        <v>8</v>
      </c>
      <c r="G23" t="s">
        <v>551</v>
      </c>
      <c r="H23">
        <v>3</v>
      </c>
    </row>
    <row r="24" spans="1:8" x14ac:dyDescent="0.3">
      <c r="A24">
        <v>23</v>
      </c>
      <c r="B24" s="1">
        <v>45454</v>
      </c>
      <c r="C24" s="1">
        <v>45460</v>
      </c>
      <c r="D24">
        <v>7</v>
      </c>
      <c r="E24">
        <v>2024</v>
      </c>
      <c r="F24">
        <v>6</v>
      </c>
      <c r="G24" t="s">
        <v>552</v>
      </c>
      <c r="H24">
        <v>2</v>
      </c>
    </row>
    <row r="25" spans="1:8" x14ac:dyDescent="0.3">
      <c r="A25">
        <v>24</v>
      </c>
      <c r="B25" s="1">
        <v>44607</v>
      </c>
      <c r="C25" s="1">
        <v>44614</v>
      </c>
      <c r="D25">
        <v>8</v>
      </c>
      <c r="E25">
        <v>2022</v>
      </c>
      <c r="F25">
        <v>2</v>
      </c>
      <c r="G25" t="s">
        <v>550</v>
      </c>
      <c r="H25">
        <v>1</v>
      </c>
    </row>
    <row r="26" spans="1:8" x14ac:dyDescent="0.3">
      <c r="A26">
        <v>25</v>
      </c>
      <c r="B26" s="1">
        <v>44756</v>
      </c>
      <c r="C26" s="1">
        <v>44764</v>
      </c>
      <c r="D26">
        <v>9</v>
      </c>
      <c r="E26">
        <v>2022</v>
      </c>
      <c r="F26">
        <v>7</v>
      </c>
      <c r="G26" t="s">
        <v>553</v>
      </c>
      <c r="H26">
        <v>3</v>
      </c>
    </row>
    <row r="27" spans="1:8" x14ac:dyDescent="0.3">
      <c r="A27">
        <v>26</v>
      </c>
      <c r="B27" s="1">
        <v>45033</v>
      </c>
      <c r="C27" s="1">
        <v>45040</v>
      </c>
      <c r="D27">
        <v>8</v>
      </c>
      <c r="E27">
        <v>2023</v>
      </c>
      <c r="F27">
        <v>4</v>
      </c>
      <c r="G27" t="s">
        <v>548</v>
      </c>
      <c r="H27">
        <v>2</v>
      </c>
    </row>
    <row r="28" spans="1:8" x14ac:dyDescent="0.3">
      <c r="A28">
        <v>27</v>
      </c>
      <c r="B28" s="1">
        <v>45133</v>
      </c>
      <c r="C28" s="1">
        <v>45137</v>
      </c>
      <c r="D28">
        <v>5</v>
      </c>
      <c r="E28">
        <v>2023</v>
      </c>
      <c r="F28">
        <v>7</v>
      </c>
      <c r="G28" t="s">
        <v>553</v>
      </c>
      <c r="H28">
        <v>3</v>
      </c>
    </row>
    <row r="29" spans="1:8" x14ac:dyDescent="0.3">
      <c r="A29">
        <v>28</v>
      </c>
      <c r="B29" s="1">
        <v>45271</v>
      </c>
      <c r="C29" s="1">
        <v>45279</v>
      </c>
      <c r="D29">
        <v>9</v>
      </c>
      <c r="E29">
        <v>2023</v>
      </c>
      <c r="F29">
        <v>12</v>
      </c>
      <c r="G29" t="s">
        <v>549</v>
      </c>
      <c r="H29">
        <v>4</v>
      </c>
    </row>
    <row r="30" spans="1:8" x14ac:dyDescent="0.3">
      <c r="A30">
        <v>29</v>
      </c>
      <c r="B30" s="1">
        <v>45407</v>
      </c>
      <c r="C30" s="1">
        <v>45413</v>
      </c>
      <c r="D30">
        <v>7</v>
      </c>
      <c r="E30">
        <v>2024</v>
      </c>
      <c r="F30">
        <v>4</v>
      </c>
      <c r="G30" t="s">
        <v>548</v>
      </c>
      <c r="H30">
        <v>2</v>
      </c>
    </row>
    <row r="31" spans="1:8" x14ac:dyDescent="0.3">
      <c r="A31">
        <v>30</v>
      </c>
      <c r="B31" s="1">
        <v>45190</v>
      </c>
      <c r="C31" s="1">
        <v>45198</v>
      </c>
      <c r="D31">
        <v>9</v>
      </c>
      <c r="E31">
        <v>2023</v>
      </c>
      <c r="F31">
        <v>9</v>
      </c>
      <c r="G31" t="s">
        <v>547</v>
      </c>
      <c r="H31">
        <v>3</v>
      </c>
    </row>
    <row r="32" spans="1:8" x14ac:dyDescent="0.3">
      <c r="A32">
        <v>31</v>
      </c>
      <c r="B32" s="1">
        <v>44667</v>
      </c>
      <c r="C32" s="1">
        <v>44674</v>
      </c>
      <c r="D32">
        <v>8</v>
      </c>
      <c r="E32">
        <v>2022</v>
      </c>
      <c r="F32">
        <v>4</v>
      </c>
      <c r="G32" t="s">
        <v>548</v>
      </c>
      <c r="H32">
        <v>2</v>
      </c>
    </row>
    <row r="33" spans="1:8" x14ac:dyDescent="0.3">
      <c r="A33">
        <v>32</v>
      </c>
      <c r="B33" s="1">
        <v>45012</v>
      </c>
      <c r="C33" s="1">
        <v>45017</v>
      </c>
      <c r="D33">
        <v>6</v>
      </c>
      <c r="E33">
        <v>2023</v>
      </c>
      <c r="F33">
        <v>3</v>
      </c>
      <c r="G33" t="s">
        <v>545</v>
      </c>
      <c r="H33">
        <v>1</v>
      </c>
    </row>
    <row r="34" spans="1:8" x14ac:dyDescent="0.3">
      <c r="A34">
        <v>33</v>
      </c>
      <c r="B34" s="1">
        <v>45432</v>
      </c>
      <c r="C34" s="1">
        <v>45435</v>
      </c>
      <c r="D34">
        <v>4</v>
      </c>
      <c r="E34">
        <v>2024</v>
      </c>
      <c r="F34">
        <v>5</v>
      </c>
      <c r="G34" t="s">
        <v>544</v>
      </c>
      <c r="H34">
        <v>2</v>
      </c>
    </row>
    <row r="35" spans="1:8" x14ac:dyDescent="0.3">
      <c r="A35">
        <v>34</v>
      </c>
      <c r="B35" s="1">
        <v>45329</v>
      </c>
      <c r="C35" s="1">
        <v>45339</v>
      </c>
      <c r="D35">
        <v>11</v>
      </c>
      <c r="E35">
        <v>2024</v>
      </c>
      <c r="F35">
        <v>2</v>
      </c>
      <c r="G35" t="s">
        <v>550</v>
      </c>
      <c r="H35">
        <v>1</v>
      </c>
    </row>
    <row r="36" spans="1:8" x14ac:dyDescent="0.3">
      <c r="A36">
        <v>35</v>
      </c>
      <c r="B36" s="1">
        <v>45121</v>
      </c>
      <c r="C36" s="1">
        <v>45125</v>
      </c>
      <c r="D36">
        <v>5</v>
      </c>
      <c r="E36">
        <v>2023</v>
      </c>
      <c r="F36">
        <v>7</v>
      </c>
      <c r="G36" t="s">
        <v>553</v>
      </c>
      <c r="H36">
        <v>3</v>
      </c>
    </row>
    <row r="37" spans="1:8" x14ac:dyDescent="0.3">
      <c r="A37">
        <v>36</v>
      </c>
      <c r="B37" s="1">
        <v>45073</v>
      </c>
      <c r="C37" s="1">
        <v>45076</v>
      </c>
      <c r="D37">
        <v>4</v>
      </c>
      <c r="E37">
        <v>2023</v>
      </c>
      <c r="F37">
        <v>5</v>
      </c>
      <c r="G37" t="s">
        <v>544</v>
      </c>
      <c r="H37">
        <v>2</v>
      </c>
    </row>
    <row r="38" spans="1:8" x14ac:dyDescent="0.3">
      <c r="A38">
        <v>37</v>
      </c>
      <c r="B38" s="1">
        <v>45331</v>
      </c>
      <c r="C38" s="1">
        <v>45339</v>
      </c>
      <c r="D38">
        <v>9</v>
      </c>
      <c r="E38">
        <v>2024</v>
      </c>
      <c r="F38">
        <v>2</v>
      </c>
      <c r="G38" t="s">
        <v>550</v>
      </c>
      <c r="H38">
        <v>1</v>
      </c>
    </row>
    <row r="39" spans="1:8" x14ac:dyDescent="0.3">
      <c r="A39">
        <v>38</v>
      </c>
      <c r="B39" s="1">
        <v>45363</v>
      </c>
      <c r="C39" s="1">
        <v>45366</v>
      </c>
      <c r="D39">
        <v>4</v>
      </c>
      <c r="E39">
        <v>2024</v>
      </c>
      <c r="F39">
        <v>3</v>
      </c>
      <c r="G39" t="s">
        <v>545</v>
      </c>
      <c r="H39">
        <v>1</v>
      </c>
    </row>
    <row r="40" spans="1:8" x14ac:dyDescent="0.3">
      <c r="A40">
        <v>39</v>
      </c>
      <c r="B40" s="1">
        <v>44794</v>
      </c>
      <c r="C40" s="1">
        <v>44800</v>
      </c>
      <c r="D40">
        <v>7</v>
      </c>
      <c r="E40">
        <v>2022</v>
      </c>
      <c r="F40">
        <v>8</v>
      </c>
      <c r="G40" t="s">
        <v>551</v>
      </c>
      <c r="H40">
        <v>3</v>
      </c>
    </row>
    <row r="41" spans="1:8" x14ac:dyDescent="0.3">
      <c r="A41">
        <v>40</v>
      </c>
      <c r="B41" s="1">
        <v>44874</v>
      </c>
      <c r="C41" s="1">
        <v>44884</v>
      </c>
      <c r="D41">
        <v>11</v>
      </c>
      <c r="E41">
        <v>2022</v>
      </c>
      <c r="F41">
        <v>11</v>
      </c>
      <c r="G41" t="s">
        <v>543</v>
      </c>
      <c r="H41">
        <v>4</v>
      </c>
    </row>
    <row r="42" spans="1:8" x14ac:dyDescent="0.3">
      <c r="A42">
        <v>41</v>
      </c>
      <c r="B42" s="1">
        <v>45447</v>
      </c>
      <c r="C42" s="1">
        <v>45456</v>
      </c>
      <c r="D42">
        <v>10</v>
      </c>
      <c r="E42">
        <v>2024</v>
      </c>
      <c r="F42">
        <v>6</v>
      </c>
      <c r="G42" t="s">
        <v>552</v>
      </c>
      <c r="H42">
        <v>2</v>
      </c>
    </row>
    <row r="43" spans="1:8" x14ac:dyDescent="0.3">
      <c r="A43">
        <v>42</v>
      </c>
      <c r="B43" s="1">
        <v>44723</v>
      </c>
      <c r="C43" s="1">
        <v>44731</v>
      </c>
      <c r="D43">
        <v>9</v>
      </c>
      <c r="E43">
        <v>2022</v>
      </c>
      <c r="F43">
        <v>6</v>
      </c>
      <c r="G43" t="s">
        <v>552</v>
      </c>
      <c r="H43">
        <v>2</v>
      </c>
    </row>
    <row r="44" spans="1:8" x14ac:dyDescent="0.3">
      <c r="A44">
        <v>43</v>
      </c>
      <c r="B44" s="1">
        <v>44707</v>
      </c>
      <c r="C44" s="1">
        <v>44716</v>
      </c>
      <c r="D44">
        <v>10</v>
      </c>
      <c r="E44">
        <v>2022</v>
      </c>
      <c r="F44">
        <v>5</v>
      </c>
      <c r="G44" t="s">
        <v>544</v>
      </c>
      <c r="H44">
        <v>2</v>
      </c>
    </row>
    <row r="45" spans="1:8" x14ac:dyDescent="0.3">
      <c r="A45">
        <v>44</v>
      </c>
      <c r="B45" s="1">
        <v>44696</v>
      </c>
      <c r="C45" s="1">
        <v>44700</v>
      </c>
      <c r="D45">
        <v>5</v>
      </c>
      <c r="E45">
        <v>2022</v>
      </c>
      <c r="F45">
        <v>5</v>
      </c>
      <c r="G45" t="s">
        <v>544</v>
      </c>
      <c r="H45">
        <v>2</v>
      </c>
    </row>
    <row r="46" spans="1:8" x14ac:dyDescent="0.3">
      <c r="A46">
        <v>45</v>
      </c>
      <c r="B46" s="1">
        <v>44728</v>
      </c>
      <c r="C46" s="1">
        <v>44735</v>
      </c>
      <c r="D46">
        <v>8</v>
      </c>
      <c r="E46">
        <v>2022</v>
      </c>
      <c r="F46">
        <v>6</v>
      </c>
      <c r="G46" t="s">
        <v>552</v>
      </c>
      <c r="H46">
        <v>2</v>
      </c>
    </row>
    <row r="47" spans="1:8" x14ac:dyDescent="0.3">
      <c r="A47">
        <v>46</v>
      </c>
      <c r="B47" s="1">
        <v>44769</v>
      </c>
      <c r="C47" s="1">
        <v>44779</v>
      </c>
      <c r="D47">
        <v>11</v>
      </c>
      <c r="E47">
        <v>2022</v>
      </c>
      <c r="F47">
        <v>7</v>
      </c>
      <c r="G47" t="s">
        <v>553</v>
      </c>
      <c r="H47">
        <v>3</v>
      </c>
    </row>
    <row r="48" spans="1:8" x14ac:dyDescent="0.3">
      <c r="A48">
        <v>47</v>
      </c>
      <c r="B48" s="1">
        <v>45342</v>
      </c>
      <c r="C48" s="1">
        <v>45345</v>
      </c>
      <c r="D48">
        <v>4</v>
      </c>
      <c r="E48">
        <v>2024</v>
      </c>
      <c r="F48">
        <v>2</v>
      </c>
      <c r="G48" t="s">
        <v>550</v>
      </c>
      <c r="H48">
        <v>1</v>
      </c>
    </row>
    <row r="49" spans="1:8" x14ac:dyDescent="0.3">
      <c r="A49">
        <v>48</v>
      </c>
      <c r="B49" s="1">
        <v>44998</v>
      </c>
      <c r="C49" s="1">
        <v>45002</v>
      </c>
      <c r="D49">
        <v>5</v>
      </c>
      <c r="E49">
        <v>2023</v>
      </c>
      <c r="F49">
        <v>3</v>
      </c>
      <c r="G49" t="s">
        <v>545</v>
      </c>
      <c r="H49">
        <v>1</v>
      </c>
    </row>
    <row r="50" spans="1:8" x14ac:dyDescent="0.3">
      <c r="A50">
        <v>49</v>
      </c>
      <c r="B50" s="1">
        <v>45385</v>
      </c>
      <c r="C50" s="1">
        <v>45390</v>
      </c>
      <c r="D50">
        <v>6</v>
      </c>
      <c r="E50">
        <v>2024</v>
      </c>
      <c r="F50">
        <v>4</v>
      </c>
      <c r="G50" t="s">
        <v>548</v>
      </c>
      <c r="H50">
        <v>2</v>
      </c>
    </row>
    <row r="51" spans="1:8" x14ac:dyDescent="0.3">
      <c r="A51">
        <v>50</v>
      </c>
      <c r="B51" s="1">
        <v>45261</v>
      </c>
      <c r="C51" s="1">
        <v>45268</v>
      </c>
      <c r="D51">
        <v>8</v>
      </c>
      <c r="E51">
        <v>2023</v>
      </c>
      <c r="F51">
        <v>12</v>
      </c>
      <c r="G51" t="s">
        <v>549</v>
      </c>
      <c r="H51">
        <v>4</v>
      </c>
    </row>
    <row r="52" spans="1:8" x14ac:dyDescent="0.3">
      <c r="A52">
        <v>51</v>
      </c>
      <c r="B52" s="1">
        <v>44844</v>
      </c>
      <c r="C52" s="1">
        <v>44848</v>
      </c>
      <c r="D52">
        <v>5</v>
      </c>
      <c r="E52">
        <v>2022</v>
      </c>
      <c r="F52">
        <v>10</v>
      </c>
      <c r="G52" t="s">
        <v>542</v>
      </c>
      <c r="H52">
        <v>4</v>
      </c>
    </row>
    <row r="53" spans="1:8" x14ac:dyDescent="0.3">
      <c r="A53">
        <v>52</v>
      </c>
      <c r="B53" s="1">
        <v>44678</v>
      </c>
      <c r="C53" s="1">
        <v>44685</v>
      </c>
      <c r="D53">
        <v>8</v>
      </c>
      <c r="E53">
        <v>2022</v>
      </c>
      <c r="F53">
        <v>4</v>
      </c>
      <c r="G53" t="s">
        <v>548</v>
      </c>
      <c r="H53">
        <v>2</v>
      </c>
    </row>
    <row r="54" spans="1:8" x14ac:dyDescent="0.3">
      <c r="A54">
        <v>53</v>
      </c>
      <c r="B54" s="1">
        <v>44726</v>
      </c>
      <c r="C54" s="1">
        <v>44734</v>
      </c>
      <c r="D54">
        <v>9</v>
      </c>
      <c r="E54">
        <v>2022</v>
      </c>
      <c r="F54">
        <v>6</v>
      </c>
      <c r="G54" t="s">
        <v>552</v>
      </c>
      <c r="H54">
        <v>2</v>
      </c>
    </row>
    <row r="55" spans="1:8" x14ac:dyDescent="0.3">
      <c r="A55">
        <v>54</v>
      </c>
      <c r="B55" s="1">
        <v>44909</v>
      </c>
      <c r="C55" s="1">
        <v>44911</v>
      </c>
      <c r="D55">
        <v>3</v>
      </c>
      <c r="E55">
        <v>2022</v>
      </c>
      <c r="F55">
        <v>12</v>
      </c>
      <c r="G55" t="s">
        <v>549</v>
      </c>
      <c r="H55">
        <v>4</v>
      </c>
    </row>
    <row r="56" spans="1:8" x14ac:dyDescent="0.3">
      <c r="A56">
        <v>55</v>
      </c>
      <c r="B56" s="1">
        <v>44754</v>
      </c>
      <c r="C56" s="1">
        <v>44763</v>
      </c>
      <c r="D56">
        <v>10</v>
      </c>
      <c r="E56">
        <v>2022</v>
      </c>
      <c r="F56">
        <v>7</v>
      </c>
      <c r="G56" t="s">
        <v>553</v>
      </c>
      <c r="H56">
        <v>3</v>
      </c>
    </row>
    <row r="57" spans="1:8" x14ac:dyDescent="0.3">
      <c r="A57">
        <v>56</v>
      </c>
      <c r="B57" s="1">
        <v>45030</v>
      </c>
      <c r="C57" s="1">
        <v>45035</v>
      </c>
      <c r="D57">
        <v>6</v>
      </c>
      <c r="E57">
        <v>2023</v>
      </c>
      <c r="F57">
        <v>4</v>
      </c>
      <c r="G57" t="s">
        <v>548</v>
      </c>
      <c r="H57">
        <v>2</v>
      </c>
    </row>
    <row r="58" spans="1:8" x14ac:dyDescent="0.3">
      <c r="A58">
        <v>57</v>
      </c>
      <c r="B58" s="1">
        <v>45044</v>
      </c>
      <c r="C58" s="1">
        <v>45053</v>
      </c>
      <c r="D58">
        <v>10</v>
      </c>
      <c r="E58">
        <v>2023</v>
      </c>
      <c r="F58">
        <v>4</v>
      </c>
      <c r="G58" t="s">
        <v>548</v>
      </c>
      <c r="H58">
        <v>2</v>
      </c>
    </row>
    <row r="59" spans="1:8" x14ac:dyDescent="0.3">
      <c r="A59">
        <v>58</v>
      </c>
      <c r="B59" s="1">
        <v>44643</v>
      </c>
      <c r="C59" s="1">
        <v>44647</v>
      </c>
      <c r="D59">
        <v>5</v>
      </c>
      <c r="E59">
        <v>2022</v>
      </c>
      <c r="F59">
        <v>3</v>
      </c>
      <c r="G59" t="s">
        <v>545</v>
      </c>
      <c r="H59">
        <v>1</v>
      </c>
    </row>
    <row r="60" spans="1:8" x14ac:dyDescent="0.3">
      <c r="A60">
        <v>59</v>
      </c>
      <c r="B60" s="1">
        <v>44574</v>
      </c>
      <c r="C60" s="1">
        <v>44581</v>
      </c>
      <c r="D60">
        <v>8</v>
      </c>
      <c r="E60">
        <v>2022</v>
      </c>
      <c r="F60">
        <v>1</v>
      </c>
      <c r="G60" t="s">
        <v>546</v>
      </c>
      <c r="H60">
        <v>1</v>
      </c>
    </row>
    <row r="61" spans="1:8" x14ac:dyDescent="0.3">
      <c r="A61">
        <v>60</v>
      </c>
      <c r="B61" s="1">
        <v>44988</v>
      </c>
      <c r="C61" s="1">
        <v>44997</v>
      </c>
      <c r="D61">
        <v>10</v>
      </c>
      <c r="E61">
        <v>2023</v>
      </c>
      <c r="F61">
        <v>3</v>
      </c>
      <c r="G61" t="s">
        <v>545</v>
      </c>
      <c r="H61">
        <v>1</v>
      </c>
    </row>
    <row r="62" spans="1:8" x14ac:dyDescent="0.3">
      <c r="A62">
        <v>61</v>
      </c>
      <c r="B62" s="1">
        <v>44575</v>
      </c>
      <c r="C62" s="1">
        <v>44578</v>
      </c>
      <c r="D62">
        <v>4</v>
      </c>
      <c r="E62">
        <v>2022</v>
      </c>
      <c r="F62">
        <v>1</v>
      </c>
      <c r="G62" t="s">
        <v>546</v>
      </c>
      <c r="H62">
        <v>1</v>
      </c>
    </row>
    <row r="63" spans="1:8" x14ac:dyDescent="0.3">
      <c r="A63">
        <v>62</v>
      </c>
      <c r="B63" s="1">
        <v>45243</v>
      </c>
      <c r="C63" s="1">
        <v>45250</v>
      </c>
      <c r="D63">
        <v>8</v>
      </c>
      <c r="E63">
        <v>2023</v>
      </c>
      <c r="F63">
        <v>11</v>
      </c>
      <c r="G63" t="s">
        <v>543</v>
      </c>
      <c r="H63">
        <v>4</v>
      </c>
    </row>
    <row r="64" spans="1:8" x14ac:dyDescent="0.3">
      <c r="A64">
        <v>63</v>
      </c>
      <c r="B64" s="1">
        <v>44855</v>
      </c>
      <c r="C64" s="1">
        <v>44865</v>
      </c>
      <c r="D64">
        <v>11</v>
      </c>
      <c r="E64">
        <v>2022</v>
      </c>
      <c r="F64">
        <v>10</v>
      </c>
      <c r="G64" t="s">
        <v>542</v>
      </c>
      <c r="H64">
        <v>4</v>
      </c>
    </row>
    <row r="65" spans="1:8" x14ac:dyDescent="0.3">
      <c r="A65">
        <v>64</v>
      </c>
      <c r="B65" s="1">
        <v>44694</v>
      </c>
      <c r="C65" s="1">
        <v>44701</v>
      </c>
      <c r="D65">
        <v>8</v>
      </c>
      <c r="E65">
        <v>2022</v>
      </c>
      <c r="F65">
        <v>5</v>
      </c>
      <c r="G65" t="s">
        <v>544</v>
      </c>
      <c r="H65">
        <v>2</v>
      </c>
    </row>
    <row r="66" spans="1:8" x14ac:dyDescent="0.3">
      <c r="A66">
        <v>65</v>
      </c>
      <c r="B66" s="1">
        <v>45399</v>
      </c>
      <c r="C66" s="1">
        <v>45407</v>
      </c>
      <c r="D66">
        <v>9</v>
      </c>
      <c r="E66">
        <v>2024</v>
      </c>
      <c r="F66">
        <v>4</v>
      </c>
      <c r="G66" t="s">
        <v>548</v>
      </c>
      <c r="H66">
        <v>2</v>
      </c>
    </row>
    <row r="67" spans="1:8" x14ac:dyDescent="0.3">
      <c r="A67">
        <v>66</v>
      </c>
      <c r="B67" s="1">
        <v>45150</v>
      </c>
      <c r="C67" s="1">
        <v>45156</v>
      </c>
      <c r="D67">
        <v>7</v>
      </c>
      <c r="E67">
        <v>2023</v>
      </c>
      <c r="F67">
        <v>8</v>
      </c>
      <c r="G67" t="s">
        <v>551</v>
      </c>
      <c r="H67">
        <v>3</v>
      </c>
    </row>
    <row r="68" spans="1:8" x14ac:dyDescent="0.3">
      <c r="A68">
        <v>67</v>
      </c>
      <c r="B68" s="1">
        <v>44838</v>
      </c>
      <c r="C68" s="1">
        <v>44844</v>
      </c>
      <c r="D68">
        <v>7</v>
      </c>
      <c r="E68">
        <v>2022</v>
      </c>
      <c r="F68">
        <v>10</v>
      </c>
      <c r="G68" t="s">
        <v>542</v>
      </c>
      <c r="H68">
        <v>4</v>
      </c>
    </row>
    <row r="69" spans="1:8" x14ac:dyDescent="0.3">
      <c r="A69">
        <v>68</v>
      </c>
      <c r="B69" s="1">
        <v>44711</v>
      </c>
      <c r="C69" s="1">
        <v>44719</v>
      </c>
      <c r="D69">
        <v>9</v>
      </c>
      <c r="E69">
        <v>2022</v>
      </c>
      <c r="F69">
        <v>5</v>
      </c>
      <c r="G69" t="s">
        <v>544</v>
      </c>
      <c r="H69">
        <v>2</v>
      </c>
    </row>
    <row r="70" spans="1:8" x14ac:dyDescent="0.3">
      <c r="A70">
        <v>69</v>
      </c>
      <c r="B70" s="1">
        <v>44671</v>
      </c>
      <c r="C70" s="1">
        <v>44679</v>
      </c>
      <c r="D70">
        <v>9</v>
      </c>
      <c r="E70">
        <v>2022</v>
      </c>
      <c r="F70">
        <v>4</v>
      </c>
      <c r="G70" t="s">
        <v>548</v>
      </c>
      <c r="H70">
        <v>2</v>
      </c>
    </row>
    <row r="71" spans="1:8" x14ac:dyDescent="0.3">
      <c r="A71">
        <v>70</v>
      </c>
      <c r="B71" s="1">
        <v>44695</v>
      </c>
      <c r="C71" s="1">
        <v>44704</v>
      </c>
      <c r="D71">
        <v>10</v>
      </c>
      <c r="E71">
        <v>2022</v>
      </c>
      <c r="F71">
        <v>5</v>
      </c>
      <c r="G71" t="s">
        <v>544</v>
      </c>
      <c r="H71">
        <v>2</v>
      </c>
    </row>
    <row r="72" spans="1:8" x14ac:dyDescent="0.3">
      <c r="A72">
        <v>71</v>
      </c>
      <c r="B72" s="1">
        <v>44762</v>
      </c>
      <c r="C72" s="1">
        <v>44764</v>
      </c>
      <c r="D72">
        <v>3</v>
      </c>
      <c r="E72">
        <v>2022</v>
      </c>
      <c r="F72">
        <v>7</v>
      </c>
      <c r="G72" t="s">
        <v>553</v>
      </c>
      <c r="H72">
        <v>3</v>
      </c>
    </row>
    <row r="73" spans="1:8" x14ac:dyDescent="0.3">
      <c r="A73">
        <v>72</v>
      </c>
      <c r="B73" s="1">
        <v>45423</v>
      </c>
      <c r="C73" s="1">
        <v>45432</v>
      </c>
      <c r="D73">
        <v>10</v>
      </c>
      <c r="E73">
        <v>2024</v>
      </c>
      <c r="F73">
        <v>5</v>
      </c>
      <c r="G73" t="s">
        <v>544</v>
      </c>
      <c r="H73">
        <v>2</v>
      </c>
    </row>
    <row r="74" spans="1:8" x14ac:dyDescent="0.3">
      <c r="A74">
        <v>73</v>
      </c>
      <c r="B74" s="1">
        <v>44943</v>
      </c>
      <c r="C74" s="1">
        <v>44946</v>
      </c>
      <c r="D74">
        <v>4</v>
      </c>
      <c r="E74">
        <v>2023</v>
      </c>
      <c r="F74">
        <v>1</v>
      </c>
      <c r="G74" t="s">
        <v>546</v>
      </c>
      <c r="H74">
        <v>1</v>
      </c>
    </row>
    <row r="75" spans="1:8" x14ac:dyDescent="0.3">
      <c r="A75">
        <v>74</v>
      </c>
      <c r="B75" s="1">
        <v>44882</v>
      </c>
      <c r="C75" s="1">
        <v>44883</v>
      </c>
      <c r="D75">
        <v>2</v>
      </c>
      <c r="E75">
        <v>2022</v>
      </c>
      <c r="F75">
        <v>11</v>
      </c>
      <c r="G75" t="s">
        <v>543</v>
      </c>
      <c r="H75">
        <v>4</v>
      </c>
    </row>
    <row r="76" spans="1:8" x14ac:dyDescent="0.3">
      <c r="A76">
        <v>75</v>
      </c>
      <c r="B76" s="1">
        <v>45269</v>
      </c>
      <c r="C76" s="1">
        <v>45278</v>
      </c>
      <c r="D76">
        <v>10</v>
      </c>
      <c r="E76">
        <v>2023</v>
      </c>
      <c r="F76">
        <v>12</v>
      </c>
      <c r="G76" t="s">
        <v>549</v>
      </c>
      <c r="H76">
        <v>4</v>
      </c>
    </row>
    <row r="77" spans="1:8" x14ac:dyDescent="0.3">
      <c r="A77">
        <v>76</v>
      </c>
      <c r="B77" s="1">
        <v>44659</v>
      </c>
      <c r="C77" s="1">
        <v>44660</v>
      </c>
      <c r="D77">
        <v>2</v>
      </c>
      <c r="E77">
        <v>2022</v>
      </c>
      <c r="F77">
        <v>4</v>
      </c>
      <c r="G77" t="s">
        <v>548</v>
      </c>
      <c r="H77">
        <v>2</v>
      </c>
    </row>
    <row r="78" spans="1:8" x14ac:dyDescent="0.3">
      <c r="A78">
        <v>77</v>
      </c>
      <c r="B78" s="1">
        <v>44830</v>
      </c>
      <c r="C78" s="1">
        <v>44838</v>
      </c>
      <c r="D78">
        <v>9</v>
      </c>
      <c r="E78">
        <v>2022</v>
      </c>
      <c r="F78">
        <v>9</v>
      </c>
      <c r="G78" t="s">
        <v>547</v>
      </c>
      <c r="H78">
        <v>3</v>
      </c>
    </row>
    <row r="79" spans="1:8" x14ac:dyDescent="0.3">
      <c r="A79">
        <v>78</v>
      </c>
      <c r="B79" s="1">
        <v>44716</v>
      </c>
      <c r="C79" s="1">
        <v>44726</v>
      </c>
      <c r="D79">
        <v>11</v>
      </c>
      <c r="E79">
        <v>2022</v>
      </c>
      <c r="F79">
        <v>6</v>
      </c>
      <c r="G79" t="s">
        <v>552</v>
      </c>
      <c r="H79">
        <v>2</v>
      </c>
    </row>
    <row r="80" spans="1:8" x14ac:dyDescent="0.3">
      <c r="A80">
        <v>79</v>
      </c>
      <c r="B80" s="1">
        <v>44562</v>
      </c>
      <c r="C80" s="1">
        <v>44566</v>
      </c>
      <c r="D80">
        <v>5</v>
      </c>
      <c r="E80">
        <v>2022</v>
      </c>
      <c r="F80">
        <v>1</v>
      </c>
      <c r="G80" t="s">
        <v>546</v>
      </c>
      <c r="H80">
        <v>1</v>
      </c>
    </row>
    <row r="81" spans="1:8" x14ac:dyDescent="0.3">
      <c r="A81">
        <v>80</v>
      </c>
      <c r="B81" s="1">
        <v>44912</v>
      </c>
      <c r="C81" s="1">
        <v>44913</v>
      </c>
      <c r="D81">
        <v>2</v>
      </c>
      <c r="E81">
        <v>2022</v>
      </c>
      <c r="F81">
        <v>12</v>
      </c>
      <c r="G81" t="s">
        <v>549</v>
      </c>
      <c r="H81">
        <v>4</v>
      </c>
    </row>
    <row r="82" spans="1:8" x14ac:dyDescent="0.3">
      <c r="A82">
        <v>81</v>
      </c>
      <c r="B82" s="1">
        <v>45041</v>
      </c>
      <c r="C82" s="1">
        <v>45051</v>
      </c>
      <c r="D82">
        <v>11</v>
      </c>
      <c r="E82">
        <v>2023</v>
      </c>
      <c r="F82">
        <v>4</v>
      </c>
      <c r="G82" t="s">
        <v>548</v>
      </c>
      <c r="H82">
        <v>2</v>
      </c>
    </row>
    <row r="83" spans="1:8" x14ac:dyDescent="0.3">
      <c r="A83">
        <v>82</v>
      </c>
      <c r="B83" s="1">
        <v>44976</v>
      </c>
      <c r="C83" s="1">
        <v>44980</v>
      </c>
      <c r="D83">
        <v>5</v>
      </c>
      <c r="E83">
        <v>2023</v>
      </c>
      <c r="F83">
        <v>2</v>
      </c>
      <c r="G83" t="s">
        <v>550</v>
      </c>
      <c r="H83">
        <v>1</v>
      </c>
    </row>
    <row r="84" spans="1:8" x14ac:dyDescent="0.3">
      <c r="A84">
        <v>83</v>
      </c>
      <c r="B84" s="1">
        <v>44567</v>
      </c>
      <c r="C84" s="1">
        <v>44576</v>
      </c>
      <c r="D84">
        <v>10</v>
      </c>
      <c r="E84">
        <v>2022</v>
      </c>
      <c r="F84">
        <v>1</v>
      </c>
      <c r="G84" t="s">
        <v>546</v>
      </c>
      <c r="H84">
        <v>1</v>
      </c>
    </row>
    <row r="85" spans="1:8" x14ac:dyDescent="0.3">
      <c r="A85">
        <v>84</v>
      </c>
      <c r="B85" s="1">
        <v>45392</v>
      </c>
      <c r="C85" s="1">
        <v>45401</v>
      </c>
      <c r="D85">
        <v>10</v>
      </c>
      <c r="E85">
        <v>2024</v>
      </c>
      <c r="F85">
        <v>4</v>
      </c>
      <c r="G85" t="s">
        <v>548</v>
      </c>
      <c r="H85">
        <v>2</v>
      </c>
    </row>
    <row r="86" spans="1:8" x14ac:dyDescent="0.3">
      <c r="A86">
        <v>85</v>
      </c>
      <c r="B86" s="1">
        <v>45206</v>
      </c>
      <c r="C86" s="1">
        <v>45211</v>
      </c>
      <c r="D86">
        <v>6</v>
      </c>
      <c r="E86">
        <v>2023</v>
      </c>
      <c r="F86">
        <v>10</v>
      </c>
      <c r="G86" t="s">
        <v>542</v>
      </c>
      <c r="H86">
        <v>4</v>
      </c>
    </row>
    <row r="87" spans="1:8" x14ac:dyDescent="0.3">
      <c r="A87">
        <v>86</v>
      </c>
      <c r="B87" s="1">
        <v>44706</v>
      </c>
      <c r="C87" s="1">
        <v>44715</v>
      </c>
      <c r="D87">
        <v>10</v>
      </c>
      <c r="E87">
        <v>2022</v>
      </c>
      <c r="F87">
        <v>5</v>
      </c>
      <c r="G87" t="s">
        <v>544</v>
      </c>
      <c r="H87">
        <v>2</v>
      </c>
    </row>
    <row r="88" spans="1:8" x14ac:dyDescent="0.3">
      <c r="A88">
        <v>87</v>
      </c>
      <c r="B88" s="1">
        <v>45370</v>
      </c>
      <c r="C88" s="1">
        <v>45380</v>
      </c>
      <c r="D88">
        <v>11</v>
      </c>
      <c r="E88">
        <v>2024</v>
      </c>
      <c r="F88">
        <v>3</v>
      </c>
      <c r="G88" t="s">
        <v>545</v>
      </c>
      <c r="H88">
        <v>1</v>
      </c>
    </row>
    <row r="89" spans="1:8" x14ac:dyDescent="0.3">
      <c r="A89">
        <v>88</v>
      </c>
      <c r="B89" s="1">
        <v>44900</v>
      </c>
      <c r="C89" s="1">
        <v>44908</v>
      </c>
      <c r="D89">
        <v>9</v>
      </c>
      <c r="E89">
        <v>2022</v>
      </c>
      <c r="F89">
        <v>12</v>
      </c>
      <c r="G89" t="s">
        <v>549</v>
      </c>
      <c r="H89">
        <v>4</v>
      </c>
    </row>
    <row r="90" spans="1:8" x14ac:dyDescent="0.3">
      <c r="A90">
        <v>89</v>
      </c>
      <c r="B90" s="1">
        <v>45127</v>
      </c>
      <c r="C90" s="1">
        <v>45135</v>
      </c>
      <c r="D90">
        <v>9</v>
      </c>
      <c r="E90">
        <v>2023</v>
      </c>
      <c r="F90">
        <v>7</v>
      </c>
      <c r="G90" t="s">
        <v>553</v>
      </c>
      <c r="H90">
        <v>3</v>
      </c>
    </row>
    <row r="91" spans="1:8" x14ac:dyDescent="0.3">
      <c r="A91">
        <v>90</v>
      </c>
      <c r="B91" s="1">
        <v>45326</v>
      </c>
      <c r="C91" s="1">
        <v>45335</v>
      </c>
      <c r="D91">
        <v>10</v>
      </c>
      <c r="E91">
        <v>2024</v>
      </c>
      <c r="F91">
        <v>2</v>
      </c>
      <c r="G91" t="s">
        <v>550</v>
      </c>
      <c r="H91">
        <v>1</v>
      </c>
    </row>
    <row r="92" spans="1:8" x14ac:dyDescent="0.3">
      <c r="A92">
        <v>91</v>
      </c>
      <c r="B92" s="1">
        <v>45307</v>
      </c>
      <c r="C92" s="1">
        <v>45316</v>
      </c>
      <c r="D92">
        <v>10</v>
      </c>
      <c r="E92">
        <v>2024</v>
      </c>
      <c r="F92">
        <v>1</v>
      </c>
      <c r="G92" t="s">
        <v>546</v>
      </c>
      <c r="H92">
        <v>1</v>
      </c>
    </row>
    <row r="93" spans="1:8" x14ac:dyDescent="0.3">
      <c r="A93">
        <v>92</v>
      </c>
      <c r="B93" s="1">
        <v>45361</v>
      </c>
      <c r="C93" s="1">
        <v>45364</v>
      </c>
      <c r="D93">
        <v>4</v>
      </c>
      <c r="E93">
        <v>2024</v>
      </c>
      <c r="F93">
        <v>3</v>
      </c>
      <c r="G93" t="s">
        <v>545</v>
      </c>
      <c r="H93">
        <v>1</v>
      </c>
    </row>
    <row r="94" spans="1:8" x14ac:dyDescent="0.3">
      <c r="A94">
        <v>93</v>
      </c>
      <c r="B94" s="1">
        <v>44814</v>
      </c>
      <c r="C94" s="1">
        <v>44820</v>
      </c>
      <c r="D94">
        <v>7</v>
      </c>
      <c r="E94">
        <v>2022</v>
      </c>
      <c r="F94">
        <v>9</v>
      </c>
      <c r="G94" t="s">
        <v>547</v>
      </c>
      <c r="H94">
        <v>3</v>
      </c>
    </row>
    <row r="95" spans="1:8" x14ac:dyDescent="0.3">
      <c r="A95">
        <v>94</v>
      </c>
      <c r="B95" s="1">
        <v>44930</v>
      </c>
      <c r="C95" s="1">
        <v>44936</v>
      </c>
      <c r="D95">
        <v>7</v>
      </c>
      <c r="E95">
        <v>2023</v>
      </c>
      <c r="F95">
        <v>1</v>
      </c>
      <c r="G95" t="s">
        <v>546</v>
      </c>
      <c r="H95">
        <v>1</v>
      </c>
    </row>
    <row r="96" spans="1:8" x14ac:dyDescent="0.3">
      <c r="A96">
        <v>95</v>
      </c>
      <c r="B96" s="1">
        <v>45074</v>
      </c>
      <c r="C96" s="1">
        <v>45083</v>
      </c>
      <c r="D96">
        <v>10</v>
      </c>
      <c r="E96">
        <v>2023</v>
      </c>
      <c r="F96">
        <v>5</v>
      </c>
      <c r="G96" t="s">
        <v>544</v>
      </c>
      <c r="H96">
        <v>2</v>
      </c>
    </row>
    <row r="97" spans="1:8" x14ac:dyDescent="0.3">
      <c r="A97">
        <v>96</v>
      </c>
      <c r="B97" s="1">
        <v>44780</v>
      </c>
      <c r="C97" s="1">
        <v>44787</v>
      </c>
      <c r="D97">
        <v>8</v>
      </c>
      <c r="E97">
        <v>2022</v>
      </c>
      <c r="F97">
        <v>8</v>
      </c>
      <c r="G97" t="s">
        <v>551</v>
      </c>
      <c r="H97">
        <v>3</v>
      </c>
    </row>
    <row r="98" spans="1:8" x14ac:dyDescent="0.3">
      <c r="A98">
        <v>97</v>
      </c>
      <c r="B98" s="1">
        <v>45089</v>
      </c>
      <c r="C98" s="1">
        <v>45096</v>
      </c>
      <c r="D98">
        <v>8</v>
      </c>
      <c r="E98">
        <v>2023</v>
      </c>
      <c r="F98">
        <v>6</v>
      </c>
      <c r="G98" t="s">
        <v>552</v>
      </c>
      <c r="H98">
        <v>2</v>
      </c>
    </row>
    <row r="99" spans="1:8" x14ac:dyDescent="0.3">
      <c r="A99">
        <v>98</v>
      </c>
      <c r="B99" s="1">
        <v>45301</v>
      </c>
      <c r="C99" s="1">
        <v>45306</v>
      </c>
      <c r="D99">
        <v>6</v>
      </c>
      <c r="E99">
        <v>2024</v>
      </c>
      <c r="F99">
        <v>1</v>
      </c>
      <c r="G99" t="s">
        <v>546</v>
      </c>
      <c r="H99">
        <v>1</v>
      </c>
    </row>
    <row r="100" spans="1:8" x14ac:dyDescent="0.3">
      <c r="A100">
        <v>99</v>
      </c>
      <c r="B100" s="1">
        <v>44946</v>
      </c>
      <c r="C100" s="1">
        <v>44956</v>
      </c>
      <c r="D100">
        <v>11</v>
      </c>
      <c r="E100">
        <v>2023</v>
      </c>
      <c r="F100">
        <v>1</v>
      </c>
      <c r="G100" t="s">
        <v>546</v>
      </c>
      <c r="H100">
        <v>1</v>
      </c>
    </row>
    <row r="101" spans="1:8" x14ac:dyDescent="0.3">
      <c r="A101">
        <v>100</v>
      </c>
      <c r="B101" s="1">
        <v>45344</v>
      </c>
      <c r="C101" s="1">
        <v>45353</v>
      </c>
      <c r="D101">
        <v>10</v>
      </c>
      <c r="E101">
        <v>2024</v>
      </c>
      <c r="F101">
        <v>2</v>
      </c>
      <c r="G101" t="s">
        <v>550</v>
      </c>
      <c r="H101">
        <v>1</v>
      </c>
    </row>
    <row r="102" spans="1:8" x14ac:dyDescent="0.3">
      <c r="A102">
        <v>101</v>
      </c>
      <c r="B102" s="1">
        <v>44739</v>
      </c>
      <c r="C102" s="1">
        <v>44748</v>
      </c>
      <c r="D102">
        <v>10</v>
      </c>
      <c r="E102">
        <v>2022</v>
      </c>
      <c r="F102">
        <v>6</v>
      </c>
      <c r="G102" t="s">
        <v>552</v>
      </c>
      <c r="H102">
        <v>2</v>
      </c>
    </row>
    <row r="103" spans="1:8" x14ac:dyDescent="0.3">
      <c r="A103">
        <v>102</v>
      </c>
      <c r="B103" s="1">
        <v>45097</v>
      </c>
      <c r="C103" s="1">
        <v>45105</v>
      </c>
      <c r="D103">
        <v>9</v>
      </c>
      <c r="E103">
        <v>2023</v>
      </c>
      <c r="F103">
        <v>6</v>
      </c>
      <c r="G103" t="s">
        <v>552</v>
      </c>
      <c r="H103">
        <v>2</v>
      </c>
    </row>
    <row r="104" spans="1:8" x14ac:dyDescent="0.3">
      <c r="A104">
        <v>103</v>
      </c>
      <c r="B104" s="1">
        <v>44613</v>
      </c>
      <c r="C104" s="1">
        <v>44616</v>
      </c>
      <c r="D104">
        <v>4</v>
      </c>
      <c r="E104">
        <v>2022</v>
      </c>
      <c r="F104">
        <v>2</v>
      </c>
      <c r="G104" t="s">
        <v>550</v>
      </c>
      <c r="H104">
        <v>1</v>
      </c>
    </row>
    <row r="105" spans="1:8" x14ac:dyDescent="0.3">
      <c r="A105">
        <v>104</v>
      </c>
      <c r="B105" s="1">
        <v>44949</v>
      </c>
      <c r="C105" s="1">
        <v>44957</v>
      </c>
      <c r="D105">
        <v>9</v>
      </c>
      <c r="E105">
        <v>2023</v>
      </c>
      <c r="F105">
        <v>1</v>
      </c>
      <c r="G105" t="s">
        <v>546</v>
      </c>
      <c r="H105">
        <v>1</v>
      </c>
    </row>
    <row r="106" spans="1:8" x14ac:dyDescent="0.3">
      <c r="A106">
        <v>105</v>
      </c>
      <c r="B106" s="1">
        <v>44849</v>
      </c>
      <c r="C106" s="1">
        <v>44858</v>
      </c>
      <c r="D106">
        <v>10</v>
      </c>
      <c r="E106">
        <v>2022</v>
      </c>
      <c r="F106">
        <v>10</v>
      </c>
      <c r="G106" t="s">
        <v>542</v>
      </c>
      <c r="H106">
        <v>4</v>
      </c>
    </row>
    <row r="107" spans="1:8" x14ac:dyDescent="0.3">
      <c r="A107">
        <v>106</v>
      </c>
      <c r="B107" s="1">
        <v>45027</v>
      </c>
      <c r="C107" s="1">
        <v>45031</v>
      </c>
      <c r="D107">
        <v>5</v>
      </c>
      <c r="E107">
        <v>2023</v>
      </c>
      <c r="F107">
        <v>4</v>
      </c>
      <c r="G107" t="s">
        <v>548</v>
      </c>
      <c r="H107">
        <v>2</v>
      </c>
    </row>
    <row r="108" spans="1:8" x14ac:dyDescent="0.3">
      <c r="A108">
        <v>107</v>
      </c>
      <c r="B108" s="1">
        <v>45277</v>
      </c>
      <c r="C108" s="1">
        <v>45285</v>
      </c>
      <c r="D108">
        <v>9</v>
      </c>
      <c r="E108">
        <v>2023</v>
      </c>
      <c r="F108">
        <v>12</v>
      </c>
      <c r="G108" t="s">
        <v>549</v>
      </c>
      <c r="H108">
        <v>4</v>
      </c>
    </row>
    <row r="109" spans="1:8" x14ac:dyDescent="0.3">
      <c r="A109">
        <v>108</v>
      </c>
      <c r="B109" s="1">
        <v>45279</v>
      </c>
      <c r="C109" s="1">
        <v>45284</v>
      </c>
      <c r="D109">
        <v>6</v>
      </c>
      <c r="E109">
        <v>2023</v>
      </c>
      <c r="F109">
        <v>12</v>
      </c>
      <c r="G109" t="s">
        <v>549</v>
      </c>
      <c r="H109">
        <v>4</v>
      </c>
    </row>
    <row r="110" spans="1:8" x14ac:dyDescent="0.3">
      <c r="A110">
        <v>109</v>
      </c>
      <c r="B110" s="1">
        <v>45246</v>
      </c>
      <c r="C110" s="1">
        <v>45250</v>
      </c>
      <c r="D110">
        <v>5</v>
      </c>
      <c r="E110">
        <v>2023</v>
      </c>
      <c r="F110">
        <v>11</v>
      </c>
      <c r="G110" t="s">
        <v>543</v>
      </c>
      <c r="H110">
        <v>4</v>
      </c>
    </row>
    <row r="111" spans="1:8" x14ac:dyDescent="0.3">
      <c r="A111">
        <v>110</v>
      </c>
      <c r="B111" s="1">
        <v>44994</v>
      </c>
      <c r="C111" s="1">
        <v>45002</v>
      </c>
      <c r="D111">
        <v>9</v>
      </c>
      <c r="E111">
        <v>2023</v>
      </c>
      <c r="F111">
        <v>3</v>
      </c>
      <c r="G111" t="s">
        <v>545</v>
      </c>
      <c r="H111">
        <v>1</v>
      </c>
    </row>
    <row r="112" spans="1:8" x14ac:dyDescent="0.3">
      <c r="A112">
        <v>111</v>
      </c>
      <c r="B112" s="1">
        <v>44970</v>
      </c>
      <c r="C112" s="1">
        <v>44978</v>
      </c>
      <c r="D112">
        <v>9</v>
      </c>
      <c r="E112">
        <v>2023</v>
      </c>
      <c r="F112">
        <v>2</v>
      </c>
      <c r="G112" t="s">
        <v>550</v>
      </c>
      <c r="H112">
        <v>1</v>
      </c>
    </row>
    <row r="113" spans="1:8" x14ac:dyDescent="0.3">
      <c r="A113">
        <v>112</v>
      </c>
      <c r="B113" s="1">
        <v>45192</v>
      </c>
      <c r="C113" s="1">
        <v>45194</v>
      </c>
      <c r="D113">
        <v>3</v>
      </c>
      <c r="E113">
        <v>2023</v>
      </c>
      <c r="F113">
        <v>9</v>
      </c>
      <c r="G113" t="s">
        <v>547</v>
      </c>
      <c r="H113">
        <v>3</v>
      </c>
    </row>
    <row r="114" spans="1:8" x14ac:dyDescent="0.3">
      <c r="A114">
        <v>113</v>
      </c>
      <c r="B114" s="1">
        <v>45433</v>
      </c>
      <c r="C114" s="1">
        <v>45442</v>
      </c>
      <c r="D114">
        <v>10</v>
      </c>
      <c r="E114">
        <v>2024</v>
      </c>
      <c r="F114">
        <v>5</v>
      </c>
      <c r="G114" t="s">
        <v>544</v>
      </c>
      <c r="H114">
        <v>2</v>
      </c>
    </row>
    <row r="115" spans="1:8" x14ac:dyDescent="0.3">
      <c r="A115">
        <v>114</v>
      </c>
      <c r="B115" s="1">
        <v>45060</v>
      </c>
      <c r="C115" s="1">
        <v>45065</v>
      </c>
      <c r="D115">
        <v>6</v>
      </c>
      <c r="E115">
        <v>2023</v>
      </c>
      <c r="F115">
        <v>5</v>
      </c>
      <c r="G115" t="s">
        <v>544</v>
      </c>
      <c r="H115">
        <v>2</v>
      </c>
    </row>
    <row r="116" spans="1:8" x14ac:dyDescent="0.3">
      <c r="A116">
        <v>115</v>
      </c>
      <c r="B116" s="1">
        <v>45077</v>
      </c>
      <c r="C116" s="1">
        <v>45084</v>
      </c>
      <c r="D116">
        <v>8</v>
      </c>
      <c r="E116">
        <v>2023</v>
      </c>
      <c r="F116">
        <v>5</v>
      </c>
      <c r="G116" t="s">
        <v>544</v>
      </c>
      <c r="H116">
        <v>2</v>
      </c>
    </row>
    <row r="117" spans="1:8" x14ac:dyDescent="0.3">
      <c r="A117">
        <v>116</v>
      </c>
      <c r="B117" s="1">
        <v>44602</v>
      </c>
      <c r="C117" s="1">
        <v>44605</v>
      </c>
      <c r="D117">
        <v>4</v>
      </c>
      <c r="E117">
        <v>2022</v>
      </c>
      <c r="F117">
        <v>2</v>
      </c>
      <c r="G117" t="s">
        <v>550</v>
      </c>
      <c r="H117">
        <v>1</v>
      </c>
    </row>
    <row r="118" spans="1:8" x14ac:dyDescent="0.3">
      <c r="A118">
        <v>117</v>
      </c>
      <c r="B118" s="1">
        <v>44597</v>
      </c>
      <c r="C118" s="1">
        <v>44605</v>
      </c>
      <c r="D118">
        <v>9</v>
      </c>
      <c r="E118">
        <v>2022</v>
      </c>
      <c r="F118">
        <v>2</v>
      </c>
      <c r="G118" t="s">
        <v>550</v>
      </c>
      <c r="H118">
        <v>1</v>
      </c>
    </row>
    <row r="119" spans="1:8" x14ac:dyDescent="0.3">
      <c r="A119">
        <v>118</v>
      </c>
      <c r="B119" s="1">
        <v>45346</v>
      </c>
      <c r="C119" s="1">
        <v>45354</v>
      </c>
      <c r="D119">
        <v>9</v>
      </c>
      <c r="E119">
        <v>2024</v>
      </c>
      <c r="F119">
        <v>2</v>
      </c>
      <c r="G119" t="s">
        <v>550</v>
      </c>
      <c r="H119">
        <v>1</v>
      </c>
    </row>
    <row r="120" spans="1:8" x14ac:dyDescent="0.3">
      <c r="A120">
        <v>119</v>
      </c>
      <c r="B120" s="1">
        <v>45414</v>
      </c>
      <c r="C120" s="1">
        <v>45423</v>
      </c>
      <c r="D120">
        <v>10</v>
      </c>
      <c r="E120">
        <v>2024</v>
      </c>
      <c r="F120">
        <v>5</v>
      </c>
      <c r="G120" t="s">
        <v>544</v>
      </c>
      <c r="H120">
        <v>2</v>
      </c>
    </row>
    <row r="121" spans="1:8" x14ac:dyDescent="0.3">
      <c r="A121">
        <v>120</v>
      </c>
      <c r="B121" s="1">
        <v>44990</v>
      </c>
      <c r="C121" s="1">
        <v>44995</v>
      </c>
      <c r="D121">
        <v>6</v>
      </c>
      <c r="E121">
        <v>2023</v>
      </c>
      <c r="F121">
        <v>3</v>
      </c>
      <c r="G121" t="s">
        <v>545</v>
      </c>
      <c r="H121">
        <v>1</v>
      </c>
    </row>
    <row r="122" spans="1:8" x14ac:dyDescent="0.3">
      <c r="A122">
        <v>121</v>
      </c>
      <c r="B122" s="1">
        <v>45369</v>
      </c>
      <c r="C122" s="1">
        <v>45378</v>
      </c>
      <c r="D122">
        <v>10</v>
      </c>
      <c r="E122">
        <v>2024</v>
      </c>
      <c r="F122">
        <v>3</v>
      </c>
      <c r="G122" t="s">
        <v>545</v>
      </c>
      <c r="H122">
        <v>1</v>
      </c>
    </row>
    <row r="123" spans="1:8" x14ac:dyDescent="0.3">
      <c r="A123">
        <v>122</v>
      </c>
      <c r="B123" s="1">
        <v>44570</v>
      </c>
      <c r="C123" s="1">
        <v>44575</v>
      </c>
      <c r="D123">
        <v>6</v>
      </c>
      <c r="E123">
        <v>2022</v>
      </c>
      <c r="F123">
        <v>1</v>
      </c>
      <c r="G123" t="s">
        <v>546</v>
      </c>
      <c r="H123">
        <v>1</v>
      </c>
    </row>
    <row r="124" spans="1:8" x14ac:dyDescent="0.3">
      <c r="A124">
        <v>123</v>
      </c>
      <c r="B124" s="1">
        <v>45373</v>
      </c>
      <c r="C124" s="1">
        <v>45380</v>
      </c>
      <c r="D124">
        <v>8</v>
      </c>
      <c r="E124">
        <v>2024</v>
      </c>
      <c r="F124">
        <v>3</v>
      </c>
      <c r="G124" t="s">
        <v>545</v>
      </c>
      <c r="H124">
        <v>1</v>
      </c>
    </row>
    <row r="125" spans="1:8" x14ac:dyDescent="0.3">
      <c r="A125">
        <v>124</v>
      </c>
      <c r="B125" s="1">
        <v>44741</v>
      </c>
      <c r="C125" s="1">
        <v>44745</v>
      </c>
      <c r="D125">
        <v>5</v>
      </c>
      <c r="E125">
        <v>2022</v>
      </c>
      <c r="F125">
        <v>6</v>
      </c>
      <c r="G125" t="s">
        <v>552</v>
      </c>
      <c r="H125">
        <v>2</v>
      </c>
    </row>
    <row r="126" spans="1:8" x14ac:dyDescent="0.3">
      <c r="A126">
        <v>125</v>
      </c>
      <c r="B126" s="1">
        <v>45063</v>
      </c>
      <c r="C126" s="1">
        <v>45069</v>
      </c>
      <c r="D126">
        <v>7</v>
      </c>
      <c r="E126">
        <v>2023</v>
      </c>
      <c r="F126">
        <v>5</v>
      </c>
      <c r="G126" t="s">
        <v>544</v>
      </c>
      <c r="H126">
        <v>2</v>
      </c>
    </row>
    <row r="127" spans="1:8" x14ac:dyDescent="0.3">
      <c r="A127">
        <v>126</v>
      </c>
      <c r="B127" s="1">
        <v>45184</v>
      </c>
      <c r="C127" s="1">
        <v>45194</v>
      </c>
      <c r="D127">
        <v>11</v>
      </c>
      <c r="E127">
        <v>2023</v>
      </c>
      <c r="F127">
        <v>9</v>
      </c>
      <c r="G127" t="s">
        <v>547</v>
      </c>
      <c r="H127">
        <v>3</v>
      </c>
    </row>
    <row r="128" spans="1:8" x14ac:dyDescent="0.3">
      <c r="A128">
        <v>127</v>
      </c>
      <c r="B128" s="1">
        <v>45099</v>
      </c>
      <c r="C128" s="1">
        <v>45109</v>
      </c>
      <c r="D128">
        <v>11</v>
      </c>
      <c r="E128">
        <v>2023</v>
      </c>
      <c r="F128">
        <v>6</v>
      </c>
      <c r="G128" t="s">
        <v>552</v>
      </c>
      <c r="H128">
        <v>2</v>
      </c>
    </row>
    <row r="129" spans="1:8" x14ac:dyDescent="0.3">
      <c r="A129">
        <v>128</v>
      </c>
      <c r="B129" s="1">
        <v>44645</v>
      </c>
      <c r="C129" s="1">
        <v>44650</v>
      </c>
      <c r="D129">
        <v>6</v>
      </c>
      <c r="E129">
        <v>2022</v>
      </c>
      <c r="F129">
        <v>3</v>
      </c>
      <c r="G129" t="s">
        <v>545</v>
      </c>
      <c r="H129">
        <v>1</v>
      </c>
    </row>
    <row r="130" spans="1:8" x14ac:dyDescent="0.3">
      <c r="A130">
        <v>129</v>
      </c>
      <c r="B130" s="1">
        <v>45304</v>
      </c>
      <c r="C130" s="1">
        <v>45312</v>
      </c>
      <c r="D130">
        <v>9</v>
      </c>
      <c r="E130">
        <v>2024</v>
      </c>
      <c r="F130">
        <v>1</v>
      </c>
      <c r="G130" t="s">
        <v>546</v>
      </c>
      <c r="H130">
        <v>1</v>
      </c>
    </row>
    <row r="131" spans="1:8" x14ac:dyDescent="0.3">
      <c r="A131">
        <v>130</v>
      </c>
      <c r="B131" s="1">
        <v>44956</v>
      </c>
      <c r="C131" s="1">
        <v>44965</v>
      </c>
      <c r="D131">
        <v>10</v>
      </c>
      <c r="E131">
        <v>2023</v>
      </c>
      <c r="F131">
        <v>1</v>
      </c>
      <c r="G131" t="s">
        <v>546</v>
      </c>
      <c r="H131">
        <v>1</v>
      </c>
    </row>
    <row r="132" spans="1:8" x14ac:dyDescent="0.3">
      <c r="A132">
        <v>131</v>
      </c>
      <c r="B132" s="1">
        <v>44928</v>
      </c>
      <c r="C132" s="1">
        <v>44936</v>
      </c>
      <c r="D132">
        <v>9</v>
      </c>
      <c r="E132">
        <v>2023</v>
      </c>
      <c r="F132">
        <v>1</v>
      </c>
      <c r="G132" t="s">
        <v>546</v>
      </c>
      <c r="H132">
        <v>1</v>
      </c>
    </row>
    <row r="133" spans="1:8" x14ac:dyDescent="0.3">
      <c r="A133">
        <v>132</v>
      </c>
      <c r="B133" s="1">
        <v>44700</v>
      </c>
      <c r="C133" s="1">
        <v>44705</v>
      </c>
      <c r="D133">
        <v>6</v>
      </c>
      <c r="E133">
        <v>2022</v>
      </c>
      <c r="F133">
        <v>5</v>
      </c>
      <c r="G133" t="s">
        <v>544</v>
      </c>
      <c r="H133">
        <v>2</v>
      </c>
    </row>
    <row r="134" spans="1:8" x14ac:dyDescent="0.3">
      <c r="A134">
        <v>133</v>
      </c>
      <c r="B134" s="1">
        <v>44630</v>
      </c>
      <c r="C134" s="1">
        <v>44639</v>
      </c>
      <c r="D134">
        <v>10</v>
      </c>
      <c r="E134">
        <v>2022</v>
      </c>
      <c r="F134">
        <v>3</v>
      </c>
      <c r="G134" t="s">
        <v>545</v>
      </c>
      <c r="H134">
        <v>1</v>
      </c>
    </row>
    <row r="135" spans="1:8" x14ac:dyDescent="0.3">
      <c r="A135">
        <v>134</v>
      </c>
      <c r="B135" s="1">
        <v>44745</v>
      </c>
      <c r="C135" s="1">
        <v>44754</v>
      </c>
      <c r="D135">
        <v>10</v>
      </c>
      <c r="E135">
        <v>2022</v>
      </c>
      <c r="F135">
        <v>7</v>
      </c>
      <c r="G135" t="s">
        <v>553</v>
      </c>
      <c r="H135">
        <v>3</v>
      </c>
    </row>
    <row r="136" spans="1:8" x14ac:dyDescent="0.3">
      <c r="A136">
        <v>135</v>
      </c>
      <c r="B136" s="1">
        <v>44778</v>
      </c>
      <c r="C136" s="1">
        <v>44780</v>
      </c>
      <c r="D136">
        <v>3</v>
      </c>
      <c r="E136">
        <v>2022</v>
      </c>
      <c r="F136">
        <v>8</v>
      </c>
      <c r="G136" t="s">
        <v>551</v>
      </c>
      <c r="H136">
        <v>3</v>
      </c>
    </row>
    <row r="137" spans="1:8" x14ac:dyDescent="0.3">
      <c r="A137">
        <v>136</v>
      </c>
      <c r="B137" s="1">
        <v>44586</v>
      </c>
      <c r="C137" s="1">
        <v>44596</v>
      </c>
      <c r="D137">
        <v>11</v>
      </c>
      <c r="E137">
        <v>2022</v>
      </c>
      <c r="F137">
        <v>1</v>
      </c>
      <c r="G137" t="s">
        <v>546</v>
      </c>
      <c r="H137">
        <v>1</v>
      </c>
    </row>
    <row r="138" spans="1:8" x14ac:dyDescent="0.3">
      <c r="A138">
        <v>137</v>
      </c>
      <c r="B138" s="1">
        <v>44906</v>
      </c>
      <c r="C138" s="1">
        <v>44910</v>
      </c>
      <c r="D138">
        <v>5</v>
      </c>
      <c r="E138">
        <v>2022</v>
      </c>
      <c r="F138">
        <v>12</v>
      </c>
      <c r="G138" t="s">
        <v>549</v>
      </c>
      <c r="H138">
        <v>4</v>
      </c>
    </row>
    <row r="139" spans="1:8" x14ac:dyDescent="0.3">
      <c r="A139">
        <v>138</v>
      </c>
      <c r="B139" s="1">
        <v>44894</v>
      </c>
      <c r="C139" s="1">
        <v>44900</v>
      </c>
      <c r="D139">
        <v>7</v>
      </c>
      <c r="E139">
        <v>2022</v>
      </c>
      <c r="F139">
        <v>11</v>
      </c>
      <c r="G139" t="s">
        <v>543</v>
      </c>
      <c r="H139">
        <v>4</v>
      </c>
    </row>
    <row r="140" spans="1:8" x14ac:dyDescent="0.3">
      <c r="A140">
        <v>139</v>
      </c>
      <c r="B140" s="1">
        <v>45005</v>
      </c>
      <c r="C140" s="1">
        <v>45015</v>
      </c>
      <c r="D140">
        <v>11</v>
      </c>
      <c r="E140">
        <v>2023</v>
      </c>
      <c r="F140">
        <v>3</v>
      </c>
      <c r="G140" t="s">
        <v>545</v>
      </c>
      <c r="H140">
        <v>1</v>
      </c>
    </row>
    <row r="141" spans="1:8" x14ac:dyDescent="0.3">
      <c r="A141">
        <v>140</v>
      </c>
      <c r="B141" s="1">
        <v>45364</v>
      </c>
      <c r="C141" s="1">
        <v>45367</v>
      </c>
      <c r="D141">
        <v>4</v>
      </c>
      <c r="E141">
        <v>2024</v>
      </c>
      <c r="F141">
        <v>3</v>
      </c>
      <c r="G141" t="s">
        <v>545</v>
      </c>
      <c r="H141">
        <v>1</v>
      </c>
    </row>
    <row r="142" spans="1:8" x14ac:dyDescent="0.3">
      <c r="A142">
        <v>141</v>
      </c>
      <c r="B142" s="1">
        <v>44612</v>
      </c>
      <c r="C142" s="1">
        <v>44618</v>
      </c>
      <c r="D142">
        <v>7</v>
      </c>
      <c r="E142">
        <v>2022</v>
      </c>
      <c r="F142">
        <v>2</v>
      </c>
      <c r="G142" t="s">
        <v>550</v>
      </c>
      <c r="H142">
        <v>1</v>
      </c>
    </row>
    <row r="143" spans="1:8" x14ac:dyDescent="0.3">
      <c r="A143">
        <v>142</v>
      </c>
      <c r="B143" s="1">
        <v>45365</v>
      </c>
      <c r="C143" s="1">
        <v>45372</v>
      </c>
      <c r="D143">
        <v>8</v>
      </c>
      <c r="E143">
        <v>2024</v>
      </c>
      <c r="F143">
        <v>3</v>
      </c>
      <c r="G143" t="s">
        <v>545</v>
      </c>
      <c r="H143">
        <v>1</v>
      </c>
    </row>
    <row r="144" spans="1:8" x14ac:dyDescent="0.3">
      <c r="A144">
        <v>143</v>
      </c>
      <c r="B144" s="1">
        <v>45011</v>
      </c>
      <c r="C144" s="1">
        <v>45018</v>
      </c>
      <c r="D144">
        <v>8</v>
      </c>
      <c r="E144">
        <v>2023</v>
      </c>
      <c r="F144">
        <v>3</v>
      </c>
      <c r="G144" t="s">
        <v>545</v>
      </c>
      <c r="H144">
        <v>1</v>
      </c>
    </row>
    <row r="145" spans="1:8" x14ac:dyDescent="0.3">
      <c r="A145">
        <v>144</v>
      </c>
      <c r="B145" s="1">
        <v>44875</v>
      </c>
      <c r="C145" s="1">
        <v>44885</v>
      </c>
      <c r="D145">
        <v>11</v>
      </c>
      <c r="E145">
        <v>2022</v>
      </c>
      <c r="F145">
        <v>11</v>
      </c>
      <c r="G145" t="s">
        <v>543</v>
      </c>
      <c r="H145">
        <v>4</v>
      </c>
    </row>
    <row r="146" spans="1:8" x14ac:dyDescent="0.3">
      <c r="A146">
        <v>145</v>
      </c>
      <c r="B146" s="1">
        <v>44783</v>
      </c>
      <c r="C146" s="1">
        <v>44789</v>
      </c>
      <c r="D146">
        <v>7</v>
      </c>
      <c r="E146">
        <v>2022</v>
      </c>
      <c r="F146">
        <v>8</v>
      </c>
      <c r="G146" t="s">
        <v>551</v>
      </c>
      <c r="H146">
        <v>3</v>
      </c>
    </row>
    <row r="147" spans="1:8" x14ac:dyDescent="0.3">
      <c r="A147">
        <v>146</v>
      </c>
      <c r="B147" s="1">
        <v>45172</v>
      </c>
      <c r="C147" s="1">
        <v>45180</v>
      </c>
      <c r="D147">
        <v>9</v>
      </c>
      <c r="E147">
        <v>2023</v>
      </c>
      <c r="F147">
        <v>9</v>
      </c>
      <c r="G147" t="s">
        <v>547</v>
      </c>
      <c r="H147">
        <v>3</v>
      </c>
    </row>
    <row r="148" spans="1:8" x14ac:dyDescent="0.3">
      <c r="A148">
        <v>147</v>
      </c>
      <c r="B148" s="1">
        <v>45305</v>
      </c>
      <c r="C148" s="1">
        <v>45308</v>
      </c>
      <c r="D148">
        <v>4</v>
      </c>
      <c r="E148">
        <v>2024</v>
      </c>
      <c r="F148">
        <v>1</v>
      </c>
      <c r="G148" t="s">
        <v>546</v>
      </c>
      <c r="H148">
        <v>1</v>
      </c>
    </row>
    <row r="149" spans="1:8" x14ac:dyDescent="0.3">
      <c r="A149">
        <v>148</v>
      </c>
      <c r="B149" s="1">
        <v>45064</v>
      </c>
      <c r="C149" s="1">
        <v>45069</v>
      </c>
      <c r="D149">
        <v>6</v>
      </c>
      <c r="E149">
        <v>2023</v>
      </c>
      <c r="F149">
        <v>5</v>
      </c>
      <c r="G149" t="s">
        <v>544</v>
      </c>
      <c r="H149">
        <v>2</v>
      </c>
    </row>
    <row r="150" spans="1:8" x14ac:dyDescent="0.3">
      <c r="A150">
        <v>149</v>
      </c>
      <c r="B150" s="1">
        <v>44772</v>
      </c>
      <c r="C150" s="1">
        <v>44777</v>
      </c>
      <c r="D150">
        <v>6</v>
      </c>
      <c r="E150">
        <v>2022</v>
      </c>
      <c r="F150">
        <v>7</v>
      </c>
      <c r="G150" t="s">
        <v>553</v>
      </c>
      <c r="H150">
        <v>3</v>
      </c>
    </row>
    <row r="151" spans="1:8" x14ac:dyDescent="0.3">
      <c r="A151">
        <v>150</v>
      </c>
      <c r="B151" s="1">
        <v>44768</v>
      </c>
      <c r="C151" s="1">
        <v>44772</v>
      </c>
      <c r="D151">
        <v>5</v>
      </c>
      <c r="E151">
        <v>2022</v>
      </c>
      <c r="F151">
        <v>7</v>
      </c>
      <c r="G151" t="s">
        <v>553</v>
      </c>
      <c r="H151">
        <v>3</v>
      </c>
    </row>
    <row r="152" spans="1:8" x14ac:dyDescent="0.3">
      <c r="A152">
        <v>151</v>
      </c>
      <c r="B152" s="1">
        <v>44648</v>
      </c>
      <c r="C152" s="1">
        <v>44653</v>
      </c>
      <c r="D152">
        <v>6</v>
      </c>
      <c r="E152">
        <v>2022</v>
      </c>
      <c r="F152">
        <v>3</v>
      </c>
      <c r="G152" t="s">
        <v>545</v>
      </c>
      <c r="H152">
        <v>1</v>
      </c>
    </row>
    <row r="153" spans="1:8" x14ac:dyDescent="0.3">
      <c r="A153">
        <v>152</v>
      </c>
      <c r="B153" s="1">
        <v>44710</v>
      </c>
      <c r="C153" s="1">
        <v>44714</v>
      </c>
      <c r="D153">
        <v>5</v>
      </c>
      <c r="E153">
        <v>2022</v>
      </c>
      <c r="F153">
        <v>5</v>
      </c>
      <c r="G153" t="s">
        <v>544</v>
      </c>
      <c r="H153">
        <v>2</v>
      </c>
    </row>
    <row r="154" spans="1:8" x14ac:dyDescent="0.3">
      <c r="A154">
        <v>153</v>
      </c>
      <c r="B154" s="1">
        <v>45377</v>
      </c>
      <c r="C154" s="1">
        <v>45380</v>
      </c>
      <c r="D154">
        <v>4</v>
      </c>
      <c r="E154">
        <v>2024</v>
      </c>
      <c r="F154">
        <v>3</v>
      </c>
      <c r="G154" t="s">
        <v>545</v>
      </c>
      <c r="H154">
        <v>1</v>
      </c>
    </row>
    <row r="155" spans="1:8" x14ac:dyDescent="0.3">
      <c r="A155">
        <v>154</v>
      </c>
      <c r="B155" s="1">
        <v>44720</v>
      </c>
      <c r="C155" s="1">
        <v>44728</v>
      </c>
      <c r="D155">
        <v>9</v>
      </c>
      <c r="E155">
        <v>2022</v>
      </c>
      <c r="F155">
        <v>6</v>
      </c>
      <c r="G155" t="s">
        <v>552</v>
      </c>
      <c r="H155">
        <v>2</v>
      </c>
    </row>
    <row r="156" spans="1:8" x14ac:dyDescent="0.3">
      <c r="A156">
        <v>155</v>
      </c>
      <c r="B156" s="1">
        <v>45156</v>
      </c>
      <c r="C156" s="1">
        <v>45166</v>
      </c>
      <c r="D156">
        <v>11</v>
      </c>
      <c r="E156">
        <v>2023</v>
      </c>
      <c r="F156">
        <v>8</v>
      </c>
      <c r="G156" t="s">
        <v>551</v>
      </c>
      <c r="H156">
        <v>3</v>
      </c>
    </row>
    <row r="157" spans="1:8" x14ac:dyDescent="0.3">
      <c r="A157">
        <v>156</v>
      </c>
      <c r="B157" s="1">
        <v>45130</v>
      </c>
      <c r="C157" s="1">
        <v>45138</v>
      </c>
      <c r="D157">
        <v>9</v>
      </c>
      <c r="E157">
        <v>2023</v>
      </c>
      <c r="F157">
        <v>7</v>
      </c>
      <c r="G157" t="s">
        <v>553</v>
      </c>
      <c r="H157">
        <v>3</v>
      </c>
    </row>
    <row r="158" spans="1:8" x14ac:dyDescent="0.3">
      <c r="A158">
        <v>157</v>
      </c>
      <c r="B158" s="1">
        <v>44722</v>
      </c>
      <c r="C158" s="1">
        <v>44726</v>
      </c>
      <c r="D158">
        <v>5</v>
      </c>
      <c r="E158">
        <v>2022</v>
      </c>
      <c r="F158">
        <v>6</v>
      </c>
      <c r="G158" t="s">
        <v>552</v>
      </c>
      <c r="H158">
        <v>2</v>
      </c>
    </row>
    <row r="159" spans="1:8" x14ac:dyDescent="0.3">
      <c r="A159">
        <v>158</v>
      </c>
      <c r="B159" s="1">
        <v>44787</v>
      </c>
      <c r="C159" s="1">
        <v>44791</v>
      </c>
      <c r="D159">
        <v>5</v>
      </c>
      <c r="E159">
        <v>2022</v>
      </c>
      <c r="F159">
        <v>8</v>
      </c>
      <c r="G159" t="s">
        <v>551</v>
      </c>
      <c r="H159">
        <v>3</v>
      </c>
    </row>
    <row r="160" spans="1:8" x14ac:dyDescent="0.3">
      <c r="A160">
        <v>159</v>
      </c>
      <c r="B160" s="1">
        <v>45107</v>
      </c>
      <c r="C160" s="1">
        <v>45114</v>
      </c>
      <c r="D160">
        <v>8</v>
      </c>
      <c r="E160">
        <v>2023</v>
      </c>
      <c r="F160">
        <v>6</v>
      </c>
      <c r="G160" t="s">
        <v>552</v>
      </c>
      <c r="H160">
        <v>2</v>
      </c>
    </row>
    <row r="161" spans="1:8" x14ac:dyDescent="0.3">
      <c r="A161">
        <v>160</v>
      </c>
      <c r="B161" s="1">
        <v>44609</v>
      </c>
      <c r="C161" s="1">
        <v>44614</v>
      </c>
      <c r="D161">
        <v>6</v>
      </c>
      <c r="E161">
        <v>2022</v>
      </c>
      <c r="F161">
        <v>2</v>
      </c>
      <c r="G161" t="s">
        <v>550</v>
      </c>
      <c r="H161">
        <v>1</v>
      </c>
    </row>
    <row r="162" spans="1:8" x14ac:dyDescent="0.3">
      <c r="A162">
        <v>161</v>
      </c>
      <c r="B162" s="1">
        <v>44879</v>
      </c>
      <c r="C162" s="1">
        <v>44886</v>
      </c>
      <c r="D162">
        <v>8</v>
      </c>
      <c r="E162">
        <v>2022</v>
      </c>
      <c r="F162">
        <v>11</v>
      </c>
      <c r="G162" t="s">
        <v>543</v>
      </c>
      <c r="H162">
        <v>4</v>
      </c>
    </row>
    <row r="163" spans="1:8" x14ac:dyDescent="0.3">
      <c r="A163">
        <v>162</v>
      </c>
      <c r="B163" s="1">
        <v>45138</v>
      </c>
      <c r="C163" s="1">
        <v>45147</v>
      </c>
      <c r="D163">
        <v>10</v>
      </c>
      <c r="E163">
        <v>2023</v>
      </c>
      <c r="F163">
        <v>7</v>
      </c>
      <c r="G163" t="s">
        <v>553</v>
      </c>
      <c r="H163">
        <v>3</v>
      </c>
    </row>
    <row r="164" spans="1:8" x14ac:dyDescent="0.3">
      <c r="A164">
        <v>163</v>
      </c>
      <c r="B164" s="1">
        <v>45010</v>
      </c>
      <c r="C164" s="1">
        <v>45015</v>
      </c>
      <c r="D164">
        <v>6</v>
      </c>
      <c r="E164">
        <v>2023</v>
      </c>
      <c r="F164">
        <v>3</v>
      </c>
      <c r="G164" t="s">
        <v>545</v>
      </c>
      <c r="H164">
        <v>1</v>
      </c>
    </row>
    <row r="165" spans="1:8" x14ac:dyDescent="0.3">
      <c r="A165">
        <v>164</v>
      </c>
      <c r="B165" s="1">
        <v>45091</v>
      </c>
      <c r="C165" s="1">
        <v>45100</v>
      </c>
      <c r="D165">
        <v>10</v>
      </c>
      <c r="E165">
        <v>2023</v>
      </c>
      <c r="F165">
        <v>6</v>
      </c>
      <c r="G165" t="s">
        <v>552</v>
      </c>
      <c r="H165">
        <v>2</v>
      </c>
    </row>
    <row r="166" spans="1:8" x14ac:dyDescent="0.3">
      <c r="A166">
        <v>165</v>
      </c>
      <c r="B166" s="1">
        <v>44793</v>
      </c>
      <c r="C166" s="1">
        <v>44796</v>
      </c>
      <c r="D166">
        <v>4</v>
      </c>
      <c r="E166">
        <v>2022</v>
      </c>
      <c r="F166">
        <v>8</v>
      </c>
      <c r="G166" t="s">
        <v>551</v>
      </c>
      <c r="H166">
        <v>3</v>
      </c>
    </row>
    <row r="167" spans="1:8" x14ac:dyDescent="0.3">
      <c r="A167">
        <v>166</v>
      </c>
      <c r="B167" s="1">
        <v>44911</v>
      </c>
      <c r="C167" s="1">
        <v>44914</v>
      </c>
      <c r="D167">
        <v>4</v>
      </c>
      <c r="E167">
        <v>2022</v>
      </c>
      <c r="F167">
        <v>12</v>
      </c>
      <c r="G167" t="s">
        <v>549</v>
      </c>
      <c r="H167">
        <v>4</v>
      </c>
    </row>
    <row r="168" spans="1:8" x14ac:dyDescent="0.3">
      <c r="A168">
        <v>167</v>
      </c>
      <c r="B168" s="1">
        <v>45439</v>
      </c>
      <c r="C168" s="1">
        <v>45448</v>
      </c>
      <c r="D168">
        <v>10</v>
      </c>
      <c r="E168">
        <v>2024</v>
      </c>
      <c r="F168">
        <v>5</v>
      </c>
      <c r="G168" t="s">
        <v>544</v>
      </c>
      <c r="H168">
        <v>2</v>
      </c>
    </row>
    <row r="169" spans="1:8" x14ac:dyDescent="0.3">
      <c r="A169">
        <v>168</v>
      </c>
      <c r="B169" s="1">
        <v>45309</v>
      </c>
      <c r="C169" s="1">
        <v>45318</v>
      </c>
      <c r="D169">
        <v>10</v>
      </c>
      <c r="E169">
        <v>2024</v>
      </c>
      <c r="F169">
        <v>1</v>
      </c>
      <c r="G169" t="s">
        <v>546</v>
      </c>
      <c r="H169">
        <v>1</v>
      </c>
    </row>
    <row r="170" spans="1:8" x14ac:dyDescent="0.3">
      <c r="A170">
        <v>169</v>
      </c>
      <c r="B170" s="1">
        <v>44702</v>
      </c>
      <c r="C170" s="1">
        <v>44705</v>
      </c>
      <c r="D170">
        <v>4</v>
      </c>
      <c r="E170">
        <v>2022</v>
      </c>
      <c r="F170">
        <v>5</v>
      </c>
      <c r="G170" t="s">
        <v>544</v>
      </c>
      <c r="H170">
        <v>2</v>
      </c>
    </row>
    <row r="171" spans="1:8" x14ac:dyDescent="0.3">
      <c r="A171">
        <v>170</v>
      </c>
      <c r="B171" s="1">
        <v>45319</v>
      </c>
      <c r="C171" s="1">
        <v>45323</v>
      </c>
      <c r="D171">
        <v>5</v>
      </c>
      <c r="E171">
        <v>2024</v>
      </c>
      <c r="F171">
        <v>1</v>
      </c>
      <c r="G171" t="s">
        <v>546</v>
      </c>
      <c r="H171">
        <v>1</v>
      </c>
    </row>
    <row r="172" spans="1:8" x14ac:dyDescent="0.3">
      <c r="A172">
        <v>171</v>
      </c>
      <c r="B172" s="1">
        <v>45093</v>
      </c>
      <c r="C172" s="1">
        <v>45100</v>
      </c>
      <c r="D172">
        <v>8</v>
      </c>
      <c r="E172">
        <v>2023</v>
      </c>
      <c r="F172">
        <v>6</v>
      </c>
      <c r="G172" t="s">
        <v>552</v>
      </c>
      <c r="H172">
        <v>2</v>
      </c>
    </row>
    <row r="173" spans="1:8" x14ac:dyDescent="0.3">
      <c r="A173">
        <v>172</v>
      </c>
      <c r="B173" s="1">
        <v>44845</v>
      </c>
      <c r="C173" s="1">
        <v>44851</v>
      </c>
      <c r="D173">
        <v>7</v>
      </c>
      <c r="E173">
        <v>2022</v>
      </c>
      <c r="F173">
        <v>10</v>
      </c>
      <c r="G173" t="s">
        <v>542</v>
      </c>
      <c r="H173">
        <v>4</v>
      </c>
    </row>
    <row r="174" spans="1:8" x14ac:dyDescent="0.3">
      <c r="A174">
        <v>173</v>
      </c>
      <c r="B174" s="1">
        <v>44740</v>
      </c>
      <c r="C174" s="1">
        <v>44750</v>
      </c>
      <c r="D174">
        <v>11</v>
      </c>
      <c r="E174">
        <v>2022</v>
      </c>
      <c r="F174">
        <v>6</v>
      </c>
      <c r="G174" t="s">
        <v>552</v>
      </c>
      <c r="H174">
        <v>2</v>
      </c>
    </row>
    <row r="175" spans="1:8" x14ac:dyDescent="0.3">
      <c r="A175">
        <v>174</v>
      </c>
      <c r="B175" s="1">
        <v>44584</v>
      </c>
      <c r="C175" s="1">
        <v>44590</v>
      </c>
      <c r="D175">
        <v>7</v>
      </c>
      <c r="E175">
        <v>2022</v>
      </c>
      <c r="F175">
        <v>1</v>
      </c>
      <c r="G175" t="s">
        <v>546</v>
      </c>
      <c r="H175">
        <v>1</v>
      </c>
    </row>
    <row r="176" spans="1:8" x14ac:dyDescent="0.3">
      <c r="A176">
        <v>175</v>
      </c>
      <c r="B176" s="1">
        <v>45078</v>
      </c>
      <c r="C176" s="1">
        <v>45083</v>
      </c>
      <c r="D176">
        <v>6</v>
      </c>
      <c r="E176">
        <v>2023</v>
      </c>
      <c r="F176">
        <v>6</v>
      </c>
      <c r="G176" t="s">
        <v>552</v>
      </c>
      <c r="H176">
        <v>2</v>
      </c>
    </row>
    <row r="177" spans="1:8" x14ac:dyDescent="0.3">
      <c r="A177">
        <v>176</v>
      </c>
      <c r="B177" s="1">
        <v>45411</v>
      </c>
      <c r="C177" s="1">
        <v>45416</v>
      </c>
      <c r="D177">
        <v>6</v>
      </c>
      <c r="E177">
        <v>2024</v>
      </c>
      <c r="F177">
        <v>4</v>
      </c>
      <c r="G177" t="s">
        <v>548</v>
      </c>
      <c r="H177">
        <v>2</v>
      </c>
    </row>
    <row r="178" spans="1:8" x14ac:dyDescent="0.3">
      <c r="A178">
        <v>177</v>
      </c>
      <c r="B178" s="1">
        <v>45330</v>
      </c>
      <c r="C178" s="1">
        <v>45340</v>
      </c>
      <c r="D178">
        <v>11</v>
      </c>
      <c r="E178">
        <v>2024</v>
      </c>
      <c r="F178">
        <v>2</v>
      </c>
      <c r="G178" t="s">
        <v>550</v>
      </c>
      <c r="H178">
        <v>1</v>
      </c>
    </row>
    <row r="179" spans="1:8" x14ac:dyDescent="0.3">
      <c r="A179">
        <v>178</v>
      </c>
      <c r="B179" s="1">
        <v>44622</v>
      </c>
      <c r="C179" s="1">
        <v>44631</v>
      </c>
      <c r="D179">
        <v>10</v>
      </c>
      <c r="E179">
        <v>2022</v>
      </c>
      <c r="F179">
        <v>3</v>
      </c>
      <c r="G179" t="s">
        <v>545</v>
      </c>
      <c r="H179">
        <v>1</v>
      </c>
    </row>
    <row r="180" spans="1:8" x14ac:dyDescent="0.3">
      <c r="A180">
        <v>179</v>
      </c>
      <c r="B180" s="1">
        <v>44766</v>
      </c>
      <c r="C180" s="1">
        <v>44772</v>
      </c>
      <c r="D180">
        <v>7</v>
      </c>
      <c r="E180">
        <v>2022</v>
      </c>
      <c r="F180">
        <v>7</v>
      </c>
      <c r="G180" t="s">
        <v>553</v>
      </c>
      <c r="H180">
        <v>3</v>
      </c>
    </row>
    <row r="181" spans="1:8" x14ac:dyDescent="0.3">
      <c r="A181">
        <v>180</v>
      </c>
      <c r="B181" s="1">
        <v>44910</v>
      </c>
      <c r="C181" s="1">
        <v>44916</v>
      </c>
      <c r="D181">
        <v>7</v>
      </c>
      <c r="E181">
        <v>2022</v>
      </c>
      <c r="F181">
        <v>12</v>
      </c>
      <c r="G181" t="s">
        <v>549</v>
      </c>
      <c r="H181">
        <v>4</v>
      </c>
    </row>
    <row r="182" spans="1:8" x14ac:dyDescent="0.3">
      <c r="A182">
        <v>181</v>
      </c>
      <c r="B182" s="1">
        <v>45169</v>
      </c>
      <c r="C182" s="1">
        <v>45174</v>
      </c>
      <c r="D182">
        <v>6</v>
      </c>
      <c r="E182">
        <v>2023</v>
      </c>
      <c r="F182">
        <v>8</v>
      </c>
      <c r="G182" t="s">
        <v>551</v>
      </c>
      <c r="H182">
        <v>3</v>
      </c>
    </row>
    <row r="183" spans="1:8" x14ac:dyDescent="0.3">
      <c r="A183">
        <v>182</v>
      </c>
      <c r="B183" s="1">
        <v>45189</v>
      </c>
      <c r="C183" s="1">
        <v>45197</v>
      </c>
      <c r="D183">
        <v>9</v>
      </c>
      <c r="E183">
        <v>2023</v>
      </c>
      <c r="F183">
        <v>9</v>
      </c>
      <c r="G183" t="s">
        <v>547</v>
      </c>
      <c r="H183">
        <v>3</v>
      </c>
    </row>
    <row r="184" spans="1:8" x14ac:dyDescent="0.3">
      <c r="A184">
        <v>183</v>
      </c>
      <c r="B184" s="1">
        <v>44985</v>
      </c>
      <c r="C184" s="1">
        <v>44991</v>
      </c>
      <c r="D184">
        <v>7</v>
      </c>
      <c r="E184">
        <v>2023</v>
      </c>
      <c r="F184">
        <v>2</v>
      </c>
      <c r="G184" t="s">
        <v>550</v>
      </c>
      <c r="H184">
        <v>1</v>
      </c>
    </row>
    <row r="185" spans="1:8" x14ac:dyDescent="0.3">
      <c r="A185">
        <v>184</v>
      </c>
      <c r="B185" s="1">
        <v>44692</v>
      </c>
      <c r="C185" s="1">
        <v>44695</v>
      </c>
      <c r="D185">
        <v>4</v>
      </c>
      <c r="E185">
        <v>2022</v>
      </c>
      <c r="F185">
        <v>5</v>
      </c>
      <c r="G185" t="s">
        <v>544</v>
      </c>
      <c r="H185">
        <v>2</v>
      </c>
    </row>
    <row r="186" spans="1:8" x14ac:dyDescent="0.3">
      <c r="A186">
        <v>185</v>
      </c>
      <c r="B186" s="1">
        <v>45209</v>
      </c>
      <c r="C186" s="1">
        <v>45218</v>
      </c>
      <c r="D186">
        <v>10</v>
      </c>
      <c r="E186">
        <v>2023</v>
      </c>
      <c r="F186">
        <v>10</v>
      </c>
      <c r="G186" t="s">
        <v>542</v>
      </c>
      <c r="H186">
        <v>4</v>
      </c>
    </row>
    <row r="187" spans="1:8" x14ac:dyDescent="0.3">
      <c r="A187">
        <v>186</v>
      </c>
      <c r="B187" s="1">
        <v>45213</v>
      </c>
      <c r="C187" s="1">
        <v>45217</v>
      </c>
      <c r="D187">
        <v>5</v>
      </c>
      <c r="E187">
        <v>2023</v>
      </c>
      <c r="F187">
        <v>10</v>
      </c>
      <c r="G187" t="s">
        <v>542</v>
      </c>
      <c r="H187">
        <v>4</v>
      </c>
    </row>
    <row r="188" spans="1:8" x14ac:dyDescent="0.3">
      <c r="A188">
        <v>187</v>
      </c>
      <c r="B188" s="1">
        <v>45276</v>
      </c>
      <c r="C188" s="1">
        <v>45281</v>
      </c>
      <c r="D188">
        <v>6</v>
      </c>
      <c r="E188">
        <v>2023</v>
      </c>
      <c r="F188">
        <v>12</v>
      </c>
      <c r="G188" t="s">
        <v>549</v>
      </c>
      <c r="H188">
        <v>4</v>
      </c>
    </row>
    <row r="189" spans="1:8" x14ac:dyDescent="0.3">
      <c r="A189">
        <v>188</v>
      </c>
      <c r="B189" s="1">
        <v>44734</v>
      </c>
      <c r="C189" s="1">
        <v>44740</v>
      </c>
      <c r="D189">
        <v>7</v>
      </c>
      <c r="E189">
        <v>2022</v>
      </c>
      <c r="F189">
        <v>6</v>
      </c>
      <c r="G189" t="s">
        <v>552</v>
      </c>
      <c r="H189">
        <v>2</v>
      </c>
    </row>
    <row r="190" spans="1:8" x14ac:dyDescent="0.3">
      <c r="A190">
        <v>189</v>
      </c>
      <c r="B190" s="1">
        <v>44708</v>
      </c>
      <c r="C190" s="1">
        <v>44710</v>
      </c>
      <c r="D190">
        <v>3</v>
      </c>
      <c r="E190">
        <v>2022</v>
      </c>
      <c r="F190">
        <v>5</v>
      </c>
      <c r="G190" t="s">
        <v>544</v>
      </c>
      <c r="H190">
        <v>2</v>
      </c>
    </row>
    <row r="191" spans="1:8" x14ac:dyDescent="0.3">
      <c r="A191">
        <v>190</v>
      </c>
      <c r="B191" s="1">
        <v>44868</v>
      </c>
      <c r="C191" s="1">
        <v>44878</v>
      </c>
      <c r="D191">
        <v>11</v>
      </c>
      <c r="E191">
        <v>2022</v>
      </c>
      <c r="F191">
        <v>11</v>
      </c>
      <c r="G191" t="s">
        <v>543</v>
      </c>
      <c r="H191">
        <v>4</v>
      </c>
    </row>
    <row r="192" spans="1:8" x14ac:dyDescent="0.3">
      <c r="A192">
        <v>191</v>
      </c>
      <c r="B192" s="1">
        <v>45114</v>
      </c>
      <c r="C192" s="1">
        <v>45123</v>
      </c>
      <c r="D192">
        <v>10</v>
      </c>
      <c r="E192">
        <v>2023</v>
      </c>
      <c r="F192">
        <v>7</v>
      </c>
      <c r="G192" t="s">
        <v>553</v>
      </c>
      <c r="H192">
        <v>3</v>
      </c>
    </row>
    <row r="193" spans="1:8" x14ac:dyDescent="0.3">
      <c r="A193">
        <v>192</v>
      </c>
      <c r="B193" s="1">
        <v>45347</v>
      </c>
      <c r="C193" s="1">
        <v>45356</v>
      </c>
      <c r="D193">
        <v>10</v>
      </c>
      <c r="E193">
        <v>2024</v>
      </c>
      <c r="F193">
        <v>2</v>
      </c>
      <c r="G193" t="s">
        <v>550</v>
      </c>
      <c r="H193">
        <v>1</v>
      </c>
    </row>
    <row r="194" spans="1:8" x14ac:dyDescent="0.3">
      <c r="A194">
        <v>193</v>
      </c>
      <c r="B194" s="1">
        <v>45090</v>
      </c>
      <c r="C194" s="1">
        <v>45100</v>
      </c>
      <c r="D194">
        <v>11</v>
      </c>
      <c r="E194">
        <v>2023</v>
      </c>
      <c r="F194">
        <v>6</v>
      </c>
      <c r="G194" t="s">
        <v>552</v>
      </c>
      <c r="H194">
        <v>2</v>
      </c>
    </row>
    <row r="195" spans="1:8" x14ac:dyDescent="0.3">
      <c r="A195">
        <v>194</v>
      </c>
      <c r="B195" s="1">
        <v>44964</v>
      </c>
      <c r="C195" s="1">
        <v>44968</v>
      </c>
      <c r="D195">
        <v>5</v>
      </c>
      <c r="E195">
        <v>2023</v>
      </c>
      <c r="F195">
        <v>2</v>
      </c>
      <c r="G195" t="s">
        <v>550</v>
      </c>
      <c r="H195">
        <v>1</v>
      </c>
    </row>
    <row r="196" spans="1:8" x14ac:dyDescent="0.3">
      <c r="A196">
        <v>195</v>
      </c>
      <c r="B196" s="1">
        <v>44753</v>
      </c>
      <c r="C196" s="1">
        <v>44762</v>
      </c>
      <c r="D196">
        <v>10</v>
      </c>
      <c r="E196">
        <v>2022</v>
      </c>
      <c r="F196">
        <v>7</v>
      </c>
      <c r="G196" t="s">
        <v>553</v>
      </c>
      <c r="H196">
        <v>3</v>
      </c>
    </row>
    <row r="197" spans="1:8" x14ac:dyDescent="0.3">
      <c r="A197">
        <v>196</v>
      </c>
      <c r="B197" s="1">
        <v>44577</v>
      </c>
      <c r="C197" s="1">
        <v>44586</v>
      </c>
      <c r="D197">
        <v>10</v>
      </c>
      <c r="E197">
        <v>2022</v>
      </c>
      <c r="F197">
        <v>1</v>
      </c>
      <c r="G197" t="s">
        <v>546</v>
      </c>
      <c r="H197">
        <v>1</v>
      </c>
    </row>
    <row r="198" spans="1:8" x14ac:dyDescent="0.3">
      <c r="A198">
        <v>197</v>
      </c>
      <c r="B198" s="1">
        <v>45139</v>
      </c>
      <c r="C198" s="1">
        <v>45144</v>
      </c>
      <c r="D198">
        <v>6</v>
      </c>
      <c r="E198">
        <v>2023</v>
      </c>
      <c r="F198">
        <v>8</v>
      </c>
      <c r="G198" t="s">
        <v>551</v>
      </c>
      <c r="H198">
        <v>3</v>
      </c>
    </row>
    <row r="199" spans="1:8" x14ac:dyDescent="0.3">
      <c r="A199">
        <v>198</v>
      </c>
      <c r="B199" s="1">
        <v>45397</v>
      </c>
      <c r="C199" s="1">
        <v>45407</v>
      </c>
      <c r="D199">
        <v>11</v>
      </c>
      <c r="E199">
        <v>2024</v>
      </c>
      <c r="F199">
        <v>4</v>
      </c>
      <c r="G199" t="s">
        <v>548</v>
      </c>
      <c r="H199">
        <v>2</v>
      </c>
    </row>
    <row r="200" spans="1:8" x14ac:dyDescent="0.3">
      <c r="A200">
        <v>199</v>
      </c>
      <c r="B200" s="1">
        <v>45072</v>
      </c>
      <c r="C200" s="1">
        <v>45076</v>
      </c>
      <c r="D200">
        <v>5</v>
      </c>
      <c r="E200">
        <v>2023</v>
      </c>
      <c r="F200">
        <v>5</v>
      </c>
      <c r="G200" t="s">
        <v>544</v>
      </c>
      <c r="H200">
        <v>2</v>
      </c>
    </row>
    <row r="201" spans="1:8" x14ac:dyDescent="0.3">
      <c r="A201">
        <v>200</v>
      </c>
      <c r="B201" s="1">
        <v>45168</v>
      </c>
      <c r="C201" s="1">
        <v>45175</v>
      </c>
      <c r="D201">
        <v>8</v>
      </c>
      <c r="E201">
        <v>2023</v>
      </c>
      <c r="F201">
        <v>8</v>
      </c>
      <c r="G201" t="s">
        <v>551</v>
      </c>
      <c r="H201">
        <v>3</v>
      </c>
    </row>
    <row r="202" spans="1:8" x14ac:dyDescent="0.3">
      <c r="A202">
        <v>201</v>
      </c>
      <c r="B202" s="1">
        <v>45451</v>
      </c>
      <c r="C202" s="1">
        <v>45459</v>
      </c>
      <c r="D202">
        <v>9</v>
      </c>
      <c r="E202">
        <v>2024</v>
      </c>
      <c r="F202">
        <v>6</v>
      </c>
      <c r="G202" t="s">
        <v>552</v>
      </c>
      <c r="H202">
        <v>2</v>
      </c>
    </row>
    <row r="203" spans="1:8" x14ac:dyDescent="0.3">
      <c r="A203">
        <v>202</v>
      </c>
      <c r="B203" s="1">
        <v>45356</v>
      </c>
      <c r="C203" s="1">
        <v>45360</v>
      </c>
      <c r="D203">
        <v>5</v>
      </c>
      <c r="E203">
        <v>2024</v>
      </c>
      <c r="F203">
        <v>3</v>
      </c>
      <c r="G203" t="s">
        <v>545</v>
      </c>
      <c r="H203">
        <v>1</v>
      </c>
    </row>
    <row r="204" spans="1:8" x14ac:dyDescent="0.3">
      <c r="A204">
        <v>203</v>
      </c>
      <c r="B204" s="1">
        <v>44871</v>
      </c>
      <c r="C204" s="1">
        <v>44879</v>
      </c>
      <c r="D204">
        <v>9</v>
      </c>
      <c r="E204">
        <v>2022</v>
      </c>
      <c r="F204">
        <v>11</v>
      </c>
      <c r="G204" t="s">
        <v>543</v>
      </c>
      <c r="H204">
        <v>4</v>
      </c>
    </row>
    <row r="205" spans="1:8" x14ac:dyDescent="0.3">
      <c r="A205">
        <v>204</v>
      </c>
      <c r="B205" s="1">
        <v>44661</v>
      </c>
      <c r="C205" s="1">
        <v>44668</v>
      </c>
      <c r="D205">
        <v>8</v>
      </c>
      <c r="E205">
        <v>2022</v>
      </c>
      <c r="F205">
        <v>4</v>
      </c>
      <c r="G205" t="s">
        <v>548</v>
      </c>
      <c r="H205">
        <v>2</v>
      </c>
    </row>
    <row r="206" spans="1:8" x14ac:dyDescent="0.3">
      <c r="A206">
        <v>205</v>
      </c>
      <c r="B206" s="1">
        <v>45335</v>
      </c>
      <c r="C206" s="1">
        <v>45337</v>
      </c>
      <c r="D206">
        <v>3</v>
      </c>
      <c r="E206">
        <v>2024</v>
      </c>
      <c r="F206">
        <v>2</v>
      </c>
      <c r="G206" t="s">
        <v>550</v>
      </c>
      <c r="H206">
        <v>1</v>
      </c>
    </row>
    <row r="207" spans="1:8" x14ac:dyDescent="0.3">
      <c r="A207">
        <v>206</v>
      </c>
      <c r="B207" s="1">
        <v>44742</v>
      </c>
      <c r="C207" s="1">
        <v>44749</v>
      </c>
      <c r="D207">
        <v>8</v>
      </c>
      <c r="E207">
        <v>2022</v>
      </c>
      <c r="F207">
        <v>6</v>
      </c>
      <c r="G207" t="s">
        <v>552</v>
      </c>
      <c r="H207">
        <v>2</v>
      </c>
    </row>
    <row r="208" spans="1:8" x14ac:dyDescent="0.3">
      <c r="A208">
        <v>207</v>
      </c>
      <c r="B208" s="1">
        <v>45153</v>
      </c>
      <c r="C208" s="1">
        <v>45161</v>
      </c>
      <c r="D208">
        <v>9</v>
      </c>
      <c r="E208">
        <v>2023</v>
      </c>
      <c r="F208">
        <v>8</v>
      </c>
      <c r="G208" t="s">
        <v>551</v>
      </c>
      <c r="H208">
        <v>3</v>
      </c>
    </row>
    <row r="209" spans="1:8" x14ac:dyDescent="0.3">
      <c r="A209">
        <v>208</v>
      </c>
      <c r="B209" s="1">
        <v>44747</v>
      </c>
      <c r="C209" s="1">
        <v>44756</v>
      </c>
      <c r="D209">
        <v>10</v>
      </c>
      <c r="E209">
        <v>2022</v>
      </c>
      <c r="F209">
        <v>7</v>
      </c>
      <c r="G209" t="s">
        <v>553</v>
      </c>
      <c r="H209">
        <v>3</v>
      </c>
    </row>
    <row r="210" spans="1:8" x14ac:dyDescent="0.3">
      <c r="A210">
        <v>209</v>
      </c>
      <c r="B210" s="1">
        <v>45109</v>
      </c>
      <c r="C210" s="1">
        <v>45118</v>
      </c>
      <c r="D210">
        <v>10</v>
      </c>
      <c r="E210">
        <v>2023</v>
      </c>
      <c r="F210">
        <v>7</v>
      </c>
      <c r="G210" t="s">
        <v>553</v>
      </c>
      <c r="H210">
        <v>3</v>
      </c>
    </row>
    <row r="211" spans="1:8" x14ac:dyDescent="0.3">
      <c r="A211">
        <v>210</v>
      </c>
      <c r="B211" s="1">
        <v>45241</v>
      </c>
      <c r="C211" s="1">
        <v>45247</v>
      </c>
      <c r="D211">
        <v>7</v>
      </c>
      <c r="E211">
        <v>2023</v>
      </c>
      <c r="F211">
        <v>11</v>
      </c>
      <c r="G211" t="s">
        <v>543</v>
      </c>
      <c r="H211">
        <v>4</v>
      </c>
    </row>
    <row r="212" spans="1:8" x14ac:dyDescent="0.3">
      <c r="A212">
        <v>211</v>
      </c>
      <c r="B212" s="1">
        <v>44959</v>
      </c>
      <c r="C212" s="1">
        <v>44963</v>
      </c>
      <c r="D212">
        <v>5</v>
      </c>
      <c r="E212">
        <v>2023</v>
      </c>
      <c r="F212">
        <v>2</v>
      </c>
      <c r="G212" t="s">
        <v>550</v>
      </c>
      <c r="H212">
        <v>1</v>
      </c>
    </row>
    <row r="213" spans="1:8" x14ac:dyDescent="0.3">
      <c r="A213">
        <v>212</v>
      </c>
      <c r="B213" s="1">
        <v>44677</v>
      </c>
      <c r="C213" s="1">
        <v>44683</v>
      </c>
      <c r="D213">
        <v>7</v>
      </c>
      <c r="E213">
        <v>2022</v>
      </c>
      <c r="F213">
        <v>4</v>
      </c>
      <c r="G213" t="s">
        <v>548</v>
      </c>
      <c r="H213">
        <v>2</v>
      </c>
    </row>
    <row r="214" spans="1:8" x14ac:dyDescent="0.3">
      <c r="A214">
        <v>213</v>
      </c>
      <c r="B214" s="1">
        <v>44563</v>
      </c>
      <c r="C214" s="1">
        <v>44570</v>
      </c>
      <c r="D214">
        <v>8</v>
      </c>
      <c r="E214">
        <v>2022</v>
      </c>
      <c r="F214">
        <v>1</v>
      </c>
      <c r="G214" t="s">
        <v>546</v>
      </c>
      <c r="H214">
        <v>1</v>
      </c>
    </row>
    <row r="215" spans="1:8" x14ac:dyDescent="0.3">
      <c r="A215">
        <v>214</v>
      </c>
      <c r="B215" s="1">
        <v>45296</v>
      </c>
      <c r="C215" s="1">
        <v>45299</v>
      </c>
      <c r="D215">
        <v>4</v>
      </c>
      <c r="E215">
        <v>2024</v>
      </c>
      <c r="F215">
        <v>1</v>
      </c>
      <c r="G215" t="s">
        <v>546</v>
      </c>
      <c r="H215">
        <v>1</v>
      </c>
    </row>
    <row r="216" spans="1:8" x14ac:dyDescent="0.3">
      <c r="A216">
        <v>215</v>
      </c>
      <c r="B216" s="1">
        <v>45406</v>
      </c>
      <c r="C216" s="1">
        <v>45416</v>
      </c>
      <c r="D216">
        <v>11</v>
      </c>
      <c r="E216">
        <v>2024</v>
      </c>
      <c r="F216">
        <v>4</v>
      </c>
      <c r="G216" t="s">
        <v>548</v>
      </c>
      <c r="H216">
        <v>2</v>
      </c>
    </row>
    <row r="217" spans="1:8" x14ac:dyDescent="0.3">
      <c r="A217">
        <v>216</v>
      </c>
      <c r="B217" s="1">
        <v>44997</v>
      </c>
      <c r="C217" s="1">
        <v>45003</v>
      </c>
      <c r="D217">
        <v>7</v>
      </c>
      <c r="E217">
        <v>2023</v>
      </c>
      <c r="F217">
        <v>3</v>
      </c>
      <c r="G217" t="s">
        <v>545</v>
      </c>
      <c r="H217">
        <v>1</v>
      </c>
    </row>
    <row r="218" spans="1:8" x14ac:dyDescent="0.3">
      <c r="A218">
        <v>217</v>
      </c>
      <c r="B218" s="1">
        <v>45416</v>
      </c>
      <c r="C218" s="1">
        <v>45419</v>
      </c>
      <c r="D218">
        <v>4</v>
      </c>
      <c r="E218">
        <v>2024</v>
      </c>
      <c r="F218">
        <v>5</v>
      </c>
      <c r="G218" t="s">
        <v>544</v>
      </c>
      <c r="H218">
        <v>2</v>
      </c>
    </row>
    <row r="219" spans="1:8" x14ac:dyDescent="0.3">
      <c r="A219">
        <v>218</v>
      </c>
      <c r="B219" s="1">
        <v>44686</v>
      </c>
      <c r="C219" s="1">
        <v>44690</v>
      </c>
      <c r="D219">
        <v>5</v>
      </c>
      <c r="E219">
        <v>2022</v>
      </c>
      <c r="F219">
        <v>5</v>
      </c>
      <c r="G219" t="s">
        <v>544</v>
      </c>
      <c r="H219">
        <v>2</v>
      </c>
    </row>
    <row r="220" spans="1:8" x14ac:dyDescent="0.3">
      <c r="A220">
        <v>219</v>
      </c>
      <c r="B220" s="1">
        <v>45186</v>
      </c>
      <c r="C220" s="1">
        <v>45193</v>
      </c>
      <c r="D220">
        <v>8</v>
      </c>
      <c r="E220">
        <v>2023</v>
      </c>
      <c r="F220">
        <v>9</v>
      </c>
      <c r="G220" t="s">
        <v>547</v>
      </c>
      <c r="H220">
        <v>3</v>
      </c>
    </row>
    <row r="221" spans="1:8" x14ac:dyDescent="0.3">
      <c r="A221">
        <v>220</v>
      </c>
      <c r="B221" s="1">
        <v>45387</v>
      </c>
      <c r="C221" s="1">
        <v>45397</v>
      </c>
      <c r="D221">
        <v>11</v>
      </c>
      <c r="E221">
        <v>2024</v>
      </c>
      <c r="F221">
        <v>4</v>
      </c>
      <c r="G221" t="s">
        <v>548</v>
      </c>
      <c r="H221">
        <v>2</v>
      </c>
    </row>
    <row r="222" spans="1:8" x14ac:dyDescent="0.3">
      <c r="A222">
        <v>221</v>
      </c>
      <c r="B222" s="1">
        <v>44786</v>
      </c>
      <c r="C222" s="1">
        <v>44791</v>
      </c>
      <c r="D222">
        <v>6</v>
      </c>
      <c r="E222">
        <v>2022</v>
      </c>
      <c r="F222">
        <v>8</v>
      </c>
      <c r="G222" t="s">
        <v>551</v>
      </c>
      <c r="H222">
        <v>3</v>
      </c>
    </row>
    <row r="223" spans="1:8" x14ac:dyDescent="0.3">
      <c r="A223">
        <v>222</v>
      </c>
      <c r="B223" s="1">
        <v>44864</v>
      </c>
      <c r="C223" s="1">
        <v>44874</v>
      </c>
      <c r="D223">
        <v>11</v>
      </c>
      <c r="E223">
        <v>2022</v>
      </c>
      <c r="F223">
        <v>10</v>
      </c>
      <c r="G223" t="s">
        <v>542</v>
      </c>
      <c r="H223">
        <v>4</v>
      </c>
    </row>
    <row r="224" spans="1:8" x14ac:dyDescent="0.3">
      <c r="A224">
        <v>223</v>
      </c>
      <c r="B224" s="1">
        <v>44608</v>
      </c>
      <c r="C224" s="1">
        <v>44616</v>
      </c>
      <c r="D224">
        <v>9</v>
      </c>
      <c r="E224">
        <v>2022</v>
      </c>
      <c r="F224">
        <v>2</v>
      </c>
      <c r="G224" t="s">
        <v>550</v>
      </c>
      <c r="H224">
        <v>1</v>
      </c>
    </row>
    <row r="225" spans="1:8" x14ac:dyDescent="0.3">
      <c r="A225">
        <v>224</v>
      </c>
      <c r="B225" s="1">
        <v>44929</v>
      </c>
      <c r="C225" s="1">
        <v>44938</v>
      </c>
      <c r="D225">
        <v>10</v>
      </c>
      <c r="E225">
        <v>2023</v>
      </c>
      <c r="F225">
        <v>1</v>
      </c>
      <c r="G225" t="s">
        <v>546</v>
      </c>
      <c r="H225">
        <v>1</v>
      </c>
    </row>
    <row r="226" spans="1:8" x14ac:dyDescent="0.3">
      <c r="A226">
        <v>225</v>
      </c>
      <c r="B226" s="1">
        <v>45393</v>
      </c>
      <c r="C226" s="1">
        <v>45403</v>
      </c>
      <c r="D226">
        <v>11</v>
      </c>
      <c r="E226">
        <v>2024</v>
      </c>
      <c r="F226">
        <v>4</v>
      </c>
      <c r="G226" t="s">
        <v>548</v>
      </c>
      <c r="H226">
        <v>2</v>
      </c>
    </row>
    <row r="227" spans="1:8" x14ac:dyDescent="0.3">
      <c r="A227">
        <v>226</v>
      </c>
      <c r="B227" s="1">
        <v>44828</v>
      </c>
      <c r="C227" s="1">
        <v>44838</v>
      </c>
      <c r="D227">
        <v>11</v>
      </c>
      <c r="E227">
        <v>2022</v>
      </c>
      <c r="F227">
        <v>9</v>
      </c>
      <c r="G227" t="s">
        <v>547</v>
      </c>
      <c r="H227">
        <v>3</v>
      </c>
    </row>
    <row r="228" spans="1:8" x14ac:dyDescent="0.3">
      <c r="A228">
        <v>227</v>
      </c>
      <c r="B228" s="1">
        <v>44918</v>
      </c>
      <c r="C228" s="1">
        <v>44928</v>
      </c>
      <c r="D228">
        <v>11</v>
      </c>
      <c r="E228">
        <v>2022</v>
      </c>
      <c r="F228">
        <v>12</v>
      </c>
      <c r="G228" t="s">
        <v>549</v>
      </c>
      <c r="H228">
        <v>4</v>
      </c>
    </row>
    <row r="229" spans="1:8" x14ac:dyDescent="0.3">
      <c r="A229">
        <v>228</v>
      </c>
      <c r="B229" s="1">
        <v>44867</v>
      </c>
      <c r="C229" s="1">
        <v>44873</v>
      </c>
      <c r="D229">
        <v>7</v>
      </c>
      <c r="E229">
        <v>2022</v>
      </c>
      <c r="F229">
        <v>11</v>
      </c>
      <c r="G229" t="s">
        <v>543</v>
      </c>
      <c r="H229">
        <v>4</v>
      </c>
    </row>
    <row r="230" spans="1:8" x14ac:dyDescent="0.3">
      <c r="A230">
        <v>229</v>
      </c>
      <c r="B230" s="1">
        <v>44731</v>
      </c>
      <c r="C230" s="1">
        <v>44739</v>
      </c>
      <c r="D230">
        <v>9</v>
      </c>
      <c r="E230">
        <v>2022</v>
      </c>
      <c r="F230">
        <v>6</v>
      </c>
      <c r="G230" t="s">
        <v>552</v>
      </c>
      <c r="H230">
        <v>2</v>
      </c>
    </row>
    <row r="231" spans="1:8" x14ac:dyDescent="0.3">
      <c r="A231">
        <v>230</v>
      </c>
      <c r="B231" s="1">
        <v>44790</v>
      </c>
      <c r="C231" s="1">
        <v>44796</v>
      </c>
      <c r="D231">
        <v>7</v>
      </c>
      <c r="E231">
        <v>2022</v>
      </c>
      <c r="F231">
        <v>8</v>
      </c>
      <c r="G231" t="s">
        <v>551</v>
      </c>
      <c r="H231">
        <v>3</v>
      </c>
    </row>
    <row r="232" spans="1:8" x14ac:dyDescent="0.3">
      <c r="A232">
        <v>231</v>
      </c>
      <c r="B232" s="1">
        <v>44932</v>
      </c>
      <c r="C232" s="1">
        <v>44942</v>
      </c>
      <c r="D232">
        <v>11</v>
      </c>
      <c r="E232">
        <v>2023</v>
      </c>
      <c r="F232">
        <v>1</v>
      </c>
      <c r="G232" t="s">
        <v>546</v>
      </c>
      <c r="H232">
        <v>1</v>
      </c>
    </row>
    <row r="233" spans="1:8" x14ac:dyDescent="0.3">
      <c r="A233">
        <v>232</v>
      </c>
      <c r="B233" s="1">
        <v>45366</v>
      </c>
      <c r="C233" s="1">
        <v>45370</v>
      </c>
      <c r="D233">
        <v>5</v>
      </c>
      <c r="E233">
        <v>2024</v>
      </c>
      <c r="F233">
        <v>3</v>
      </c>
      <c r="G233" t="s">
        <v>545</v>
      </c>
      <c r="H233">
        <v>1</v>
      </c>
    </row>
    <row r="234" spans="1:8" x14ac:dyDescent="0.3">
      <c r="A234">
        <v>233</v>
      </c>
      <c r="B234" s="1">
        <v>44981</v>
      </c>
      <c r="C234" s="1">
        <v>44988</v>
      </c>
      <c r="D234">
        <v>8</v>
      </c>
      <c r="E234">
        <v>2023</v>
      </c>
      <c r="F234">
        <v>2</v>
      </c>
      <c r="G234" t="s">
        <v>550</v>
      </c>
      <c r="H234">
        <v>1</v>
      </c>
    </row>
    <row r="235" spans="1:8" x14ac:dyDescent="0.3">
      <c r="A235">
        <v>234</v>
      </c>
      <c r="B235" s="1">
        <v>44617</v>
      </c>
      <c r="C235" s="1">
        <v>44621</v>
      </c>
      <c r="D235">
        <v>5</v>
      </c>
      <c r="E235">
        <v>2022</v>
      </c>
      <c r="F235">
        <v>2</v>
      </c>
      <c r="G235" t="s">
        <v>550</v>
      </c>
      <c r="H235">
        <v>1</v>
      </c>
    </row>
    <row r="236" spans="1:8" x14ac:dyDescent="0.3">
      <c r="A236">
        <v>235</v>
      </c>
      <c r="B236" s="1">
        <v>45049</v>
      </c>
      <c r="C236" s="1">
        <v>45055</v>
      </c>
      <c r="D236">
        <v>7</v>
      </c>
      <c r="E236">
        <v>2023</v>
      </c>
      <c r="F236">
        <v>5</v>
      </c>
      <c r="G236" t="s">
        <v>544</v>
      </c>
      <c r="H236">
        <v>2</v>
      </c>
    </row>
    <row r="237" spans="1:8" x14ac:dyDescent="0.3">
      <c r="A237">
        <v>236</v>
      </c>
      <c r="B237" s="1">
        <v>45328</v>
      </c>
      <c r="C237" s="1">
        <v>45334</v>
      </c>
      <c r="D237">
        <v>7</v>
      </c>
      <c r="E237">
        <v>2024</v>
      </c>
      <c r="F237">
        <v>2</v>
      </c>
      <c r="G237" t="s">
        <v>550</v>
      </c>
      <c r="H237">
        <v>1</v>
      </c>
    </row>
    <row r="238" spans="1:8" x14ac:dyDescent="0.3">
      <c r="A238">
        <v>237</v>
      </c>
      <c r="B238" s="1">
        <v>44837</v>
      </c>
      <c r="C238" s="1">
        <v>44846</v>
      </c>
      <c r="D238">
        <v>10</v>
      </c>
      <c r="E238">
        <v>2022</v>
      </c>
      <c r="F238">
        <v>10</v>
      </c>
      <c r="G238" t="s">
        <v>542</v>
      </c>
      <c r="H238">
        <v>4</v>
      </c>
    </row>
    <row r="239" spans="1:8" x14ac:dyDescent="0.3">
      <c r="A239">
        <v>238</v>
      </c>
      <c r="B239" s="1">
        <v>45143</v>
      </c>
      <c r="C239" s="1">
        <v>45152</v>
      </c>
      <c r="D239">
        <v>10</v>
      </c>
      <c r="E239">
        <v>2023</v>
      </c>
      <c r="F239">
        <v>8</v>
      </c>
      <c r="G239" t="s">
        <v>551</v>
      </c>
      <c r="H239">
        <v>3</v>
      </c>
    </row>
    <row r="240" spans="1:8" x14ac:dyDescent="0.3">
      <c r="A240">
        <v>239</v>
      </c>
      <c r="B240" s="1">
        <v>44824</v>
      </c>
      <c r="C240" s="1">
        <v>44830</v>
      </c>
      <c r="D240">
        <v>7</v>
      </c>
      <c r="E240">
        <v>2022</v>
      </c>
      <c r="F240">
        <v>9</v>
      </c>
      <c r="G240" t="s">
        <v>547</v>
      </c>
      <c r="H240">
        <v>3</v>
      </c>
    </row>
    <row r="241" spans="1:8" x14ac:dyDescent="0.3">
      <c r="A241">
        <v>240</v>
      </c>
      <c r="B241" s="1">
        <v>44775</v>
      </c>
      <c r="C241" s="1">
        <v>44784</v>
      </c>
      <c r="D241">
        <v>10</v>
      </c>
      <c r="E241">
        <v>2022</v>
      </c>
      <c r="F241">
        <v>8</v>
      </c>
      <c r="G241" t="s">
        <v>551</v>
      </c>
      <c r="H241">
        <v>3</v>
      </c>
    </row>
    <row r="242" spans="1:8" x14ac:dyDescent="0.3">
      <c r="A242">
        <v>241</v>
      </c>
      <c r="B242" s="1">
        <v>45115</v>
      </c>
      <c r="C242" s="1">
        <v>45121</v>
      </c>
      <c r="D242">
        <v>7</v>
      </c>
      <c r="E242">
        <v>2023</v>
      </c>
      <c r="F242">
        <v>7</v>
      </c>
      <c r="G242" t="s">
        <v>553</v>
      </c>
      <c r="H242">
        <v>3</v>
      </c>
    </row>
    <row r="243" spans="1:8" x14ac:dyDescent="0.3">
      <c r="A243">
        <v>242</v>
      </c>
      <c r="B243" s="1">
        <v>45024</v>
      </c>
      <c r="C243" s="1">
        <v>45029</v>
      </c>
      <c r="D243">
        <v>6</v>
      </c>
      <c r="E243">
        <v>2023</v>
      </c>
      <c r="F243">
        <v>4</v>
      </c>
      <c r="G243" t="s">
        <v>548</v>
      </c>
      <c r="H243">
        <v>2</v>
      </c>
    </row>
    <row r="244" spans="1:8" x14ac:dyDescent="0.3">
      <c r="A244">
        <v>243</v>
      </c>
      <c r="B244" s="1">
        <v>45208</v>
      </c>
      <c r="C244" s="1">
        <v>45217</v>
      </c>
      <c r="D244">
        <v>10</v>
      </c>
      <c r="E244">
        <v>2023</v>
      </c>
      <c r="F244">
        <v>10</v>
      </c>
      <c r="G244" t="s">
        <v>542</v>
      </c>
      <c r="H244">
        <v>4</v>
      </c>
    </row>
    <row r="245" spans="1:8" x14ac:dyDescent="0.3">
      <c r="A245">
        <v>244</v>
      </c>
      <c r="B245" s="1">
        <v>45456</v>
      </c>
      <c r="C245" s="1">
        <v>45464</v>
      </c>
      <c r="D245">
        <v>9</v>
      </c>
      <c r="E245">
        <v>2024</v>
      </c>
      <c r="F245">
        <v>6</v>
      </c>
      <c r="G245" t="s">
        <v>552</v>
      </c>
      <c r="H245">
        <v>2</v>
      </c>
    </row>
    <row r="246" spans="1:8" x14ac:dyDescent="0.3">
      <c r="A246">
        <v>245</v>
      </c>
      <c r="B246" s="1">
        <v>45016</v>
      </c>
      <c r="C246" s="1">
        <v>45025</v>
      </c>
      <c r="D246">
        <v>10</v>
      </c>
      <c r="E246">
        <v>2023</v>
      </c>
      <c r="F246">
        <v>3</v>
      </c>
      <c r="G246" t="s">
        <v>545</v>
      </c>
      <c r="H246">
        <v>1</v>
      </c>
    </row>
    <row r="247" spans="1:8" x14ac:dyDescent="0.3">
      <c r="A247">
        <v>246</v>
      </c>
      <c r="B247" s="1">
        <v>44604</v>
      </c>
      <c r="C247" s="1">
        <v>44611</v>
      </c>
      <c r="D247">
        <v>8</v>
      </c>
      <c r="E247">
        <v>2022</v>
      </c>
      <c r="F247">
        <v>2</v>
      </c>
      <c r="G247" t="s">
        <v>550</v>
      </c>
      <c r="H247">
        <v>1</v>
      </c>
    </row>
    <row r="248" spans="1:8" x14ac:dyDescent="0.3">
      <c r="A248">
        <v>247</v>
      </c>
      <c r="B248" s="1">
        <v>45081</v>
      </c>
      <c r="C248" s="1">
        <v>45087</v>
      </c>
      <c r="D248">
        <v>7</v>
      </c>
      <c r="E248">
        <v>2023</v>
      </c>
      <c r="F248">
        <v>6</v>
      </c>
      <c r="G248" t="s">
        <v>552</v>
      </c>
      <c r="H248">
        <v>2</v>
      </c>
    </row>
    <row r="249" spans="1:8" x14ac:dyDescent="0.3">
      <c r="A249">
        <v>248</v>
      </c>
      <c r="B249" s="1">
        <v>45427</v>
      </c>
      <c r="C249" s="1">
        <v>45433</v>
      </c>
      <c r="D249">
        <v>7</v>
      </c>
      <c r="E249">
        <v>2024</v>
      </c>
      <c r="F249">
        <v>5</v>
      </c>
      <c r="G249" t="s">
        <v>544</v>
      </c>
      <c r="H249">
        <v>2</v>
      </c>
    </row>
    <row r="250" spans="1:8" x14ac:dyDescent="0.3">
      <c r="A250">
        <v>249</v>
      </c>
      <c r="B250" s="1">
        <v>44904</v>
      </c>
      <c r="C250" s="1">
        <v>44910</v>
      </c>
      <c r="D250">
        <v>7</v>
      </c>
      <c r="E250">
        <v>2022</v>
      </c>
      <c r="F250">
        <v>12</v>
      </c>
      <c r="G250" t="s">
        <v>549</v>
      </c>
      <c r="H250">
        <v>4</v>
      </c>
    </row>
    <row r="251" spans="1:8" x14ac:dyDescent="0.3">
      <c r="A251">
        <v>250</v>
      </c>
      <c r="B251" s="1">
        <v>44647</v>
      </c>
      <c r="C251" s="1">
        <v>44656</v>
      </c>
      <c r="D251">
        <v>10</v>
      </c>
      <c r="E251">
        <v>2022</v>
      </c>
      <c r="F251">
        <v>3</v>
      </c>
      <c r="G251" t="s">
        <v>545</v>
      </c>
      <c r="H251">
        <v>1</v>
      </c>
    </row>
    <row r="252" spans="1:8" x14ac:dyDescent="0.3">
      <c r="A252">
        <v>251</v>
      </c>
      <c r="B252" s="1">
        <v>44974</v>
      </c>
      <c r="C252" s="1">
        <v>44978</v>
      </c>
      <c r="D252">
        <v>5</v>
      </c>
      <c r="E252">
        <v>2023</v>
      </c>
      <c r="F252">
        <v>2</v>
      </c>
      <c r="G252" t="s">
        <v>550</v>
      </c>
      <c r="H252">
        <v>1</v>
      </c>
    </row>
    <row r="253" spans="1:8" x14ac:dyDescent="0.3">
      <c r="A253">
        <v>252</v>
      </c>
      <c r="B253" s="1">
        <v>44960</v>
      </c>
      <c r="C253" s="1">
        <v>44963</v>
      </c>
      <c r="D253">
        <v>4</v>
      </c>
      <c r="E253">
        <v>2023</v>
      </c>
      <c r="F253">
        <v>2</v>
      </c>
      <c r="G253" t="s">
        <v>550</v>
      </c>
      <c r="H253">
        <v>1</v>
      </c>
    </row>
    <row r="254" spans="1:8" x14ac:dyDescent="0.3">
      <c r="A254">
        <v>253</v>
      </c>
      <c r="B254" s="1">
        <v>44958</v>
      </c>
      <c r="C254" s="1">
        <v>44966</v>
      </c>
      <c r="D254">
        <v>9</v>
      </c>
      <c r="E254">
        <v>2023</v>
      </c>
      <c r="F254">
        <v>2</v>
      </c>
      <c r="G254" t="s">
        <v>550</v>
      </c>
      <c r="H254">
        <v>1</v>
      </c>
    </row>
    <row r="255" spans="1:8" x14ac:dyDescent="0.3">
      <c r="A255">
        <v>254</v>
      </c>
      <c r="B255" s="1">
        <v>44640</v>
      </c>
      <c r="C255" s="1">
        <v>44648</v>
      </c>
      <c r="D255">
        <v>9</v>
      </c>
      <c r="E255">
        <v>2022</v>
      </c>
      <c r="F255">
        <v>3</v>
      </c>
      <c r="G255" t="s">
        <v>545</v>
      </c>
      <c r="H255">
        <v>1</v>
      </c>
    </row>
    <row r="256" spans="1:8" x14ac:dyDescent="0.3">
      <c r="A256">
        <v>255</v>
      </c>
      <c r="B256" s="1">
        <v>45226</v>
      </c>
      <c r="C256" s="1">
        <v>45234</v>
      </c>
      <c r="D256">
        <v>9</v>
      </c>
      <c r="E256">
        <v>2023</v>
      </c>
      <c r="F256">
        <v>10</v>
      </c>
      <c r="G256" t="s">
        <v>542</v>
      </c>
      <c r="H256">
        <v>4</v>
      </c>
    </row>
    <row r="257" spans="1:8" x14ac:dyDescent="0.3">
      <c r="A257">
        <v>256</v>
      </c>
      <c r="B257" s="1">
        <v>45353</v>
      </c>
      <c r="C257" s="1">
        <v>45355</v>
      </c>
      <c r="D257">
        <v>3</v>
      </c>
      <c r="E257">
        <v>2024</v>
      </c>
      <c r="F257">
        <v>3</v>
      </c>
      <c r="G257" t="s">
        <v>545</v>
      </c>
      <c r="H257">
        <v>1</v>
      </c>
    </row>
    <row r="258" spans="1:8" x14ac:dyDescent="0.3">
      <c r="A258">
        <v>257</v>
      </c>
      <c r="B258" s="1">
        <v>45248</v>
      </c>
      <c r="C258" s="1">
        <v>45253</v>
      </c>
      <c r="D258">
        <v>6</v>
      </c>
      <c r="E258">
        <v>2023</v>
      </c>
      <c r="F258">
        <v>11</v>
      </c>
      <c r="G258" t="s">
        <v>543</v>
      </c>
      <c r="H258">
        <v>4</v>
      </c>
    </row>
    <row r="259" spans="1:8" x14ac:dyDescent="0.3">
      <c r="A259">
        <v>258</v>
      </c>
      <c r="B259" s="1">
        <v>44656</v>
      </c>
      <c r="C259" s="1">
        <v>44660</v>
      </c>
      <c r="D259">
        <v>5</v>
      </c>
      <c r="E259">
        <v>2022</v>
      </c>
      <c r="F259">
        <v>4</v>
      </c>
      <c r="G259" t="s">
        <v>548</v>
      </c>
      <c r="H259">
        <v>2</v>
      </c>
    </row>
    <row r="260" spans="1:8" x14ac:dyDescent="0.3">
      <c r="A260">
        <v>259</v>
      </c>
      <c r="B260" s="1">
        <v>44649</v>
      </c>
      <c r="C260" s="1">
        <v>44654</v>
      </c>
      <c r="D260">
        <v>6</v>
      </c>
      <c r="E260">
        <v>2022</v>
      </c>
      <c r="F260">
        <v>3</v>
      </c>
      <c r="G260" t="s">
        <v>545</v>
      </c>
      <c r="H260">
        <v>1</v>
      </c>
    </row>
    <row r="261" spans="1:8" x14ac:dyDescent="0.3">
      <c r="A261">
        <v>260</v>
      </c>
      <c r="B261" s="1">
        <v>45222</v>
      </c>
      <c r="C261" s="1">
        <v>45228</v>
      </c>
      <c r="D261">
        <v>7</v>
      </c>
      <c r="E261">
        <v>2023</v>
      </c>
      <c r="F261">
        <v>10</v>
      </c>
      <c r="G261" t="s">
        <v>542</v>
      </c>
      <c r="H261">
        <v>4</v>
      </c>
    </row>
    <row r="262" spans="1:8" x14ac:dyDescent="0.3">
      <c r="A262">
        <v>261</v>
      </c>
      <c r="B262" s="1">
        <v>44795</v>
      </c>
      <c r="C262" s="1">
        <v>44803</v>
      </c>
      <c r="D262">
        <v>9</v>
      </c>
      <c r="E262">
        <v>2022</v>
      </c>
      <c r="F262">
        <v>8</v>
      </c>
      <c r="G262" t="s">
        <v>551</v>
      </c>
      <c r="H262">
        <v>3</v>
      </c>
    </row>
    <row r="263" spans="1:8" x14ac:dyDescent="0.3">
      <c r="A263">
        <v>262</v>
      </c>
      <c r="B263" s="1">
        <v>44732</v>
      </c>
      <c r="C263" s="1">
        <v>44736</v>
      </c>
      <c r="D263">
        <v>5</v>
      </c>
      <c r="E263">
        <v>2022</v>
      </c>
      <c r="F263">
        <v>6</v>
      </c>
      <c r="G263" t="s">
        <v>552</v>
      </c>
      <c r="H263">
        <v>2</v>
      </c>
    </row>
    <row r="264" spans="1:8" x14ac:dyDescent="0.3">
      <c r="A264">
        <v>263</v>
      </c>
      <c r="B264" s="1">
        <v>44646</v>
      </c>
      <c r="C264" s="1">
        <v>44650</v>
      </c>
      <c r="D264">
        <v>5</v>
      </c>
      <c r="E264">
        <v>2022</v>
      </c>
      <c r="F264">
        <v>3</v>
      </c>
      <c r="G264" t="s">
        <v>545</v>
      </c>
      <c r="H264">
        <v>1</v>
      </c>
    </row>
    <row r="265" spans="1:8" x14ac:dyDescent="0.3">
      <c r="A265">
        <v>264</v>
      </c>
      <c r="B265" s="1">
        <v>45136</v>
      </c>
      <c r="C265" s="1">
        <v>45138</v>
      </c>
      <c r="D265">
        <v>3</v>
      </c>
      <c r="E265">
        <v>2023</v>
      </c>
      <c r="F265">
        <v>7</v>
      </c>
      <c r="G265" t="s">
        <v>553</v>
      </c>
      <c r="H265">
        <v>3</v>
      </c>
    </row>
    <row r="266" spans="1:8" x14ac:dyDescent="0.3">
      <c r="A266">
        <v>265</v>
      </c>
      <c r="B266" s="1">
        <v>44802</v>
      </c>
      <c r="C266" s="1">
        <v>44808</v>
      </c>
      <c r="D266">
        <v>7</v>
      </c>
      <c r="E266">
        <v>2022</v>
      </c>
      <c r="F266">
        <v>8</v>
      </c>
      <c r="G266" t="s">
        <v>551</v>
      </c>
      <c r="H266">
        <v>3</v>
      </c>
    </row>
    <row r="267" spans="1:8" x14ac:dyDescent="0.3">
      <c r="A267">
        <v>266</v>
      </c>
      <c r="B267" s="1">
        <v>44641</v>
      </c>
      <c r="C267" s="1">
        <v>44648</v>
      </c>
      <c r="D267">
        <v>8</v>
      </c>
      <c r="E267">
        <v>2022</v>
      </c>
      <c r="F267">
        <v>3</v>
      </c>
      <c r="G267" t="s">
        <v>545</v>
      </c>
      <c r="H267">
        <v>1</v>
      </c>
    </row>
    <row r="268" spans="1:8" x14ac:dyDescent="0.3">
      <c r="A268">
        <v>267</v>
      </c>
      <c r="B268" s="1">
        <v>45188</v>
      </c>
      <c r="C268" s="1">
        <v>45196</v>
      </c>
      <c r="D268">
        <v>9</v>
      </c>
      <c r="E268">
        <v>2023</v>
      </c>
      <c r="F268">
        <v>9</v>
      </c>
      <c r="G268" t="s">
        <v>547</v>
      </c>
      <c r="H268">
        <v>3</v>
      </c>
    </row>
    <row r="269" spans="1:8" x14ac:dyDescent="0.3">
      <c r="A269">
        <v>268</v>
      </c>
      <c r="B269" s="1">
        <v>44808</v>
      </c>
      <c r="C269" s="1">
        <v>44814</v>
      </c>
      <c r="D269">
        <v>7</v>
      </c>
      <c r="E269">
        <v>2022</v>
      </c>
      <c r="F269">
        <v>9</v>
      </c>
      <c r="G269" t="s">
        <v>547</v>
      </c>
      <c r="H269">
        <v>3</v>
      </c>
    </row>
    <row r="270" spans="1:8" x14ac:dyDescent="0.3">
      <c r="A270">
        <v>269</v>
      </c>
      <c r="B270" s="1">
        <v>45128</v>
      </c>
      <c r="C270" s="1">
        <v>45132</v>
      </c>
      <c r="D270">
        <v>5</v>
      </c>
      <c r="E270">
        <v>2023</v>
      </c>
      <c r="F270">
        <v>7</v>
      </c>
      <c r="G270" t="s">
        <v>553</v>
      </c>
      <c r="H270">
        <v>3</v>
      </c>
    </row>
    <row r="271" spans="1:8" x14ac:dyDescent="0.3">
      <c r="A271">
        <v>270</v>
      </c>
      <c r="B271" s="1">
        <v>44572</v>
      </c>
      <c r="C271" s="1">
        <v>44575</v>
      </c>
      <c r="D271">
        <v>4</v>
      </c>
      <c r="E271">
        <v>2022</v>
      </c>
      <c r="F271">
        <v>1</v>
      </c>
      <c r="G271" t="s">
        <v>546</v>
      </c>
      <c r="H271">
        <v>1</v>
      </c>
    </row>
    <row r="272" spans="1:8" x14ac:dyDescent="0.3">
      <c r="A272">
        <v>271</v>
      </c>
      <c r="B272" s="1">
        <v>44913</v>
      </c>
      <c r="C272" s="1">
        <v>44914</v>
      </c>
      <c r="D272">
        <v>2</v>
      </c>
      <c r="E272">
        <v>2022</v>
      </c>
      <c r="F272">
        <v>12</v>
      </c>
      <c r="G272" t="s">
        <v>549</v>
      </c>
      <c r="H272">
        <v>4</v>
      </c>
    </row>
    <row r="273" spans="1:8" x14ac:dyDescent="0.3">
      <c r="A273">
        <v>272</v>
      </c>
      <c r="B273" s="1">
        <v>45240</v>
      </c>
      <c r="C273" s="1">
        <v>45247</v>
      </c>
      <c r="D273">
        <v>8</v>
      </c>
      <c r="E273">
        <v>2023</v>
      </c>
      <c r="F273">
        <v>11</v>
      </c>
      <c r="G273" t="s">
        <v>543</v>
      </c>
      <c r="H273">
        <v>4</v>
      </c>
    </row>
    <row r="274" spans="1:8" x14ac:dyDescent="0.3">
      <c r="A274">
        <v>273</v>
      </c>
      <c r="B274" s="1">
        <v>45225</v>
      </c>
      <c r="C274" s="1">
        <v>45232</v>
      </c>
      <c r="D274">
        <v>8</v>
      </c>
      <c r="E274">
        <v>2023</v>
      </c>
      <c r="F274">
        <v>10</v>
      </c>
      <c r="G274" t="s">
        <v>542</v>
      </c>
      <c r="H274">
        <v>4</v>
      </c>
    </row>
    <row r="275" spans="1:8" x14ac:dyDescent="0.3">
      <c r="A275">
        <v>274</v>
      </c>
      <c r="B275" s="1">
        <v>44953</v>
      </c>
      <c r="C275" s="1">
        <v>44955</v>
      </c>
      <c r="D275">
        <v>3</v>
      </c>
      <c r="E275">
        <v>2023</v>
      </c>
      <c r="F275">
        <v>1</v>
      </c>
      <c r="G275" t="s">
        <v>546</v>
      </c>
      <c r="H275">
        <v>1</v>
      </c>
    </row>
    <row r="276" spans="1:8" x14ac:dyDescent="0.3">
      <c r="A276">
        <v>275</v>
      </c>
      <c r="B276" s="1">
        <v>44999</v>
      </c>
      <c r="C276" s="1">
        <v>45005</v>
      </c>
      <c r="D276">
        <v>7</v>
      </c>
      <c r="E276">
        <v>2023</v>
      </c>
      <c r="F276">
        <v>3</v>
      </c>
      <c r="G276" t="s">
        <v>545</v>
      </c>
      <c r="H276">
        <v>1</v>
      </c>
    </row>
    <row r="277" spans="1:8" x14ac:dyDescent="0.3">
      <c r="A277">
        <v>276</v>
      </c>
      <c r="B277" s="1">
        <v>45006</v>
      </c>
      <c r="C277" s="1">
        <v>45012</v>
      </c>
      <c r="D277">
        <v>7</v>
      </c>
      <c r="E277">
        <v>2023</v>
      </c>
      <c r="F277">
        <v>3</v>
      </c>
      <c r="G277" t="s">
        <v>545</v>
      </c>
      <c r="H277">
        <v>1</v>
      </c>
    </row>
    <row r="278" spans="1:8" x14ac:dyDescent="0.3">
      <c r="A278">
        <v>277</v>
      </c>
      <c r="B278" s="1">
        <v>45075</v>
      </c>
      <c r="C278" s="1">
        <v>45080</v>
      </c>
      <c r="D278">
        <v>6</v>
      </c>
      <c r="E278">
        <v>2023</v>
      </c>
      <c r="F278">
        <v>5</v>
      </c>
      <c r="G278" t="s">
        <v>544</v>
      </c>
      <c r="H278">
        <v>2</v>
      </c>
    </row>
    <row r="279" spans="1:8" x14ac:dyDescent="0.3">
      <c r="A279">
        <v>278</v>
      </c>
      <c r="B279" s="1">
        <v>45094</v>
      </c>
      <c r="C279" s="1">
        <v>45101</v>
      </c>
      <c r="D279">
        <v>8</v>
      </c>
      <c r="E279">
        <v>2023</v>
      </c>
      <c r="F279">
        <v>6</v>
      </c>
      <c r="G279" t="s">
        <v>552</v>
      </c>
      <c r="H279">
        <v>2</v>
      </c>
    </row>
    <row r="280" spans="1:8" x14ac:dyDescent="0.3">
      <c r="A280">
        <v>279</v>
      </c>
      <c r="B280" s="1">
        <v>44777</v>
      </c>
      <c r="C280" s="1">
        <v>44781</v>
      </c>
      <c r="D280">
        <v>5</v>
      </c>
      <c r="E280">
        <v>2022</v>
      </c>
      <c r="F280">
        <v>8</v>
      </c>
      <c r="G280" t="s">
        <v>551</v>
      </c>
      <c r="H280">
        <v>3</v>
      </c>
    </row>
    <row r="281" spans="1:8" x14ac:dyDescent="0.3">
      <c r="A281">
        <v>280</v>
      </c>
      <c r="B281" s="1">
        <v>44576</v>
      </c>
      <c r="C281" s="1">
        <v>44580</v>
      </c>
      <c r="D281">
        <v>5</v>
      </c>
      <c r="E281">
        <v>2022</v>
      </c>
      <c r="F281">
        <v>1</v>
      </c>
      <c r="G281" t="s">
        <v>546</v>
      </c>
      <c r="H281">
        <v>1</v>
      </c>
    </row>
    <row r="282" spans="1:8" x14ac:dyDescent="0.3">
      <c r="A282">
        <v>281</v>
      </c>
      <c r="B282" s="1">
        <v>44866</v>
      </c>
      <c r="C282" s="1">
        <v>44870</v>
      </c>
      <c r="D282">
        <v>5</v>
      </c>
      <c r="E282">
        <v>2022</v>
      </c>
      <c r="F282">
        <v>11</v>
      </c>
      <c r="G282" t="s">
        <v>543</v>
      </c>
      <c r="H282">
        <v>4</v>
      </c>
    </row>
    <row r="283" spans="1:8" x14ac:dyDescent="0.3">
      <c r="A283">
        <v>282</v>
      </c>
      <c r="B283" s="1">
        <v>45336</v>
      </c>
      <c r="C283" s="1">
        <v>45338</v>
      </c>
      <c r="D283">
        <v>3</v>
      </c>
      <c r="E283">
        <v>2024</v>
      </c>
      <c r="F283">
        <v>2</v>
      </c>
      <c r="G283" t="s">
        <v>550</v>
      </c>
      <c r="H283">
        <v>1</v>
      </c>
    </row>
    <row r="284" spans="1:8" x14ac:dyDescent="0.3">
      <c r="A284">
        <v>283</v>
      </c>
      <c r="B284" s="1">
        <v>44788</v>
      </c>
      <c r="C284" s="1">
        <v>44795</v>
      </c>
      <c r="D284">
        <v>8</v>
      </c>
      <c r="E284">
        <v>2022</v>
      </c>
      <c r="F284">
        <v>8</v>
      </c>
      <c r="G284" t="s">
        <v>551</v>
      </c>
      <c r="H284">
        <v>3</v>
      </c>
    </row>
    <row r="285" spans="1:8" x14ac:dyDescent="0.3">
      <c r="A285">
        <v>284</v>
      </c>
      <c r="B285" s="1">
        <v>45002</v>
      </c>
      <c r="C285" s="1">
        <v>45009</v>
      </c>
      <c r="D285">
        <v>8</v>
      </c>
      <c r="E285">
        <v>2023</v>
      </c>
      <c r="F285">
        <v>3</v>
      </c>
      <c r="G285" t="s">
        <v>545</v>
      </c>
      <c r="H285">
        <v>1</v>
      </c>
    </row>
    <row r="286" spans="1:8" x14ac:dyDescent="0.3">
      <c r="A286">
        <v>285</v>
      </c>
      <c r="B286" s="1">
        <v>45199</v>
      </c>
      <c r="C286" s="1">
        <v>45201</v>
      </c>
      <c r="D286">
        <v>3</v>
      </c>
      <c r="E286">
        <v>2023</v>
      </c>
      <c r="F286">
        <v>9</v>
      </c>
      <c r="G286" t="s">
        <v>547</v>
      </c>
      <c r="H286">
        <v>3</v>
      </c>
    </row>
    <row r="287" spans="1:8" x14ac:dyDescent="0.3">
      <c r="A287">
        <v>286</v>
      </c>
      <c r="B287" s="1">
        <v>45253</v>
      </c>
      <c r="C287" s="1">
        <v>45260</v>
      </c>
      <c r="D287">
        <v>8</v>
      </c>
      <c r="E287">
        <v>2023</v>
      </c>
      <c r="F287">
        <v>11</v>
      </c>
      <c r="G287" t="s">
        <v>543</v>
      </c>
      <c r="H287">
        <v>4</v>
      </c>
    </row>
    <row r="288" spans="1:8" x14ac:dyDescent="0.3">
      <c r="A288">
        <v>287</v>
      </c>
      <c r="B288" s="1">
        <v>45376</v>
      </c>
      <c r="C288" s="1">
        <v>45378</v>
      </c>
      <c r="D288">
        <v>3</v>
      </c>
      <c r="E288">
        <v>2024</v>
      </c>
      <c r="F288">
        <v>3</v>
      </c>
      <c r="G288" t="s">
        <v>545</v>
      </c>
      <c r="H288">
        <v>1</v>
      </c>
    </row>
    <row r="289" spans="1:8" x14ac:dyDescent="0.3">
      <c r="A289">
        <v>288</v>
      </c>
      <c r="B289" s="1">
        <v>44784</v>
      </c>
      <c r="C289" s="1">
        <v>44786</v>
      </c>
      <c r="D289">
        <v>3</v>
      </c>
      <c r="E289">
        <v>2022</v>
      </c>
      <c r="F289">
        <v>8</v>
      </c>
      <c r="G289" t="s">
        <v>551</v>
      </c>
      <c r="H289">
        <v>3</v>
      </c>
    </row>
    <row r="290" spans="1:8" x14ac:dyDescent="0.3">
      <c r="A290">
        <v>289</v>
      </c>
      <c r="B290" s="1">
        <v>44922</v>
      </c>
      <c r="C290" s="1">
        <v>44923</v>
      </c>
      <c r="D290">
        <v>2</v>
      </c>
      <c r="E290">
        <v>2022</v>
      </c>
      <c r="F290">
        <v>12</v>
      </c>
      <c r="G290" t="s">
        <v>549</v>
      </c>
      <c r="H290">
        <v>4</v>
      </c>
    </row>
    <row r="291" spans="1:8" x14ac:dyDescent="0.3">
      <c r="A291">
        <v>290</v>
      </c>
      <c r="B291" s="1">
        <v>44947</v>
      </c>
      <c r="C291" s="1">
        <v>44950</v>
      </c>
      <c r="D291">
        <v>4</v>
      </c>
      <c r="E291">
        <v>2023</v>
      </c>
      <c r="F291">
        <v>1</v>
      </c>
      <c r="G291" t="s">
        <v>546</v>
      </c>
      <c r="H291">
        <v>1</v>
      </c>
    </row>
    <row r="292" spans="1:8" x14ac:dyDescent="0.3">
      <c r="A292">
        <v>291</v>
      </c>
      <c r="B292" s="1">
        <v>44655</v>
      </c>
      <c r="C292" s="1">
        <v>44658</v>
      </c>
      <c r="D292">
        <v>4</v>
      </c>
      <c r="E292">
        <v>2022</v>
      </c>
      <c r="F292">
        <v>4</v>
      </c>
      <c r="G292" t="s">
        <v>548</v>
      </c>
      <c r="H292">
        <v>2</v>
      </c>
    </row>
    <row r="293" spans="1:8" x14ac:dyDescent="0.3">
      <c r="A293">
        <v>292</v>
      </c>
      <c r="B293" s="1">
        <v>44889</v>
      </c>
      <c r="C293" s="1">
        <v>44893</v>
      </c>
      <c r="D293">
        <v>5</v>
      </c>
      <c r="E293">
        <v>2022</v>
      </c>
      <c r="F293">
        <v>11</v>
      </c>
      <c r="G293" t="s">
        <v>543</v>
      </c>
      <c r="H293">
        <v>4</v>
      </c>
    </row>
    <row r="294" spans="1:8" x14ac:dyDescent="0.3">
      <c r="A294">
        <v>293</v>
      </c>
      <c r="B294" s="1">
        <v>44799</v>
      </c>
      <c r="C294" s="1">
        <v>44805</v>
      </c>
      <c r="D294">
        <v>7</v>
      </c>
      <c r="E294">
        <v>2022</v>
      </c>
      <c r="F294">
        <v>8</v>
      </c>
      <c r="G294" t="s">
        <v>551</v>
      </c>
      <c r="H294">
        <v>3</v>
      </c>
    </row>
    <row r="295" spans="1:8" x14ac:dyDescent="0.3">
      <c r="A295">
        <v>294</v>
      </c>
      <c r="B295" s="1">
        <v>44817</v>
      </c>
      <c r="C295" s="1">
        <v>44823</v>
      </c>
      <c r="D295">
        <v>7</v>
      </c>
      <c r="E295">
        <v>2022</v>
      </c>
      <c r="F295">
        <v>9</v>
      </c>
      <c r="G295" t="s">
        <v>547</v>
      </c>
      <c r="H295">
        <v>3</v>
      </c>
    </row>
    <row r="296" spans="1:8" x14ac:dyDescent="0.3">
      <c r="A296">
        <v>295</v>
      </c>
      <c r="B296" s="1">
        <v>45129</v>
      </c>
      <c r="C296" s="1">
        <v>45132</v>
      </c>
      <c r="D296">
        <v>4</v>
      </c>
      <c r="E296">
        <v>2023</v>
      </c>
      <c r="F296">
        <v>7</v>
      </c>
      <c r="G296" t="s">
        <v>553</v>
      </c>
      <c r="H296">
        <v>3</v>
      </c>
    </row>
    <row r="297" spans="1:8" x14ac:dyDescent="0.3">
      <c r="A297">
        <v>296</v>
      </c>
      <c r="B297" s="1">
        <v>45174</v>
      </c>
      <c r="C297" s="1">
        <v>45179</v>
      </c>
      <c r="D297">
        <v>6</v>
      </c>
      <c r="E297">
        <v>2023</v>
      </c>
      <c r="F297">
        <v>9</v>
      </c>
      <c r="G297" t="s">
        <v>547</v>
      </c>
      <c r="H297">
        <v>3</v>
      </c>
    </row>
    <row r="298" spans="1:8" x14ac:dyDescent="0.3">
      <c r="A298">
        <v>297</v>
      </c>
      <c r="B298" s="1">
        <v>44746</v>
      </c>
      <c r="C298" s="1">
        <v>44751</v>
      </c>
      <c r="D298">
        <v>6</v>
      </c>
      <c r="E298">
        <v>2022</v>
      </c>
      <c r="F298">
        <v>7</v>
      </c>
      <c r="G298" t="s">
        <v>553</v>
      </c>
      <c r="H298">
        <v>3</v>
      </c>
    </row>
    <row r="299" spans="1:8" x14ac:dyDescent="0.3">
      <c r="A299">
        <v>298</v>
      </c>
      <c r="B299" s="1">
        <v>44735</v>
      </c>
      <c r="C299" s="1">
        <v>44739</v>
      </c>
      <c r="D299">
        <v>5</v>
      </c>
      <c r="E299">
        <v>2022</v>
      </c>
      <c r="F299">
        <v>6</v>
      </c>
      <c r="G299" t="s">
        <v>552</v>
      </c>
      <c r="H299">
        <v>2</v>
      </c>
    </row>
    <row r="300" spans="1:8" x14ac:dyDescent="0.3">
      <c r="A300">
        <v>299</v>
      </c>
      <c r="B300" s="1">
        <v>44857</v>
      </c>
      <c r="C300" s="1">
        <v>44860</v>
      </c>
      <c r="D300">
        <v>4</v>
      </c>
      <c r="E300">
        <v>2022</v>
      </c>
      <c r="F300">
        <v>10</v>
      </c>
      <c r="G300" t="s">
        <v>542</v>
      </c>
      <c r="H300">
        <v>4</v>
      </c>
    </row>
    <row r="301" spans="1:8" x14ac:dyDescent="0.3">
      <c r="A301">
        <v>300</v>
      </c>
      <c r="B301" s="1">
        <v>45207</v>
      </c>
      <c r="C301" s="1">
        <v>45210</v>
      </c>
      <c r="D301">
        <v>4</v>
      </c>
      <c r="E301">
        <v>2023</v>
      </c>
      <c r="F301">
        <v>10</v>
      </c>
      <c r="G301" t="s">
        <v>542</v>
      </c>
      <c r="H301">
        <v>4</v>
      </c>
    </row>
    <row r="302" spans="1:8" x14ac:dyDescent="0.3">
      <c r="A302">
        <v>301</v>
      </c>
      <c r="B302" s="1">
        <v>45244</v>
      </c>
      <c r="C302" s="1">
        <v>45248</v>
      </c>
      <c r="D302">
        <v>5</v>
      </c>
      <c r="E302">
        <v>2023</v>
      </c>
      <c r="F302">
        <v>11</v>
      </c>
      <c r="G302" t="s">
        <v>543</v>
      </c>
      <c r="H302">
        <v>4</v>
      </c>
    </row>
    <row r="303" spans="1:8" x14ac:dyDescent="0.3">
      <c r="A303">
        <v>302</v>
      </c>
      <c r="B303" s="1">
        <v>44633</v>
      </c>
      <c r="C303" s="1">
        <v>44639</v>
      </c>
      <c r="D303">
        <v>7</v>
      </c>
      <c r="E303">
        <v>2022</v>
      </c>
      <c r="F303">
        <v>3</v>
      </c>
      <c r="G303" t="s">
        <v>545</v>
      </c>
      <c r="H303">
        <v>1</v>
      </c>
    </row>
    <row r="304" spans="1:8" x14ac:dyDescent="0.3">
      <c r="A304">
        <v>303</v>
      </c>
      <c r="B304" s="1">
        <v>44962</v>
      </c>
      <c r="C304" s="1">
        <v>44965</v>
      </c>
      <c r="D304">
        <v>4</v>
      </c>
      <c r="E304">
        <v>2023</v>
      </c>
      <c r="F304">
        <v>2</v>
      </c>
      <c r="G304" t="s">
        <v>550</v>
      </c>
      <c r="H304">
        <v>1</v>
      </c>
    </row>
    <row r="305" spans="1:8" x14ac:dyDescent="0.3">
      <c r="A305">
        <v>304</v>
      </c>
      <c r="B305" s="1">
        <v>45217</v>
      </c>
      <c r="C305" s="1">
        <v>45220</v>
      </c>
      <c r="D305">
        <v>4</v>
      </c>
      <c r="E305">
        <v>2023</v>
      </c>
      <c r="F305">
        <v>10</v>
      </c>
      <c r="G305" t="s">
        <v>542</v>
      </c>
      <c r="H305">
        <v>4</v>
      </c>
    </row>
    <row r="306" spans="1:8" x14ac:dyDescent="0.3">
      <c r="A306">
        <v>305</v>
      </c>
      <c r="B306" s="1">
        <v>45252</v>
      </c>
      <c r="C306" s="1">
        <v>45256</v>
      </c>
      <c r="D306">
        <v>5</v>
      </c>
      <c r="E306">
        <v>2023</v>
      </c>
      <c r="F306">
        <v>11</v>
      </c>
      <c r="G306" t="s">
        <v>543</v>
      </c>
      <c r="H306">
        <v>4</v>
      </c>
    </row>
    <row r="307" spans="1:8" x14ac:dyDescent="0.3">
      <c r="A307">
        <v>306</v>
      </c>
      <c r="B307" s="1">
        <v>44779</v>
      </c>
      <c r="C307" s="1">
        <v>44782</v>
      </c>
      <c r="D307">
        <v>4</v>
      </c>
      <c r="E307">
        <v>2022</v>
      </c>
      <c r="F307">
        <v>8</v>
      </c>
      <c r="G307" t="s">
        <v>551</v>
      </c>
      <c r="H307">
        <v>3</v>
      </c>
    </row>
    <row r="308" spans="1:8" x14ac:dyDescent="0.3">
      <c r="A308">
        <v>307</v>
      </c>
      <c r="B308" s="1">
        <v>44681</v>
      </c>
      <c r="C308" s="1">
        <v>44685</v>
      </c>
      <c r="D308">
        <v>5</v>
      </c>
      <c r="E308">
        <v>2022</v>
      </c>
      <c r="F308">
        <v>4</v>
      </c>
      <c r="G308" t="s">
        <v>548</v>
      </c>
      <c r="H308">
        <v>2</v>
      </c>
    </row>
    <row r="309" spans="1:8" x14ac:dyDescent="0.3">
      <c r="A309">
        <v>308</v>
      </c>
      <c r="B309" s="1">
        <v>45405</v>
      </c>
      <c r="C309" s="1">
        <v>45407</v>
      </c>
      <c r="D309">
        <v>3</v>
      </c>
      <c r="E309">
        <v>2024</v>
      </c>
      <c r="F309">
        <v>4</v>
      </c>
      <c r="G309" t="s">
        <v>548</v>
      </c>
      <c r="H309">
        <v>2</v>
      </c>
    </row>
    <row r="310" spans="1:8" x14ac:dyDescent="0.3">
      <c r="A310">
        <v>309</v>
      </c>
      <c r="B310" s="1">
        <v>45318</v>
      </c>
      <c r="C310" s="1">
        <v>45323</v>
      </c>
      <c r="D310">
        <v>6</v>
      </c>
      <c r="E310">
        <v>2024</v>
      </c>
      <c r="F310">
        <v>1</v>
      </c>
      <c r="G310" t="s">
        <v>546</v>
      </c>
      <c r="H310">
        <v>1</v>
      </c>
    </row>
    <row r="311" spans="1:8" x14ac:dyDescent="0.3">
      <c r="A311">
        <v>310</v>
      </c>
      <c r="B311" s="1">
        <v>45290</v>
      </c>
      <c r="C311" s="1">
        <v>45294</v>
      </c>
      <c r="D311">
        <v>5</v>
      </c>
      <c r="E311">
        <v>2023</v>
      </c>
      <c r="F311">
        <v>12</v>
      </c>
      <c r="G311" t="s">
        <v>549</v>
      </c>
      <c r="H311">
        <v>4</v>
      </c>
    </row>
    <row r="312" spans="1:8" x14ac:dyDescent="0.3">
      <c r="A312">
        <v>311</v>
      </c>
      <c r="B312" s="1">
        <v>44887</v>
      </c>
      <c r="C312" s="1">
        <v>44892</v>
      </c>
      <c r="D312">
        <v>6</v>
      </c>
      <c r="E312">
        <v>2022</v>
      </c>
      <c r="F312">
        <v>11</v>
      </c>
      <c r="G312" t="s">
        <v>543</v>
      </c>
      <c r="H312">
        <v>4</v>
      </c>
    </row>
    <row r="313" spans="1:8" x14ac:dyDescent="0.3">
      <c r="A313">
        <v>312</v>
      </c>
      <c r="B313" s="1">
        <v>45436</v>
      </c>
      <c r="C313" s="1">
        <v>45439</v>
      </c>
      <c r="D313">
        <v>4</v>
      </c>
      <c r="E313">
        <v>2024</v>
      </c>
      <c r="F313">
        <v>5</v>
      </c>
      <c r="G313" t="s">
        <v>544</v>
      </c>
      <c r="H313">
        <v>2</v>
      </c>
    </row>
    <row r="314" spans="1:8" x14ac:dyDescent="0.3">
      <c r="A314">
        <v>313</v>
      </c>
      <c r="B314" s="1">
        <v>44831</v>
      </c>
      <c r="C314" s="1">
        <v>44834</v>
      </c>
      <c r="D314">
        <v>4</v>
      </c>
      <c r="E314">
        <v>2022</v>
      </c>
      <c r="F314">
        <v>9</v>
      </c>
      <c r="G314" t="s">
        <v>547</v>
      </c>
      <c r="H314">
        <v>3</v>
      </c>
    </row>
    <row r="315" spans="1:8" x14ac:dyDescent="0.3">
      <c r="A315">
        <v>314</v>
      </c>
      <c r="B315" s="1">
        <v>44650</v>
      </c>
      <c r="C315" s="1">
        <v>44655</v>
      </c>
      <c r="D315">
        <v>6</v>
      </c>
      <c r="E315">
        <v>2022</v>
      </c>
      <c r="F315">
        <v>3</v>
      </c>
      <c r="G315" t="s">
        <v>545</v>
      </c>
      <c r="H315">
        <v>1</v>
      </c>
    </row>
    <row r="316" spans="1:8" x14ac:dyDescent="0.3">
      <c r="A316">
        <v>315</v>
      </c>
      <c r="B316" s="1">
        <v>44619</v>
      </c>
      <c r="C316" s="1">
        <v>44620</v>
      </c>
      <c r="D316">
        <v>2</v>
      </c>
      <c r="E316">
        <v>2022</v>
      </c>
      <c r="F316">
        <v>2</v>
      </c>
      <c r="G316" t="s">
        <v>550</v>
      </c>
      <c r="H316">
        <v>1</v>
      </c>
    </row>
    <row r="317" spans="1:8" x14ac:dyDescent="0.3">
      <c r="A317">
        <v>316</v>
      </c>
      <c r="B317" s="1">
        <v>45147</v>
      </c>
      <c r="C317" s="1">
        <v>45152</v>
      </c>
      <c r="D317">
        <v>6</v>
      </c>
      <c r="E317">
        <v>2023</v>
      </c>
      <c r="F317">
        <v>8</v>
      </c>
      <c r="G317" t="s">
        <v>551</v>
      </c>
      <c r="H317">
        <v>3</v>
      </c>
    </row>
    <row r="318" spans="1:8" x14ac:dyDescent="0.3">
      <c r="A318">
        <v>317</v>
      </c>
      <c r="B318" s="1">
        <v>44820</v>
      </c>
      <c r="C318" s="1">
        <v>44823</v>
      </c>
      <c r="D318">
        <v>4</v>
      </c>
      <c r="E318">
        <v>2022</v>
      </c>
      <c r="F318">
        <v>9</v>
      </c>
      <c r="G318" t="s">
        <v>547</v>
      </c>
      <c r="H318">
        <v>3</v>
      </c>
    </row>
    <row r="319" spans="1:8" x14ac:dyDescent="0.3">
      <c r="A319">
        <v>318</v>
      </c>
      <c r="B319" s="1">
        <v>44639</v>
      </c>
      <c r="C319" s="1">
        <v>44640</v>
      </c>
      <c r="D319">
        <v>2</v>
      </c>
      <c r="E319">
        <v>2022</v>
      </c>
      <c r="F319">
        <v>3</v>
      </c>
      <c r="G319" t="s">
        <v>545</v>
      </c>
      <c r="H319">
        <v>1</v>
      </c>
    </row>
    <row r="320" spans="1:8" x14ac:dyDescent="0.3">
      <c r="A320">
        <v>319</v>
      </c>
      <c r="B320" s="1">
        <v>44663</v>
      </c>
      <c r="C320" s="1">
        <v>44668</v>
      </c>
      <c r="D320">
        <v>6</v>
      </c>
      <c r="E320">
        <v>2022</v>
      </c>
      <c r="F320">
        <v>4</v>
      </c>
      <c r="G320" t="s">
        <v>548</v>
      </c>
      <c r="H320">
        <v>2</v>
      </c>
    </row>
    <row r="321" spans="1:8" x14ac:dyDescent="0.3">
      <c r="A321">
        <v>320</v>
      </c>
      <c r="B321" s="1">
        <v>44972</v>
      </c>
      <c r="C321" s="1">
        <v>44976</v>
      </c>
      <c r="D321">
        <v>5</v>
      </c>
      <c r="E321">
        <v>2023</v>
      </c>
      <c r="F321">
        <v>2</v>
      </c>
      <c r="G321" t="s">
        <v>550</v>
      </c>
      <c r="H321">
        <v>1</v>
      </c>
    </row>
    <row r="322" spans="1:8" x14ac:dyDescent="0.3">
      <c r="A322">
        <v>321</v>
      </c>
      <c r="B322" s="1">
        <v>44848</v>
      </c>
      <c r="C322" s="1">
        <v>44852</v>
      </c>
      <c r="D322">
        <v>5</v>
      </c>
      <c r="E322">
        <v>2022</v>
      </c>
      <c r="F322">
        <v>10</v>
      </c>
      <c r="G322" t="s">
        <v>542</v>
      </c>
      <c r="H322">
        <v>4</v>
      </c>
    </row>
    <row r="323" spans="1:8" x14ac:dyDescent="0.3">
      <c r="A323">
        <v>322</v>
      </c>
      <c r="B323" s="1">
        <v>44948</v>
      </c>
      <c r="C323" s="1">
        <v>44951</v>
      </c>
      <c r="D323">
        <v>4</v>
      </c>
      <c r="E323">
        <v>2023</v>
      </c>
      <c r="F323">
        <v>1</v>
      </c>
      <c r="G323" t="s">
        <v>546</v>
      </c>
      <c r="H323">
        <v>1</v>
      </c>
    </row>
    <row r="324" spans="1:8" x14ac:dyDescent="0.3">
      <c r="A324">
        <v>323</v>
      </c>
      <c r="B324" s="1">
        <v>44578</v>
      </c>
      <c r="C324" s="1">
        <v>44582</v>
      </c>
      <c r="D324">
        <v>5</v>
      </c>
      <c r="E324">
        <v>2022</v>
      </c>
      <c r="F324">
        <v>1</v>
      </c>
      <c r="G324" t="s">
        <v>546</v>
      </c>
      <c r="H324">
        <v>1</v>
      </c>
    </row>
    <row r="325" spans="1:8" x14ac:dyDescent="0.3">
      <c r="A325">
        <v>324</v>
      </c>
      <c r="B325" s="1">
        <v>44713</v>
      </c>
      <c r="C325" s="1">
        <v>44716</v>
      </c>
      <c r="D325">
        <v>4</v>
      </c>
      <c r="E325">
        <v>2022</v>
      </c>
      <c r="F325">
        <v>6</v>
      </c>
      <c r="G325" t="s">
        <v>552</v>
      </c>
      <c r="H325">
        <v>2</v>
      </c>
    </row>
    <row r="326" spans="1:8" x14ac:dyDescent="0.3">
      <c r="A326">
        <v>325</v>
      </c>
      <c r="B326" s="1">
        <v>45238</v>
      </c>
      <c r="C326" s="1">
        <v>45242</v>
      </c>
      <c r="D326">
        <v>5</v>
      </c>
      <c r="E326">
        <v>2023</v>
      </c>
      <c r="F326">
        <v>11</v>
      </c>
      <c r="G326" t="s">
        <v>543</v>
      </c>
      <c r="H326">
        <v>4</v>
      </c>
    </row>
    <row r="327" spans="1:8" x14ac:dyDescent="0.3">
      <c r="A327">
        <v>326</v>
      </c>
      <c r="B327" s="1">
        <v>44992</v>
      </c>
      <c r="C327" s="1">
        <v>44995</v>
      </c>
      <c r="D327">
        <v>4</v>
      </c>
      <c r="E327">
        <v>2023</v>
      </c>
      <c r="F327">
        <v>3</v>
      </c>
      <c r="G327" t="s">
        <v>545</v>
      </c>
      <c r="H327">
        <v>1</v>
      </c>
    </row>
    <row r="328" spans="1:8" x14ac:dyDescent="0.3">
      <c r="A328">
        <v>327</v>
      </c>
      <c r="B328" s="1">
        <v>45418</v>
      </c>
      <c r="C328" s="1">
        <v>45421</v>
      </c>
      <c r="D328">
        <v>4</v>
      </c>
      <c r="E328">
        <v>2024</v>
      </c>
      <c r="F328">
        <v>5</v>
      </c>
      <c r="G328" t="s">
        <v>544</v>
      </c>
      <c r="H328">
        <v>2</v>
      </c>
    </row>
    <row r="329" spans="1:8" x14ac:dyDescent="0.3">
      <c r="A329">
        <v>328</v>
      </c>
      <c r="B329" s="1">
        <v>44811</v>
      </c>
      <c r="C329" s="1">
        <v>44814</v>
      </c>
      <c r="D329">
        <v>4</v>
      </c>
      <c r="E329">
        <v>2022</v>
      </c>
      <c r="F329">
        <v>9</v>
      </c>
      <c r="G329" t="s">
        <v>547</v>
      </c>
      <c r="H329">
        <v>3</v>
      </c>
    </row>
    <row r="330" spans="1:8" x14ac:dyDescent="0.3">
      <c r="A330">
        <v>329</v>
      </c>
      <c r="B330" s="1">
        <v>45430</v>
      </c>
      <c r="C330" s="1">
        <v>45434</v>
      </c>
      <c r="D330">
        <v>5</v>
      </c>
      <c r="E330">
        <v>2024</v>
      </c>
      <c r="F330">
        <v>5</v>
      </c>
      <c r="G330" t="s">
        <v>544</v>
      </c>
      <c r="H330">
        <v>2</v>
      </c>
    </row>
    <row r="331" spans="1:8" x14ac:dyDescent="0.3">
      <c r="A331">
        <v>330</v>
      </c>
      <c r="B331" s="1">
        <v>45460</v>
      </c>
      <c r="C331" s="1">
        <v>45462</v>
      </c>
      <c r="D331">
        <v>3</v>
      </c>
      <c r="E331">
        <v>2024</v>
      </c>
      <c r="F331">
        <v>6</v>
      </c>
      <c r="G331" t="s">
        <v>552</v>
      </c>
      <c r="H331">
        <v>2</v>
      </c>
    </row>
    <row r="332" spans="1:8" x14ac:dyDescent="0.3">
      <c r="A332">
        <v>331</v>
      </c>
      <c r="B332" s="1">
        <v>45000</v>
      </c>
      <c r="C332" s="1">
        <v>45003</v>
      </c>
      <c r="D332">
        <v>4</v>
      </c>
      <c r="E332">
        <v>2023</v>
      </c>
      <c r="F332">
        <v>3</v>
      </c>
      <c r="G332" t="s">
        <v>545</v>
      </c>
      <c r="H332">
        <v>1</v>
      </c>
    </row>
    <row r="333" spans="1:8" x14ac:dyDescent="0.3">
      <c r="A333">
        <v>332</v>
      </c>
      <c r="B333" s="1">
        <v>45043</v>
      </c>
      <c r="C333" s="1">
        <v>45047</v>
      </c>
      <c r="D333">
        <v>5</v>
      </c>
      <c r="E333">
        <v>2023</v>
      </c>
      <c r="F333">
        <v>4</v>
      </c>
      <c r="G333" t="s">
        <v>548</v>
      </c>
      <c r="H333">
        <v>2</v>
      </c>
    </row>
    <row r="334" spans="1:8" x14ac:dyDescent="0.3">
      <c r="A334">
        <v>333</v>
      </c>
      <c r="B334" s="1">
        <v>45367</v>
      </c>
      <c r="C334" s="1">
        <v>45371</v>
      </c>
      <c r="D334">
        <v>5</v>
      </c>
      <c r="E334">
        <v>2024</v>
      </c>
      <c r="F334">
        <v>3</v>
      </c>
      <c r="G334" t="s">
        <v>545</v>
      </c>
      <c r="H334">
        <v>1</v>
      </c>
    </row>
    <row r="335" spans="1:8" x14ac:dyDescent="0.3">
      <c r="A335">
        <v>334</v>
      </c>
      <c r="B335" s="1">
        <v>44957</v>
      </c>
      <c r="C335" s="1">
        <v>44961</v>
      </c>
      <c r="D335">
        <v>5</v>
      </c>
      <c r="E335">
        <v>2023</v>
      </c>
      <c r="F335">
        <v>1</v>
      </c>
      <c r="G335" t="s">
        <v>546</v>
      </c>
      <c r="H335">
        <v>1</v>
      </c>
    </row>
    <row r="336" spans="1:8" x14ac:dyDescent="0.3">
      <c r="A336">
        <v>335</v>
      </c>
      <c r="B336" s="1">
        <v>44705</v>
      </c>
      <c r="C336" s="1">
        <v>44707</v>
      </c>
      <c r="D336">
        <v>3</v>
      </c>
      <c r="E336">
        <v>2022</v>
      </c>
      <c r="F336">
        <v>5</v>
      </c>
      <c r="G336" t="s">
        <v>544</v>
      </c>
      <c r="H336">
        <v>2</v>
      </c>
    </row>
    <row r="337" spans="1:8" x14ac:dyDescent="0.3">
      <c r="A337">
        <v>336</v>
      </c>
      <c r="B337" s="1">
        <v>45047</v>
      </c>
      <c r="C337" s="1">
        <v>45050</v>
      </c>
      <c r="D337">
        <v>4</v>
      </c>
      <c r="E337">
        <v>2023</v>
      </c>
      <c r="F337">
        <v>5</v>
      </c>
      <c r="G337" t="s">
        <v>544</v>
      </c>
      <c r="H337">
        <v>2</v>
      </c>
    </row>
    <row r="338" spans="1:8" x14ac:dyDescent="0.3">
      <c r="A338">
        <v>337</v>
      </c>
      <c r="B338" s="1">
        <v>45415</v>
      </c>
      <c r="C338" s="1">
        <v>45419</v>
      </c>
      <c r="D338">
        <v>5</v>
      </c>
      <c r="E338">
        <v>2024</v>
      </c>
      <c r="F338">
        <v>5</v>
      </c>
      <c r="G338" t="s">
        <v>544</v>
      </c>
      <c r="H338">
        <v>2</v>
      </c>
    </row>
    <row r="339" spans="1:8" x14ac:dyDescent="0.3">
      <c r="A339">
        <v>338</v>
      </c>
      <c r="B339" s="1">
        <v>44836</v>
      </c>
      <c r="C339" s="1">
        <v>44840</v>
      </c>
      <c r="D339">
        <v>5</v>
      </c>
      <c r="E339">
        <v>2022</v>
      </c>
      <c r="F339">
        <v>10</v>
      </c>
      <c r="G339" t="s">
        <v>542</v>
      </c>
      <c r="H339">
        <v>4</v>
      </c>
    </row>
    <row r="340" spans="1:8" x14ac:dyDescent="0.3">
      <c r="A340">
        <v>339</v>
      </c>
      <c r="B340" s="1">
        <v>45183</v>
      </c>
      <c r="C340" s="1">
        <v>45186</v>
      </c>
      <c r="D340">
        <v>4</v>
      </c>
      <c r="E340">
        <v>2023</v>
      </c>
      <c r="F340">
        <v>9</v>
      </c>
      <c r="G340" t="s">
        <v>547</v>
      </c>
      <c r="H340">
        <v>3</v>
      </c>
    </row>
    <row r="341" spans="1:8" x14ac:dyDescent="0.3">
      <c r="A341">
        <v>340</v>
      </c>
      <c r="B341" s="1">
        <v>45106</v>
      </c>
      <c r="C341" s="1">
        <v>45109</v>
      </c>
      <c r="D341">
        <v>4</v>
      </c>
      <c r="E341">
        <v>2023</v>
      </c>
      <c r="F341">
        <v>6</v>
      </c>
      <c r="G341" t="s">
        <v>552</v>
      </c>
      <c r="H341">
        <v>2</v>
      </c>
    </row>
    <row r="342" spans="1:8" x14ac:dyDescent="0.3">
      <c r="A342">
        <v>341</v>
      </c>
      <c r="B342" s="1">
        <v>44821</v>
      </c>
      <c r="C342" s="1">
        <v>44824</v>
      </c>
      <c r="D342">
        <v>4</v>
      </c>
      <c r="E342">
        <v>2022</v>
      </c>
      <c r="F342">
        <v>9</v>
      </c>
      <c r="G342" t="s">
        <v>547</v>
      </c>
      <c r="H342">
        <v>3</v>
      </c>
    </row>
    <row r="343" spans="1:8" x14ac:dyDescent="0.3">
      <c r="A343">
        <v>342</v>
      </c>
      <c r="B343" s="1">
        <v>44852</v>
      </c>
      <c r="C343" s="1">
        <v>44853</v>
      </c>
      <c r="D343">
        <v>2</v>
      </c>
      <c r="E343">
        <v>2022</v>
      </c>
      <c r="F343">
        <v>10</v>
      </c>
      <c r="G343" t="s">
        <v>542</v>
      </c>
      <c r="H343">
        <v>4</v>
      </c>
    </row>
    <row r="344" spans="1:8" x14ac:dyDescent="0.3">
      <c r="A344">
        <v>343</v>
      </c>
      <c r="B344" s="1">
        <v>45214</v>
      </c>
      <c r="C344" s="1">
        <v>45217</v>
      </c>
      <c r="D344">
        <v>4</v>
      </c>
      <c r="E344">
        <v>2023</v>
      </c>
      <c r="F344">
        <v>10</v>
      </c>
      <c r="G344" t="s">
        <v>542</v>
      </c>
      <c r="H344">
        <v>4</v>
      </c>
    </row>
    <row r="345" spans="1:8" x14ac:dyDescent="0.3">
      <c r="A345">
        <v>344</v>
      </c>
      <c r="B345" s="1">
        <v>44908</v>
      </c>
      <c r="C345" s="1">
        <v>44911</v>
      </c>
      <c r="D345">
        <v>4</v>
      </c>
      <c r="E345">
        <v>2022</v>
      </c>
      <c r="F345">
        <v>12</v>
      </c>
      <c r="G345" t="s">
        <v>549</v>
      </c>
      <c r="H345">
        <v>4</v>
      </c>
    </row>
    <row r="346" spans="1:8" x14ac:dyDescent="0.3">
      <c r="A346">
        <v>345</v>
      </c>
      <c r="B346" s="1">
        <v>45379</v>
      </c>
      <c r="C346" s="1">
        <v>45382</v>
      </c>
      <c r="D346">
        <v>4</v>
      </c>
      <c r="E346">
        <v>2024</v>
      </c>
      <c r="F346">
        <v>3</v>
      </c>
      <c r="G346" t="s">
        <v>545</v>
      </c>
      <c r="H346">
        <v>1</v>
      </c>
    </row>
    <row r="347" spans="1:8" x14ac:dyDescent="0.3">
      <c r="A347">
        <v>346</v>
      </c>
      <c r="B347" s="1">
        <v>44589</v>
      </c>
      <c r="C347" s="1">
        <v>44592</v>
      </c>
      <c r="D347">
        <v>4</v>
      </c>
      <c r="E347">
        <v>2022</v>
      </c>
      <c r="F347">
        <v>1</v>
      </c>
      <c r="G347" t="s">
        <v>546</v>
      </c>
      <c r="H347">
        <v>1</v>
      </c>
    </row>
    <row r="348" spans="1:8" x14ac:dyDescent="0.3">
      <c r="A348">
        <v>347</v>
      </c>
      <c r="B348" s="1">
        <v>45053</v>
      </c>
      <c r="C348" s="1">
        <v>45054</v>
      </c>
      <c r="D348">
        <v>2</v>
      </c>
      <c r="E348">
        <v>2023</v>
      </c>
      <c r="F348">
        <v>5</v>
      </c>
      <c r="G348" t="s">
        <v>544</v>
      </c>
      <c r="H348">
        <v>2</v>
      </c>
    </row>
    <row r="349" spans="1:8" x14ac:dyDescent="0.3">
      <c r="A349">
        <v>348</v>
      </c>
      <c r="B349" s="1">
        <v>44925</v>
      </c>
      <c r="C349" s="1">
        <v>44927</v>
      </c>
      <c r="D349">
        <v>3</v>
      </c>
      <c r="E349">
        <v>2022</v>
      </c>
      <c r="F349">
        <v>12</v>
      </c>
      <c r="G349" t="s">
        <v>549</v>
      </c>
      <c r="H349">
        <v>4</v>
      </c>
    </row>
    <row r="350" spans="1:8" x14ac:dyDescent="0.3">
      <c r="A350">
        <v>349</v>
      </c>
      <c r="B350" s="1">
        <v>45009</v>
      </c>
      <c r="C350" s="1">
        <v>45010</v>
      </c>
      <c r="D350">
        <v>2</v>
      </c>
      <c r="E350">
        <v>2023</v>
      </c>
      <c r="F350">
        <v>3</v>
      </c>
      <c r="G350" t="s">
        <v>545</v>
      </c>
      <c r="H350">
        <v>1</v>
      </c>
    </row>
    <row r="351" spans="1:8" x14ac:dyDescent="0.3">
      <c r="A351">
        <v>350</v>
      </c>
      <c r="B351" s="1">
        <v>45203</v>
      </c>
      <c r="C351" s="1">
        <v>45205</v>
      </c>
      <c r="D351">
        <v>3</v>
      </c>
      <c r="E351">
        <v>2023</v>
      </c>
      <c r="F351">
        <v>10</v>
      </c>
      <c r="G351" t="s">
        <v>542</v>
      </c>
      <c r="H351">
        <v>4</v>
      </c>
    </row>
    <row r="352" spans="1:8" x14ac:dyDescent="0.3">
      <c r="A352">
        <v>351</v>
      </c>
      <c r="B352" s="1">
        <v>44688</v>
      </c>
      <c r="C352" s="1">
        <v>44689</v>
      </c>
      <c r="D352">
        <v>2</v>
      </c>
      <c r="E352">
        <v>2022</v>
      </c>
      <c r="F352">
        <v>5</v>
      </c>
      <c r="G352" t="s">
        <v>544</v>
      </c>
      <c r="H352">
        <v>2</v>
      </c>
    </row>
    <row r="353" spans="1:8" x14ac:dyDescent="0.3">
      <c r="A353">
        <v>352</v>
      </c>
      <c r="B353" s="1">
        <v>44897</v>
      </c>
      <c r="C353" s="1">
        <v>44898</v>
      </c>
      <c r="D353">
        <v>2</v>
      </c>
      <c r="E353">
        <v>2022</v>
      </c>
      <c r="F353">
        <v>12</v>
      </c>
      <c r="G353" t="s">
        <v>549</v>
      </c>
      <c r="H353">
        <v>4</v>
      </c>
    </row>
    <row r="354" spans="1:8" x14ac:dyDescent="0.3">
      <c r="A354">
        <v>353</v>
      </c>
      <c r="B354" s="1">
        <v>45233</v>
      </c>
      <c r="C354" s="1">
        <v>45236</v>
      </c>
      <c r="D354">
        <v>4</v>
      </c>
      <c r="E354">
        <v>2023</v>
      </c>
      <c r="F354">
        <v>11</v>
      </c>
      <c r="G354" t="s">
        <v>543</v>
      </c>
      <c r="H354">
        <v>4</v>
      </c>
    </row>
    <row r="355" spans="1:8" x14ac:dyDescent="0.3">
      <c r="A355">
        <v>354</v>
      </c>
      <c r="B355" s="1">
        <v>44621</v>
      </c>
      <c r="C355" s="1">
        <v>44624</v>
      </c>
      <c r="D355">
        <v>4</v>
      </c>
      <c r="E355">
        <v>2022</v>
      </c>
      <c r="F355">
        <v>3</v>
      </c>
      <c r="G355" t="s">
        <v>545</v>
      </c>
      <c r="H355">
        <v>1</v>
      </c>
    </row>
    <row r="356" spans="1:8" x14ac:dyDescent="0.3">
      <c r="A356">
        <v>355</v>
      </c>
      <c r="B356" s="1">
        <v>45095</v>
      </c>
      <c r="C356" s="1">
        <v>45098</v>
      </c>
      <c r="D356">
        <v>4</v>
      </c>
      <c r="E356">
        <v>2023</v>
      </c>
      <c r="F356">
        <v>6</v>
      </c>
      <c r="G356" t="s">
        <v>552</v>
      </c>
      <c r="H356">
        <v>2</v>
      </c>
    </row>
    <row r="357" spans="1:8" x14ac:dyDescent="0.3">
      <c r="A357">
        <v>356</v>
      </c>
      <c r="B357" s="1">
        <v>45166</v>
      </c>
      <c r="C357" s="1">
        <v>45169</v>
      </c>
      <c r="D357">
        <v>4</v>
      </c>
      <c r="E357">
        <v>2023</v>
      </c>
      <c r="F357">
        <v>8</v>
      </c>
      <c r="G357" t="s">
        <v>551</v>
      </c>
      <c r="H357">
        <v>3</v>
      </c>
    </row>
    <row r="358" spans="1:8" x14ac:dyDescent="0.3">
      <c r="A358">
        <v>357</v>
      </c>
      <c r="B358" s="1">
        <v>45446</v>
      </c>
      <c r="C358" s="1">
        <v>45448</v>
      </c>
      <c r="D358">
        <v>3</v>
      </c>
      <c r="E358">
        <v>2024</v>
      </c>
      <c r="F358">
        <v>6</v>
      </c>
      <c r="G358" t="s">
        <v>552</v>
      </c>
      <c r="H358">
        <v>2</v>
      </c>
    </row>
    <row r="359" spans="1:8" x14ac:dyDescent="0.3">
      <c r="A359">
        <v>358</v>
      </c>
      <c r="B359" s="1">
        <v>45046</v>
      </c>
      <c r="C359" s="1">
        <v>45048</v>
      </c>
      <c r="D359">
        <v>3</v>
      </c>
      <c r="E359">
        <v>2023</v>
      </c>
      <c r="F359">
        <v>4</v>
      </c>
      <c r="G359" t="s">
        <v>548</v>
      </c>
      <c r="H359">
        <v>2</v>
      </c>
    </row>
    <row r="360" spans="1:8" x14ac:dyDescent="0.3">
      <c r="A360">
        <v>359</v>
      </c>
      <c r="B360" s="1">
        <v>44651</v>
      </c>
      <c r="C360" s="1">
        <v>44653</v>
      </c>
      <c r="D360">
        <v>3</v>
      </c>
      <c r="E360">
        <v>2022</v>
      </c>
      <c r="F360">
        <v>3</v>
      </c>
      <c r="G360" t="s">
        <v>545</v>
      </c>
      <c r="H360">
        <v>1</v>
      </c>
    </row>
    <row r="361" spans="1:8" x14ac:dyDescent="0.3">
      <c r="A361">
        <v>360</v>
      </c>
      <c r="B361" s="1">
        <v>44933</v>
      </c>
      <c r="C361" s="1">
        <v>44935</v>
      </c>
      <c r="D361">
        <v>3</v>
      </c>
      <c r="E361">
        <v>2023</v>
      </c>
      <c r="F361">
        <v>1</v>
      </c>
      <c r="G361" t="s">
        <v>546</v>
      </c>
      <c r="H361">
        <v>1</v>
      </c>
    </row>
    <row r="362" spans="1:8" x14ac:dyDescent="0.3">
      <c r="A362">
        <v>361</v>
      </c>
      <c r="B362" s="1">
        <v>44979</v>
      </c>
      <c r="C362" s="1">
        <v>44980</v>
      </c>
      <c r="D362">
        <v>2</v>
      </c>
      <c r="E362">
        <v>2023</v>
      </c>
      <c r="F362">
        <v>2</v>
      </c>
      <c r="G362" t="s">
        <v>550</v>
      </c>
      <c r="H362">
        <v>1</v>
      </c>
    </row>
    <row r="363" spans="1:8" x14ac:dyDescent="0.3">
      <c r="A363">
        <v>362</v>
      </c>
      <c r="B363" s="1">
        <v>44797</v>
      </c>
      <c r="C363" s="1">
        <v>44798</v>
      </c>
      <c r="D363">
        <v>2</v>
      </c>
      <c r="E363">
        <v>2022</v>
      </c>
      <c r="F363">
        <v>8</v>
      </c>
      <c r="G363" t="s">
        <v>551</v>
      </c>
      <c r="H363">
        <v>3</v>
      </c>
    </row>
    <row r="364" spans="1:8" x14ac:dyDescent="0.3">
      <c r="A364">
        <v>363</v>
      </c>
      <c r="B364" s="1">
        <v>45119</v>
      </c>
      <c r="C364" s="1">
        <v>45121</v>
      </c>
      <c r="D364">
        <v>3</v>
      </c>
      <c r="E364">
        <v>2023</v>
      </c>
      <c r="F364">
        <v>7</v>
      </c>
      <c r="G364" t="s">
        <v>553</v>
      </c>
      <c r="H364">
        <v>3</v>
      </c>
    </row>
    <row r="365" spans="1:8" x14ac:dyDescent="0.3">
      <c r="A365">
        <v>364</v>
      </c>
      <c r="B365" s="1">
        <v>45413</v>
      </c>
      <c r="C365" s="1">
        <v>45415</v>
      </c>
      <c r="D365">
        <v>3</v>
      </c>
      <c r="E365">
        <v>2024</v>
      </c>
      <c r="F365">
        <v>5</v>
      </c>
      <c r="G365" t="s">
        <v>544</v>
      </c>
      <c r="H365">
        <v>2</v>
      </c>
    </row>
    <row r="366" spans="1:8" x14ac:dyDescent="0.3">
      <c r="A366">
        <v>365</v>
      </c>
      <c r="B366" s="1">
        <v>44581</v>
      </c>
      <c r="C366" s="1">
        <v>44583</v>
      </c>
      <c r="D366">
        <v>3</v>
      </c>
      <c r="E366">
        <v>2022</v>
      </c>
      <c r="F366">
        <v>1</v>
      </c>
      <c r="G366" t="s">
        <v>546</v>
      </c>
      <c r="H366">
        <v>1</v>
      </c>
    </row>
    <row r="367" spans="1:8" x14ac:dyDescent="0.3">
      <c r="A367">
        <v>366</v>
      </c>
      <c r="B367" s="1">
        <v>44564</v>
      </c>
      <c r="C367" s="1">
        <v>44566</v>
      </c>
      <c r="D367">
        <v>3</v>
      </c>
      <c r="E367">
        <v>2022</v>
      </c>
      <c r="F367">
        <v>1</v>
      </c>
      <c r="G367" t="s">
        <v>546</v>
      </c>
      <c r="H367">
        <v>1</v>
      </c>
    </row>
    <row r="368" spans="1:8" x14ac:dyDescent="0.3">
      <c r="A368">
        <v>367</v>
      </c>
      <c r="B368" s="1">
        <v>44721</v>
      </c>
      <c r="C368" s="1">
        <v>44723</v>
      </c>
      <c r="D368">
        <v>3</v>
      </c>
      <c r="E368">
        <v>2022</v>
      </c>
      <c r="F368">
        <v>6</v>
      </c>
      <c r="G368" t="s">
        <v>552</v>
      </c>
      <c r="H368">
        <v>2</v>
      </c>
    </row>
    <row r="369" spans="1:8" x14ac:dyDescent="0.3">
      <c r="A369">
        <v>368</v>
      </c>
      <c r="B369" s="1">
        <v>44945</v>
      </c>
      <c r="C369" s="1">
        <v>44947</v>
      </c>
      <c r="D369">
        <v>3</v>
      </c>
      <c r="E369">
        <v>2023</v>
      </c>
      <c r="F369">
        <v>1</v>
      </c>
      <c r="G369" t="s">
        <v>546</v>
      </c>
      <c r="H369">
        <v>1</v>
      </c>
    </row>
    <row r="370" spans="1:8" x14ac:dyDescent="0.3">
      <c r="A370">
        <v>369</v>
      </c>
      <c r="B370" s="1">
        <v>44812</v>
      </c>
      <c r="C370" s="1">
        <v>44814</v>
      </c>
      <c r="D370">
        <v>3</v>
      </c>
      <c r="E370">
        <v>2022</v>
      </c>
      <c r="F370">
        <v>9</v>
      </c>
      <c r="G370" t="s">
        <v>547</v>
      </c>
      <c r="H370">
        <v>3</v>
      </c>
    </row>
    <row r="371" spans="1:8" x14ac:dyDescent="0.3">
      <c r="A371">
        <v>370</v>
      </c>
      <c r="B371" s="1">
        <v>44616</v>
      </c>
      <c r="C371" s="1">
        <v>44617</v>
      </c>
      <c r="D371">
        <v>2</v>
      </c>
      <c r="E371">
        <v>2022</v>
      </c>
      <c r="F371">
        <v>2</v>
      </c>
      <c r="G371" t="s">
        <v>550</v>
      </c>
      <c r="H371">
        <v>1</v>
      </c>
    </row>
    <row r="372" spans="1:8" x14ac:dyDescent="0.3">
      <c r="A372">
        <v>371</v>
      </c>
      <c r="B372" s="1">
        <v>45201</v>
      </c>
      <c r="C372" s="1">
        <v>45202</v>
      </c>
      <c r="D372">
        <v>2</v>
      </c>
      <c r="E372">
        <v>2023</v>
      </c>
      <c r="F372">
        <v>10</v>
      </c>
      <c r="G372" t="s">
        <v>542</v>
      </c>
      <c r="H372">
        <v>4</v>
      </c>
    </row>
    <row r="373" spans="1:8" x14ac:dyDescent="0.3">
      <c r="A373">
        <v>372</v>
      </c>
      <c r="B373" s="1">
        <v>44737</v>
      </c>
      <c r="C373" s="1">
        <v>44739</v>
      </c>
      <c r="D373">
        <v>3</v>
      </c>
      <c r="E373">
        <v>2022</v>
      </c>
      <c r="F373">
        <v>6</v>
      </c>
      <c r="G373" t="s">
        <v>552</v>
      </c>
      <c r="H373">
        <v>2</v>
      </c>
    </row>
    <row r="374" spans="1:8" x14ac:dyDescent="0.3">
      <c r="A374">
        <v>373</v>
      </c>
      <c r="B374" s="1">
        <v>45404</v>
      </c>
      <c r="C374" s="1">
        <v>45406</v>
      </c>
      <c r="D374">
        <v>3</v>
      </c>
      <c r="E374">
        <v>2024</v>
      </c>
      <c r="F374">
        <v>4</v>
      </c>
      <c r="G374" t="s">
        <v>548</v>
      </c>
      <c r="H374">
        <v>2</v>
      </c>
    </row>
    <row r="375" spans="1:8" x14ac:dyDescent="0.3">
      <c r="A375">
        <v>374</v>
      </c>
      <c r="B375" s="1">
        <v>45004</v>
      </c>
      <c r="C375" s="1">
        <v>45005</v>
      </c>
      <c r="D375">
        <v>2</v>
      </c>
      <c r="E375">
        <v>2023</v>
      </c>
      <c r="F375">
        <v>3</v>
      </c>
      <c r="G375" t="s">
        <v>545</v>
      </c>
      <c r="H375">
        <v>1</v>
      </c>
    </row>
    <row r="376" spans="1:8" x14ac:dyDescent="0.3">
      <c r="A376">
        <v>375</v>
      </c>
      <c r="B376" s="1">
        <v>44940</v>
      </c>
      <c r="C376" s="1">
        <v>44942</v>
      </c>
      <c r="D376">
        <v>3</v>
      </c>
      <c r="E376">
        <v>2023</v>
      </c>
      <c r="F376">
        <v>1</v>
      </c>
      <c r="G376" t="s">
        <v>546</v>
      </c>
      <c r="H376">
        <v>1</v>
      </c>
    </row>
    <row r="377" spans="1:8" x14ac:dyDescent="0.3">
      <c r="A377">
        <v>376</v>
      </c>
      <c r="B377" s="1">
        <v>44683</v>
      </c>
      <c r="C377" s="1">
        <v>44684</v>
      </c>
      <c r="D377">
        <v>2</v>
      </c>
      <c r="E377">
        <v>2022</v>
      </c>
      <c r="F377">
        <v>5</v>
      </c>
      <c r="G377" t="s">
        <v>544</v>
      </c>
      <c r="H377">
        <v>2</v>
      </c>
    </row>
    <row r="378" spans="1:8" x14ac:dyDescent="0.3">
      <c r="A378">
        <v>377</v>
      </c>
      <c r="B378" s="1">
        <v>44878</v>
      </c>
      <c r="C378" s="1">
        <v>44879</v>
      </c>
      <c r="D378">
        <v>2</v>
      </c>
      <c r="E378">
        <v>2022</v>
      </c>
      <c r="F378">
        <v>11</v>
      </c>
      <c r="G378" t="s">
        <v>543</v>
      </c>
      <c r="H378">
        <v>4</v>
      </c>
    </row>
    <row r="379" spans="1:8" x14ac:dyDescent="0.3">
      <c r="A379">
        <v>378</v>
      </c>
      <c r="B379" s="1">
        <v>44725</v>
      </c>
      <c r="C379" s="1">
        <v>44726</v>
      </c>
      <c r="D379">
        <v>2</v>
      </c>
      <c r="E379">
        <v>2022</v>
      </c>
      <c r="F379">
        <v>6</v>
      </c>
      <c r="G379" t="s">
        <v>552</v>
      </c>
      <c r="H379">
        <v>2</v>
      </c>
    </row>
    <row r="380" spans="1:8" x14ac:dyDescent="0.3">
      <c r="A380">
        <v>379</v>
      </c>
      <c r="B380" s="1">
        <v>44629</v>
      </c>
      <c r="C380" s="1">
        <v>44630</v>
      </c>
      <c r="D380">
        <v>2</v>
      </c>
      <c r="E380">
        <v>2022</v>
      </c>
      <c r="F380">
        <v>3</v>
      </c>
      <c r="G380" t="s">
        <v>545</v>
      </c>
      <c r="H380">
        <v>1</v>
      </c>
    </row>
    <row r="381" spans="1:8" x14ac:dyDescent="0.3">
      <c r="A381">
        <v>380</v>
      </c>
      <c r="B381" s="1">
        <v>45019</v>
      </c>
      <c r="C381" s="1">
        <v>45020</v>
      </c>
      <c r="D381">
        <v>2</v>
      </c>
      <c r="E381">
        <v>2023</v>
      </c>
      <c r="F381">
        <v>4</v>
      </c>
      <c r="G381" t="s">
        <v>548</v>
      </c>
      <c r="H381">
        <v>2</v>
      </c>
    </row>
    <row r="382" spans="1:8" x14ac:dyDescent="0.3">
      <c r="A382">
        <v>381</v>
      </c>
      <c r="B382" s="1">
        <v>44749</v>
      </c>
      <c r="C382" s="1">
        <v>44750</v>
      </c>
      <c r="D382">
        <v>2</v>
      </c>
      <c r="E382">
        <v>2022</v>
      </c>
      <c r="F382">
        <v>7</v>
      </c>
      <c r="G382" t="s">
        <v>553</v>
      </c>
      <c r="H382">
        <v>3</v>
      </c>
    </row>
    <row r="383" spans="1:8" x14ac:dyDescent="0.3">
      <c r="A383">
        <v>382</v>
      </c>
      <c r="B383" s="1">
        <v>44699</v>
      </c>
      <c r="C383" s="1">
        <v>44700</v>
      </c>
      <c r="D383">
        <v>2</v>
      </c>
      <c r="E383">
        <v>2022</v>
      </c>
      <c r="F383">
        <v>5</v>
      </c>
      <c r="G383" t="s">
        <v>544</v>
      </c>
      <c r="H383">
        <v>2</v>
      </c>
    </row>
    <row r="384" spans="1:8" x14ac:dyDescent="0.3">
      <c r="A384">
        <v>383</v>
      </c>
      <c r="B384" s="1">
        <v>44796</v>
      </c>
      <c r="C384" s="1">
        <v>44797</v>
      </c>
      <c r="D384">
        <v>2</v>
      </c>
      <c r="E384">
        <v>2022</v>
      </c>
      <c r="F384">
        <v>8</v>
      </c>
      <c r="G384" t="s">
        <v>551</v>
      </c>
      <c r="H384">
        <v>3</v>
      </c>
    </row>
    <row r="385" spans="1:8" x14ac:dyDescent="0.3">
      <c r="A385">
        <v>384</v>
      </c>
      <c r="B385" s="1">
        <v>45084</v>
      </c>
      <c r="C385" s="1">
        <v>45085</v>
      </c>
      <c r="D385">
        <v>2</v>
      </c>
      <c r="E385">
        <v>2023</v>
      </c>
      <c r="F385">
        <v>6</v>
      </c>
      <c r="G385" t="s">
        <v>552</v>
      </c>
      <c r="H385">
        <v>2</v>
      </c>
    </row>
    <row r="386" spans="1:8" x14ac:dyDescent="0.3">
      <c r="A386">
        <v>385</v>
      </c>
      <c r="B386" s="1">
        <v>45055</v>
      </c>
      <c r="C386" s="1">
        <v>45056</v>
      </c>
      <c r="D386">
        <v>2</v>
      </c>
      <c r="E386">
        <v>2023</v>
      </c>
      <c r="F386">
        <v>5</v>
      </c>
      <c r="G386" t="s">
        <v>544</v>
      </c>
      <c r="H386">
        <v>2</v>
      </c>
    </row>
    <row r="387" spans="1:8" x14ac:dyDescent="0.3">
      <c r="A387">
        <v>386</v>
      </c>
      <c r="B387" s="1">
        <v>45152</v>
      </c>
      <c r="C387" s="1">
        <v>45153</v>
      </c>
      <c r="D387">
        <v>2</v>
      </c>
      <c r="E387">
        <v>2023</v>
      </c>
      <c r="F387">
        <v>8</v>
      </c>
      <c r="G387" t="s">
        <v>551</v>
      </c>
      <c r="H387">
        <v>3</v>
      </c>
    </row>
    <row r="388" spans="1:8" x14ac:dyDescent="0.3">
      <c r="A388">
        <v>387</v>
      </c>
      <c r="B388" s="1">
        <v>45025</v>
      </c>
      <c r="C388" s="1">
        <v>45026</v>
      </c>
      <c r="D388">
        <v>2</v>
      </c>
      <c r="E388">
        <v>2023</v>
      </c>
      <c r="F388">
        <v>4</v>
      </c>
      <c r="G388" t="s">
        <v>548</v>
      </c>
      <c r="H388">
        <v>2</v>
      </c>
    </row>
    <row r="389" spans="1:8" x14ac:dyDescent="0.3">
      <c r="A389">
        <v>388</v>
      </c>
      <c r="B389" s="1">
        <v>44805</v>
      </c>
      <c r="C389" s="1">
        <v>44806</v>
      </c>
      <c r="D389">
        <v>2</v>
      </c>
      <c r="E389">
        <v>2022</v>
      </c>
      <c r="F389">
        <v>9</v>
      </c>
      <c r="G389" t="s">
        <v>547</v>
      </c>
      <c r="H389">
        <v>3</v>
      </c>
    </row>
    <row r="390" spans="1:8" x14ac:dyDescent="0.3">
      <c r="A390">
        <v>389</v>
      </c>
      <c r="B390" s="1">
        <v>44884</v>
      </c>
      <c r="C390" s="1">
        <v>44885</v>
      </c>
      <c r="D390">
        <v>2</v>
      </c>
      <c r="E390">
        <v>2022</v>
      </c>
      <c r="F390">
        <v>11</v>
      </c>
      <c r="G390" t="s">
        <v>543</v>
      </c>
      <c r="H390">
        <v>4</v>
      </c>
    </row>
    <row r="391" spans="1:8" x14ac:dyDescent="0.3">
      <c r="A391">
        <v>390</v>
      </c>
      <c r="B391" s="1">
        <v>45068</v>
      </c>
      <c r="C391" s="1">
        <v>45069</v>
      </c>
      <c r="D391">
        <v>2</v>
      </c>
      <c r="E391">
        <v>2023</v>
      </c>
      <c r="F391">
        <v>5</v>
      </c>
      <c r="G391" t="s">
        <v>544</v>
      </c>
      <c r="H391">
        <v>2</v>
      </c>
    </row>
    <row r="392" spans="1:8" x14ac:dyDescent="0.3">
      <c r="A392">
        <v>391</v>
      </c>
      <c r="B392" s="1">
        <v>44880</v>
      </c>
      <c r="C392" s="1">
        <v>44881</v>
      </c>
      <c r="D392">
        <v>2</v>
      </c>
      <c r="E392">
        <v>2022</v>
      </c>
      <c r="F392">
        <v>11</v>
      </c>
      <c r="G392" t="s">
        <v>543</v>
      </c>
      <c r="H392">
        <v>4</v>
      </c>
    </row>
    <row r="393" spans="1:8" x14ac:dyDescent="0.3">
      <c r="A393">
        <v>392</v>
      </c>
      <c r="B393" s="1">
        <v>45031</v>
      </c>
      <c r="C393" s="1">
        <v>45032</v>
      </c>
      <c r="D393">
        <v>2</v>
      </c>
      <c r="E393">
        <v>2023</v>
      </c>
      <c r="F393">
        <v>4</v>
      </c>
      <c r="G393" t="s">
        <v>548</v>
      </c>
      <c r="H393">
        <v>2</v>
      </c>
    </row>
    <row r="394" spans="1:8" x14ac:dyDescent="0.3">
      <c r="A394">
        <v>393</v>
      </c>
      <c r="B394" s="1">
        <v>45236</v>
      </c>
      <c r="C394" s="1">
        <v>45237</v>
      </c>
      <c r="D394">
        <v>2</v>
      </c>
      <c r="E394">
        <v>2023</v>
      </c>
      <c r="F394">
        <v>11</v>
      </c>
      <c r="G394" t="s">
        <v>543</v>
      </c>
      <c r="H394">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A18C-534C-428F-A2EC-A66A41DD5E84}">
  <dimension ref="A1:K501"/>
  <sheetViews>
    <sheetView workbookViewId="0">
      <selection sqref="A1:G501"/>
    </sheetView>
  </sheetViews>
  <sheetFormatPr defaultRowHeight="14.4" x14ac:dyDescent="0.3"/>
  <cols>
    <col min="1" max="1" width="12.77734375" bestFit="1" customWidth="1"/>
    <col min="2" max="2" width="12" bestFit="1" customWidth="1"/>
    <col min="3" max="3" width="12.6640625" bestFit="1" customWidth="1"/>
    <col min="4" max="4" width="9.33203125" bestFit="1" customWidth="1"/>
    <col min="5" max="5" width="16.88671875" bestFit="1" customWidth="1"/>
    <col min="6" max="6" width="19.44140625" bestFit="1" customWidth="1"/>
    <col min="7" max="7" width="20.21875" bestFit="1" customWidth="1"/>
  </cols>
  <sheetData>
    <row r="1" spans="1:11" x14ac:dyDescent="0.3">
      <c r="A1" t="s">
        <v>14</v>
      </c>
      <c r="B1" t="s">
        <v>15</v>
      </c>
      <c r="C1" t="s">
        <v>16</v>
      </c>
      <c r="D1" t="s">
        <v>17</v>
      </c>
      <c r="E1" t="s">
        <v>18</v>
      </c>
      <c r="F1" t="s">
        <v>19</v>
      </c>
      <c r="G1" t="s">
        <v>20</v>
      </c>
    </row>
    <row r="2" spans="1:11" x14ac:dyDescent="0.3">
      <c r="A2">
        <v>1</v>
      </c>
      <c r="B2" t="s">
        <v>21</v>
      </c>
      <c r="C2" t="s">
        <v>22</v>
      </c>
      <c r="D2" t="s">
        <v>23</v>
      </c>
      <c r="E2" t="s">
        <v>24</v>
      </c>
      <c r="F2" t="s">
        <v>25</v>
      </c>
      <c r="G2">
        <v>4</v>
      </c>
      <c r="K2">
        <f>COUNTA(Dim_Patient[Patient_ID])</f>
        <v>500</v>
      </c>
    </row>
    <row r="3" spans="1:11" x14ac:dyDescent="0.3">
      <c r="A3">
        <v>2</v>
      </c>
      <c r="B3" t="s">
        <v>26</v>
      </c>
      <c r="C3" t="s">
        <v>27</v>
      </c>
      <c r="D3" t="s">
        <v>23</v>
      </c>
      <c r="E3" t="s">
        <v>28</v>
      </c>
      <c r="F3" t="s">
        <v>25</v>
      </c>
      <c r="G3">
        <v>1</v>
      </c>
    </row>
    <row r="4" spans="1:11" x14ac:dyDescent="0.3">
      <c r="A4">
        <v>3</v>
      </c>
      <c r="B4" t="s">
        <v>29</v>
      </c>
      <c r="C4" t="s">
        <v>27</v>
      </c>
      <c r="D4" t="s">
        <v>30</v>
      </c>
      <c r="E4" t="s">
        <v>24</v>
      </c>
      <c r="F4" t="s">
        <v>31</v>
      </c>
      <c r="G4">
        <v>5</v>
      </c>
    </row>
    <row r="5" spans="1:11" x14ac:dyDescent="0.3">
      <c r="A5">
        <v>4</v>
      </c>
      <c r="B5" t="s">
        <v>32</v>
      </c>
      <c r="C5" t="s">
        <v>33</v>
      </c>
      <c r="D5" t="s">
        <v>23</v>
      </c>
      <c r="E5" t="s">
        <v>24</v>
      </c>
      <c r="F5" t="s">
        <v>31</v>
      </c>
      <c r="G5">
        <v>1</v>
      </c>
    </row>
    <row r="6" spans="1:11" x14ac:dyDescent="0.3">
      <c r="A6">
        <v>5</v>
      </c>
      <c r="B6" t="s">
        <v>34</v>
      </c>
      <c r="C6" t="s">
        <v>27</v>
      </c>
      <c r="D6" t="s">
        <v>30</v>
      </c>
      <c r="E6" t="s">
        <v>35</v>
      </c>
      <c r="F6" t="s">
        <v>31</v>
      </c>
      <c r="G6">
        <v>1</v>
      </c>
    </row>
    <row r="7" spans="1:11" x14ac:dyDescent="0.3">
      <c r="A7">
        <v>6</v>
      </c>
      <c r="B7" t="s">
        <v>36</v>
      </c>
      <c r="C7" t="s">
        <v>33</v>
      </c>
      <c r="D7" t="s">
        <v>23</v>
      </c>
      <c r="E7" t="s">
        <v>28</v>
      </c>
      <c r="F7" t="s">
        <v>31</v>
      </c>
      <c r="G7">
        <v>3</v>
      </c>
    </row>
    <row r="8" spans="1:11" x14ac:dyDescent="0.3">
      <c r="A8">
        <v>7</v>
      </c>
      <c r="B8" t="s">
        <v>37</v>
      </c>
      <c r="C8" t="s">
        <v>38</v>
      </c>
      <c r="D8" t="s">
        <v>23</v>
      </c>
      <c r="E8" t="s">
        <v>39</v>
      </c>
      <c r="F8" t="s">
        <v>25</v>
      </c>
      <c r="G8">
        <v>2</v>
      </c>
    </row>
    <row r="9" spans="1:11" x14ac:dyDescent="0.3">
      <c r="A9">
        <v>8</v>
      </c>
      <c r="B9" t="s">
        <v>40</v>
      </c>
      <c r="C9" t="s">
        <v>33</v>
      </c>
      <c r="D9" t="s">
        <v>23</v>
      </c>
      <c r="E9" t="s">
        <v>35</v>
      </c>
      <c r="F9" t="s">
        <v>25</v>
      </c>
      <c r="G9">
        <v>2</v>
      </c>
    </row>
    <row r="10" spans="1:11" x14ac:dyDescent="0.3">
      <c r="A10">
        <v>9</v>
      </c>
      <c r="B10" t="s">
        <v>41</v>
      </c>
      <c r="C10" t="s">
        <v>27</v>
      </c>
      <c r="D10" t="s">
        <v>23</v>
      </c>
      <c r="E10" t="s">
        <v>28</v>
      </c>
      <c r="F10" t="s">
        <v>25</v>
      </c>
      <c r="G10">
        <v>1</v>
      </c>
    </row>
    <row r="11" spans="1:11" x14ac:dyDescent="0.3">
      <c r="A11">
        <v>10</v>
      </c>
      <c r="B11" t="s">
        <v>42</v>
      </c>
      <c r="C11" t="s">
        <v>38</v>
      </c>
      <c r="D11" t="s">
        <v>23</v>
      </c>
      <c r="E11" t="s">
        <v>39</v>
      </c>
      <c r="F11" t="s">
        <v>31</v>
      </c>
      <c r="G11">
        <v>3</v>
      </c>
    </row>
    <row r="12" spans="1:11" x14ac:dyDescent="0.3">
      <c r="A12">
        <v>11</v>
      </c>
      <c r="B12" t="s">
        <v>43</v>
      </c>
      <c r="C12" t="s">
        <v>22</v>
      </c>
      <c r="D12" t="s">
        <v>30</v>
      </c>
      <c r="E12" t="s">
        <v>39</v>
      </c>
      <c r="F12" t="s">
        <v>31</v>
      </c>
      <c r="G12">
        <v>1</v>
      </c>
    </row>
    <row r="13" spans="1:11" x14ac:dyDescent="0.3">
      <c r="A13">
        <v>12</v>
      </c>
      <c r="B13" t="s">
        <v>44</v>
      </c>
      <c r="C13" t="s">
        <v>45</v>
      </c>
      <c r="D13" t="s">
        <v>30</v>
      </c>
      <c r="E13" t="s">
        <v>39</v>
      </c>
      <c r="F13" t="s">
        <v>25</v>
      </c>
      <c r="G13">
        <v>5</v>
      </c>
    </row>
    <row r="14" spans="1:11" x14ac:dyDescent="0.3">
      <c r="A14">
        <v>13</v>
      </c>
      <c r="B14" t="s">
        <v>46</v>
      </c>
      <c r="C14" t="s">
        <v>27</v>
      </c>
      <c r="D14" t="s">
        <v>23</v>
      </c>
      <c r="E14" t="s">
        <v>28</v>
      </c>
      <c r="F14" t="s">
        <v>25</v>
      </c>
      <c r="G14">
        <v>4</v>
      </c>
    </row>
    <row r="15" spans="1:11" x14ac:dyDescent="0.3">
      <c r="A15">
        <v>14</v>
      </c>
      <c r="B15" t="s">
        <v>47</v>
      </c>
      <c r="C15" t="s">
        <v>38</v>
      </c>
      <c r="D15" t="s">
        <v>30</v>
      </c>
      <c r="E15" t="s">
        <v>35</v>
      </c>
      <c r="F15" t="s">
        <v>25</v>
      </c>
      <c r="G15">
        <v>4</v>
      </c>
    </row>
    <row r="16" spans="1:11" x14ac:dyDescent="0.3">
      <c r="A16">
        <v>15</v>
      </c>
      <c r="B16" t="s">
        <v>48</v>
      </c>
      <c r="C16" t="s">
        <v>22</v>
      </c>
      <c r="D16" t="s">
        <v>30</v>
      </c>
      <c r="E16" t="s">
        <v>39</v>
      </c>
      <c r="F16" t="s">
        <v>25</v>
      </c>
      <c r="G16">
        <v>5</v>
      </c>
    </row>
    <row r="17" spans="1:7" x14ac:dyDescent="0.3">
      <c r="A17">
        <v>16</v>
      </c>
      <c r="B17" t="s">
        <v>49</v>
      </c>
      <c r="C17" t="s">
        <v>33</v>
      </c>
      <c r="D17" t="s">
        <v>30</v>
      </c>
      <c r="E17" t="s">
        <v>28</v>
      </c>
      <c r="F17" t="s">
        <v>31</v>
      </c>
      <c r="G17">
        <v>1</v>
      </c>
    </row>
    <row r="18" spans="1:7" x14ac:dyDescent="0.3">
      <c r="A18">
        <v>17</v>
      </c>
      <c r="B18" t="s">
        <v>50</v>
      </c>
      <c r="C18" t="s">
        <v>22</v>
      </c>
      <c r="D18" t="s">
        <v>23</v>
      </c>
      <c r="E18" t="s">
        <v>35</v>
      </c>
      <c r="F18" t="s">
        <v>31</v>
      </c>
      <c r="G18">
        <v>2</v>
      </c>
    </row>
    <row r="19" spans="1:7" x14ac:dyDescent="0.3">
      <c r="A19">
        <v>18</v>
      </c>
      <c r="B19" t="s">
        <v>51</v>
      </c>
      <c r="C19" t="s">
        <v>22</v>
      </c>
      <c r="D19" t="s">
        <v>23</v>
      </c>
      <c r="E19" t="s">
        <v>28</v>
      </c>
      <c r="F19" t="s">
        <v>31</v>
      </c>
      <c r="G19">
        <v>2</v>
      </c>
    </row>
    <row r="20" spans="1:7" x14ac:dyDescent="0.3">
      <c r="A20">
        <v>19</v>
      </c>
      <c r="B20" t="s">
        <v>52</v>
      </c>
      <c r="C20" t="s">
        <v>22</v>
      </c>
      <c r="D20" t="s">
        <v>30</v>
      </c>
      <c r="E20" t="s">
        <v>24</v>
      </c>
      <c r="F20" t="s">
        <v>31</v>
      </c>
      <c r="G20">
        <v>3</v>
      </c>
    </row>
    <row r="21" spans="1:7" x14ac:dyDescent="0.3">
      <c r="A21">
        <v>20</v>
      </c>
      <c r="B21" t="s">
        <v>53</v>
      </c>
      <c r="C21" t="s">
        <v>45</v>
      </c>
      <c r="D21" t="s">
        <v>30</v>
      </c>
      <c r="E21" t="s">
        <v>39</v>
      </c>
      <c r="F21" t="s">
        <v>25</v>
      </c>
      <c r="G21">
        <v>1</v>
      </c>
    </row>
    <row r="22" spans="1:7" x14ac:dyDescent="0.3">
      <c r="A22">
        <v>21</v>
      </c>
      <c r="B22" t="s">
        <v>54</v>
      </c>
      <c r="C22" t="s">
        <v>38</v>
      </c>
      <c r="D22" t="s">
        <v>30</v>
      </c>
      <c r="E22" t="s">
        <v>35</v>
      </c>
      <c r="F22" t="s">
        <v>31</v>
      </c>
      <c r="G22">
        <v>2</v>
      </c>
    </row>
    <row r="23" spans="1:7" x14ac:dyDescent="0.3">
      <c r="A23">
        <v>22</v>
      </c>
      <c r="B23" t="s">
        <v>55</v>
      </c>
      <c r="C23" t="s">
        <v>45</v>
      </c>
      <c r="D23" t="s">
        <v>23</v>
      </c>
      <c r="E23" t="s">
        <v>24</v>
      </c>
      <c r="F23" t="s">
        <v>25</v>
      </c>
      <c r="G23">
        <v>2</v>
      </c>
    </row>
    <row r="24" spans="1:7" x14ac:dyDescent="0.3">
      <c r="A24">
        <v>23</v>
      </c>
      <c r="B24" t="s">
        <v>56</v>
      </c>
      <c r="C24" t="s">
        <v>27</v>
      </c>
      <c r="D24" t="s">
        <v>23</v>
      </c>
      <c r="E24" t="s">
        <v>28</v>
      </c>
      <c r="F24" t="s">
        <v>25</v>
      </c>
      <c r="G24">
        <v>3</v>
      </c>
    </row>
    <row r="25" spans="1:7" x14ac:dyDescent="0.3">
      <c r="A25">
        <v>24</v>
      </c>
      <c r="B25" t="s">
        <v>57</v>
      </c>
      <c r="C25" t="s">
        <v>27</v>
      </c>
      <c r="D25" t="s">
        <v>23</v>
      </c>
      <c r="E25" t="s">
        <v>28</v>
      </c>
      <c r="F25" t="s">
        <v>31</v>
      </c>
      <c r="G25">
        <v>5</v>
      </c>
    </row>
    <row r="26" spans="1:7" x14ac:dyDescent="0.3">
      <c r="A26">
        <v>25</v>
      </c>
      <c r="B26" t="s">
        <v>58</v>
      </c>
      <c r="C26" t="s">
        <v>45</v>
      </c>
      <c r="D26" t="s">
        <v>30</v>
      </c>
      <c r="E26" t="s">
        <v>28</v>
      </c>
      <c r="F26" t="s">
        <v>31</v>
      </c>
      <c r="G26">
        <v>3</v>
      </c>
    </row>
    <row r="27" spans="1:7" x14ac:dyDescent="0.3">
      <c r="A27">
        <v>26</v>
      </c>
      <c r="B27" t="s">
        <v>59</v>
      </c>
      <c r="C27" t="s">
        <v>27</v>
      </c>
      <c r="D27" t="s">
        <v>30</v>
      </c>
      <c r="E27" t="s">
        <v>28</v>
      </c>
      <c r="F27" t="s">
        <v>25</v>
      </c>
      <c r="G27">
        <v>2</v>
      </c>
    </row>
    <row r="28" spans="1:7" x14ac:dyDescent="0.3">
      <c r="A28">
        <v>27</v>
      </c>
      <c r="B28" t="s">
        <v>60</v>
      </c>
      <c r="C28" t="s">
        <v>45</v>
      </c>
      <c r="D28" t="s">
        <v>30</v>
      </c>
      <c r="E28" t="s">
        <v>39</v>
      </c>
      <c r="F28" t="s">
        <v>31</v>
      </c>
      <c r="G28">
        <v>5</v>
      </c>
    </row>
    <row r="29" spans="1:7" x14ac:dyDescent="0.3">
      <c r="A29">
        <v>28</v>
      </c>
      <c r="B29" t="s">
        <v>61</v>
      </c>
      <c r="C29" t="s">
        <v>38</v>
      </c>
      <c r="D29" t="s">
        <v>23</v>
      </c>
      <c r="E29" t="s">
        <v>24</v>
      </c>
      <c r="F29" t="s">
        <v>25</v>
      </c>
      <c r="G29">
        <v>3</v>
      </c>
    </row>
    <row r="30" spans="1:7" x14ac:dyDescent="0.3">
      <c r="A30">
        <v>29</v>
      </c>
      <c r="B30" t="s">
        <v>62</v>
      </c>
      <c r="C30" t="s">
        <v>27</v>
      </c>
      <c r="D30" t="s">
        <v>30</v>
      </c>
      <c r="E30" t="s">
        <v>24</v>
      </c>
      <c r="F30" t="s">
        <v>25</v>
      </c>
      <c r="G30">
        <v>2</v>
      </c>
    </row>
    <row r="31" spans="1:7" x14ac:dyDescent="0.3">
      <c r="A31">
        <v>30</v>
      </c>
      <c r="B31" t="s">
        <v>63</v>
      </c>
      <c r="C31" t="s">
        <v>27</v>
      </c>
      <c r="D31" t="s">
        <v>30</v>
      </c>
      <c r="E31" t="s">
        <v>28</v>
      </c>
      <c r="F31" t="s">
        <v>25</v>
      </c>
      <c r="G31">
        <v>2</v>
      </c>
    </row>
    <row r="32" spans="1:7" x14ac:dyDescent="0.3">
      <c r="A32">
        <v>31</v>
      </c>
      <c r="B32" t="s">
        <v>64</v>
      </c>
      <c r="C32" t="s">
        <v>45</v>
      </c>
      <c r="D32" t="s">
        <v>30</v>
      </c>
      <c r="E32" t="s">
        <v>35</v>
      </c>
      <c r="F32" t="s">
        <v>25</v>
      </c>
      <c r="G32">
        <v>1</v>
      </c>
    </row>
    <row r="33" spans="1:7" x14ac:dyDescent="0.3">
      <c r="A33">
        <v>32</v>
      </c>
      <c r="B33" t="s">
        <v>65</v>
      </c>
      <c r="C33" t="s">
        <v>38</v>
      </c>
      <c r="D33" t="s">
        <v>30</v>
      </c>
      <c r="E33" t="s">
        <v>28</v>
      </c>
      <c r="F33" t="s">
        <v>31</v>
      </c>
      <c r="G33">
        <v>3</v>
      </c>
    </row>
    <row r="34" spans="1:7" x14ac:dyDescent="0.3">
      <c r="A34">
        <v>33</v>
      </c>
      <c r="B34" t="s">
        <v>66</v>
      </c>
      <c r="C34" t="s">
        <v>33</v>
      </c>
      <c r="D34" t="s">
        <v>30</v>
      </c>
      <c r="E34" t="s">
        <v>24</v>
      </c>
      <c r="F34" t="s">
        <v>25</v>
      </c>
      <c r="G34">
        <v>5</v>
      </c>
    </row>
    <row r="35" spans="1:7" x14ac:dyDescent="0.3">
      <c r="A35">
        <v>34</v>
      </c>
      <c r="B35" t="s">
        <v>67</v>
      </c>
      <c r="C35" t="s">
        <v>45</v>
      </c>
      <c r="D35" t="s">
        <v>23</v>
      </c>
      <c r="E35" t="s">
        <v>39</v>
      </c>
      <c r="F35" t="s">
        <v>31</v>
      </c>
      <c r="G35">
        <v>4</v>
      </c>
    </row>
    <row r="36" spans="1:7" x14ac:dyDescent="0.3">
      <c r="A36">
        <v>35</v>
      </c>
      <c r="B36" t="s">
        <v>68</v>
      </c>
      <c r="C36" t="s">
        <v>45</v>
      </c>
      <c r="D36" t="s">
        <v>30</v>
      </c>
      <c r="E36" t="s">
        <v>39</v>
      </c>
      <c r="F36" t="s">
        <v>31</v>
      </c>
      <c r="G36">
        <v>1</v>
      </c>
    </row>
    <row r="37" spans="1:7" x14ac:dyDescent="0.3">
      <c r="A37">
        <v>36</v>
      </c>
      <c r="B37" t="s">
        <v>69</v>
      </c>
      <c r="C37" t="s">
        <v>22</v>
      </c>
      <c r="D37" t="s">
        <v>23</v>
      </c>
      <c r="E37" t="s">
        <v>35</v>
      </c>
      <c r="F37" t="s">
        <v>25</v>
      </c>
      <c r="G37">
        <v>4</v>
      </c>
    </row>
    <row r="38" spans="1:7" x14ac:dyDescent="0.3">
      <c r="A38">
        <v>37</v>
      </c>
      <c r="B38" t="s">
        <v>70</v>
      </c>
      <c r="C38" t="s">
        <v>27</v>
      </c>
      <c r="D38" t="s">
        <v>23</v>
      </c>
      <c r="E38" t="s">
        <v>39</v>
      </c>
      <c r="F38" t="s">
        <v>31</v>
      </c>
      <c r="G38">
        <v>3</v>
      </c>
    </row>
    <row r="39" spans="1:7" x14ac:dyDescent="0.3">
      <c r="A39">
        <v>38</v>
      </c>
      <c r="B39" t="s">
        <v>71</v>
      </c>
      <c r="C39" t="s">
        <v>22</v>
      </c>
      <c r="D39" t="s">
        <v>23</v>
      </c>
      <c r="E39" t="s">
        <v>28</v>
      </c>
      <c r="F39" t="s">
        <v>31</v>
      </c>
      <c r="G39">
        <v>2</v>
      </c>
    </row>
    <row r="40" spans="1:7" x14ac:dyDescent="0.3">
      <c r="A40">
        <v>39</v>
      </c>
      <c r="B40" t="s">
        <v>72</v>
      </c>
      <c r="C40" t="s">
        <v>27</v>
      </c>
      <c r="D40" t="s">
        <v>30</v>
      </c>
      <c r="E40" t="s">
        <v>24</v>
      </c>
      <c r="F40" t="s">
        <v>25</v>
      </c>
      <c r="G40">
        <v>2</v>
      </c>
    </row>
    <row r="41" spans="1:7" x14ac:dyDescent="0.3">
      <c r="A41">
        <v>40</v>
      </c>
      <c r="B41" t="s">
        <v>73</v>
      </c>
      <c r="C41" t="s">
        <v>27</v>
      </c>
      <c r="D41" t="s">
        <v>30</v>
      </c>
      <c r="E41" t="s">
        <v>39</v>
      </c>
      <c r="F41" t="s">
        <v>31</v>
      </c>
      <c r="G41">
        <v>3</v>
      </c>
    </row>
    <row r="42" spans="1:7" x14ac:dyDescent="0.3">
      <c r="A42">
        <v>41</v>
      </c>
      <c r="B42" t="s">
        <v>74</v>
      </c>
      <c r="C42" t="s">
        <v>27</v>
      </c>
      <c r="D42" t="s">
        <v>30</v>
      </c>
      <c r="E42" t="s">
        <v>28</v>
      </c>
      <c r="F42" t="s">
        <v>25</v>
      </c>
      <c r="G42">
        <v>2</v>
      </c>
    </row>
    <row r="43" spans="1:7" x14ac:dyDescent="0.3">
      <c r="A43">
        <v>42</v>
      </c>
      <c r="B43" t="s">
        <v>75</v>
      </c>
      <c r="C43" t="s">
        <v>33</v>
      </c>
      <c r="D43" t="s">
        <v>30</v>
      </c>
      <c r="E43" t="s">
        <v>35</v>
      </c>
      <c r="F43" t="s">
        <v>25</v>
      </c>
      <c r="G43">
        <v>4</v>
      </c>
    </row>
    <row r="44" spans="1:7" x14ac:dyDescent="0.3">
      <c r="A44">
        <v>43</v>
      </c>
      <c r="B44" t="s">
        <v>76</v>
      </c>
      <c r="C44" t="s">
        <v>45</v>
      </c>
      <c r="D44" t="s">
        <v>23</v>
      </c>
      <c r="E44" t="s">
        <v>35</v>
      </c>
      <c r="F44" t="s">
        <v>25</v>
      </c>
      <c r="G44">
        <v>5</v>
      </c>
    </row>
    <row r="45" spans="1:7" x14ac:dyDescent="0.3">
      <c r="A45">
        <v>44</v>
      </c>
      <c r="B45" t="s">
        <v>77</v>
      </c>
      <c r="C45" t="s">
        <v>45</v>
      </c>
      <c r="D45" t="s">
        <v>30</v>
      </c>
      <c r="E45" t="s">
        <v>24</v>
      </c>
      <c r="F45" t="s">
        <v>25</v>
      </c>
      <c r="G45">
        <v>5</v>
      </c>
    </row>
    <row r="46" spans="1:7" x14ac:dyDescent="0.3">
      <c r="A46">
        <v>45</v>
      </c>
      <c r="B46" t="s">
        <v>78</v>
      </c>
      <c r="C46" t="s">
        <v>33</v>
      </c>
      <c r="D46" t="s">
        <v>23</v>
      </c>
      <c r="E46" t="s">
        <v>35</v>
      </c>
      <c r="F46" t="s">
        <v>25</v>
      </c>
      <c r="G46">
        <v>3</v>
      </c>
    </row>
    <row r="47" spans="1:7" x14ac:dyDescent="0.3">
      <c r="A47">
        <v>46</v>
      </c>
      <c r="B47" t="s">
        <v>79</v>
      </c>
      <c r="C47" t="s">
        <v>27</v>
      </c>
      <c r="D47" t="s">
        <v>23</v>
      </c>
      <c r="E47" t="s">
        <v>39</v>
      </c>
      <c r="F47" t="s">
        <v>31</v>
      </c>
      <c r="G47">
        <v>2</v>
      </c>
    </row>
    <row r="48" spans="1:7" x14ac:dyDescent="0.3">
      <c r="A48">
        <v>47</v>
      </c>
      <c r="B48" t="s">
        <v>80</v>
      </c>
      <c r="C48" t="s">
        <v>27</v>
      </c>
      <c r="D48" t="s">
        <v>23</v>
      </c>
      <c r="E48" t="s">
        <v>28</v>
      </c>
      <c r="F48" t="s">
        <v>31</v>
      </c>
      <c r="G48">
        <v>1</v>
      </c>
    </row>
    <row r="49" spans="1:7" x14ac:dyDescent="0.3">
      <c r="A49">
        <v>48</v>
      </c>
      <c r="B49" t="s">
        <v>81</v>
      </c>
      <c r="C49" t="s">
        <v>45</v>
      </c>
      <c r="D49" t="s">
        <v>23</v>
      </c>
      <c r="E49" t="s">
        <v>35</v>
      </c>
      <c r="F49" t="s">
        <v>31</v>
      </c>
      <c r="G49">
        <v>4</v>
      </c>
    </row>
    <row r="50" spans="1:7" x14ac:dyDescent="0.3">
      <c r="A50">
        <v>49</v>
      </c>
      <c r="B50" t="s">
        <v>82</v>
      </c>
      <c r="C50" t="s">
        <v>33</v>
      </c>
      <c r="D50" t="s">
        <v>30</v>
      </c>
      <c r="E50" t="s">
        <v>28</v>
      </c>
      <c r="F50" t="s">
        <v>25</v>
      </c>
      <c r="G50">
        <v>4</v>
      </c>
    </row>
    <row r="51" spans="1:7" x14ac:dyDescent="0.3">
      <c r="A51">
        <v>50</v>
      </c>
      <c r="B51" t="s">
        <v>83</v>
      </c>
      <c r="C51" t="s">
        <v>33</v>
      </c>
      <c r="D51" t="s">
        <v>23</v>
      </c>
      <c r="E51" t="s">
        <v>39</v>
      </c>
      <c r="F51" t="s">
        <v>25</v>
      </c>
      <c r="G51">
        <v>5</v>
      </c>
    </row>
    <row r="52" spans="1:7" x14ac:dyDescent="0.3">
      <c r="A52">
        <v>51</v>
      </c>
      <c r="B52" t="s">
        <v>84</v>
      </c>
      <c r="C52" t="s">
        <v>22</v>
      </c>
      <c r="D52" t="s">
        <v>30</v>
      </c>
      <c r="E52" t="s">
        <v>35</v>
      </c>
      <c r="F52" t="s">
        <v>25</v>
      </c>
      <c r="G52">
        <v>5</v>
      </c>
    </row>
    <row r="53" spans="1:7" x14ac:dyDescent="0.3">
      <c r="A53">
        <v>52</v>
      </c>
      <c r="B53" t="s">
        <v>85</v>
      </c>
      <c r="C53" t="s">
        <v>22</v>
      </c>
      <c r="D53" t="s">
        <v>30</v>
      </c>
      <c r="E53" t="s">
        <v>28</v>
      </c>
      <c r="F53" t="s">
        <v>25</v>
      </c>
      <c r="G53">
        <v>2</v>
      </c>
    </row>
    <row r="54" spans="1:7" x14ac:dyDescent="0.3">
      <c r="A54">
        <v>53</v>
      </c>
      <c r="B54" t="s">
        <v>86</v>
      </c>
      <c r="C54" t="s">
        <v>45</v>
      </c>
      <c r="D54" t="s">
        <v>23</v>
      </c>
      <c r="E54" t="s">
        <v>39</v>
      </c>
      <c r="F54" t="s">
        <v>25</v>
      </c>
      <c r="G54">
        <v>3</v>
      </c>
    </row>
    <row r="55" spans="1:7" x14ac:dyDescent="0.3">
      <c r="A55">
        <v>54</v>
      </c>
      <c r="B55" t="s">
        <v>87</v>
      </c>
      <c r="C55" t="s">
        <v>45</v>
      </c>
      <c r="D55" t="s">
        <v>30</v>
      </c>
      <c r="E55" t="s">
        <v>28</v>
      </c>
      <c r="F55" t="s">
        <v>25</v>
      </c>
      <c r="G55">
        <v>5</v>
      </c>
    </row>
    <row r="56" spans="1:7" x14ac:dyDescent="0.3">
      <c r="A56">
        <v>55</v>
      </c>
      <c r="B56" t="s">
        <v>88</v>
      </c>
      <c r="C56" t="s">
        <v>33</v>
      </c>
      <c r="D56" t="s">
        <v>30</v>
      </c>
      <c r="E56" t="s">
        <v>24</v>
      </c>
      <c r="F56" t="s">
        <v>25</v>
      </c>
      <c r="G56">
        <v>2</v>
      </c>
    </row>
    <row r="57" spans="1:7" x14ac:dyDescent="0.3">
      <c r="A57">
        <v>56</v>
      </c>
      <c r="B57" t="s">
        <v>89</v>
      </c>
      <c r="C57" t="s">
        <v>38</v>
      </c>
      <c r="D57" t="s">
        <v>23</v>
      </c>
      <c r="E57" t="s">
        <v>39</v>
      </c>
      <c r="F57" t="s">
        <v>25</v>
      </c>
      <c r="G57">
        <v>4</v>
      </c>
    </row>
    <row r="58" spans="1:7" x14ac:dyDescent="0.3">
      <c r="A58">
        <v>57</v>
      </c>
      <c r="B58" t="s">
        <v>90</v>
      </c>
      <c r="C58" t="s">
        <v>33</v>
      </c>
      <c r="D58" t="s">
        <v>23</v>
      </c>
      <c r="E58" t="s">
        <v>39</v>
      </c>
      <c r="F58" t="s">
        <v>25</v>
      </c>
      <c r="G58">
        <v>2</v>
      </c>
    </row>
    <row r="59" spans="1:7" x14ac:dyDescent="0.3">
      <c r="A59">
        <v>58</v>
      </c>
      <c r="B59" t="s">
        <v>91</v>
      </c>
      <c r="C59" t="s">
        <v>38</v>
      </c>
      <c r="D59" t="s">
        <v>30</v>
      </c>
      <c r="E59" t="s">
        <v>24</v>
      </c>
      <c r="F59" t="s">
        <v>31</v>
      </c>
      <c r="G59">
        <v>5</v>
      </c>
    </row>
    <row r="60" spans="1:7" x14ac:dyDescent="0.3">
      <c r="A60">
        <v>59</v>
      </c>
      <c r="B60" t="s">
        <v>92</v>
      </c>
      <c r="C60" t="s">
        <v>45</v>
      </c>
      <c r="D60" t="s">
        <v>30</v>
      </c>
      <c r="E60" t="s">
        <v>39</v>
      </c>
      <c r="F60" t="s">
        <v>31</v>
      </c>
      <c r="G60">
        <v>5</v>
      </c>
    </row>
    <row r="61" spans="1:7" x14ac:dyDescent="0.3">
      <c r="A61">
        <v>60</v>
      </c>
      <c r="B61" t="s">
        <v>93</v>
      </c>
      <c r="C61" t="s">
        <v>38</v>
      </c>
      <c r="D61" t="s">
        <v>30</v>
      </c>
      <c r="E61" t="s">
        <v>39</v>
      </c>
      <c r="F61" t="s">
        <v>31</v>
      </c>
      <c r="G61">
        <v>2</v>
      </c>
    </row>
    <row r="62" spans="1:7" x14ac:dyDescent="0.3">
      <c r="A62">
        <v>61</v>
      </c>
      <c r="B62" t="s">
        <v>94</v>
      </c>
      <c r="C62" t="s">
        <v>33</v>
      </c>
      <c r="D62" t="s">
        <v>30</v>
      </c>
      <c r="E62" t="s">
        <v>35</v>
      </c>
      <c r="F62" t="s">
        <v>25</v>
      </c>
      <c r="G62">
        <v>4</v>
      </c>
    </row>
    <row r="63" spans="1:7" x14ac:dyDescent="0.3">
      <c r="A63">
        <v>62</v>
      </c>
      <c r="B63" t="s">
        <v>95</v>
      </c>
      <c r="C63" t="s">
        <v>38</v>
      </c>
      <c r="D63" t="s">
        <v>23</v>
      </c>
      <c r="E63" t="s">
        <v>35</v>
      </c>
      <c r="F63" t="s">
        <v>25</v>
      </c>
      <c r="G63">
        <v>1</v>
      </c>
    </row>
    <row r="64" spans="1:7" x14ac:dyDescent="0.3">
      <c r="A64">
        <v>63</v>
      </c>
      <c r="B64" t="s">
        <v>96</v>
      </c>
      <c r="C64" t="s">
        <v>27</v>
      </c>
      <c r="D64" t="s">
        <v>30</v>
      </c>
      <c r="E64" t="s">
        <v>28</v>
      </c>
      <c r="F64" t="s">
        <v>31</v>
      </c>
      <c r="G64">
        <v>3</v>
      </c>
    </row>
    <row r="65" spans="1:7" x14ac:dyDescent="0.3">
      <c r="A65">
        <v>64</v>
      </c>
      <c r="B65" t="s">
        <v>97</v>
      </c>
      <c r="C65" t="s">
        <v>45</v>
      </c>
      <c r="D65" t="s">
        <v>23</v>
      </c>
      <c r="E65" t="s">
        <v>35</v>
      </c>
      <c r="F65" t="s">
        <v>31</v>
      </c>
      <c r="G65">
        <v>1</v>
      </c>
    </row>
    <row r="66" spans="1:7" x14ac:dyDescent="0.3">
      <c r="A66">
        <v>65</v>
      </c>
      <c r="B66" t="s">
        <v>98</v>
      </c>
      <c r="C66" t="s">
        <v>45</v>
      </c>
      <c r="D66" t="s">
        <v>23</v>
      </c>
      <c r="E66" t="s">
        <v>39</v>
      </c>
      <c r="F66" t="s">
        <v>31</v>
      </c>
      <c r="G66">
        <v>4</v>
      </c>
    </row>
    <row r="67" spans="1:7" x14ac:dyDescent="0.3">
      <c r="A67">
        <v>66</v>
      </c>
      <c r="B67" t="s">
        <v>99</v>
      </c>
      <c r="C67" t="s">
        <v>27</v>
      </c>
      <c r="D67" t="s">
        <v>30</v>
      </c>
      <c r="E67" t="s">
        <v>24</v>
      </c>
      <c r="F67" t="s">
        <v>25</v>
      </c>
      <c r="G67">
        <v>3</v>
      </c>
    </row>
    <row r="68" spans="1:7" x14ac:dyDescent="0.3">
      <c r="A68">
        <v>67</v>
      </c>
      <c r="B68" t="s">
        <v>100</v>
      </c>
      <c r="C68" t="s">
        <v>38</v>
      </c>
      <c r="D68" t="s">
        <v>30</v>
      </c>
      <c r="E68" t="s">
        <v>39</v>
      </c>
      <c r="F68" t="s">
        <v>31</v>
      </c>
      <c r="G68">
        <v>1</v>
      </c>
    </row>
    <row r="69" spans="1:7" x14ac:dyDescent="0.3">
      <c r="A69">
        <v>68</v>
      </c>
      <c r="B69" t="s">
        <v>101</v>
      </c>
      <c r="C69" t="s">
        <v>38</v>
      </c>
      <c r="D69" t="s">
        <v>30</v>
      </c>
      <c r="E69" t="s">
        <v>35</v>
      </c>
      <c r="F69" t="s">
        <v>25</v>
      </c>
      <c r="G69">
        <v>4</v>
      </c>
    </row>
    <row r="70" spans="1:7" x14ac:dyDescent="0.3">
      <c r="A70">
        <v>69</v>
      </c>
      <c r="B70" t="s">
        <v>102</v>
      </c>
      <c r="C70" t="s">
        <v>45</v>
      </c>
      <c r="D70" t="s">
        <v>30</v>
      </c>
      <c r="E70" t="s">
        <v>24</v>
      </c>
      <c r="F70" t="s">
        <v>25</v>
      </c>
      <c r="G70">
        <v>1</v>
      </c>
    </row>
    <row r="71" spans="1:7" x14ac:dyDescent="0.3">
      <c r="A71">
        <v>70</v>
      </c>
      <c r="B71" t="s">
        <v>103</v>
      </c>
      <c r="C71" t="s">
        <v>27</v>
      </c>
      <c r="D71" t="s">
        <v>23</v>
      </c>
      <c r="E71" t="s">
        <v>28</v>
      </c>
      <c r="F71" t="s">
        <v>31</v>
      </c>
      <c r="G71">
        <v>3</v>
      </c>
    </row>
    <row r="72" spans="1:7" x14ac:dyDescent="0.3">
      <c r="A72">
        <v>71</v>
      </c>
      <c r="B72" t="s">
        <v>104</v>
      </c>
      <c r="C72" t="s">
        <v>27</v>
      </c>
      <c r="D72" t="s">
        <v>23</v>
      </c>
      <c r="E72" t="s">
        <v>24</v>
      </c>
      <c r="F72" t="s">
        <v>25</v>
      </c>
      <c r="G72">
        <v>3</v>
      </c>
    </row>
    <row r="73" spans="1:7" x14ac:dyDescent="0.3">
      <c r="A73">
        <v>72</v>
      </c>
      <c r="B73" t="s">
        <v>105</v>
      </c>
      <c r="C73" t="s">
        <v>33</v>
      </c>
      <c r="D73" t="s">
        <v>23</v>
      </c>
      <c r="E73" t="s">
        <v>39</v>
      </c>
      <c r="F73" t="s">
        <v>25</v>
      </c>
      <c r="G73">
        <v>3</v>
      </c>
    </row>
    <row r="74" spans="1:7" x14ac:dyDescent="0.3">
      <c r="A74">
        <v>73</v>
      </c>
      <c r="B74" t="s">
        <v>106</v>
      </c>
      <c r="C74" t="s">
        <v>22</v>
      </c>
      <c r="D74" t="s">
        <v>23</v>
      </c>
      <c r="E74" t="s">
        <v>39</v>
      </c>
      <c r="F74" t="s">
        <v>25</v>
      </c>
      <c r="G74">
        <v>1</v>
      </c>
    </row>
    <row r="75" spans="1:7" x14ac:dyDescent="0.3">
      <c r="A75">
        <v>74</v>
      </c>
      <c r="B75" t="s">
        <v>107</v>
      </c>
      <c r="C75" t="s">
        <v>22</v>
      </c>
      <c r="D75" t="s">
        <v>30</v>
      </c>
      <c r="E75" t="s">
        <v>35</v>
      </c>
      <c r="F75" t="s">
        <v>31</v>
      </c>
      <c r="G75">
        <v>5</v>
      </c>
    </row>
    <row r="76" spans="1:7" x14ac:dyDescent="0.3">
      <c r="A76">
        <v>75</v>
      </c>
      <c r="B76" t="s">
        <v>108</v>
      </c>
      <c r="C76" t="s">
        <v>33</v>
      </c>
      <c r="D76" t="s">
        <v>23</v>
      </c>
      <c r="E76" t="s">
        <v>28</v>
      </c>
      <c r="F76" t="s">
        <v>31</v>
      </c>
      <c r="G76">
        <v>4</v>
      </c>
    </row>
    <row r="77" spans="1:7" x14ac:dyDescent="0.3">
      <c r="A77">
        <v>76</v>
      </c>
      <c r="B77" t="s">
        <v>109</v>
      </c>
      <c r="C77" t="s">
        <v>38</v>
      </c>
      <c r="D77" t="s">
        <v>23</v>
      </c>
      <c r="E77" t="s">
        <v>39</v>
      </c>
      <c r="F77" t="s">
        <v>25</v>
      </c>
      <c r="G77">
        <v>3</v>
      </c>
    </row>
    <row r="78" spans="1:7" x14ac:dyDescent="0.3">
      <c r="A78">
        <v>77</v>
      </c>
      <c r="B78" t="s">
        <v>110</v>
      </c>
      <c r="C78" t="s">
        <v>27</v>
      </c>
      <c r="D78" t="s">
        <v>30</v>
      </c>
      <c r="E78" t="s">
        <v>24</v>
      </c>
      <c r="F78" t="s">
        <v>25</v>
      </c>
      <c r="G78">
        <v>2</v>
      </c>
    </row>
    <row r="79" spans="1:7" x14ac:dyDescent="0.3">
      <c r="A79">
        <v>78</v>
      </c>
      <c r="B79" t="s">
        <v>111</v>
      </c>
      <c r="C79" t="s">
        <v>38</v>
      </c>
      <c r="D79" t="s">
        <v>30</v>
      </c>
      <c r="E79" t="s">
        <v>24</v>
      </c>
      <c r="F79" t="s">
        <v>25</v>
      </c>
      <c r="G79">
        <v>5</v>
      </c>
    </row>
    <row r="80" spans="1:7" x14ac:dyDescent="0.3">
      <c r="A80">
        <v>79</v>
      </c>
      <c r="B80" t="s">
        <v>112</v>
      </c>
      <c r="C80" t="s">
        <v>27</v>
      </c>
      <c r="D80" t="s">
        <v>30</v>
      </c>
      <c r="E80" t="s">
        <v>39</v>
      </c>
      <c r="F80" t="s">
        <v>31</v>
      </c>
      <c r="G80">
        <v>5</v>
      </c>
    </row>
    <row r="81" spans="1:7" x14ac:dyDescent="0.3">
      <c r="A81">
        <v>80</v>
      </c>
      <c r="B81" t="s">
        <v>113</v>
      </c>
      <c r="C81" t="s">
        <v>27</v>
      </c>
      <c r="D81" t="s">
        <v>23</v>
      </c>
      <c r="E81" t="s">
        <v>35</v>
      </c>
      <c r="F81" t="s">
        <v>25</v>
      </c>
      <c r="G81">
        <v>1</v>
      </c>
    </row>
    <row r="82" spans="1:7" x14ac:dyDescent="0.3">
      <c r="A82">
        <v>81</v>
      </c>
      <c r="B82" t="s">
        <v>114</v>
      </c>
      <c r="C82" t="s">
        <v>27</v>
      </c>
      <c r="D82" t="s">
        <v>23</v>
      </c>
      <c r="E82" t="s">
        <v>35</v>
      </c>
      <c r="F82" t="s">
        <v>25</v>
      </c>
      <c r="G82">
        <v>5</v>
      </c>
    </row>
    <row r="83" spans="1:7" x14ac:dyDescent="0.3">
      <c r="A83">
        <v>82</v>
      </c>
      <c r="B83" t="s">
        <v>115</v>
      </c>
      <c r="C83" t="s">
        <v>38</v>
      </c>
      <c r="D83" t="s">
        <v>23</v>
      </c>
      <c r="E83" t="s">
        <v>39</v>
      </c>
      <c r="F83" t="s">
        <v>25</v>
      </c>
      <c r="G83">
        <v>1</v>
      </c>
    </row>
    <row r="84" spans="1:7" x14ac:dyDescent="0.3">
      <c r="A84">
        <v>83</v>
      </c>
      <c r="B84" t="s">
        <v>116</v>
      </c>
      <c r="C84" t="s">
        <v>33</v>
      </c>
      <c r="D84" t="s">
        <v>30</v>
      </c>
      <c r="E84" t="s">
        <v>24</v>
      </c>
      <c r="F84" t="s">
        <v>25</v>
      </c>
      <c r="G84">
        <v>1</v>
      </c>
    </row>
    <row r="85" spans="1:7" x14ac:dyDescent="0.3">
      <c r="A85">
        <v>84</v>
      </c>
      <c r="B85" t="s">
        <v>117</v>
      </c>
      <c r="C85" t="s">
        <v>38</v>
      </c>
      <c r="D85" t="s">
        <v>30</v>
      </c>
      <c r="E85" t="s">
        <v>35</v>
      </c>
      <c r="F85" t="s">
        <v>31</v>
      </c>
      <c r="G85">
        <v>3</v>
      </c>
    </row>
    <row r="86" spans="1:7" x14ac:dyDescent="0.3">
      <c r="A86">
        <v>85</v>
      </c>
      <c r="B86" t="s">
        <v>118</v>
      </c>
      <c r="C86" t="s">
        <v>38</v>
      </c>
      <c r="D86" t="s">
        <v>30</v>
      </c>
      <c r="E86" t="s">
        <v>24</v>
      </c>
      <c r="F86" t="s">
        <v>31</v>
      </c>
      <c r="G86">
        <v>5</v>
      </c>
    </row>
    <row r="87" spans="1:7" x14ac:dyDescent="0.3">
      <c r="A87">
        <v>86</v>
      </c>
      <c r="B87" t="s">
        <v>119</v>
      </c>
      <c r="C87" t="s">
        <v>38</v>
      </c>
      <c r="D87" t="s">
        <v>23</v>
      </c>
      <c r="E87" t="s">
        <v>35</v>
      </c>
      <c r="F87" t="s">
        <v>31</v>
      </c>
      <c r="G87">
        <v>2</v>
      </c>
    </row>
    <row r="88" spans="1:7" x14ac:dyDescent="0.3">
      <c r="A88">
        <v>87</v>
      </c>
      <c r="B88" t="s">
        <v>120</v>
      </c>
      <c r="C88" t="s">
        <v>27</v>
      </c>
      <c r="D88" t="s">
        <v>30</v>
      </c>
      <c r="E88" t="s">
        <v>35</v>
      </c>
      <c r="F88" t="s">
        <v>31</v>
      </c>
      <c r="G88">
        <v>5</v>
      </c>
    </row>
    <row r="89" spans="1:7" x14ac:dyDescent="0.3">
      <c r="A89">
        <v>88</v>
      </c>
      <c r="B89" t="s">
        <v>121</v>
      </c>
      <c r="C89" t="s">
        <v>27</v>
      </c>
      <c r="D89" t="s">
        <v>23</v>
      </c>
      <c r="E89" t="s">
        <v>28</v>
      </c>
      <c r="F89" t="s">
        <v>25</v>
      </c>
      <c r="G89">
        <v>3</v>
      </c>
    </row>
    <row r="90" spans="1:7" x14ac:dyDescent="0.3">
      <c r="A90">
        <v>89</v>
      </c>
      <c r="B90" t="s">
        <v>122</v>
      </c>
      <c r="C90" t="s">
        <v>45</v>
      </c>
      <c r="D90" t="s">
        <v>30</v>
      </c>
      <c r="E90" t="s">
        <v>24</v>
      </c>
      <c r="F90" t="s">
        <v>25</v>
      </c>
      <c r="G90">
        <v>4</v>
      </c>
    </row>
    <row r="91" spans="1:7" x14ac:dyDescent="0.3">
      <c r="A91">
        <v>90</v>
      </c>
      <c r="B91" t="s">
        <v>123</v>
      </c>
      <c r="C91" t="s">
        <v>45</v>
      </c>
      <c r="D91" t="s">
        <v>23</v>
      </c>
      <c r="E91" t="s">
        <v>39</v>
      </c>
      <c r="F91" t="s">
        <v>31</v>
      </c>
      <c r="G91">
        <v>4</v>
      </c>
    </row>
    <row r="92" spans="1:7" x14ac:dyDescent="0.3">
      <c r="A92">
        <v>91</v>
      </c>
      <c r="B92" t="s">
        <v>124</v>
      </c>
      <c r="C92" t="s">
        <v>45</v>
      </c>
      <c r="D92" t="s">
        <v>30</v>
      </c>
      <c r="E92" t="s">
        <v>39</v>
      </c>
      <c r="F92" t="s">
        <v>31</v>
      </c>
      <c r="G92">
        <v>1</v>
      </c>
    </row>
    <row r="93" spans="1:7" x14ac:dyDescent="0.3">
      <c r="A93">
        <v>92</v>
      </c>
      <c r="B93" t="s">
        <v>125</v>
      </c>
      <c r="C93" t="s">
        <v>45</v>
      </c>
      <c r="D93" t="s">
        <v>23</v>
      </c>
      <c r="E93" t="s">
        <v>35</v>
      </c>
      <c r="F93" t="s">
        <v>25</v>
      </c>
      <c r="G93">
        <v>4</v>
      </c>
    </row>
    <row r="94" spans="1:7" x14ac:dyDescent="0.3">
      <c r="A94">
        <v>93</v>
      </c>
      <c r="B94" t="s">
        <v>126</v>
      </c>
      <c r="C94" t="s">
        <v>33</v>
      </c>
      <c r="D94" t="s">
        <v>23</v>
      </c>
      <c r="E94" t="s">
        <v>24</v>
      </c>
      <c r="F94" t="s">
        <v>31</v>
      </c>
      <c r="G94">
        <v>1</v>
      </c>
    </row>
    <row r="95" spans="1:7" x14ac:dyDescent="0.3">
      <c r="A95">
        <v>94</v>
      </c>
      <c r="B95" t="s">
        <v>127</v>
      </c>
      <c r="C95" t="s">
        <v>45</v>
      </c>
      <c r="D95" t="s">
        <v>23</v>
      </c>
      <c r="E95" t="s">
        <v>35</v>
      </c>
      <c r="F95" t="s">
        <v>25</v>
      </c>
      <c r="G95">
        <v>4</v>
      </c>
    </row>
    <row r="96" spans="1:7" x14ac:dyDescent="0.3">
      <c r="A96">
        <v>95</v>
      </c>
      <c r="B96" t="s">
        <v>128</v>
      </c>
      <c r="C96" t="s">
        <v>38</v>
      </c>
      <c r="D96" t="s">
        <v>23</v>
      </c>
      <c r="E96" t="s">
        <v>28</v>
      </c>
      <c r="F96" t="s">
        <v>25</v>
      </c>
      <c r="G96">
        <v>5</v>
      </c>
    </row>
    <row r="97" spans="1:7" x14ac:dyDescent="0.3">
      <c r="A97">
        <v>96</v>
      </c>
      <c r="B97" t="s">
        <v>129</v>
      </c>
      <c r="C97" t="s">
        <v>45</v>
      </c>
      <c r="D97" t="s">
        <v>23</v>
      </c>
      <c r="E97" t="s">
        <v>28</v>
      </c>
      <c r="F97" t="s">
        <v>31</v>
      </c>
      <c r="G97">
        <v>2</v>
      </c>
    </row>
    <row r="98" spans="1:7" x14ac:dyDescent="0.3">
      <c r="A98">
        <v>97</v>
      </c>
      <c r="B98" t="s">
        <v>130</v>
      </c>
      <c r="C98" t="s">
        <v>27</v>
      </c>
      <c r="D98" t="s">
        <v>30</v>
      </c>
      <c r="E98" t="s">
        <v>24</v>
      </c>
      <c r="F98" t="s">
        <v>31</v>
      </c>
      <c r="G98">
        <v>3</v>
      </c>
    </row>
    <row r="99" spans="1:7" x14ac:dyDescent="0.3">
      <c r="A99">
        <v>98</v>
      </c>
      <c r="B99" t="s">
        <v>131</v>
      </c>
      <c r="C99" t="s">
        <v>22</v>
      </c>
      <c r="D99" t="s">
        <v>30</v>
      </c>
      <c r="E99" t="s">
        <v>35</v>
      </c>
      <c r="F99" t="s">
        <v>31</v>
      </c>
      <c r="G99">
        <v>5</v>
      </c>
    </row>
    <row r="100" spans="1:7" x14ac:dyDescent="0.3">
      <c r="A100">
        <v>99</v>
      </c>
      <c r="B100" t="s">
        <v>132</v>
      </c>
      <c r="C100" t="s">
        <v>33</v>
      </c>
      <c r="D100" t="s">
        <v>30</v>
      </c>
      <c r="E100" t="s">
        <v>28</v>
      </c>
      <c r="F100" t="s">
        <v>25</v>
      </c>
      <c r="G100">
        <v>1</v>
      </c>
    </row>
    <row r="101" spans="1:7" x14ac:dyDescent="0.3">
      <c r="A101">
        <v>100</v>
      </c>
      <c r="B101" t="s">
        <v>133</v>
      </c>
      <c r="C101" t="s">
        <v>33</v>
      </c>
      <c r="D101" t="s">
        <v>23</v>
      </c>
      <c r="E101" t="s">
        <v>28</v>
      </c>
      <c r="F101" t="s">
        <v>31</v>
      </c>
      <c r="G101">
        <v>3</v>
      </c>
    </row>
    <row r="102" spans="1:7" x14ac:dyDescent="0.3">
      <c r="A102">
        <v>101</v>
      </c>
      <c r="B102" t="s">
        <v>134</v>
      </c>
      <c r="C102" t="s">
        <v>45</v>
      </c>
      <c r="D102" t="s">
        <v>30</v>
      </c>
      <c r="E102" t="s">
        <v>39</v>
      </c>
      <c r="F102" t="s">
        <v>25</v>
      </c>
      <c r="G102">
        <v>1</v>
      </c>
    </row>
    <row r="103" spans="1:7" x14ac:dyDescent="0.3">
      <c r="A103">
        <v>102</v>
      </c>
      <c r="B103" t="s">
        <v>135</v>
      </c>
      <c r="C103" t="s">
        <v>38</v>
      </c>
      <c r="D103" t="s">
        <v>30</v>
      </c>
      <c r="E103" t="s">
        <v>28</v>
      </c>
      <c r="F103" t="s">
        <v>31</v>
      </c>
      <c r="G103">
        <v>5</v>
      </c>
    </row>
    <row r="104" spans="1:7" x14ac:dyDescent="0.3">
      <c r="A104">
        <v>103</v>
      </c>
      <c r="B104" t="s">
        <v>136</v>
      </c>
      <c r="C104" t="s">
        <v>38</v>
      </c>
      <c r="D104" t="s">
        <v>23</v>
      </c>
      <c r="E104" t="s">
        <v>39</v>
      </c>
      <c r="F104" t="s">
        <v>31</v>
      </c>
      <c r="G104">
        <v>2</v>
      </c>
    </row>
    <row r="105" spans="1:7" x14ac:dyDescent="0.3">
      <c r="A105">
        <v>104</v>
      </c>
      <c r="B105" t="s">
        <v>137</v>
      </c>
      <c r="C105" t="s">
        <v>38</v>
      </c>
      <c r="D105" t="s">
        <v>23</v>
      </c>
      <c r="E105" t="s">
        <v>39</v>
      </c>
      <c r="F105" t="s">
        <v>31</v>
      </c>
      <c r="G105">
        <v>1</v>
      </c>
    </row>
    <row r="106" spans="1:7" x14ac:dyDescent="0.3">
      <c r="A106">
        <v>105</v>
      </c>
      <c r="B106" t="s">
        <v>138</v>
      </c>
      <c r="C106" t="s">
        <v>38</v>
      </c>
      <c r="D106" t="s">
        <v>30</v>
      </c>
      <c r="E106" t="s">
        <v>24</v>
      </c>
      <c r="F106" t="s">
        <v>25</v>
      </c>
      <c r="G106">
        <v>1</v>
      </c>
    </row>
    <row r="107" spans="1:7" x14ac:dyDescent="0.3">
      <c r="A107">
        <v>106</v>
      </c>
      <c r="B107" t="s">
        <v>139</v>
      </c>
      <c r="C107" t="s">
        <v>27</v>
      </c>
      <c r="D107" t="s">
        <v>23</v>
      </c>
      <c r="E107" t="s">
        <v>39</v>
      </c>
      <c r="F107" t="s">
        <v>25</v>
      </c>
      <c r="G107">
        <v>3</v>
      </c>
    </row>
    <row r="108" spans="1:7" x14ac:dyDescent="0.3">
      <c r="A108">
        <v>107</v>
      </c>
      <c r="B108" t="s">
        <v>140</v>
      </c>
      <c r="C108" t="s">
        <v>22</v>
      </c>
      <c r="D108" t="s">
        <v>30</v>
      </c>
      <c r="E108" t="s">
        <v>39</v>
      </c>
      <c r="F108" t="s">
        <v>31</v>
      </c>
      <c r="G108">
        <v>3</v>
      </c>
    </row>
    <row r="109" spans="1:7" x14ac:dyDescent="0.3">
      <c r="A109">
        <v>108</v>
      </c>
      <c r="B109" t="s">
        <v>141</v>
      </c>
      <c r="C109" t="s">
        <v>27</v>
      </c>
      <c r="D109" t="s">
        <v>23</v>
      </c>
      <c r="E109" t="s">
        <v>28</v>
      </c>
      <c r="F109" t="s">
        <v>31</v>
      </c>
      <c r="G109">
        <v>2</v>
      </c>
    </row>
    <row r="110" spans="1:7" x14ac:dyDescent="0.3">
      <c r="A110">
        <v>109</v>
      </c>
      <c r="B110" t="s">
        <v>142</v>
      </c>
      <c r="C110" t="s">
        <v>38</v>
      </c>
      <c r="D110" t="s">
        <v>23</v>
      </c>
      <c r="E110" t="s">
        <v>39</v>
      </c>
      <c r="F110" t="s">
        <v>31</v>
      </c>
      <c r="G110">
        <v>5</v>
      </c>
    </row>
    <row r="111" spans="1:7" x14ac:dyDescent="0.3">
      <c r="A111">
        <v>110</v>
      </c>
      <c r="B111" t="s">
        <v>143</v>
      </c>
      <c r="C111" t="s">
        <v>45</v>
      </c>
      <c r="D111" t="s">
        <v>30</v>
      </c>
      <c r="E111" t="s">
        <v>24</v>
      </c>
      <c r="F111" t="s">
        <v>31</v>
      </c>
      <c r="G111">
        <v>2</v>
      </c>
    </row>
    <row r="112" spans="1:7" x14ac:dyDescent="0.3">
      <c r="A112">
        <v>111</v>
      </c>
      <c r="B112" t="s">
        <v>144</v>
      </c>
      <c r="C112" t="s">
        <v>27</v>
      </c>
      <c r="D112" t="s">
        <v>23</v>
      </c>
      <c r="E112" t="s">
        <v>24</v>
      </c>
      <c r="F112" t="s">
        <v>31</v>
      </c>
      <c r="G112">
        <v>5</v>
      </c>
    </row>
    <row r="113" spans="1:7" x14ac:dyDescent="0.3">
      <c r="A113">
        <v>112</v>
      </c>
      <c r="B113" t="s">
        <v>145</v>
      </c>
      <c r="C113" t="s">
        <v>27</v>
      </c>
      <c r="D113" t="s">
        <v>23</v>
      </c>
      <c r="E113" t="s">
        <v>28</v>
      </c>
      <c r="F113" t="s">
        <v>25</v>
      </c>
      <c r="G113">
        <v>1</v>
      </c>
    </row>
    <row r="114" spans="1:7" x14ac:dyDescent="0.3">
      <c r="A114">
        <v>113</v>
      </c>
      <c r="B114" t="s">
        <v>146</v>
      </c>
      <c r="C114" t="s">
        <v>45</v>
      </c>
      <c r="D114" t="s">
        <v>23</v>
      </c>
      <c r="E114" t="s">
        <v>35</v>
      </c>
      <c r="F114" t="s">
        <v>25</v>
      </c>
      <c r="G114">
        <v>5</v>
      </c>
    </row>
    <row r="115" spans="1:7" x14ac:dyDescent="0.3">
      <c r="A115">
        <v>114</v>
      </c>
      <c r="B115" t="s">
        <v>147</v>
      </c>
      <c r="C115" t="s">
        <v>45</v>
      </c>
      <c r="D115" t="s">
        <v>30</v>
      </c>
      <c r="E115" t="s">
        <v>24</v>
      </c>
      <c r="F115" t="s">
        <v>31</v>
      </c>
      <c r="G115">
        <v>4</v>
      </c>
    </row>
    <row r="116" spans="1:7" x14ac:dyDescent="0.3">
      <c r="A116">
        <v>115</v>
      </c>
      <c r="B116" t="s">
        <v>148</v>
      </c>
      <c r="C116" t="s">
        <v>22</v>
      </c>
      <c r="D116" t="s">
        <v>30</v>
      </c>
      <c r="E116" t="s">
        <v>39</v>
      </c>
      <c r="F116" t="s">
        <v>31</v>
      </c>
      <c r="G116">
        <v>5</v>
      </c>
    </row>
    <row r="117" spans="1:7" x14ac:dyDescent="0.3">
      <c r="A117">
        <v>116</v>
      </c>
      <c r="B117" t="s">
        <v>149</v>
      </c>
      <c r="C117" t="s">
        <v>45</v>
      </c>
      <c r="D117" t="s">
        <v>23</v>
      </c>
      <c r="E117" t="s">
        <v>35</v>
      </c>
      <c r="F117" t="s">
        <v>25</v>
      </c>
      <c r="G117">
        <v>1</v>
      </c>
    </row>
    <row r="118" spans="1:7" x14ac:dyDescent="0.3">
      <c r="A118">
        <v>117</v>
      </c>
      <c r="B118" t="s">
        <v>150</v>
      </c>
      <c r="C118" t="s">
        <v>33</v>
      </c>
      <c r="D118" t="s">
        <v>23</v>
      </c>
      <c r="E118" t="s">
        <v>35</v>
      </c>
      <c r="F118" t="s">
        <v>31</v>
      </c>
      <c r="G118">
        <v>3</v>
      </c>
    </row>
    <row r="119" spans="1:7" x14ac:dyDescent="0.3">
      <c r="A119">
        <v>118</v>
      </c>
      <c r="B119" t="s">
        <v>151</v>
      </c>
      <c r="C119" t="s">
        <v>38</v>
      </c>
      <c r="D119" t="s">
        <v>23</v>
      </c>
      <c r="E119" t="s">
        <v>35</v>
      </c>
      <c r="F119" t="s">
        <v>25</v>
      </c>
      <c r="G119">
        <v>5</v>
      </c>
    </row>
    <row r="120" spans="1:7" x14ac:dyDescent="0.3">
      <c r="A120">
        <v>119</v>
      </c>
      <c r="B120" t="s">
        <v>152</v>
      </c>
      <c r="C120" t="s">
        <v>45</v>
      </c>
      <c r="D120" t="s">
        <v>30</v>
      </c>
      <c r="E120" t="s">
        <v>35</v>
      </c>
      <c r="F120" t="s">
        <v>25</v>
      </c>
      <c r="G120">
        <v>2</v>
      </c>
    </row>
    <row r="121" spans="1:7" x14ac:dyDescent="0.3">
      <c r="A121">
        <v>120</v>
      </c>
      <c r="B121" t="s">
        <v>153</v>
      </c>
      <c r="C121" t="s">
        <v>33</v>
      </c>
      <c r="D121" t="s">
        <v>23</v>
      </c>
      <c r="E121" t="s">
        <v>28</v>
      </c>
      <c r="F121" t="s">
        <v>31</v>
      </c>
      <c r="G121">
        <v>1</v>
      </c>
    </row>
    <row r="122" spans="1:7" x14ac:dyDescent="0.3">
      <c r="A122">
        <v>121</v>
      </c>
      <c r="B122" t="s">
        <v>154</v>
      </c>
      <c r="C122" t="s">
        <v>38</v>
      </c>
      <c r="D122" t="s">
        <v>23</v>
      </c>
      <c r="E122" t="s">
        <v>39</v>
      </c>
      <c r="F122" t="s">
        <v>25</v>
      </c>
      <c r="G122">
        <v>1</v>
      </c>
    </row>
    <row r="123" spans="1:7" x14ac:dyDescent="0.3">
      <c r="A123">
        <v>122</v>
      </c>
      <c r="B123" t="s">
        <v>155</v>
      </c>
      <c r="C123" t="s">
        <v>38</v>
      </c>
      <c r="D123" t="s">
        <v>30</v>
      </c>
      <c r="E123" t="s">
        <v>35</v>
      </c>
      <c r="F123" t="s">
        <v>31</v>
      </c>
      <c r="G123">
        <v>3</v>
      </c>
    </row>
    <row r="124" spans="1:7" x14ac:dyDescent="0.3">
      <c r="A124">
        <v>123</v>
      </c>
      <c r="B124" t="s">
        <v>156</v>
      </c>
      <c r="C124" t="s">
        <v>33</v>
      </c>
      <c r="D124" t="s">
        <v>23</v>
      </c>
      <c r="E124" t="s">
        <v>35</v>
      </c>
      <c r="F124" t="s">
        <v>31</v>
      </c>
      <c r="G124">
        <v>1</v>
      </c>
    </row>
    <row r="125" spans="1:7" x14ac:dyDescent="0.3">
      <c r="A125">
        <v>124</v>
      </c>
      <c r="B125" t="s">
        <v>157</v>
      </c>
      <c r="C125" t="s">
        <v>45</v>
      </c>
      <c r="D125" t="s">
        <v>23</v>
      </c>
      <c r="E125" t="s">
        <v>35</v>
      </c>
      <c r="F125" t="s">
        <v>31</v>
      </c>
      <c r="G125">
        <v>1</v>
      </c>
    </row>
    <row r="126" spans="1:7" x14ac:dyDescent="0.3">
      <c r="A126">
        <v>125</v>
      </c>
      <c r="B126" t="s">
        <v>158</v>
      </c>
      <c r="C126" t="s">
        <v>27</v>
      </c>
      <c r="D126" t="s">
        <v>30</v>
      </c>
      <c r="E126" t="s">
        <v>28</v>
      </c>
      <c r="F126" t="s">
        <v>25</v>
      </c>
      <c r="G126">
        <v>2</v>
      </c>
    </row>
    <row r="127" spans="1:7" x14ac:dyDescent="0.3">
      <c r="A127">
        <v>126</v>
      </c>
      <c r="B127" t="s">
        <v>159</v>
      </c>
      <c r="C127" t="s">
        <v>22</v>
      </c>
      <c r="D127" t="s">
        <v>30</v>
      </c>
      <c r="E127" t="s">
        <v>35</v>
      </c>
      <c r="F127" t="s">
        <v>31</v>
      </c>
      <c r="G127">
        <v>4</v>
      </c>
    </row>
    <row r="128" spans="1:7" x14ac:dyDescent="0.3">
      <c r="A128">
        <v>127</v>
      </c>
      <c r="B128" t="s">
        <v>160</v>
      </c>
      <c r="C128" t="s">
        <v>45</v>
      </c>
      <c r="D128" t="s">
        <v>23</v>
      </c>
      <c r="E128" t="s">
        <v>28</v>
      </c>
      <c r="F128" t="s">
        <v>25</v>
      </c>
      <c r="G128">
        <v>3</v>
      </c>
    </row>
    <row r="129" spans="1:7" x14ac:dyDescent="0.3">
      <c r="A129">
        <v>128</v>
      </c>
      <c r="B129" t="s">
        <v>161</v>
      </c>
      <c r="C129" t="s">
        <v>38</v>
      </c>
      <c r="D129" t="s">
        <v>30</v>
      </c>
      <c r="E129" t="s">
        <v>35</v>
      </c>
      <c r="F129" t="s">
        <v>25</v>
      </c>
      <c r="G129">
        <v>1</v>
      </c>
    </row>
    <row r="130" spans="1:7" x14ac:dyDescent="0.3">
      <c r="A130">
        <v>129</v>
      </c>
      <c r="B130" t="s">
        <v>162</v>
      </c>
      <c r="C130" t="s">
        <v>27</v>
      </c>
      <c r="D130" t="s">
        <v>30</v>
      </c>
      <c r="E130" t="s">
        <v>24</v>
      </c>
      <c r="F130" t="s">
        <v>25</v>
      </c>
      <c r="G130">
        <v>2</v>
      </c>
    </row>
    <row r="131" spans="1:7" x14ac:dyDescent="0.3">
      <c r="A131">
        <v>130</v>
      </c>
      <c r="B131" t="s">
        <v>163</v>
      </c>
      <c r="C131" t="s">
        <v>22</v>
      </c>
      <c r="D131" t="s">
        <v>23</v>
      </c>
      <c r="E131" t="s">
        <v>35</v>
      </c>
      <c r="F131" t="s">
        <v>25</v>
      </c>
      <c r="G131">
        <v>1</v>
      </c>
    </row>
    <row r="132" spans="1:7" x14ac:dyDescent="0.3">
      <c r="A132">
        <v>131</v>
      </c>
      <c r="B132" t="s">
        <v>164</v>
      </c>
      <c r="C132" t="s">
        <v>38</v>
      </c>
      <c r="D132" t="s">
        <v>23</v>
      </c>
      <c r="E132" t="s">
        <v>35</v>
      </c>
      <c r="F132" t="s">
        <v>25</v>
      </c>
      <c r="G132">
        <v>1</v>
      </c>
    </row>
    <row r="133" spans="1:7" x14ac:dyDescent="0.3">
      <c r="A133">
        <v>132</v>
      </c>
      <c r="B133" t="s">
        <v>165</v>
      </c>
      <c r="C133" t="s">
        <v>22</v>
      </c>
      <c r="D133" t="s">
        <v>23</v>
      </c>
      <c r="E133" t="s">
        <v>35</v>
      </c>
      <c r="F133" t="s">
        <v>25</v>
      </c>
      <c r="G133">
        <v>3</v>
      </c>
    </row>
    <row r="134" spans="1:7" x14ac:dyDescent="0.3">
      <c r="A134">
        <v>133</v>
      </c>
      <c r="B134" t="s">
        <v>166</v>
      </c>
      <c r="C134" t="s">
        <v>33</v>
      </c>
      <c r="D134" t="s">
        <v>23</v>
      </c>
      <c r="E134" t="s">
        <v>28</v>
      </c>
      <c r="F134" t="s">
        <v>31</v>
      </c>
      <c r="G134">
        <v>4</v>
      </c>
    </row>
    <row r="135" spans="1:7" x14ac:dyDescent="0.3">
      <c r="A135">
        <v>134</v>
      </c>
      <c r="B135" t="s">
        <v>167</v>
      </c>
      <c r="C135" t="s">
        <v>38</v>
      </c>
      <c r="D135" t="s">
        <v>30</v>
      </c>
      <c r="E135" t="s">
        <v>35</v>
      </c>
      <c r="F135" t="s">
        <v>31</v>
      </c>
      <c r="G135">
        <v>2</v>
      </c>
    </row>
    <row r="136" spans="1:7" x14ac:dyDescent="0.3">
      <c r="A136">
        <v>135</v>
      </c>
      <c r="B136" t="s">
        <v>168</v>
      </c>
      <c r="C136" t="s">
        <v>22</v>
      </c>
      <c r="D136" t="s">
        <v>23</v>
      </c>
      <c r="E136" t="s">
        <v>24</v>
      </c>
      <c r="F136" t="s">
        <v>25</v>
      </c>
      <c r="G136">
        <v>3</v>
      </c>
    </row>
    <row r="137" spans="1:7" x14ac:dyDescent="0.3">
      <c r="A137">
        <v>136</v>
      </c>
      <c r="B137" t="s">
        <v>169</v>
      </c>
      <c r="C137" t="s">
        <v>27</v>
      </c>
      <c r="D137" t="s">
        <v>23</v>
      </c>
      <c r="E137" t="s">
        <v>35</v>
      </c>
      <c r="F137" t="s">
        <v>25</v>
      </c>
      <c r="G137">
        <v>3</v>
      </c>
    </row>
    <row r="138" spans="1:7" x14ac:dyDescent="0.3">
      <c r="A138">
        <v>137</v>
      </c>
      <c r="B138" t="s">
        <v>170</v>
      </c>
      <c r="C138" t="s">
        <v>38</v>
      </c>
      <c r="D138" t="s">
        <v>23</v>
      </c>
      <c r="E138" t="s">
        <v>39</v>
      </c>
      <c r="F138" t="s">
        <v>25</v>
      </c>
      <c r="G138">
        <v>3</v>
      </c>
    </row>
    <row r="139" spans="1:7" x14ac:dyDescent="0.3">
      <c r="A139">
        <v>138</v>
      </c>
      <c r="B139" t="s">
        <v>171</v>
      </c>
      <c r="C139" t="s">
        <v>33</v>
      </c>
      <c r="D139" t="s">
        <v>23</v>
      </c>
      <c r="E139" t="s">
        <v>39</v>
      </c>
      <c r="F139" t="s">
        <v>25</v>
      </c>
      <c r="G139">
        <v>2</v>
      </c>
    </row>
    <row r="140" spans="1:7" x14ac:dyDescent="0.3">
      <c r="A140">
        <v>139</v>
      </c>
      <c r="B140" t="s">
        <v>172</v>
      </c>
      <c r="C140" t="s">
        <v>45</v>
      </c>
      <c r="D140" t="s">
        <v>30</v>
      </c>
      <c r="E140" t="s">
        <v>39</v>
      </c>
      <c r="F140" t="s">
        <v>25</v>
      </c>
      <c r="G140">
        <v>2</v>
      </c>
    </row>
    <row r="141" spans="1:7" x14ac:dyDescent="0.3">
      <c r="A141">
        <v>140</v>
      </c>
      <c r="B141" t="s">
        <v>173</v>
      </c>
      <c r="C141" t="s">
        <v>22</v>
      </c>
      <c r="D141" t="s">
        <v>30</v>
      </c>
      <c r="E141" t="s">
        <v>35</v>
      </c>
      <c r="F141" t="s">
        <v>31</v>
      </c>
      <c r="G141">
        <v>2</v>
      </c>
    </row>
    <row r="142" spans="1:7" x14ac:dyDescent="0.3">
      <c r="A142">
        <v>141</v>
      </c>
      <c r="B142" t="s">
        <v>174</v>
      </c>
      <c r="C142" t="s">
        <v>45</v>
      </c>
      <c r="D142" t="s">
        <v>23</v>
      </c>
      <c r="E142" t="s">
        <v>28</v>
      </c>
      <c r="F142" t="s">
        <v>31</v>
      </c>
      <c r="G142">
        <v>5</v>
      </c>
    </row>
    <row r="143" spans="1:7" x14ac:dyDescent="0.3">
      <c r="A143">
        <v>142</v>
      </c>
      <c r="B143" t="s">
        <v>175</v>
      </c>
      <c r="C143" t="s">
        <v>22</v>
      </c>
      <c r="D143" t="s">
        <v>30</v>
      </c>
      <c r="E143" t="s">
        <v>35</v>
      </c>
      <c r="F143" t="s">
        <v>25</v>
      </c>
      <c r="G143">
        <v>3</v>
      </c>
    </row>
    <row r="144" spans="1:7" x14ac:dyDescent="0.3">
      <c r="A144">
        <v>143</v>
      </c>
      <c r="B144" t="s">
        <v>176</v>
      </c>
      <c r="C144" t="s">
        <v>45</v>
      </c>
      <c r="D144" t="s">
        <v>30</v>
      </c>
      <c r="E144" t="s">
        <v>28</v>
      </c>
      <c r="F144" t="s">
        <v>25</v>
      </c>
      <c r="G144">
        <v>5</v>
      </c>
    </row>
    <row r="145" spans="1:7" x14ac:dyDescent="0.3">
      <c r="A145">
        <v>144</v>
      </c>
      <c r="B145" t="s">
        <v>177</v>
      </c>
      <c r="C145" t="s">
        <v>45</v>
      </c>
      <c r="D145" t="s">
        <v>23</v>
      </c>
      <c r="E145" t="s">
        <v>35</v>
      </c>
      <c r="F145" t="s">
        <v>25</v>
      </c>
      <c r="G145">
        <v>3</v>
      </c>
    </row>
    <row r="146" spans="1:7" x14ac:dyDescent="0.3">
      <c r="A146">
        <v>145</v>
      </c>
      <c r="B146" t="s">
        <v>178</v>
      </c>
      <c r="C146" t="s">
        <v>38</v>
      </c>
      <c r="D146" t="s">
        <v>30</v>
      </c>
      <c r="E146" t="s">
        <v>35</v>
      </c>
      <c r="F146" t="s">
        <v>25</v>
      </c>
      <c r="G146">
        <v>4</v>
      </c>
    </row>
    <row r="147" spans="1:7" x14ac:dyDescent="0.3">
      <c r="A147">
        <v>146</v>
      </c>
      <c r="B147" t="s">
        <v>179</v>
      </c>
      <c r="C147" t="s">
        <v>45</v>
      </c>
      <c r="D147" t="s">
        <v>30</v>
      </c>
      <c r="E147" t="s">
        <v>39</v>
      </c>
      <c r="F147" t="s">
        <v>25</v>
      </c>
      <c r="G147">
        <v>5</v>
      </c>
    </row>
    <row r="148" spans="1:7" x14ac:dyDescent="0.3">
      <c r="A148">
        <v>147</v>
      </c>
      <c r="B148" t="s">
        <v>180</v>
      </c>
      <c r="C148" t="s">
        <v>33</v>
      </c>
      <c r="D148" t="s">
        <v>23</v>
      </c>
      <c r="E148" t="s">
        <v>39</v>
      </c>
      <c r="F148" t="s">
        <v>25</v>
      </c>
      <c r="G148">
        <v>4</v>
      </c>
    </row>
    <row r="149" spans="1:7" x14ac:dyDescent="0.3">
      <c r="A149">
        <v>148</v>
      </c>
      <c r="B149" t="s">
        <v>181</v>
      </c>
      <c r="C149" t="s">
        <v>45</v>
      </c>
      <c r="D149" t="s">
        <v>23</v>
      </c>
      <c r="E149" t="s">
        <v>35</v>
      </c>
      <c r="F149" t="s">
        <v>25</v>
      </c>
      <c r="G149">
        <v>3</v>
      </c>
    </row>
    <row r="150" spans="1:7" x14ac:dyDescent="0.3">
      <c r="A150">
        <v>149</v>
      </c>
      <c r="B150" t="s">
        <v>182</v>
      </c>
      <c r="C150" t="s">
        <v>45</v>
      </c>
      <c r="D150" t="s">
        <v>23</v>
      </c>
      <c r="E150" t="s">
        <v>28</v>
      </c>
      <c r="F150" t="s">
        <v>25</v>
      </c>
      <c r="G150">
        <v>4</v>
      </c>
    </row>
    <row r="151" spans="1:7" x14ac:dyDescent="0.3">
      <c r="A151">
        <v>150</v>
      </c>
      <c r="B151" t="s">
        <v>183</v>
      </c>
      <c r="C151" t="s">
        <v>38</v>
      </c>
      <c r="D151" t="s">
        <v>30</v>
      </c>
      <c r="E151" t="s">
        <v>24</v>
      </c>
      <c r="F151" t="s">
        <v>31</v>
      </c>
      <c r="G151">
        <v>2</v>
      </c>
    </row>
    <row r="152" spans="1:7" x14ac:dyDescent="0.3">
      <c r="A152">
        <v>151</v>
      </c>
      <c r="B152" t="s">
        <v>184</v>
      </c>
      <c r="C152" t="s">
        <v>38</v>
      </c>
      <c r="D152" t="s">
        <v>23</v>
      </c>
      <c r="E152" t="s">
        <v>35</v>
      </c>
      <c r="F152" t="s">
        <v>25</v>
      </c>
      <c r="G152">
        <v>2</v>
      </c>
    </row>
    <row r="153" spans="1:7" x14ac:dyDescent="0.3">
      <c r="A153">
        <v>152</v>
      </c>
      <c r="B153" t="s">
        <v>185</v>
      </c>
      <c r="C153" t="s">
        <v>22</v>
      </c>
      <c r="D153" t="s">
        <v>30</v>
      </c>
      <c r="E153" t="s">
        <v>35</v>
      </c>
      <c r="F153" t="s">
        <v>25</v>
      </c>
      <c r="G153">
        <v>5</v>
      </c>
    </row>
    <row r="154" spans="1:7" x14ac:dyDescent="0.3">
      <c r="A154">
        <v>153</v>
      </c>
      <c r="B154" t="s">
        <v>186</v>
      </c>
      <c r="C154" t="s">
        <v>27</v>
      </c>
      <c r="D154" t="s">
        <v>23</v>
      </c>
      <c r="E154" t="s">
        <v>39</v>
      </c>
      <c r="F154" t="s">
        <v>31</v>
      </c>
      <c r="G154">
        <v>2</v>
      </c>
    </row>
    <row r="155" spans="1:7" x14ac:dyDescent="0.3">
      <c r="A155">
        <v>154</v>
      </c>
      <c r="B155" t="s">
        <v>187</v>
      </c>
      <c r="C155" t="s">
        <v>27</v>
      </c>
      <c r="D155" t="s">
        <v>23</v>
      </c>
      <c r="E155" t="s">
        <v>24</v>
      </c>
      <c r="F155" t="s">
        <v>25</v>
      </c>
      <c r="G155">
        <v>4</v>
      </c>
    </row>
    <row r="156" spans="1:7" x14ac:dyDescent="0.3">
      <c r="A156">
        <v>155</v>
      </c>
      <c r="B156" t="s">
        <v>188</v>
      </c>
      <c r="C156" t="s">
        <v>45</v>
      </c>
      <c r="D156" t="s">
        <v>30</v>
      </c>
      <c r="E156" t="s">
        <v>35</v>
      </c>
      <c r="F156" t="s">
        <v>31</v>
      </c>
      <c r="G156">
        <v>4</v>
      </c>
    </row>
    <row r="157" spans="1:7" x14ac:dyDescent="0.3">
      <c r="A157">
        <v>156</v>
      </c>
      <c r="B157" t="s">
        <v>189</v>
      </c>
      <c r="C157" t="s">
        <v>22</v>
      </c>
      <c r="D157" t="s">
        <v>30</v>
      </c>
      <c r="E157" t="s">
        <v>24</v>
      </c>
      <c r="F157" t="s">
        <v>31</v>
      </c>
      <c r="G157">
        <v>3</v>
      </c>
    </row>
    <row r="158" spans="1:7" x14ac:dyDescent="0.3">
      <c r="A158">
        <v>157</v>
      </c>
      <c r="B158" t="s">
        <v>190</v>
      </c>
      <c r="C158" t="s">
        <v>22</v>
      </c>
      <c r="D158" t="s">
        <v>23</v>
      </c>
      <c r="E158" t="s">
        <v>24</v>
      </c>
      <c r="F158" t="s">
        <v>31</v>
      </c>
      <c r="G158">
        <v>1</v>
      </c>
    </row>
    <row r="159" spans="1:7" x14ac:dyDescent="0.3">
      <c r="A159">
        <v>158</v>
      </c>
      <c r="B159" t="s">
        <v>191</v>
      </c>
      <c r="C159" t="s">
        <v>27</v>
      </c>
      <c r="D159" t="s">
        <v>23</v>
      </c>
      <c r="E159" t="s">
        <v>28</v>
      </c>
      <c r="F159" t="s">
        <v>31</v>
      </c>
      <c r="G159">
        <v>1</v>
      </c>
    </row>
    <row r="160" spans="1:7" x14ac:dyDescent="0.3">
      <c r="A160">
        <v>159</v>
      </c>
      <c r="B160" t="s">
        <v>192</v>
      </c>
      <c r="C160" t="s">
        <v>27</v>
      </c>
      <c r="D160" t="s">
        <v>30</v>
      </c>
      <c r="E160" t="s">
        <v>35</v>
      </c>
      <c r="F160" t="s">
        <v>25</v>
      </c>
      <c r="G160">
        <v>5</v>
      </c>
    </row>
    <row r="161" spans="1:7" x14ac:dyDescent="0.3">
      <c r="A161">
        <v>160</v>
      </c>
      <c r="B161" t="s">
        <v>193</v>
      </c>
      <c r="C161" t="s">
        <v>27</v>
      </c>
      <c r="D161" t="s">
        <v>23</v>
      </c>
      <c r="E161" t="s">
        <v>24</v>
      </c>
      <c r="F161" t="s">
        <v>31</v>
      </c>
      <c r="G161">
        <v>3</v>
      </c>
    </row>
    <row r="162" spans="1:7" x14ac:dyDescent="0.3">
      <c r="A162">
        <v>161</v>
      </c>
      <c r="B162" t="s">
        <v>194</v>
      </c>
      <c r="C162" t="s">
        <v>45</v>
      </c>
      <c r="D162" t="s">
        <v>23</v>
      </c>
      <c r="E162" t="s">
        <v>35</v>
      </c>
      <c r="F162" t="s">
        <v>31</v>
      </c>
      <c r="G162">
        <v>4</v>
      </c>
    </row>
    <row r="163" spans="1:7" x14ac:dyDescent="0.3">
      <c r="A163">
        <v>162</v>
      </c>
      <c r="B163" t="s">
        <v>195</v>
      </c>
      <c r="C163" t="s">
        <v>27</v>
      </c>
      <c r="D163" t="s">
        <v>23</v>
      </c>
      <c r="E163" t="s">
        <v>28</v>
      </c>
      <c r="F163" t="s">
        <v>25</v>
      </c>
      <c r="G163">
        <v>4</v>
      </c>
    </row>
    <row r="164" spans="1:7" x14ac:dyDescent="0.3">
      <c r="A164">
        <v>163</v>
      </c>
      <c r="B164" t="s">
        <v>196</v>
      </c>
      <c r="C164" t="s">
        <v>27</v>
      </c>
      <c r="D164" t="s">
        <v>30</v>
      </c>
      <c r="E164" t="s">
        <v>24</v>
      </c>
      <c r="F164" t="s">
        <v>25</v>
      </c>
      <c r="G164">
        <v>5</v>
      </c>
    </row>
    <row r="165" spans="1:7" x14ac:dyDescent="0.3">
      <c r="A165">
        <v>164</v>
      </c>
      <c r="B165" t="s">
        <v>197</v>
      </c>
      <c r="C165" t="s">
        <v>45</v>
      </c>
      <c r="D165" t="s">
        <v>23</v>
      </c>
      <c r="E165" t="s">
        <v>28</v>
      </c>
      <c r="F165" t="s">
        <v>31</v>
      </c>
      <c r="G165">
        <v>1</v>
      </c>
    </row>
    <row r="166" spans="1:7" x14ac:dyDescent="0.3">
      <c r="A166">
        <v>165</v>
      </c>
      <c r="B166" t="s">
        <v>198</v>
      </c>
      <c r="C166" t="s">
        <v>45</v>
      </c>
      <c r="D166" t="s">
        <v>30</v>
      </c>
      <c r="E166" t="s">
        <v>28</v>
      </c>
      <c r="F166" t="s">
        <v>31</v>
      </c>
      <c r="G166">
        <v>4</v>
      </c>
    </row>
    <row r="167" spans="1:7" x14ac:dyDescent="0.3">
      <c r="A167">
        <v>166</v>
      </c>
      <c r="B167" t="s">
        <v>199</v>
      </c>
      <c r="C167" t="s">
        <v>22</v>
      </c>
      <c r="D167" t="s">
        <v>30</v>
      </c>
      <c r="E167" t="s">
        <v>35</v>
      </c>
      <c r="F167" t="s">
        <v>31</v>
      </c>
      <c r="G167">
        <v>2</v>
      </c>
    </row>
    <row r="168" spans="1:7" x14ac:dyDescent="0.3">
      <c r="A168">
        <v>167</v>
      </c>
      <c r="B168" t="s">
        <v>200</v>
      </c>
      <c r="C168" t="s">
        <v>22</v>
      </c>
      <c r="D168" t="s">
        <v>23</v>
      </c>
      <c r="E168" t="s">
        <v>39</v>
      </c>
      <c r="F168" t="s">
        <v>31</v>
      </c>
      <c r="G168">
        <v>5</v>
      </c>
    </row>
    <row r="169" spans="1:7" x14ac:dyDescent="0.3">
      <c r="A169">
        <v>168</v>
      </c>
      <c r="B169" t="s">
        <v>201</v>
      </c>
      <c r="C169" t="s">
        <v>27</v>
      </c>
      <c r="D169" t="s">
        <v>30</v>
      </c>
      <c r="E169" t="s">
        <v>24</v>
      </c>
      <c r="F169" t="s">
        <v>31</v>
      </c>
      <c r="G169">
        <v>2</v>
      </c>
    </row>
    <row r="170" spans="1:7" x14ac:dyDescent="0.3">
      <c r="A170">
        <v>169</v>
      </c>
      <c r="B170" t="s">
        <v>202</v>
      </c>
      <c r="C170" t="s">
        <v>38</v>
      </c>
      <c r="D170" t="s">
        <v>23</v>
      </c>
      <c r="E170" t="s">
        <v>35</v>
      </c>
      <c r="F170" t="s">
        <v>31</v>
      </c>
      <c r="G170">
        <v>2</v>
      </c>
    </row>
    <row r="171" spans="1:7" x14ac:dyDescent="0.3">
      <c r="A171">
        <v>170</v>
      </c>
      <c r="B171" t="s">
        <v>203</v>
      </c>
      <c r="C171" t="s">
        <v>33</v>
      </c>
      <c r="D171" t="s">
        <v>23</v>
      </c>
      <c r="E171" t="s">
        <v>39</v>
      </c>
      <c r="F171" t="s">
        <v>31</v>
      </c>
      <c r="G171">
        <v>3</v>
      </c>
    </row>
    <row r="172" spans="1:7" x14ac:dyDescent="0.3">
      <c r="A172">
        <v>171</v>
      </c>
      <c r="B172" t="s">
        <v>204</v>
      </c>
      <c r="C172" t="s">
        <v>38</v>
      </c>
      <c r="D172" t="s">
        <v>30</v>
      </c>
      <c r="E172" t="s">
        <v>28</v>
      </c>
      <c r="F172" t="s">
        <v>31</v>
      </c>
      <c r="G172">
        <v>5</v>
      </c>
    </row>
    <row r="173" spans="1:7" x14ac:dyDescent="0.3">
      <c r="A173">
        <v>172</v>
      </c>
      <c r="B173" t="s">
        <v>205</v>
      </c>
      <c r="C173" t="s">
        <v>33</v>
      </c>
      <c r="D173" t="s">
        <v>23</v>
      </c>
      <c r="E173" t="s">
        <v>28</v>
      </c>
      <c r="F173" t="s">
        <v>25</v>
      </c>
      <c r="G173">
        <v>4</v>
      </c>
    </row>
    <row r="174" spans="1:7" x14ac:dyDescent="0.3">
      <c r="A174">
        <v>173</v>
      </c>
      <c r="B174" t="s">
        <v>206</v>
      </c>
      <c r="C174" t="s">
        <v>45</v>
      </c>
      <c r="D174" t="s">
        <v>23</v>
      </c>
      <c r="E174" t="s">
        <v>39</v>
      </c>
      <c r="F174" t="s">
        <v>31</v>
      </c>
      <c r="G174">
        <v>3</v>
      </c>
    </row>
    <row r="175" spans="1:7" x14ac:dyDescent="0.3">
      <c r="A175">
        <v>174</v>
      </c>
      <c r="B175" t="s">
        <v>207</v>
      </c>
      <c r="C175" t="s">
        <v>45</v>
      </c>
      <c r="D175" t="s">
        <v>23</v>
      </c>
      <c r="E175" t="s">
        <v>35</v>
      </c>
      <c r="F175" t="s">
        <v>31</v>
      </c>
      <c r="G175">
        <v>3</v>
      </c>
    </row>
    <row r="176" spans="1:7" x14ac:dyDescent="0.3">
      <c r="A176">
        <v>175</v>
      </c>
      <c r="B176" t="s">
        <v>208</v>
      </c>
      <c r="C176" t="s">
        <v>33</v>
      </c>
      <c r="D176" t="s">
        <v>30</v>
      </c>
      <c r="E176" t="s">
        <v>24</v>
      </c>
      <c r="F176" t="s">
        <v>25</v>
      </c>
      <c r="G176">
        <v>4</v>
      </c>
    </row>
    <row r="177" spans="1:7" x14ac:dyDescent="0.3">
      <c r="A177">
        <v>176</v>
      </c>
      <c r="B177" t="s">
        <v>209</v>
      </c>
      <c r="C177" t="s">
        <v>27</v>
      </c>
      <c r="D177" t="s">
        <v>30</v>
      </c>
      <c r="E177" t="s">
        <v>28</v>
      </c>
      <c r="F177" t="s">
        <v>31</v>
      </c>
      <c r="G177">
        <v>2</v>
      </c>
    </row>
    <row r="178" spans="1:7" x14ac:dyDescent="0.3">
      <c r="A178">
        <v>177</v>
      </c>
      <c r="B178" t="s">
        <v>210</v>
      </c>
      <c r="C178" t="s">
        <v>27</v>
      </c>
      <c r="D178" t="s">
        <v>23</v>
      </c>
      <c r="E178" t="s">
        <v>35</v>
      </c>
      <c r="F178" t="s">
        <v>25</v>
      </c>
      <c r="G178">
        <v>5</v>
      </c>
    </row>
    <row r="179" spans="1:7" x14ac:dyDescent="0.3">
      <c r="A179">
        <v>178</v>
      </c>
      <c r="B179" t="s">
        <v>211</v>
      </c>
      <c r="C179" t="s">
        <v>27</v>
      </c>
      <c r="D179" t="s">
        <v>30</v>
      </c>
      <c r="E179" t="s">
        <v>35</v>
      </c>
      <c r="F179" t="s">
        <v>31</v>
      </c>
      <c r="G179">
        <v>5</v>
      </c>
    </row>
    <row r="180" spans="1:7" x14ac:dyDescent="0.3">
      <c r="A180">
        <v>179</v>
      </c>
      <c r="B180" t="s">
        <v>212</v>
      </c>
      <c r="C180" t="s">
        <v>33</v>
      </c>
      <c r="D180" t="s">
        <v>30</v>
      </c>
      <c r="E180" t="s">
        <v>28</v>
      </c>
      <c r="F180" t="s">
        <v>31</v>
      </c>
      <c r="G180">
        <v>1</v>
      </c>
    </row>
    <row r="181" spans="1:7" x14ac:dyDescent="0.3">
      <c r="A181">
        <v>180</v>
      </c>
      <c r="B181" t="s">
        <v>213</v>
      </c>
      <c r="C181" t="s">
        <v>33</v>
      </c>
      <c r="D181" t="s">
        <v>23</v>
      </c>
      <c r="E181" t="s">
        <v>39</v>
      </c>
      <c r="F181" t="s">
        <v>31</v>
      </c>
      <c r="G181">
        <v>4</v>
      </c>
    </row>
    <row r="182" spans="1:7" x14ac:dyDescent="0.3">
      <c r="A182">
        <v>181</v>
      </c>
      <c r="B182" t="s">
        <v>214</v>
      </c>
      <c r="C182" t="s">
        <v>38</v>
      </c>
      <c r="D182" t="s">
        <v>30</v>
      </c>
      <c r="E182" t="s">
        <v>28</v>
      </c>
      <c r="F182" t="s">
        <v>25</v>
      </c>
      <c r="G182">
        <v>5</v>
      </c>
    </row>
    <row r="183" spans="1:7" x14ac:dyDescent="0.3">
      <c r="A183">
        <v>182</v>
      </c>
      <c r="B183" t="s">
        <v>215</v>
      </c>
      <c r="C183" t="s">
        <v>22</v>
      </c>
      <c r="D183" t="s">
        <v>30</v>
      </c>
      <c r="E183" t="s">
        <v>24</v>
      </c>
      <c r="F183" t="s">
        <v>25</v>
      </c>
      <c r="G183">
        <v>3</v>
      </c>
    </row>
    <row r="184" spans="1:7" x14ac:dyDescent="0.3">
      <c r="A184">
        <v>183</v>
      </c>
      <c r="B184" t="s">
        <v>216</v>
      </c>
      <c r="C184" t="s">
        <v>27</v>
      </c>
      <c r="D184" t="s">
        <v>30</v>
      </c>
      <c r="E184" t="s">
        <v>35</v>
      </c>
      <c r="F184" t="s">
        <v>31</v>
      </c>
      <c r="G184">
        <v>1</v>
      </c>
    </row>
    <row r="185" spans="1:7" x14ac:dyDescent="0.3">
      <c r="A185">
        <v>184</v>
      </c>
      <c r="B185" t="s">
        <v>217</v>
      </c>
      <c r="C185" t="s">
        <v>38</v>
      </c>
      <c r="D185" t="s">
        <v>23</v>
      </c>
      <c r="E185" t="s">
        <v>24</v>
      </c>
      <c r="F185" t="s">
        <v>31</v>
      </c>
      <c r="G185">
        <v>4</v>
      </c>
    </row>
    <row r="186" spans="1:7" x14ac:dyDescent="0.3">
      <c r="A186">
        <v>185</v>
      </c>
      <c r="B186" t="s">
        <v>218</v>
      </c>
      <c r="C186" t="s">
        <v>27</v>
      </c>
      <c r="D186" t="s">
        <v>30</v>
      </c>
      <c r="E186" t="s">
        <v>24</v>
      </c>
      <c r="F186" t="s">
        <v>31</v>
      </c>
      <c r="G186">
        <v>2</v>
      </c>
    </row>
    <row r="187" spans="1:7" x14ac:dyDescent="0.3">
      <c r="A187">
        <v>186</v>
      </c>
      <c r="B187" t="s">
        <v>219</v>
      </c>
      <c r="C187" t="s">
        <v>33</v>
      </c>
      <c r="D187" t="s">
        <v>23</v>
      </c>
      <c r="E187" t="s">
        <v>35</v>
      </c>
      <c r="F187" t="s">
        <v>25</v>
      </c>
      <c r="G187">
        <v>1</v>
      </c>
    </row>
    <row r="188" spans="1:7" x14ac:dyDescent="0.3">
      <c r="A188">
        <v>187</v>
      </c>
      <c r="B188" t="s">
        <v>220</v>
      </c>
      <c r="C188" t="s">
        <v>45</v>
      </c>
      <c r="D188" t="s">
        <v>30</v>
      </c>
      <c r="E188" t="s">
        <v>39</v>
      </c>
      <c r="F188" t="s">
        <v>31</v>
      </c>
      <c r="G188">
        <v>1</v>
      </c>
    </row>
    <row r="189" spans="1:7" x14ac:dyDescent="0.3">
      <c r="A189">
        <v>188</v>
      </c>
      <c r="B189" t="s">
        <v>221</v>
      </c>
      <c r="C189" t="s">
        <v>27</v>
      </c>
      <c r="D189" t="s">
        <v>30</v>
      </c>
      <c r="E189" t="s">
        <v>24</v>
      </c>
      <c r="F189" t="s">
        <v>25</v>
      </c>
      <c r="G189">
        <v>3</v>
      </c>
    </row>
    <row r="190" spans="1:7" x14ac:dyDescent="0.3">
      <c r="A190">
        <v>189</v>
      </c>
      <c r="B190" t="s">
        <v>222</v>
      </c>
      <c r="C190" t="s">
        <v>27</v>
      </c>
      <c r="D190" t="s">
        <v>23</v>
      </c>
      <c r="E190" t="s">
        <v>35</v>
      </c>
      <c r="F190" t="s">
        <v>25</v>
      </c>
      <c r="G190">
        <v>2</v>
      </c>
    </row>
    <row r="191" spans="1:7" x14ac:dyDescent="0.3">
      <c r="A191">
        <v>190</v>
      </c>
      <c r="B191" t="s">
        <v>223</v>
      </c>
      <c r="C191" t="s">
        <v>38</v>
      </c>
      <c r="D191" t="s">
        <v>23</v>
      </c>
      <c r="E191" t="s">
        <v>39</v>
      </c>
      <c r="F191" t="s">
        <v>31</v>
      </c>
      <c r="G191">
        <v>2</v>
      </c>
    </row>
    <row r="192" spans="1:7" x14ac:dyDescent="0.3">
      <c r="A192">
        <v>191</v>
      </c>
      <c r="B192" t="s">
        <v>224</v>
      </c>
      <c r="C192" t="s">
        <v>27</v>
      </c>
      <c r="D192" t="s">
        <v>30</v>
      </c>
      <c r="E192" t="s">
        <v>24</v>
      </c>
      <c r="F192" t="s">
        <v>31</v>
      </c>
      <c r="G192">
        <v>2</v>
      </c>
    </row>
    <row r="193" spans="1:7" x14ac:dyDescent="0.3">
      <c r="A193">
        <v>192</v>
      </c>
      <c r="B193" t="s">
        <v>225</v>
      </c>
      <c r="C193" t="s">
        <v>27</v>
      </c>
      <c r="D193" t="s">
        <v>23</v>
      </c>
      <c r="E193" t="s">
        <v>39</v>
      </c>
      <c r="F193" t="s">
        <v>31</v>
      </c>
      <c r="G193">
        <v>3</v>
      </c>
    </row>
    <row r="194" spans="1:7" x14ac:dyDescent="0.3">
      <c r="A194">
        <v>193</v>
      </c>
      <c r="B194" t="s">
        <v>226</v>
      </c>
      <c r="C194" t="s">
        <v>27</v>
      </c>
      <c r="D194" t="s">
        <v>30</v>
      </c>
      <c r="E194" t="s">
        <v>35</v>
      </c>
      <c r="F194" t="s">
        <v>25</v>
      </c>
      <c r="G194">
        <v>4</v>
      </c>
    </row>
    <row r="195" spans="1:7" x14ac:dyDescent="0.3">
      <c r="A195">
        <v>194</v>
      </c>
      <c r="B195" t="s">
        <v>227</v>
      </c>
      <c r="C195" t="s">
        <v>27</v>
      </c>
      <c r="D195" t="s">
        <v>23</v>
      </c>
      <c r="E195" t="s">
        <v>24</v>
      </c>
      <c r="F195" t="s">
        <v>31</v>
      </c>
      <c r="G195">
        <v>3</v>
      </c>
    </row>
    <row r="196" spans="1:7" x14ac:dyDescent="0.3">
      <c r="A196">
        <v>195</v>
      </c>
      <c r="B196" t="s">
        <v>228</v>
      </c>
      <c r="C196" t="s">
        <v>27</v>
      </c>
      <c r="D196" t="s">
        <v>30</v>
      </c>
      <c r="E196" t="s">
        <v>35</v>
      </c>
      <c r="F196" t="s">
        <v>25</v>
      </c>
      <c r="G196">
        <v>2</v>
      </c>
    </row>
    <row r="197" spans="1:7" x14ac:dyDescent="0.3">
      <c r="A197">
        <v>196</v>
      </c>
      <c r="B197" t="s">
        <v>229</v>
      </c>
      <c r="C197" t="s">
        <v>27</v>
      </c>
      <c r="D197" t="s">
        <v>23</v>
      </c>
      <c r="E197" t="s">
        <v>39</v>
      </c>
      <c r="F197" t="s">
        <v>25</v>
      </c>
      <c r="G197">
        <v>5</v>
      </c>
    </row>
    <row r="198" spans="1:7" x14ac:dyDescent="0.3">
      <c r="A198">
        <v>197</v>
      </c>
      <c r="B198" t="s">
        <v>230</v>
      </c>
      <c r="C198" t="s">
        <v>22</v>
      </c>
      <c r="D198" t="s">
        <v>23</v>
      </c>
      <c r="E198" t="s">
        <v>24</v>
      </c>
      <c r="F198" t="s">
        <v>31</v>
      </c>
      <c r="G198">
        <v>2</v>
      </c>
    </row>
    <row r="199" spans="1:7" x14ac:dyDescent="0.3">
      <c r="A199">
        <v>198</v>
      </c>
      <c r="B199" t="s">
        <v>231</v>
      </c>
      <c r="C199" t="s">
        <v>27</v>
      </c>
      <c r="D199" t="s">
        <v>30</v>
      </c>
      <c r="E199" t="s">
        <v>35</v>
      </c>
      <c r="F199" t="s">
        <v>31</v>
      </c>
      <c r="G199">
        <v>1</v>
      </c>
    </row>
    <row r="200" spans="1:7" x14ac:dyDescent="0.3">
      <c r="A200">
        <v>199</v>
      </c>
      <c r="B200" t="s">
        <v>232</v>
      </c>
      <c r="C200" t="s">
        <v>45</v>
      </c>
      <c r="D200" t="s">
        <v>30</v>
      </c>
      <c r="E200" t="s">
        <v>39</v>
      </c>
      <c r="F200" t="s">
        <v>31</v>
      </c>
      <c r="G200">
        <v>5</v>
      </c>
    </row>
    <row r="201" spans="1:7" x14ac:dyDescent="0.3">
      <c r="A201">
        <v>200</v>
      </c>
      <c r="B201" t="s">
        <v>233</v>
      </c>
      <c r="C201" t="s">
        <v>45</v>
      </c>
      <c r="D201" t="s">
        <v>23</v>
      </c>
      <c r="E201" t="s">
        <v>39</v>
      </c>
      <c r="F201" t="s">
        <v>25</v>
      </c>
      <c r="G201">
        <v>2</v>
      </c>
    </row>
    <row r="202" spans="1:7" x14ac:dyDescent="0.3">
      <c r="A202">
        <v>201</v>
      </c>
      <c r="B202" t="s">
        <v>234</v>
      </c>
      <c r="C202" t="s">
        <v>33</v>
      </c>
      <c r="D202" t="s">
        <v>30</v>
      </c>
      <c r="E202" t="s">
        <v>39</v>
      </c>
      <c r="F202" t="s">
        <v>25</v>
      </c>
      <c r="G202">
        <v>1</v>
      </c>
    </row>
    <row r="203" spans="1:7" x14ac:dyDescent="0.3">
      <c r="A203">
        <v>202</v>
      </c>
      <c r="B203" t="s">
        <v>235</v>
      </c>
      <c r="C203" t="s">
        <v>27</v>
      </c>
      <c r="D203" t="s">
        <v>30</v>
      </c>
      <c r="E203" t="s">
        <v>39</v>
      </c>
      <c r="F203" t="s">
        <v>25</v>
      </c>
      <c r="G203">
        <v>2</v>
      </c>
    </row>
    <row r="204" spans="1:7" x14ac:dyDescent="0.3">
      <c r="A204">
        <v>203</v>
      </c>
      <c r="B204" t="s">
        <v>236</v>
      </c>
      <c r="C204" t="s">
        <v>27</v>
      </c>
      <c r="D204" t="s">
        <v>30</v>
      </c>
      <c r="E204" t="s">
        <v>24</v>
      </c>
      <c r="F204" t="s">
        <v>25</v>
      </c>
      <c r="G204">
        <v>3</v>
      </c>
    </row>
    <row r="205" spans="1:7" x14ac:dyDescent="0.3">
      <c r="A205">
        <v>204</v>
      </c>
      <c r="B205" t="s">
        <v>237</v>
      </c>
      <c r="C205" t="s">
        <v>38</v>
      </c>
      <c r="D205" t="s">
        <v>30</v>
      </c>
      <c r="E205" t="s">
        <v>28</v>
      </c>
      <c r="F205" t="s">
        <v>31</v>
      </c>
      <c r="G205">
        <v>5</v>
      </c>
    </row>
    <row r="206" spans="1:7" x14ac:dyDescent="0.3">
      <c r="A206">
        <v>205</v>
      </c>
      <c r="B206" t="s">
        <v>238</v>
      </c>
      <c r="C206" t="s">
        <v>38</v>
      </c>
      <c r="D206" t="s">
        <v>23</v>
      </c>
      <c r="E206" t="s">
        <v>28</v>
      </c>
      <c r="F206" t="s">
        <v>31</v>
      </c>
      <c r="G206">
        <v>3</v>
      </c>
    </row>
    <row r="207" spans="1:7" x14ac:dyDescent="0.3">
      <c r="A207">
        <v>206</v>
      </c>
      <c r="B207" t="s">
        <v>239</v>
      </c>
      <c r="C207" t="s">
        <v>38</v>
      </c>
      <c r="D207" t="s">
        <v>23</v>
      </c>
      <c r="E207" t="s">
        <v>35</v>
      </c>
      <c r="F207" t="s">
        <v>31</v>
      </c>
      <c r="G207">
        <v>3</v>
      </c>
    </row>
    <row r="208" spans="1:7" x14ac:dyDescent="0.3">
      <c r="A208">
        <v>207</v>
      </c>
      <c r="B208" t="s">
        <v>240</v>
      </c>
      <c r="C208" t="s">
        <v>27</v>
      </c>
      <c r="D208" t="s">
        <v>30</v>
      </c>
      <c r="E208" t="s">
        <v>24</v>
      </c>
      <c r="F208" t="s">
        <v>25</v>
      </c>
      <c r="G208">
        <v>5</v>
      </c>
    </row>
    <row r="209" spans="1:7" x14ac:dyDescent="0.3">
      <c r="A209">
        <v>208</v>
      </c>
      <c r="B209" t="s">
        <v>241</v>
      </c>
      <c r="C209" t="s">
        <v>27</v>
      </c>
      <c r="D209" t="s">
        <v>23</v>
      </c>
      <c r="E209" t="s">
        <v>35</v>
      </c>
      <c r="F209" t="s">
        <v>31</v>
      </c>
      <c r="G209">
        <v>4</v>
      </c>
    </row>
    <row r="210" spans="1:7" x14ac:dyDescent="0.3">
      <c r="A210">
        <v>209</v>
      </c>
      <c r="B210" t="s">
        <v>242</v>
      </c>
      <c r="C210" t="s">
        <v>45</v>
      </c>
      <c r="D210" t="s">
        <v>23</v>
      </c>
      <c r="E210" t="s">
        <v>39</v>
      </c>
      <c r="F210" t="s">
        <v>25</v>
      </c>
      <c r="G210">
        <v>2</v>
      </c>
    </row>
    <row r="211" spans="1:7" x14ac:dyDescent="0.3">
      <c r="A211">
        <v>210</v>
      </c>
      <c r="B211" t="s">
        <v>243</v>
      </c>
      <c r="C211" t="s">
        <v>38</v>
      </c>
      <c r="D211" t="s">
        <v>30</v>
      </c>
      <c r="E211" t="s">
        <v>39</v>
      </c>
      <c r="F211" t="s">
        <v>31</v>
      </c>
      <c r="G211">
        <v>5</v>
      </c>
    </row>
    <row r="212" spans="1:7" x14ac:dyDescent="0.3">
      <c r="A212">
        <v>211</v>
      </c>
      <c r="B212" t="s">
        <v>244</v>
      </c>
      <c r="C212" t="s">
        <v>38</v>
      </c>
      <c r="D212" t="s">
        <v>30</v>
      </c>
      <c r="E212" t="s">
        <v>28</v>
      </c>
      <c r="F212" t="s">
        <v>25</v>
      </c>
      <c r="G212">
        <v>2</v>
      </c>
    </row>
    <row r="213" spans="1:7" x14ac:dyDescent="0.3">
      <c r="A213">
        <v>212</v>
      </c>
      <c r="B213" t="s">
        <v>245</v>
      </c>
      <c r="C213" t="s">
        <v>22</v>
      </c>
      <c r="D213" t="s">
        <v>30</v>
      </c>
      <c r="E213" t="s">
        <v>35</v>
      </c>
      <c r="F213" t="s">
        <v>25</v>
      </c>
      <c r="G213">
        <v>5</v>
      </c>
    </row>
    <row r="214" spans="1:7" x14ac:dyDescent="0.3">
      <c r="A214">
        <v>213</v>
      </c>
      <c r="B214" t="s">
        <v>246</v>
      </c>
      <c r="C214" t="s">
        <v>33</v>
      </c>
      <c r="D214" t="s">
        <v>23</v>
      </c>
      <c r="E214" t="s">
        <v>24</v>
      </c>
      <c r="F214" t="s">
        <v>31</v>
      </c>
      <c r="G214">
        <v>3</v>
      </c>
    </row>
    <row r="215" spans="1:7" x14ac:dyDescent="0.3">
      <c r="A215">
        <v>214</v>
      </c>
      <c r="B215" t="s">
        <v>247</v>
      </c>
      <c r="C215" t="s">
        <v>27</v>
      </c>
      <c r="D215" t="s">
        <v>30</v>
      </c>
      <c r="E215" t="s">
        <v>39</v>
      </c>
      <c r="F215" t="s">
        <v>25</v>
      </c>
      <c r="G215">
        <v>2</v>
      </c>
    </row>
    <row r="216" spans="1:7" x14ac:dyDescent="0.3">
      <c r="A216">
        <v>215</v>
      </c>
      <c r="B216" t="s">
        <v>248</v>
      </c>
      <c r="C216" t="s">
        <v>45</v>
      </c>
      <c r="D216" t="s">
        <v>30</v>
      </c>
      <c r="E216" t="s">
        <v>28</v>
      </c>
      <c r="F216" t="s">
        <v>31</v>
      </c>
      <c r="G216">
        <v>2</v>
      </c>
    </row>
    <row r="217" spans="1:7" x14ac:dyDescent="0.3">
      <c r="A217">
        <v>216</v>
      </c>
      <c r="B217" t="s">
        <v>249</v>
      </c>
      <c r="C217" t="s">
        <v>33</v>
      </c>
      <c r="D217" t="s">
        <v>23</v>
      </c>
      <c r="E217" t="s">
        <v>39</v>
      </c>
      <c r="F217" t="s">
        <v>31</v>
      </c>
      <c r="G217">
        <v>2</v>
      </c>
    </row>
    <row r="218" spans="1:7" x14ac:dyDescent="0.3">
      <c r="A218">
        <v>217</v>
      </c>
      <c r="B218" t="s">
        <v>250</v>
      </c>
      <c r="C218" t="s">
        <v>22</v>
      </c>
      <c r="D218" t="s">
        <v>23</v>
      </c>
      <c r="E218" t="s">
        <v>35</v>
      </c>
      <c r="F218" t="s">
        <v>25</v>
      </c>
      <c r="G218">
        <v>2</v>
      </c>
    </row>
    <row r="219" spans="1:7" x14ac:dyDescent="0.3">
      <c r="A219">
        <v>218</v>
      </c>
      <c r="B219" t="s">
        <v>251</v>
      </c>
      <c r="C219" t="s">
        <v>45</v>
      </c>
      <c r="D219" t="s">
        <v>30</v>
      </c>
      <c r="E219" t="s">
        <v>35</v>
      </c>
      <c r="F219" t="s">
        <v>31</v>
      </c>
      <c r="G219">
        <v>4</v>
      </c>
    </row>
    <row r="220" spans="1:7" x14ac:dyDescent="0.3">
      <c r="A220">
        <v>219</v>
      </c>
      <c r="B220" t="s">
        <v>252</v>
      </c>
      <c r="C220" t="s">
        <v>22</v>
      </c>
      <c r="D220" t="s">
        <v>30</v>
      </c>
      <c r="E220" t="s">
        <v>24</v>
      </c>
      <c r="F220" t="s">
        <v>25</v>
      </c>
      <c r="G220">
        <v>2</v>
      </c>
    </row>
    <row r="221" spans="1:7" x14ac:dyDescent="0.3">
      <c r="A221">
        <v>220</v>
      </c>
      <c r="B221" t="s">
        <v>253</v>
      </c>
      <c r="C221" t="s">
        <v>38</v>
      </c>
      <c r="D221" t="s">
        <v>23</v>
      </c>
      <c r="E221" t="s">
        <v>28</v>
      </c>
      <c r="F221" t="s">
        <v>25</v>
      </c>
      <c r="G221">
        <v>1</v>
      </c>
    </row>
    <row r="222" spans="1:7" x14ac:dyDescent="0.3">
      <c r="A222">
        <v>221</v>
      </c>
      <c r="B222" t="s">
        <v>254</v>
      </c>
      <c r="C222" t="s">
        <v>27</v>
      </c>
      <c r="D222" t="s">
        <v>23</v>
      </c>
      <c r="E222" t="s">
        <v>24</v>
      </c>
      <c r="F222" t="s">
        <v>31</v>
      </c>
      <c r="G222">
        <v>2</v>
      </c>
    </row>
    <row r="223" spans="1:7" x14ac:dyDescent="0.3">
      <c r="A223">
        <v>222</v>
      </c>
      <c r="B223" t="s">
        <v>255</v>
      </c>
      <c r="C223" t="s">
        <v>45</v>
      </c>
      <c r="D223" t="s">
        <v>23</v>
      </c>
      <c r="E223" t="s">
        <v>28</v>
      </c>
      <c r="F223" t="s">
        <v>31</v>
      </c>
      <c r="G223">
        <v>4</v>
      </c>
    </row>
    <row r="224" spans="1:7" x14ac:dyDescent="0.3">
      <c r="A224">
        <v>223</v>
      </c>
      <c r="B224" t="s">
        <v>256</v>
      </c>
      <c r="C224" t="s">
        <v>38</v>
      </c>
      <c r="D224" t="s">
        <v>30</v>
      </c>
      <c r="E224" t="s">
        <v>28</v>
      </c>
      <c r="F224" t="s">
        <v>25</v>
      </c>
      <c r="G224">
        <v>3</v>
      </c>
    </row>
    <row r="225" spans="1:7" x14ac:dyDescent="0.3">
      <c r="A225">
        <v>224</v>
      </c>
      <c r="B225" t="s">
        <v>257</v>
      </c>
      <c r="C225" t="s">
        <v>27</v>
      </c>
      <c r="D225" t="s">
        <v>30</v>
      </c>
      <c r="E225" t="s">
        <v>28</v>
      </c>
      <c r="F225" t="s">
        <v>25</v>
      </c>
      <c r="G225">
        <v>4</v>
      </c>
    </row>
    <row r="226" spans="1:7" x14ac:dyDescent="0.3">
      <c r="A226">
        <v>225</v>
      </c>
      <c r="B226" t="s">
        <v>258</v>
      </c>
      <c r="C226" t="s">
        <v>33</v>
      </c>
      <c r="D226" t="s">
        <v>30</v>
      </c>
      <c r="E226" t="s">
        <v>24</v>
      </c>
      <c r="F226" t="s">
        <v>31</v>
      </c>
      <c r="G226">
        <v>4</v>
      </c>
    </row>
    <row r="227" spans="1:7" x14ac:dyDescent="0.3">
      <c r="A227">
        <v>226</v>
      </c>
      <c r="B227" t="s">
        <v>259</v>
      </c>
      <c r="C227" t="s">
        <v>27</v>
      </c>
      <c r="D227" t="s">
        <v>30</v>
      </c>
      <c r="E227" t="s">
        <v>28</v>
      </c>
      <c r="F227" t="s">
        <v>25</v>
      </c>
      <c r="G227">
        <v>1</v>
      </c>
    </row>
    <row r="228" spans="1:7" x14ac:dyDescent="0.3">
      <c r="A228">
        <v>227</v>
      </c>
      <c r="B228" t="s">
        <v>260</v>
      </c>
      <c r="C228" t="s">
        <v>38</v>
      </c>
      <c r="D228" t="s">
        <v>30</v>
      </c>
      <c r="E228" t="s">
        <v>35</v>
      </c>
      <c r="F228" t="s">
        <v>25</v>
      </c>
      <c r="G228">
        <v>3</v>
      </c>
    </row>
    <row r="229" spans="1:7" x14ac:dyDescent="0.3">
      <c r="A229">
        <v>228</v>
      </c>
      <c r="B229" t="s">
        <v>261</v>
      </c>
      <c r="C229" t="s">
        <v>27</v>
      </c>
      <c r="D229" t="s">
        <v>23</v>
      </c>
      <c r="E229" t="s">
        <v>28</v>
      </c>
      <c r="F229" t="s">
        <v>31</v>
      </c>
      <c r="G229">
        <v>4</v>
      </c>
    </row>
    <row r="230" spans="1:7" x14ac:dyDescent="0.3">
      <c r="A230">
        <v>229</v>
      </c>
      <c r="B230" t="s">
        <v>262</v>
      </c>
      <c r="C230" t="s">
        <v>45</v>
      </c>
      <c r="D230" t="s">
        <v>23</v>
      </c>
      <c r="E230" t="s">
        <v>35</v>
      </c>
      <c r="F230" t="s">
        <v>31</v>
      </c>
      <c r="G230">
        <v>3</v>
      </c>
    </row>
    <row r="231" spans="1:7" x14ac:dyDescent="0.3">
      <c r="A231">
        <v>230</v>
      </c>
      <c r="B231" t="s">
        <v>263</v>
      </c>
      <c r="C231" t="s">
        <v>27</v>
      </c>
      <c r="D231" t="s">
        <v>30</v>
      </c>
      <c r="E231" t="s">
        <v>39</v>
      </c>
      <c r="F231" t="s">
        <v>31</v>
      </c>
      <c r="G231">
        <v>1</v>
      </c>
    </row>
    <row r="232" spans="1:7" x14ac:dyDescent="0.3">
      <c r="A232">
        <v>231</v>
      </c>
      <c r="B232" t="s">
        <v>264</v>
      </c>
      <c r="C232" t="s">
        <v>38</v>
      </c>
      <c r="D232" t="s">
        <v>23</v>
      </c>
      <c r="E232" t="s">
        <v>35</v>
      </c>
      <c r="F232" t="s">
        <v>31</v>
      </c>
      <c r="G232">
        <v>4</v>
      </c>
    </row>
    <row r="233" spans="1:7" x14ac:dyDescent="0.3">
      <c r="A233">
        <v>232</v>
      </c>
      <c r="B233" t="s">
        <v>265</v>
      </c>
      <c r="C233" t="s">
        <v>45</v>
      </c>
      <c r="D233" t="s">
        <v>23</v>
      </c>
      <c r="E233" t="s">
        <v>35</v>
      </c>
      <c r="F233" t="s">
        <v>25</v>
      </c>
      <c r="G233">
        <v>5</v>
      </c>
    </row>
    <row r="234" spans="1:7" x14ac:dyDescent="0.3">
      <c r="A234">
        <v>233</v>
      </c>
      <c r="B234" t="s">
        <v>266</v>
      </c>
      <c r="C234" t="s">
        <v>45</v>
      </c>
      <c r="D234" t="s">
        <v>30</v>
      </c>
      <c r="E234" t="s">
        <v>39</v>
      </c>
      <c r="F234" t="s">
        <v>25</v>
      </c>
      <c r="G234">
        <v>3</v>
      </c>
    </row>
    <row r="235" spans="1:7" x14ac:dyDescent="0.3">
      <c r="A235">
        <v>234</v>
      </c>
      <c r="B235" t="s">
        <v>267</v>
      </c>
      <c r="C235" t="s">
        <v>38</v>
      </c>
      <c r="D235" t="s">
        <v>23</v>
      </c>
      <c r="E235" t="s">
        <v>39</v>
      </c>
      <c r="F235" t="s">
        <v>31</v>
      </c>
      <c r="G235">
        <v>4</v>
      </c>
    </row>
    <row r="236" spans="1:7" x14ac:dyDescent="0.3">
      <c r="A236">
        <v>235</v>
      </c>
      <c r="B236" t="s">
        <v>268</v>
      </c>
      <c r="C236" t="s">
        <v>45</v>
      </c>
      <c r="D236" t="s">
        <v>23</v>
      </c>
      <c r="E236" t="s">
        <v>35</v>
      </c>
      <c r="F236" t="s">
        <v>31</v>
      </c>
      <c r="G236">
        <v>5</v>
      </c>
    </row>
    <row r="237" spans="1:7" x14ac:dyDescent="0.3">
      <c r="A237">
        <v>236</v>
      </c>
      <c r="B237" t="s">
        <v>269</v>
      </c>
      <c r="C237" t="s">
        <v>27</v>
      </c>
      <c r="D237" t="s">
        <v>23</v>
      </c>
      <c r="E237" t="s">
        <v>39</v>
      </c>
      <c r="F237" t="s">
        <v>25</v>
      </c>
      <c r="G237">
        <v>2</v>
      </c>
    </row>
    <row r="238" spans="1:7" x14ac:dyDescent="0.3">
      <c r="A238">
        <v>237</v>
      </c>
      <c r="B238" t="s">
        <v>270</v>
      </c>
      <c r="C238" t="s">
        <v>38</v>
      </c>
      <c r="D238" t="s">
        <v>30</v>
      </c>
      <c r="E238" t="s">
        <v>35</v>
      </c>
      <c r="F238" t="s">
        <v>31</v>
      </c>
      <c r="G238">
        <v>1</v>
      </c>
    </row>
    <row r="239" spans="1:7" x14ac:dyDescent="0.3">
      <c r="A239">
        <v>238</v>
      </c>
      <c r="B239" t="s">
        <v>271</v>
      </c>
      <c r="C239" t="s">
        <v>33</v>
      </c>
      <c r="D239" t="s">
        <v>23</v>
      </c>
      <c r="E239" t="s">
        <v>39</v>
      </c>
      <c r="F239" t="s">
        <v>31</v>
      </c>
      <c r="G239">
        <v>4</v>
      </c>
    </row>
    <row r="240" spans="1:7" x14ac:dyDescent="0.3">
      <c r="A240">
        <v>239</v>
      </c>
      <c r="B240" t="s">
        <v>272</v>
      </c>
      <c r="C240" t="s">
        <v>27</v>
      </c>
      <c r="D240" t="s">
        <v>23</v>
      </c>
      <c r="E240" t="s">
        <v>39</v>
      </c>
      <c r="F240" t="s">
        <v>31</v>
      </c>
      <c r="G240">
        <v>3</v>
      </c>
    </row>
    <row r="241" spans="1:7" x14ac:dyDescent="0.3">
      <c r="A241">
        <v>240</v>
      </c>
      <c r="B241" t="s">
        <v>273</v>
      </c>
      <c r="C241" t="s">
        <v>45</v>
      </c>
      <c r="D241" t="s">
        <v>30</v>
      </c>
      <c r="E241" t="s">
        <v>28</v>
      </c>
      <c r="F241" t="s">
        <v>25</v>
      </c>
      <c r="G241">
        <v>1</v>
      </c>
    </row>
    <row r="242" spans="1:7" x14ac:dyDescent="0.3">
      <c r="A242">
        <v>241</v>
      </c>
      <c r="B242" t="s">
        <v>274</v>
      </c>
      <c r="C242" t="s">
        <v>33</v>
      </c>
      <c r="D242" t="s">
        <v>23</v>
      </c>
      <c r="E242" t="s">
        <v>39</v>
      </c>
      <c r="F242" t="s">
        <v>25</v>
      </c>
      <c r="G242">
        <v>2</v>
      </c>
    </row>
    <row r="243" spans="1:7" x14ac:dyDescent="0.3">
      <c r="A243">
        <v>242</v>
      </c>
      <c r="B243" t="s">
        <v>275</v>
      </c>
      <c r="C243" t="s">
        <v>22</v>
      </c>
      <c r="D243" t="s">
        <v>23</v>
      </c>
      <c r="E243" t="s">
        <v>28</v>
      </c>
      <c r="F243" t="s">
        <v>31</v>
      </c>
      <c r="G243">
        <v>3</v>
      </c>
    </row>
    <row r="244" spans="1:7" x14ac:dyDescent="0.3">
      <c r="A244">
        <v>243</v>
      </c>
      <c r="B244" t="s">
        <v>276</v>
      </c>
      <c r="C244" t="s">
        <v>38</v>
      </c>
      <c r="D244" t="s">
        <v>30</v>
      </c>
      <c r="E244" t="s">
        <v>28</v>
      </c>
      <c r="F244" t="s">
        <v>31</v>
      </c>
      <c r="G244">
        <v>3</v>
      </c>
    </row>
    <row r="245" spans="1:7" x14ac:dyDescent="0.3">
      <c r="A245">
        <v>244</v>
      </c>
      <c r="B245" t="s">
        <v>277</v>
      </c>
      <c r="C245" t="s">
        <v>38</v>
      </c>
      <c r="D245" t="s">
        <v>30</v>
      </c>
      <c r="E245" t="s">
        <v>24</v>
      </c>
      <c r="F245" t="s">
        <v>31</v>
      </c>
      <c r="G245">
        <v>2</v>
      </c>
    </row>
    <row r="246" spans="1:7" x14ac:dyDescent="0.3">
      <c r="A246">
        <v>245</v>
      </c>
      <c r="B246" t="s">
        <v>278</v>
      </c>
      <c r="C246" t="s">
        <v>38</v>
      </c>
      <c r="D246" t="s">
        <v>23</v>
      </c>
      <c r="E246" t="s">
        <v>28</v>
      </c>
      <c r="F246" t="s">
        <v>25</v>
      </c>
      <c r="G246">
        <v>2</v>
      </c>
    </row>
    <row r="247" spans="1:7" x14ac:dyDescent="0.3">
      <c r="A247">
        <v>246</v>
      </c>
      <c r="B247" t="s">
        <v>279</v>
      </c>
      <c r="C247" t="s">
        <v>45</v>
      </c>
      <c r="D247" t="s">
        <v>30</v>
      </c>
      <c r="E247" t="s">
        <v>39</v>
      </c>
      <c r="F247" t="s">
        <v>31</v>
      </c>
      <c r="G247">
        <v>5</v>
      </c>
    </row>
    <row r="248" spans="1:7" x14ac:dyDescent="0.3">
      <c r="A248">
        <v>247</v>
      </c>
      <c r="B248" t="s">
        <v>280</v>
      </c>
      <c r="C248" t="s">
        <v>33</v>
      </c>
      <c r="D248" t="s">
        <v>30</v>
      </c>
      <c r="E248" t="s">
        <v>28</v>
      </c>
      <c r="F248" t="s">
        <v>31</v>
      </c>
      <c r="G248">
        <v>3</v>
      </c>
    </row>
    <row r="249" spans="1:7" x14ac:dyDescent="0.3">
      <c r="A249">
        <v>248</v>
      </c>
      <c r="B249" t="s">
        <v>281</v>
      </c>
      <c r="C249" t="s">
        <v>38</v>
      </c>
      <c r="D249" t="s">
        <v>30</v>
      </c>
      <c r="E249" t="s">
        <v>24</v>
      </c>
      <c r="F249" t="s">
        <v>31</v>
      </c>
      <c r="G249">
        <v>1</v>
      </c>
    </row>
    <row r="250" spans="1:7" x14ac:dyDescent="0.3">
      <c r="A250">
        <v>249</v>
      </c>
      <c r="B250" t="s">
        <v>282</v>
      </c>
      <c r="C250" t="s">
        <v>27</v>
      </c>
      <c r="D250" t="s">
        <v>23</v>
      </c>
      <c r="E250" t="s">
        <v>24</v>
      </c>
      <c r="F250" t="s">
        <v>31</v>
      </c>
      <c r="G250">
        <v>4</v>
      </c>
    </row>
    <row r="251" spans="1:7" x14ac:dyDescent="0.3">
      <c r="A251">
        <v>250</v>
      </c>
      <c r="B251" t="s">
        <v>283</v>
      </c>
      <c r="C251" t="s">
        <v>45</v>
      </c>
      <c r="D251" t="s">
        <v>23</v>
      </c>
      <c r="E251" t="s">
        <v>35</v>
      </c>
      <c r="F251" t="s">
        <v>31</v>
      </c>
      <c r="G251">
        <v>2</v>
      </c>
    </row>
    <row r="252" spans="1:7" x14ac:dyDescent="0.3">
      <c r="A252">
        <v>251</v>
      </c>
      <c r="B252" t="s">
        <v>284</v>
      </c>
      <c r="C252" t="s">
        <v>33</v>
      </c>
      <c r="D252" t="s">
        <v>23</v>
      </c>
      <c r="E252" t="s">
        <v>24</v>
      </c>
      <c r="F252" t="s">
        <v>25</v>
      </c>
      <c r="G252">
        <v>3</v>
      </c>
    </row>
    <row r="253" spans="1:7" x14ac:dyDescent="0.3">
      <c r="A253">
        <v>252</v>
      </c>
      <c r="B253" t="s">
        <v>285</v>
      </c>
      <c r="C253" t="s">
        <v>33</v>
      </c>
      <c r="D253" t="s">
        <v>23</v>
      </c>
      <c r="E253" t="s">
        <v>39</v>
      </c>
      <c r="F253" t="s">
        <v>31</v>
      </c>
      <c r="G253">
        <v>5</v>
      </c>
    </row>
    <row r="254" spans="1:7" x14ac:dyDescent="0.3">
      <c r="A254">
        <v>253</v>
      </c>
      <c r="B254" t="s">
        <v>286</v>
      </c>
      <c r="C254" t="s">
        <v>38</v>
      </c>
      <c r="D254" t="s">
        <v>23</v>
      </c>
      <c r="E254" t="s">
        <v>24</v>
      </c>
      <c r="F254" t="s">
        <v>25</v>
      </c>
      <c r="G254">
        <v>2</v>
      </c>
    </row>
    <row r="255" spans="1:7" x14ac:dyDescent="0.3">
      <c r="A255">
        <v>254</v>
      </c>
      <c r="B255" t="s">
        <v>287</v>
      </c>
      <c r="C255" t="s">
        <v>38</v>
      </c>
      <c r="D255" t="s">
        <v>30</v>
      </c>
      <c r="E255" t="s">
        <v>24</v>
      </c>
      <c r="F255" t="s">
        <v>25</v>
      </c>
      <c r="G255">
        <v>1</v>
      </c>
    </row>
    <row r="256" spans="1:7" x14ac:dyDescent="0.3">
      <c r="A256">
        <v>255</v>
      </c>
      <c r="B256" t="s">
        <v>288</v>
      </c>
      <c r="C256" t="s">
        <v>27</v>
      </c>
      <c r="D256" t="s">
        <v>23</v>
      </c>
      <c r="E256" t="s">
        <v>28</v>
      </c>
      <c r="F256" t="s">
        <v>25</v>
      </c>
      <c r="G256">
        <v>4</v>
      </c>
    </row>
    <row r="257" spans="1:7" x14ac:dyDescent="0.3">
      <c r="A257">
        <v>256</v>
      </c>
      <c r="B257" t="s">
        <v>289</v>
      </c>
      <c r="C257" t="s">
        <v>33</v>
      </c>
      <c r="D257" t="s">
        <v>23</v>
      </c>
      <c r="E257" t="s">
        <v>24</v>
      </c>
      <c r="F257" t="s">
        <v>31</v>
      </c>
      <c r="G257">
        <v>2</v>
      </c>
    </row>
    <row r="258" spans="1:7" x14ac:dyDescent="0.3">
      <c r="A258">
        <v>257</v>
      </c>
      <c r="B258" t="s">
        <v>290</v>
      </c>
      <c r="C258" t="s">
        <v>45</v>
      </c>
      <c r="D258" t="s">
        <v>30</v>
      </c>
      <c r="E258" t="s">
        <v>35</v>
      </c>
      <c r="F258" t="s">
        <v>25</v>
      </c>
      <c r="G258">
        <v>1</v>
      </c>
    </row>
    <row r="259" spans="1:7" x14ac:dyDescent="0.3">
      <c r="A259">
        <v>258</v>
      </c>
      <c r="B259" t="s">
        <v>291</v>
      </c>
      <c r="C259" t="s">
        <v>22</v>
      </c>
      <c r="D259" t="s">
        <v>30</v>
      </c>
      <c r="E259" t="s">
        <v>28</v>
      </c>
      <c r="F259" t="s">
        <v>25</v>
      </c>
      <c r="G259">
        <v>2</v>
      </c>
    </row>
    <row r="260" spans="1:7" x14ac:dyDescent="0.3">
      <c r="A260">
        <v>259</v>
      </c>
      <c r="B260" t="s">
        <v>292</v>
      </c>
      <c r="C260" t="s">
        <v>33</v>
      </c>
      <c r="D260" t="s">
        <v>23</v>
      </c>
      <c r="E260" t="s">
        <v>35</v>
      </c>
      <c r="F260" t="s">
        <v>31</v>
      </c>
      <c r="G260">
        <v>2</v>
      </c>
    </row>
    <row r="261" spans="1:7" x14ac:dyDescent="0.3">
      <c r="A261">
        <v>260</v>
      </c>
      <c r="B261" t="s">
        <v>293</v>
      </c>
      <c r="C261" t="s">
        <v>33</v>
      </c>
      <c r="D261" t="s">
        <v>30</v>
      </c>
      <c r="E261" t="s">
        <v>35</v>
      </c>
      <c r="F261" t="s">
        <v>31</v>
      </c>
      <c r="G261">
        <v>4</v>
      </c>
    </row>
    <row r="262" spans="1:7" x14ac:dyDescent="0.3">
      <c r="A262">
        <v>261</v>
      </c>
      <c r="B262" t="s">
        <v>294</v>
      </c>
      <c r="C262" t="s">
        <v>38</v>
      </c>
      <c r="D262" t="s">
        <v>23</v>
      </c>
      <c r="E262" t="s">
        <v>35</v>
      </c>
      <c r="F262" t="s">
        <v>31</v>
      </c>
      <c r="G262">
        <v>3</v>
      </c>
    </row>
    <row r="263" spans="1:7" x14ac:dyDescent="0.3">
      <c r="A263">
        <v>262</v>
      </c>
      <c r="B263" t="s">
        <v>295</v>
      </c>
      <c r="C263" t="s">
        <v>33</v>
      </c>
      <c r="D263" t="s">
        <v>30</v>
      </c>
      <c r="E263" t="s">
        <v>24</v>
      </c>
      <c r="F263" t="s">
        <v>31</v>
      </c>
      <c r="G263">
        <v>2</v>
      </c>
    </row>
    <row r="264" spans="1:7" x14ac:dyDescent="0.3">
      <c r="A264">
        <v>263</v>
      </c>
      <c r="B264" t="s">
        <v>296</v>
      </c>
      <c r="C264" t="s">
        <v>38</v>
      </c>
      <c r="D264" t="s">
        <v>23</v>
      </c>
      <c r="E264" t="s">
        <v>39</v>
      </c>
      <c r="F264" t="s">
        <v>25</v>
      </c>
      <c r="G264">
        <v>2</v>
      </c>
    </row>
    <row r="265" spans="1:7" x14ac:dyDescent="0.3">
      <c r="A265">
        <v>264</v>
      </c>
      <c r="B265" t="s">
        <v>297</v>
      </c>
      <c r="C265" t="s">
        <v>22</v>
      </c>
      <c r="D265" t="s">
        <v>30</v>
      </c>
      <c r="E265" t="s">
        <v>24</v>
      </c>
      <c r="F265" t="s">
        <v>25</v>
      </c>
      <c r="G265">
        <v>1</v>
      </c>
    </row>
    <row r="266" spans="1:7" x14ac:dyDescent="0.3">
      <c r="A266">
        <v>265</v>
      </c>
      <c r="B266" t="s">
        <v>298</v>
      </c>
      <c r="C266" t="s">
        <v>38</v>
      </c>
      <c r="D266" t="s">
        <v>23</v>
      </c>
      <c r="E266" t="s">
        <v>24</v>
      </c>
      <c r="F266" t="s">
        <v>31</v>
      </c>
      <c r="G266">
        <v>1</v>
      </c>
    </row>
    <row r="267" spans="1:7" x14ac:dyDescent="0.3">
      <c r="A267">
        <v>266</v>
      </c>
      <c r="B267" t="s">
        <v>299</v>
      </c>
      <c r="C267" t="s">
        <v>38</v>
      </c>
      <c r="D267" t="s">
        <v>30</v>
      </c>
      <c r="E267" t="s">
        <v>24</v>
      </c>
      <c r="F267" t="s">
        <v>25</v>
      </c>
      <c r="G267">
        <v>2</v>
      </c>
    </row>
    <row r="268" spans="1:7" x14ac:dyDescent="0.3">
      <c r="A268">
        <v>267</v>
      </c>
      <c r="B268" t="s">
        <v>300</v>
      </c>
      <c r="C268" t="s">
        <v>45</v>
      </c>
      <c r="D268" t="s">
        <v>23</v>
      </c>
      <c r="E268" t="s">
        <v>35</v>
      </c>
      <c r="F268" t="s">
        <v>31</v>
      </c>
      <c r="G268">
        <v>4</v>
      </c>
    </row>
    <row r="269" spans="1:7" x14ac:dyDescent="0.3">
      <c r="A269">
        <v>268</v>
      </c>
      <c r="B269" t="s">
        <v>301</v>
      </c>
      <c r="C269" t="s">
        <v>27</v>
      </c>
      <c r="D269" t="s">
        <v>30</v>
      </c>
      <c r="E269" t="s">
        <v>35</v>
      </c>
      <c r="F269" t="s">
        <v>25</v>
      </c>
      <c r="G269">
        <v>4</v>
      </c>
    </row>
    <row r="270" spans="1:7" x14ac:dyDescent="0.3">
      <c r="A270">
        <v>269</v>
      </c>
      <c r="B270" t="s">
        <v>302</v>
      </c>
      <c r="C270" t="s">
        <v>33</v>
      </c>
      <c r="D270" t="s">
        <v>23</v>
      </c>
      <c r="E270" t="s">
        <v>28</v>
      </c>
      <c r="F270" t="s">
        <v>25</v>
      </c>
      <c r="G270">
        <v>1</v>
      </c>
    </row>
    <row r="271" spans="1:7" x14ac:dyDescent="0.3">
      <c r="A271">
        <v>270</v>
      </c>
      <c r="B271" t="s">
        <v>303</v>
      </c>
      <c r="C271" t="s">
        <v>22</v>
      </c>
      <c r="D271" t="s">
        <v>30</v>
      </c>
      <c r="E271" t="s">
        <v>35</v>
      </c>
      <c r="F271" t="s">
        <v>31</v>
      </c>
      <c r="G271">
        <v>2</v>
      </c>
    </row>
    <row r="272" spans="1:7" x14ac:dyDescent="0.3">
      <c r="A272">
        <v>271</v>
      </c>
      <c r="B272" t="s">
        <v>304</v>
      </c>
      <c r="C272" t="s">
        <v>22</v>
      </c>
      <c r="D272" t="s">
        <v>23</v>
      </c>
      <c r="E272" t="s">
        <v>24</v>
      </c>
      <c r="F272" t="s">
        <v>31</v>
      </c>
      <c r="G272">
        <v>3</v>
      </c>
    </row>
    <row r="273" spans="1:7" x14ac:dyDescent="0.3">
      <c r="A273">
        <v>272</v>
      </c>
      <c r="B273" t="s">
        <v>305</v>
      </c>
      <c r="C273" t="s">
        <v>27</v>
      </c>
      <c r="D273" t="s">
        <v>30</v>
      </c>
      <c r="E273" t="s">
        <v>35</v>
      </c>
      <c r="F273" t="s">
        <v>31</v>
      </c>
      <c r="G273">
        <v>1</v>
      </c>
    </row>
    <row r="274" spans="1:7" x14ac:dyDescent="0.3">
      <c r="A274">
        <v>273</v>
      </c>
      <c r="B274" t="s">
        <v>306</v>
      </c>
      <c r="C274" t="s">
        <v>33</v>
      </c>
      <c r="D274" t="s">
        <v>30</v>
      </c>
      <c r="E274" t="s">
        <v>24</v>
      </c>
      <c r="F274" t="s">
        <v>25</v>
      </c>
      <c r="G274">
        <v>5</v>
      </c>
    </row>
    <row r="275" spans="1:7" x14ac:dyDescent="0.3">
      <c r="A275">
        <v>274</v>
      </c>
      <c r="B275" t="s">
        <v>307</v>
      </c>
      <c r="C275" t="s">
        <v>45</v>
      </c>
      <c r="D275" t="s">
        <v>23</v>
      </c>
      <c r="E275" t="s">
        <v>24</v>
      </c>
      <c r="F275" t="s">
        <v>31</v>
      </c>
      <c r="G275">
        <v>1</v>
      </c>
    </row>
    <row r="276" spans="1:7" x14ac:dyDescent="0.3">
      <c r="A276">
        <v>275</v>
      </c>
      <c r="B276" t="s">
        <v>308</v>
      </c>
      <c r="C276" t="s">
        <v>45</v>
      </c>
      <c r="D276" t="s">
        <v>23</v>
      </c>
      <c r="E276" t="s">
        <v>28</v>
      </c>
      <c r="F276" t="s">
        <v>31</v>
      </c>
      <c r="G276">
        <v>3</v>
      </c>
    </row>
    <row r="277" spans="1:7" x14ac:dyDescent="0.3">
      <c r="A277">
        <v>276</v>
      </c>
      <c r="B277" t="s">
        <v>309</v>
      </c>
      <c r="C277" t="s">
        <v>33</v>
      </c>
      <c r="D277" t="s">
        <v>23</v>
      </c>
      <c r="E277" t="s">
        <v>24</v>
      </c>
      <c r="F277" t="s">
        <v>31</v>
      </c>
      <c r="G277">
        <v>4</v>
      </c>
    </row>
    <row r="278" spans="1:7" x14ac:dyDescent="0.3">
      <c r="A278">
        <v>277</v>
      </c>
      <c r="B278" t="s">
        <v>310</v>
      </c>
      <c r="C278" t="s">
        <v>33</v>
      </c>
      <c r="D278" t="s">
        <v>30</v>
      </c>
      <c r="E278" t="s">
        <v>39</v>
      </c>
      <c r="F278" t="s">
        <v>31</v>
      </c>
      <c r="G278">
        <v>2</v>
      </c>
    </row>
    <row r="279" spans="1:7" x14ac:dyDescent="0.3">
      <c r="A279">
        <v>278</v>
      </c>
      <c r="B279" t="s">
        <v>311</v>
      </c>
      <c r="C279" t="s">
        <v>38</v>
      </c>
      <c r="D279" t="s">
        <v>30</v>
      </c>
      <c r="E279" t="s">
        <v>24</v>
      </c>
      <c r="F279" t="s">
        <v>31</v>
      </c>
      <c r="G279">
        <v>3</v>
      </c>
    </row>
    <row r="280" spans="1:7" x14ac:dyDescent="0.3">
      <c r="A280">
        <v>279</v>
      </c>
      <c r="B280" t="s">
        <v>312</v>
      </c>
      <c r="C280" t="s">
        <v>22</v>
      </c>
      <c r="D280" t="s">
        <v>30</v>
      </c>
      <c r="E280" t="s">
        <v>24</v>
      </c>
      <c r="F280" t="s">
        <v>31</v>
      </c>
      <c r="G280">
        <v>1</v>
      </c>
    </row>
    <row r="281" spans="1:7" x14ac:dyDescent="0.3">
      <c r="A281">
        <v>280</v>
      </c>
      <c r="B281" t="s">
        <v>313</v>
      </c>
      <c r="C281" t="s">
        <v>27</v>
      </c>
      <c r="D281" t="s">
        <v>30</v>
      </c>
      <c r="E281" t="s">
        <v>24</v>
      </c>
      <c r="F281" t="s">
        <v>31</v>
      </c>
      <c r="G281">
        <v>3</v>
      </c>
    </row>
    <row r="282" spans="1:7" x14ac:dyDescent="0.3">
      <c r="A282">
        <v>281</v>
      </c>
      <c r="B282" t="s">
        <v>314</v>
      </c>
      <c r="C282" t="s">
        <v>45</v>
      </c>
      <c r="D282" t="s">
        <v>23</v>
      </c>
      <c r="E282" t="s">
        <v>35</v>
      </c>
      <c r="F282" t="s">
        <v>25</v>
      </c>
      <c r="G282">
        <v>2</v>
      </c>
    </row>
    <row r="283" spans="1:7" x14ac:dyDescent="0.3">
      <c r="A283">
        <v>282</v>
      </c>
      <c r="B283" t="s">
        <v>315</v>
      </c>
      <c r="C283" t="s">
        <v>45</v>
      </c>
      <c r="D283" t="s">
        <v>23</v>
      </c>
      <c r="E283" t="s">
        <v>24</v>
      </c>
      <c r="F283" t="s">
        <v>31</v>
      </c>
      <c r="G283">
        <v>1</v>
      </c>
    </row>
    <row r="284" spans="1:7" x14ac:dyDescent="0.3">
      <c r="A284">
        <v>283</v>
      </c>
      <c r="B284" t="s">
        <v>316</v>
      </c>
      <c r="C284" t="s">
        <v>38</v>
      </c>
      <c r="D284" t="s">
        <v>23</v>
      </c>
      <c r="E284" t="s">
        <v>35</v>
      </c>
      <c r="F284" t="s">
        <v>31</v>
      </c>
      <c r="G284">
        <v>3</v>
      </c>
    </row>
    <row r="285" spans="1:7" x14ac:dyDescent="0.3">
      <c r="A285">
        <v>284</v>
      </c>
      <c r="B285" t="s">
        <v>317</v>
      </c>
      <c r="C285" t="s">
        <v>45</v>
      </c>
      <c r="D285" t="s">
        <v>30</v>
      </c>
      <c r="E285" t="s">
        <v>39</v>
      </c>
      <c r="F285" t="s">
        <v>31</v>
      </c>
      <c r="G285">
        <v>3</v>
      </c>
    </row>
    <row r="286" spans="1:7" x14ac:dyDescent="0.3">
      <c r="A286">
        <v>285</v>
      </c>
      <c r="B286" t="s">
        <v>318</v>
      </c>
      <c r="C286" t="s">
        <v>38</v>
      </c>
      <c r="D286" t="s">
        <v>23</v>
      </c>
      <c r="E286" t="s">
        <v>24</v>
      </c>
      <c r="F286" t="s">
        <v>25</v>
      </c>
      <c r="G286">
        <v>5</v>
      </c>
    </row>
    <row r="287" spans="1:7" x14ac:dyDescent="0.3">
      <c r="A287">
        <v>286</v>
      </c>
      <c r="B287" t="s">
        <v>319</v>
      </c>
      <c r="C287" t="s">
        <v>22</v>
      </c>
      <c r="D287" t="s">
        <v>23</v>
      </c>
      <c r="E287" t="s">
        <v>35</v>
      </c>
      <c r="F287" t="s">
        <v>25</v>
      </c>
      <c r="G287">
        <v>4</v>
      </c>
    </row>
    <row r="288" spans="1:7" x14ac:dyDescent="0.3">
      <c r="A288">
        <v>287</v>
      </c>
      <c r="B288" t="s">
        <v>320</v>
      </c>
      <c r="C288" t="s">
        <v>33</v>
      </c>
      <c r="D288" t="s">
        <v>30</v>
      </c>
      <c r="E288" t="s">
        <v>28</v>
      </c>
      <c r="F288" t="s">
        <v>31</v>
      </c>
      <c r="G288">
        <v>3</v>
      </c>
    </row>
    <row r="289" spans="1:7" x14ac:dyDescent="0.3">
      <c r="A289">
        <v>288</v>
      </c>
      <c r="B289" t="s">
        <v>321</v>
      </c>
      <c r="C289" t="s">
        <v>38</v>
      </c>
      <c r="D289" t="s">
        <v>23</v>
      </c>
      <c r="E289" t="s">
        <v>39</v>
      </c>
      <c r="F289" t="s">
        <v>31</v>
      </c>
      <c r="G289">
        <v>4</v>
      </c>
    </row>
    <row r="290" spans="1:7" x14ac:dyDescent="0.3">
      <c r="A290">
        <v>289</v>
      </c>
      <c r="B290" t="s">
        <v>322</v>
      </c>
      <c r="C290" t="s">
        <v>38</v>
      </c>
      <c r="D290" t="s">
        <v>23</v>
      </c>
      <c r="E290" t="s">
        <v>24</v>
      </c>
      <c r="F290" t="s">
        <v>25</v>
      </c>
      <c r="G290">
        <v>3</v>
      </c>
    </row>
    <row r="291" spans="1:7" x14ac:dyDescent="0.3">
      <c r="A291">
        <v>290</v>
      </c>
      <c r="B291" t="s">
        <v>323</v>
      </c>
      <c r="C291" t="s">
        <v>45</v>
      </c>
      <c r="D291" t="s">
        <v>23</v>
      </c>
      <c r="E291" t="s">
        <v>24</v>
      </c>
      <c r="F291" t="s">
        <v>25</v>
      </c>
      <c r="G291">
        <v>3</v>
      </c>
    </row>
    <row r="292" spans="1:7" x14ac:dyDescent="0.3">
      <c r="A292">
        <v>291</v>
      </c>
      <c r="B292" t="s">
        <v>324</v>
      </c>
      <c r="C292" t="s">
        <v>33</v>
      </c>
      <c r="D292" t="s">
        <v>23</v>
      </c>
      <c r="E292" t="s">
        <v>28</v>
      </c>
      <c r="F292" t="s">
        <v>31</v>
      </c>
      <c r="G292">
        <v>4</v>
      </c>
    </row>
    <row r="293" spans="1:7" x14ac:dyDescent="0.3">
      <c r="A293">
        <v>292</v>
      </c>
      <c r="B293" t="s">
        <v>325</v>
      </c>
      <c r="C293" t="s">
        <v>33</v>
      </c>
      <c r="D293" t="s">
        <v>23</v>
      </c>
      <c r="E293" t="s">
        <v>28</v>
      </c>
      <c r="F293" t="s">
        <v>31</v>
      </c>
      <c r="G293">
        <v>5</v>
      </c>
    </row>
    <row r="294" spans="1:7" x14ac:dyDescent="0.3">
      <c r="A294">
        <v>293</v>
      </c>
      <c r="B294" t="s">
        <v>326</v>
      </c>
      <c r="C294" t="s">
        <v>45</v>
      </c>
      <c r="D294" t="s">
        <v>23</v>
      </c>
      <c r="E294" t="s">
        <v>39</v>
      </c>
      <c r="F294" t="s">
        <v>31</v>
      </c>
      <c r="G294">
        <v>1</v>
      </c>
    </row>
    <row r="295" spans="1:7" x14ac:dyDescent="0.3">
      <c r="A295">
        <v>294</v>
      </c>
      <c r="B295" t="s">
        <v>327</v>
      </c>
      <c r="C295" t="s">
        <v>22</v>
      </c>
      <c r="D295" t="s">
        <v>30</v>
      </c>
      <c r="E295" t="s">
        <v>35</v>
      </c>
      <c r="F295" t="s">
        <v>25</v>
      </c>
      <c r="G295">
        <v>3</v>
      </c>
    </row>
    <row r="296" spans="1:7" x14ac:dyDescent="0.3">
      <c r="A296">
        <v>295</v>
      </c>
      <c r="B296" t="s">
        <v>328</v>
      </c>
      <c r="C296" t="s">
        <v>22</v>
      </c>
      <c r="D296" t="s">
        <v>30</v>
      </c>
      <c r="E296" t="s">
        <v>24</v>
      </c>
      <c r="F296" t="s">
        <v>25</v>
      </c>
      <c r="G296">
        <v>3</v>
      </c>
    </row>
    <row r="297" spans="1:7" x14ac:dyDescent="0.3">
      <c r="A297">
        <v>296</v>
      </c>
      <c r="B297" t="s">
        <v>329</v>
      </c>
      <c r="C297" t="s">
        <v>38</v>
      </c>
      <c r="D297" t="s">
        <v>30</v>
      </c>
      <c r="E297" t="s">
        <v>39</v>
      </c>
      <c r="F297" t="s">
        <v>31</v>
      </c>
      <c r="G297">
        <v>5</v>
      </c>
    </row>
    <row r="298" spans="1:7" x14ac:dyDescent="0.3">
      <c r="A298">
        <v>297</v>
      </c>
      <c r="B298" t="s">
        <v>330</v>
      </c>
      <c r="C298" t="s">
        <v>27</v>
      </c>
      <c r="D298" t="s">
        <v>23</v>
      </c>
      <c r="E298" t="s">
        <v>28</v>
      </c>
      <c r="F298" t="s">
        <v>25</v>
      </c>
      <c r="G298">
        <v>2</v>
      </c>
    </row>
    <row r="299" spans="1:7" x14ac:dyDescent="0.3">
      <c r="A299">
        <v>298</v>
      </c>
      <c r="B299" t="s">
        <v>331</v>
      </c>
      <c r="C299" t="s">
        <v>22</v>
      </c>
      <c r="D299" t="s">
        <v>30</v>
      </c>
      <c r="E299" t="s">
        <v>39</v>
      </c>
      <c r="F299" t="s">
        <v>31</v>
      </c>
      <c r="G299">
        <v>2</v>
      </c>
    </row>
    <row r="300" spans="1:7" x14ac:dyDescent="0.3">
      <c r="A300">
        <v>299</v>
      </c>
      <c r="B300" t="s">
        <v>332</v>
      </c>
      <c r="C300" t="s">
        <v>33</v>
      </c>
      <c r="D300" t="s">
        <v>30</v>
      </c>
      <c r="E300" t="s">
        <v>35</v>
      </c>
      <c r="F300" t="s">
        <v>31</v>
      </c>
      <c r="G300">
        <v>1</v>
      </c>
    </row>
    <row r="301" spans="1:7" x14ac:dyDescent="0.3">
      <c r="A301">
        <v>300</v>
      </c>
      <c r="B301" t="s">
        <v>333</v>
      </c>
      <c r="C301" t="s">
        <v>27</v>
      </c>
      <c r="D301" t="s">
        <v>30</v>
      </c>
      <c r="E301" t="s">
        <v>24</v>
      </c>
      <c r="F301" t="s">
        <v>25</v>
      </c>
      <c r="G301">
        <v>4</v>
      </c>
    </row>
    <row r="302" spans="1:7" x14ac:dyDescent="0.3">
      <c r="A302">
        <v>301</v>
      </c>
      <c r="B302" t="s">
        <v>334</v>
      </c>
      <c r="C302" t="s">
        <v>33</v>
      </c>
      <c r="D302" t="s">
        <v>23</v>
      </c>
      <c r="E302" t="s">
        <v>28</v>
      </c>
      <c r="F302" t="s">
        <v>31</v>
      </c>
      <c r="G302">
        <v>1</v>
      </c>
    </row>
    <row r="303" spans="1:7" x14ac:dyDescent="0.3">
      <c r="A303">
        <v>302</v>
      </c>
      <c r="B303" t="s">
        <v>335</v>
      </c>
      <c r="C303" t="s">
        <v>27</v>
      </c>
      <c r="D303" t="s">
        <v>30</v>
      </c>
      <c r="E303" t="s">
        <v>24</v>
      </c>
      <c r="F303" t="s">
        <v>25</v>
      </c>
      <c r="G303">
        <v>5</v>
      </c>
    </row>
    <row r="304" spans="1:7" x14ac:dyDescent="0.3">
      <c r="A304">
        <v>303</v>
      </c>
      <c r="B304" t="s">
        <v>336</v>
      </c>
      <c r="C304" t="s">
        <v>45</v>
      </c>
      <c r="D304" t="s">
        <v>30</v>
      </c>
      <c r="E304" t="s">
        <v>35</v>
      </c>
      <c r="F304" t="s">
        <v>25</v>
      </c>
      <c r="G304">
        <v>3</v>
      </c>
    </row>
    <row r="305" spans="1:7" x14ac:dyDescent="0.3">
      <c r="A305">
        <v>304</v>
      </c>
      <c r="B305" t="s">
        <v>337</v>
      </c>
      <c r="C305" t="s">
        <v>27</v>
      </c>
      <c r="D305" t="s">
        <v>30</v>
      </c>
      <c r="E305" t="s">
        <v>24</v>
      </c>
      <c r="F305" t="s">
        <v>31</v>
      </c>
      <c r="G305">
        <v>3</v>
      </c>
    </row>
    <row r="306" spans="1:7" x14ac:dyDescent="0.3">
      <c r="A306">
        <v>305</v>
      </c>
      <c r="B306" t="s">
        <v>338</v>
      </c>
      <c r="C306" t="s">
        <v>33</v>
      </c>
      <c r="D306" t="s">
        <v>30</v>
      </c>
      <c r="E306" t="s">
        <v>39</v>
      </c>
      <c r="F306" t="s">
        <v>25</v>
      </c>
      <c r="G306">
        <v>5</v>
      </c>
    </row>
    <row r="307" spans="1:7" x14ac:dyDescent="0.3">
      <c r="A307">
        <v>306</v>
      </c>
      <c r="B307" t="s">
        <v>339</v>
      </c>
      <c r="C307" t="s">
        <v>22</v>
      </c>
      <c r="D307" t="s">
        <v>23</v>
      </c>
      <c r="E307" t="s">
        <v>35</v>
      </c>
      <c r="F307" t="s">
        <v>31</v>
      </c>
      <c r="G307">
        <v>1</v>
      </c>
    </row>
    <row r="308" spans="1:7" x14ac:dyDescent="0.3">
      <c r="A308">
        <v>307</v>
      </c>
      <c r="B308" t="s">
        <v>340</v>
      </c>
      <c r="C308" t="s">
        <v>27</v>
      </c>
      <c r="D308" t="s">
        <v>30</v>
      </c>
      <c r="E308" t="s">
        <v>39</v>
      </c>
      <c r="F308" t="s">
        <v>31</v>
      </c>
      <c r="G308">
        <v>2</v>
      </c>
    </row>
    <row r="309" spans="1:7" x14ac:dyDescent="0.3">
      <c r="A309">
        <v>308</v>
      </c>
      <c r="B309" t="s">
        <v>341</v>
      </c>
      <c r="C309" t="s">
        <v>27</v>
      </c>
      <c r="D309" t="s">
        <v>30</v>
      </c>
      <c r="E309" t="s">
        <v>39</v>
      </c>
      <c r="F309" t="s">
        <v>25</v>
      </c>
      <c r="G309">
        <v>1</v>
      </c>
    </row>
    <row r="310" spans="1:7" x14ac:dyDescent="0.3">
      <c r="A310">
        <v>309</v>
      </c>
      <c r="B310" t="s">
        <v>342</v>
      </c>
      <c r="C310" t="s">
        <v>38</v>
      </c>
      <c r="D310" t="s">
        <v>30</v>
      </c>
      <c r="E310" t="s">
        <v>35</v>
      </c>
      <c r="F310" t="s">
        <v>25</v>
      </c>
      <c r="G310">
        <v>2</v>
      </c>
    </row>
    <row r="311" spans="1:7" x14ac:dyDescent="0.3">
      <c r="A311">
        <v>310</v>
      </c>
      <c r="B311" t="s">
        <v>343</v>
      </c>
      <c r="C311" t="s">
        <v>27</v>
      </c>
      <c r="D311" t="s">
        <v>23</v>
      </c>
      <c r="E311" t="s">
        <v>39</v>
      </c>
      <c r="F311" t="s">
        <v>25</v>
      </c>
      <c r="G311">
        <v>1</v>
      </c>
    </row>
    <row r="312" spans="1:7" x14ac:dyDescent="0.3">
      <c r="A312">
        <v>311</v>
      </c>
      <c r="B312" t="s">
        <v>344</v>
      </c>
      <c r="C312" t="s">
        <v>38</v>
      </c>
      <c r="D312" t="s">
        <v>23</v>
      </c>
      <c r="E312" t="s">
        <v>28</v>
      </c>
      <c r="F312" t="s">
        <v>25</v>
      </c>
      <c r="G312">
        <v>3</v>
      </c>
    </row>
    <row r="313" spans="1:7" x14ac:dyDescent="0.3">
      <c r="A313">
        <v>312</v>
      </c>
      <c r="B313" t="s">
        <v>345</v>
      </c>
      <c r="C313" t="s">
        <v>27</v>
      </c>
      <c r="D313" t="s">
        <v>30</v>
      </c>
      <c r="E313" t="s">
        <v>39</v>
      </c>
      <c r="F313" t="s">
        <v>25</v>
      </c>
      <c r="G313">
        <v>3</v>
      </c>
    </row>
    <row r="314" spans="1:7" x14ac:dyDescent="0.3">
      <c r="A314">
        <v>313</v>
      </c>
      <c r="B314" t="s">
        <v>346</v>
      </c>
      <c r="C314" t="s">
        <v>22</v>
      </c>
      <c r="D314" t="s">
        <v>30</v>
      </c>
      <c r="E314" t="s">
        <v>24</v>
      </c>
      <c r="F314" t="s">
        <v>31</v>
      </c>
      <c r="G314">
        <v>5</v>
      </c>
    </row>
    <row r="315" spans="1:7" x14ac:dyDescent="0.3">
      <c r="A315">
        <v>314</v>
      </c>
      <c r="B315" t="s">
        <v>347</v>
      </c>
      <c r="C315" t="s">
        <v>22</v>
      </c>
      <c r="D315" t="s">
        <v>30</v>
      </c>
      <c r="E315" t="s">
        <v>28</v>
      </c>
      <c r="F315" t="s">
        <v>31</v>
      </c>
      <c r="G315">
        <v>1</v>
      </c>
    </row>
    <row r="316" spans="1:7" x14ac:dyDescent="0.3">
      <c r="A316">
        <v>315</v>
      </c>
      <c r="B316" t="s">
        <v>348</v>
      </c>
      <c r="C316" t="s">
        <v>27</v>
      </c>
      <c r="D316" t="s">
        <v>23</v>
      </c>
      <c r="E316" t="s">
        <v>39</v>
      </c>
      <c r="F316" t="s">
        <v>25</v>
      </c>
      <c r="G316">
        <v>2</v>
      </c>
    </row>
    <row r="317" spans="1:7" x14ac:dyDescent="0.3">
      <c r="A317">
        <v>316</v>
      </c>
      <c r="B317" t="s">
        <v>349</v>
      </c>
      <c r="C317" t="s">
        <v>27</v>
      </c>
      <c r="D317" t="s">
        <v>23</v>
      </c>
      <c r="E317" t="s">
        <v>24</v>
      </c>
      <c r="F317" t="s">
        <v>31</v>
      </c>
      <c r="G317">
        <v>3</v>
      </c>
    </row>
    <row r="318" spans="1:7" x14ac:dyDescent="0.3">
      <c r="A318">
        <v>317</v>
      </c>
      <c r="B318" t="s">
        <v>350</v>
      </c>
      <c r="C318" t="s">
        <v>27</v>
      </c>
      <c r="D318" t="s">
        <v>23</v>
      </c>
      <c r="E318" t="s">
        <v>24</v>
      </c>
      <c r="F318" t="s">
        <v>25</v>
      </c>
      <c r="G318">
        <v>5</v>
      </c>
    </row>
    <row r="319" spans="1:7" x14ac:dyDescent="0.3">
      <c r="A319">
        <v>318</v>
      </c>
      <c r="B319" t="s">
        <v>351</v>
      </c>
      <c r="C319" t="s">
        <v>27</v>
      </c>
      <c r="D319" t="s">
        <v>30</v>
      </c>
      <c r="E319" t="s">
        <v>35</v>
      </c>
      <c r="F319" t="s">
        <v>25</v>
      </c>
      <c r="G319">
        <v>4</v>
      </c>
    </row>
    <row r="320" spans="1:7" x14ac:dyDescent="0.3">
      <c r="A320">
        <v>319</v>
      </c>
      <c r="B320" t="s">
        <v>352</v>
      </c>
      <c r="C320" t="s">
        <v>27</v>
      </c>
      <c r="D320" t="s">
        <v>30</v>
      </c>
      <c r="E320" t="s">
        <v>35</v>
      </c>
      <c r="F320" t="s">
        <v>31</v>
      </c>
      <c r="G320">
        <v>2</v>
      </c>
    </row>
    <row r="321" spans="1:7" x14ac:dyDescent="0.3">
      <c r="A321">
        <v>320</v>
      </c>
      <c r="B321" t="s">
        <v>353</v>
      </c>
      <c r="C321" t="s">
        <v>38</v>
      </c>
      <c r="D321" t="s">
        <v>30</v>
      </c>
      <c r="E321" t="s">
        <v>39</v>
      </c>
      <c r="F321" t="s">
        <v>25</v>
      </c>
      <c r="G321">
        <v>3</v>
      </c>
    </row>
    <row r="322" spans="1:7" x14ac:dyDescent="0.3">
      <c r="A322">
        <v>321</v>
      </c>
      <c r="B322" t="s">
        <v>354</v>
      </c>
      <c r="C322" t="s">
        <v>33</v>
      </c>
      <c r="D322" t="s">
        <v>23</v>
      </c>
      <c r="E322" t="s">
        <v>24</v>
      </c>
      <c r="F322" t="s">
        <v>25</v>
      </c>
      <c r="G322">
        <v>4</v>
      </c>
    </row>
    <row r="323" spans="1:7" x14ac:dyDescent="0.3">
      <c r="A323">
        <v>322</v>
      </c>
      <c r="B323" t="s">
        <v>355</v>
      </c>
      <c r="C323" t="s">
        <v>33</v>
      </c>
      <c r="D323" t="s">
        <v>30</v>
      </c>
      <c r="E323" t="s">
        <v>28</v>
      </c>
      <c r="F323" t="s">
        <v>25</v>
      </c>
      <c r="G323">
        <v>5</v>
      </c>
    </row>
    <row r="324" spans="1:7" x14ac:dyDescent="0.3">
      <c r="A324">
        <v>323</v>
      </c>
      <c r="B324" t="s">
        <v>356</v>
      </c>
      <c r="C324" t="s">
        <v>45</v>
      </c>
      <c r="D324" t="s">
        <v>30</v>
      </c>
      <c r="E324" t="s">
        <v>28</v>
      </c>
      <c r="F324" t="s">
        <v>25</v>
      </c>
      <c r="G324">
        <v>1</v>
      </c>
    </row>
    <row r="325" spans="1:7" x14ac:dyDescent="0.3">
      <c r="A325">
        <v>324</v>
      </c>
      <c r="B325" t="s">
        <v>357</v>
      </c>
      <c r="C325" t="s">
        <v>38</v>
      </c>
      <c r="D325" t="s">
        <v>30</v>
      </c>
      <c r="E325" t="s">
        <v>39</v>
      </c>
      <c r="F325" t="s">
        <v>25</v>
      </c>
      <c r="G325">
        <v>3</v>
      </c>
    </row>
    <row r="326" spans="1:7" x14ac:dyDescent="0.3">
      <c r="A326">
        <v>325</v>
      </c>
      <c r="B326" t="s">
        <v>358</v>
      </c>
      <c r="C326" t="s">
        <v>45</v>
      </c>
      <c r="D326" t="s">
        <v>30</v>
      </c>
      <c r="E326" t="s">
        <v>24</v>
      </c>
      <c r="F326" t="s">
        <v>31</v>
      </c>
      <c r="G326">
        <v>1</v>
      </c>
    </row>
    <row r="327" spans="1:7" x14ac:dyDescent="0.3">
      <c r="A327">
        <v>326</v>
      </c>
      <c r="B327" t="s">
        <v>359</v>
      </c>
      <c r="C327" t="s">
        <v>45</v>
      </c>
      <c r="D327" t="s">
        <v>23</v>
      </c>
      <c r="E327" t="s">
        <v>24</v>
      </c>
      <c r="F327" t="s">
        <v>31</v>
      </c>
      <c r="G327">
        <v>3</v>
      </c>
    </row>
    <row r="328" spans="1:7" x14ac:dyDescent="0.3">
      <c r="A328">
        <v>327</v>
      </c>
      <c r="B328" t="s">
        <v>360</v>
      </c>
      <c r="C328" t="s">
        <v>33</v>
      </c>
      <c r="D328" t="s">
        <v>23</v>
      </c>
      <c r="E328" t="s">
        <v>28</v>
      </c>
      <c r="F328" t="s">
        <v>25</v>
      </c>
      <c r="G328">
        <v>3</v>
      </c>
    </row>
    <row r="329" spans="1:7" x14ac:dyDescent="0.3">
      <c r="A329">
        <v>328</v>
      </c>
      <c r="B329" t="s">
        <v>361</v>
      </c>
      <c r="C329" t="s">
        <v>22</v>
      </c>
      <c r="D329" t="s">
        <v>30</v>
      </c>
      <c r="E329" t="s">
        <v>35</v>
      </c>
      <c r="F329" t="s">
        <v>31</v>
      </c>
      <c r="G329">
        <v>2</v>
      </c>
    </row>
    <row r="330" spans="1:7" x14ac:dyDescent="0.3">
      <c r="A330">
        <v>329</v>
      </c>
      <c r="B330" t="s">
        <v>362</v>
      </c>
      <c r="C330" t="s">
        <v>45</v>
      </c>
      <c r="D330" t="s">
        <v>30</v>
      </c>
      <c r="E330" t="s">
        <v>24</v>
      </c>
      <c r="F330" t="s">
        <v>25</v>
      </c>
      <c r="G330">
        <v>4</v>
      </c>
    </row>
    <row r="331" spans="1:7" x14ac:dyDescent="0.3">
      <c r="A331">
        <v>330</v>
      </c>
      <c r="B331" t="s">
        <v>363</v>
      </c>
      <c r="C331" t="s">
        <v>45</v>
      </c>
      <c r="D331" t="s">
        <v>23</v>
      </c>
      <c r="E331" t="s">
        <v>28</v>
      </c>
      <c r="F331" t="s">
        <v>31</v>
      </c>
      <c r="G331">
        <v>5</v>
      </c>
    </row>
    <row r="332" spans="1:7" x14ac:dyDescent="0.3">
      <c r="A332">
        <v>331</v>
      </c>
      <c r="B332" t="s">
        <v>364</v>
      </c>
      <c r="C332" t="s">
        <v>27</v>
      </c>
      <c r="D332" t="s">
        <v>23</v>
      </c>
      <c r="E332" t="s">
        <v>35</v>
      </c>
      <c r="F332" t="s">
        <v>25</v>
      </c>
      <c r="G332">
        <v>4</v>
      </c>
    </row>
    <row r="333" spans="1:7" x14ac:dyDescent="0.3">
      <c r="A333">
        <v>332</v>
      </c>
      <c r="B333" t="s">
        <v>365</v>
      </c>
      <c r="C333" t="s">
        <v>45</v>
      </c>
      <c r="D333" t="s">
        <v>30</v>
      </c>
      <c r="E333" t="s">
        <v>39</v>
      </c>
      <c r="F333" t="s">
        <v>25</v>
      </c>
      <c r="G333">
        <v>5</v>
      </c>
    </row>
    <row r="334" spans="1:7" x14ac:dyDescent="0.3">
      <c r="A334">
        <v>333</v>
      </c>
      <c r="B334" t="s">
        <v>366</v>
      </c>
      <c r="C334" t="s">
        <v>33</v>
      </c>
      <c r="D334" t="s">
        <v>30</v>
      </c>
      <c r="E334" t="s">
        <v>28</v>
      </c>
      <c r="F334" t="s">
        <v>25</v>
      </c>
      <c r="G334">
        <v>1</v>
      </c>
    </row>
    <row r="335" spans="1:7" x14ac:dyDescent="0.3">
      <c r="A335">
        <v>334</v>
      </c>
      <c r="B335" t="s">
        <v>367</v>
      </c>
      <c r="C335" t="s">
        <v>33</v>
      </c>
      <c r="D335" t="s">
        <v>30</v>
      </c>
      <c r="E335" t="s">
        <v>39</v>
      </c>
      <c r="F335" t="s">
        <v>31</v>
      </c>
      <c r="G335">
        <v>1</v>
      </c>
    </row>
    <row r="336" spans="1:7" x14ac:dyDescent="0.3">
      <c r="A336">
        <v>335</v>
      </c>
      <c r="B336" t="s">
        <v>368</v>
      </c>
      <c r="C336" t="s">
        <v>27</v>
      </c>
      <c r="D336" t="s">
        <v>30</v>
      </c>
      <c r="E336" t="s">
        <v>35</v>
      </c>
      <c r="F336" t="s">
        <v>25</v>
      </c>
      <c r="G336">
        <v>4</v>
      </c>
    </row>
    <row r="337" spans="1:7" x14ac:dyDescent="0.3">
      <c r="A337">
        <v>336</v>
      </c>
      <c r="B337" t="s">
        <v>369</v>
      </c>
      <c r="C337" t="s">
        <v>38</v>
      </c>
      <c r="D337" t="s">
        <v>30</v>
      </c>
      <c r="E337" t="s">
        <v>24</v>
      </c>
      <c r="F337" t="s">
        <v>25</v>
      </c>
      <c r="G337">
        <v>4</v>
      </c>
    </row>
    <row r="338" spans="1:7" x14ac:dyDescent="0.3">
      <c r="A338">
        <v>337</v>
      </c>
      <c r="B338" t="s">
        <v>370</v>
      </c>
      <c r="C338" t="s">
        <v>38</v>
      </c>
      <c r="D338" t="s">
        <v>23</v>
      </c>
      <c r="E338" t="s">
        <v>35</v>
      </c>
      <c r="F338" t="s">
        <v>25</v>
      </c>
      <c r="G338">
        <v>1</v>
      </c>
    </row>
    <row r="339" spans="1:7" x14ac:dyDescent="0.3">
      <c r="A339">
        <v>338</v>
      </c>
      <c r="B339" t="s">
        <v>371</v>
      </c>
      <c r="C339" t="s">
        <v>38</v>
      </c>
      <c r="D339" t="s">
        <v>23</v>
      </c>
      <c r="E339" t="s">
        <v>28</v>
      </c>
      <c r="F339" t="s">
        <v>31</v>
      </c>
      <c r="G339">
        <v>2</v>
      </c>
    </row>
    <row r="340" spans="1:7" x14ac:dyDescent="0.3">
      <c r="A340">
        <v>339</v>
      </c>
      <c r="B340" t="s">
        <v>372</v>
      </c>
      <c r="C340" t="s">
        <v>38</v>
      </c>
      <c r="D340" t="s">
        <v>23</v>
      </c>
      <c r="E340" t="s">
        <v>39</v>
      </c>
      <c r="F340" t="s">
        <v>25</v>
      </c>
      <c r="G340">
        <v>1</v>
      </c>
    </row>
    <row r="341" spans="1:7" x14ac:dyDescent="0.3">
      <c r="A341">
        <v>340</v>
      </c>
      <c r="B341" t="s">
        <v>373</v>
      </c>
      <c r="C341" t="s">
        <v>22</v>
      </c>
      <c r="D341" t="s">
        <v>23</v>
      </c>
      <c r="E341" t="s">
        <v>35</v>
      </c>
      <c r="F341" t="s">
        <v>25</v>
      </c>
      <c r="G341">
        <v>4</v>
      </c>
    </row>
    <row r="342" spans="1:7" x14ac:dyDescent="0.3">
      <c r="A342">
        <v>341</v>
      </c>
      <c r="B342" t="s">
        <v>374</v>
      </c>
      <c r="C342" t="s">
        <v>22</v>
      </c>
      <c r="D342" t="s">
        <v>23</v>
      </c>
      <c r="E342" t="s">
        <v>28</v>
      </c>
      <c r="F342" t="s">
        <v>25</v>
      </c>
      <c r="G342">
        <v>2</v>
      </c>
    </row>
    <row r="343" spans="1:7" x14ac:dyDescent="0.3">
      <c r="A343">
        <v>342</v>
      </c>
      <c r="B343" t="s">
        <v>375</v>
      </c>
      <c r="C343" t="s">
        <v>22</v>
      </c>
      <c r="D343" t="s">
        <v>30</v>
      </c>
      <c r="E343" t="s">
        <v>39</v>
      </c>
      <c r="F343" t="s">
        <v>31</v>
      </c>
      <c r="G343">
        <v>1</v>
      </c>
    </row>
    <row r="344" spans="1:7" x14ac:dyDescent="0.3">
      <c r="A344">
        <v>343</v>
      </c>
      <c r="B344" t="s">
        <v>376</v>
      </c>
      <c r="C344" t="s">
        <v>45</v>
      </c>
      <c r="D344" t="s">
        <v>30</v>
      </c>
      <c r="E344" t="s">
        <v>39</v>
      </c>
      <c r="F344" t="s">
        <v>25</v>
      </c>
      <c r="G344">
        <v>4</v>
      </c>
    </row>
    <row r="345" spans="1:7" x14ac:dyDescent="0.3">
      <c r="A345">
        <v>344</v>
      </c>
      <c r="B345" t="s">
        <v>377</v>
      </c>
      <c r="C345" t="s">
        <v>45</v>
      </c>
      <c r="D345" t="s">
        <v>30</v>
      </c>
      <c r="E345" t="s">
        <v>35</v>
      </c>
      <c r="F345" t="s">
        <v>25</v>
      </c>
      <c r="G345">
        <v>4</v>
      </c>
    </row>
    <row r="346" spans="1:7" x14ac:dyDescent="0.3">
      <c r="A346">
        <v>345</v>
      </c>
      <c r="B346" t="s">
        <v>378</v>
      </c>
      <c r="C346" t="s">
        <v>27</v>
      </c>
      <c r="D346" t="s">
        <v>23</v>
      </c>
      <c r="E346" t="s">
        <v>35</v>
      </c>
      <c r="F346" t="s">
        <v>31</v>
      </c>
      <c r="G346">
        <v>5</v>
      </c>
    </row>
    <row r="347" spans="1:7" x14ac:dyDescent="0.3">
      <c r="A347">
        <v>346</v>
      </c>
      <c r="B347" t="s">
        <v>379</v>
      </c>
      <c r="C347" t="s">
        <v>38</v>
      </c>
      <c r="D347" t="s">
        <v>23</v>
      </c>
      <c r="E347" t="s">
        <v>28</v>
      </c>
      <c r="F347" t="s">
        <v>25</v>
      </c>
      <c r="G347">
        <v>3</v>
      </c>
    </row>
    <row r="348" spans="1:7" x14ac:dyDescent="0.3">
      <c r="A348">
        <v>347</v>
      </c>
      <c r="B348" t="s">
        <v>380</v>
      </c>
      <c r="C348" t="s">
        <v>33</v>
      </c>
      <c r="D348" t="s">
        <v>30</v>
      </c>
      <c r="E348" t="s">
        <v>24</v>
      </c>
      <c r="F348" t="s">
        <v>25</v>
      </c>
      <c r="G348">
        <v>4</v>
      </c>
    </row>
    <row r="349" spans="1:7" x14ac:dyDescent="0.3">
      <c r="A349">
        <v>348</v>
      </c>
      <c r="B349" t="s">
        <v>381</v>
      </c>
      <c r="C349" t="s">
        <v>38</v>
      </c>
      <c r="D349" t="s">
        <v>30</v>
      </c>
      <c r="E349" t="s">
        <v>35</v>
      </c>
      <c r="F349" t="s">
        <v>25</v>
      </c>
      <c r="G349">
        <v>2</v>
      </c>
    </row>
    <row r="350" spans="1:7" x14ac:dyDescent="0.3">
      <c r="A350">
        <v>349</v>
      </c>
      <c r="B350" t="s">
        <v>382</v>
      </c>
      <c r="C350" t="s">
        <v>27</v>
      </c>
      <c r="D350" t="s">
        <v>30</v>
      </c>
      <c r="E350" t="s">
        <v>39</v>
      </c>
      <c r="F350" t="s">
        <v>25</v>
      </c>
      <c r="G350">
        <v>2</v>
      </c>
    </row>
    <row r="351" spans="1:7" x14ac:dyDescent="0.3">
      <c r="A351">
        <v>350</v>
      </c>
      <c r="B351" t="s">
        <v>383</v>
      </c>
      <c r="C351" t="s">
        <v>33</v>
      </c>
      <c r="D351" t="s">
        <v>23</v>
      </c>
      <c r="E351" t="s">
        <v>24</v>
      </c>
      <c r="F351" t="s">
        <v>31</v>
      </c>
      <c r="G351">
        <v>1</v>
      </c>
    </row>
    <row r="352" spans="1:7" x14ac:dyDescent="0.3">
      <c r="A352">
        <v>351</v>
      </c>
      <c r="B352" t="s">
        <v>384</v>
      </c>
      <c r="C352" t="s">
        <v>38</v>
      </c>
      <c r="D352" t="s">
        <v>23</v>
      </c>
      <c r="E352" t="s">
        <v>24</v>
      </c>
      <c r="F352" t="s">
        <v>31</v>
      </c>
      <c r="G352">
        <v>2</v>
      </c>
    </row>
    <row r="353" spans="1:7" x14ac:dyDescent="0.3">
      <c r="A353">
        <v>352</v>
      </c>
      <c r="B353" t="s">
        <v>385</v>
      </c>
      <c r="C353" t="s">
        <v>27</v>
      </c>
      <c r="D353" t="s">
        <v>23</v>
      </c>
      <c r="E353" t="s">
        <v>28</v>
      </c>
      <c r="F353" t="s">
        <v>31</v>
      </c>
      <c r="G353">
        <v>3</v>
      </c>
    </row>
    <row r="354" spans="1:7" x14ac:dyDescent="0.3">
      <c r="A354">
        <v>353</v>
      </c>
      <c r="B354" t="s">
        <v>386</v>
      </c>
      <c r="C354" t="s">
        <v>22</v>
      </c>
      <c r="D354" t="s">
        <v>23</v>
      </c>
      <c r="E354" t="s">
        <v>28</v>
      </c>
      <c r="F354" t="s">
        <v>25</v>
      </c>
      <c r="G354">
        <v>2</v>
      </c>
    </row>
    <row r="355" spans="1:7" x14ac:dyDescent="0.3">
      <c r="A355">
        <v>354</v>
      </c>
      <c r="B355" t="s">
        <v>387</v>
      </c>
      <c r="C355" t="s">
        <v>33</v>
      </c>
      <c r="D355" t="s">
        <v>23</v>
      </c>
      <c r="E355" t="s">
        <v>39</v>
      </c>
      <c r="F355" t="s">
        <v>31</v>
      </c>
      <c r="G355">
        <v>2</v>
      </c>
    </row>
    <row r="356" spans="1:7" x14ac:dyDescent="0.3">
      <c r="A356">
        <v>355</v>
      </c>
      <c r="B356" t="s">
        <v>388</v>
      </c>
      <c r="C356" t="s">
        <v>27</v>
      </c>
      <c r="D356" t="s">
        <v>30</v>
      </c>
      <c r="E356" t="s">
        <v>28</v>
      </c>
      <c r="F356" t="s">
        <v>25</v>
      </c>
      <c r="G356">
        <v>3</v>
      </c>
    </row>
    <row r="357" spans="1:7" x14ac:dyDescent="0.3">
      <c r="A357">
        <v>356</v>
      </c>
      <c r="B357" t="s">
        <v>389</v>
      </c>
      <c r="C357" t="s">
        <v>45</v>
      </c>
      <c r="D357" t="s">
        <v>30</v>
      </c>
      <c r="E357" t="s">
        <v>24</v>
      </c>
      <c r="F357" t="s">
        <v>25</v>
      </c>
      <c r="G357">
        <v>2</v>
      </c>
    </row>
    <row r="358" spans="1:7" x14ac:dyDescent="0.3">
      <c r="A358">
        <v>357</v>
      </c>
      <c r="B358" t="s">
        <v>390</v>
      </c>
      <c r="C358" t="s">
        <v>38</v>
      </c>
      <c r="D358" t="s">
        <v>23</v>
      </c>
      <c r="E358" t="s">
        <v>39</v>
      </c>
      <c r="F358" t="s">
        <v>31</v>
      </c>
      <c r="G358">
        <v>5</v>
      </c>
    </row>
    <row r="359" spans="1:7" x14ac:dyDescent="0.3">
      <c r="A359">
        <v>358</v>
      </c>
      <c r="B359" t="s">
        <v>391</v>
      </c>
      <c r="C359" t="s">
        <v>27</v>
      </c>
      <c r="D359" t="s">
        <v>30</v>
      </c>
      <c r="E359" t="s">
        <v>35</v>
      </c>
      <c r="F359" t="s">
        <v>31</v>
      </c>
      <c r="G359">
        <v>3</v>
      </c>
    </row>
    <row r="360" spans="1:7" x14ac:dyDescent="0.3">
      <c r="A360">
        <v>359</v>
      </c>
      <c r="B360" t="s">
        <v>392</v>
      </c>
      <c r="C360" t="s">
        <v>33</v>
      </c>
      <c r="D360" t="s">
        <v>23</v>
      </c>
      <c r="E360" t="s">
        <v>35</v>
      </c>
      <c r="F360" t="s">
        <v>31</v>
      </c>
      <c r="G360">
        <v>5</v>
      </c>
    </row>
    <row r="361" spans="1:7" x14ac:dyDescent="0.3">
      <c r="A361">
        <v>360</v>
      </c>
      <c r="B361" t="s">
        <v>393</v>
      </c>
      <c r="C361" t="s">
        <v>27</v>
      </c>
      <c r="D361" t="s">
        <v>23</v>
      </c>
      <c r="E361" t="s">
        <v>35</v>
      </c>
      <c r="F361" t="s">
        <v>25</v>
      </c>
      <c r="G361">
        <v>5</v>
      </c>
    </row>
    <row r="362" spans="1:7" x14ac:dyDescent="0.3">
      <c r="A362">
        <v>361</v>
      </c>
      <c r="B362" t="s">
        <v>394</v>
      </c>
      <c r="C362" t="s">
        <v>22</v>
      </c>
      <c r="D362" t="s">
        <v>23</v>
      </c>
      <c r="E362" t="s">
        <v>39</v>
      </c>
      <c r="F362" t="s">
        <v>31</v>
      </c>
      <c r="G362">
        <v>1</v>
      </c>
    </row>
    <row r="363" spans="1:7" x14ac:dyDescent="0.3">
      <c r="A363">
        <v>362</v>
      </c>
      <c r="B363" t="s">
        <v>395</v>
      </c>
      <c r="C363" t="s">
        <v>27</v>
      </c>
      <c r="D363" t="s">
        <v>23</v>
      </c>
      <c r="E363" t="s">
        <v>39</v>
      </c>
      <c r="F363" t="s">
        <v>25</v>
      </c>
      <c r="G363">
        <v>2</v>
      </c>
    </row>
    <row r="364" spans="1:7" x14ac:dyDescent="0.3">
      <c r="A364">
        <v>363</v>
      </c>
      <c r="B364" t="s">
        <v>396</v>
      </c>
      <c r="C364" t="s">
        <v>45</v>
      </c>
      <c r="D364" t="s">
        <v>23</v>
      </c>
      <c r="E364" t="s">
        <v>35</v>
      </c>
      <c r="F364" t="s">
        <v>31</v>
      </c>
      <c r="G364">
        <v>5</v>
      </c>
    </row>
    <row r="365" spans="1:7" x14ac:dyDescent="0.3">
      <c r="A365">
        <v>364</v>
      </c>
      <c r="B365" t="s">
        <v>397</v>
      </c>
      <c r="C365" t="s">
        <v>27</v>
      </c>
      <c r="D365" t="s">
        <v>23</v>
      </c>
      <c r="E365" t="s">
        <v>35</v>
      </c>
      <c r="F365" t="s">
        <v>31</v>
      </c>
      <c r="G365">
        <v>2</v>
      </c>
    </row>
    <row r="366" spans="1:7" x14ac:dyDescent="0.3">
      <c r="A366">
        <v>365</v>
      </c>
      <c r="B366" t="s">
        <v>398</v>
      </c>
      <c r="C366" t="s">
        <v>22</v>
      </c>
      <c r="D366" t="s">
        <v>23</v>
      </c>
      <c r="E366" t="s">
        <v>35</v>
      </c>
      <c r="F366" t="s">
        <v>31</v>
      </c>
      <c r="G366">
        <v>1</v>
      </c>
    </row>
    <row r="367" spans="1:7" x14ac:dyDescent="0.3">
      <c r="A367">
        <v>366</v>
      </c>
      <c r="B367" t="s">
        <v>399</v>
      </c>
      <c r="C367" t="s">
        <v>38</v>
      </c>
      <c r="D367" t="s">
        <v>30</v>
      </c>
      <c r="E367" t="s">
        <v>24</v>
      </c>
      <c r="F367" t="s">
        <v>31</v>
      </c>
      <c r="G367">
        <v>2</v>
      </c>
    </row>
    <row r="368" spans="1:7" x14ac:dyDescent="0.3">
      <c r="A368">
        <v>367</v>
      </c>
      <c r="B368" t="s">
        <v>400</v>
      </c>
      <c r="C368" t="s">
        <v>27</v>
      </c>
      <c r="D368" t="s">
        <v>23</v>
      </c>
      <c r="E368" t="s">
        <v>24</v>
      </c>
      <c r="F368" t="s">
        <v>25</v>
      </c>
      <c r="G368">
        <v>4</v>
      </c>
    </row>
    <row r="369" spans="1:7" x14ac:dyDescent="0.3">
      <c r="A369">
        <v>368</v>
      </c>
      <c r="B369" t="s">
        <v>401</v>
      </c>
      <c r="C369" t="s">
        <v>22</v>
      </c>
      <c r="D369" t="s">
        <v>30</v>
      </c>
      <c r="E369" t="s">
        <v>24</v>
      </c>
      <c r="F369" t="s">
        <v>25</v>
      </c>
      <c r="G369">
        <v>5</v>
      </c>
    </row>
    <row r="370" spans="1:7" x14ac:dyDescent="0.3">
      <c r="A370">
        <v>369</v>
      </c>
      <c r="B370" t="s">
        <v>402</v>
      </c>
      <c r="C370" t="s">
        <v>45</v>
      </c>
      <c r="D370" t="s">
        <v>30</v>
      </c>
      <c r="E370" t="s">
        <v>24</v>
      </c>
      <c r="F370" t="s">
        <v>25</v>
      </c>
      <c r="G370">
        <v>5</v>
      </c>
    </row>
    <row r="371" spans="1:7" x14ac:dyDescent="0.3">
      <c r="A371">
        <v>370</v>
      </c>
      <c r="B371" t="s">
        <v>403</v>
      </c>
      <c r="C371" t="s">
        <v>38</v>
      </c>
      <c r="D371" t="s">
        <v>30</v>
      </c>
      <c r="E371" t="s">
        <v>35</v>
      </c>
      <c r="F371" t="s">
        <v>25</v>
      </c>
      <c r="G371">
        <v>5</v>
      </c>
    </row>
    <row r="372" spans="1:7" x14ac:dyDescent="0.3">
      <c r="A372">
        <v>371</v>
      </c>
      <c r="B372" t="s">
        <v>404</v>
      </c>
      <c r="C372" t="s">
        <v>45</v>
      </c>
      <c r="D372" t="s">
        <v>23</v>
      </c>
      <c r="E372" t="s">
        <v>35</v>
      </c>
      <c r="F372" t="s">
        <v>31</v>
      </c>
      <c r="G372">
        <v>3</v>
      </c>
    </row>
    <row r="373" spans="1:7" x14ac:dyDescent="0.3">
      <c r="A373">
        <v>372</v>
      </c>
      <c r="B373" t="s">
        <v>405</v>
      </c>
      <c r="C373" t="s">
        <v>38</v>
      </c>
      <c r="D373" t="s">
        <v>30</v>
      </c>
      <c r="E373" t="s">
        <v>24</v>
      </c>
      <c r="F373" t="s">
        <v>31</v>
      </c>
      <c r="G373">
        <v>2</v>
      </c>
    </row>
    <row r="374" spans="1:7" x14ac:dyDescent="0.3">
      <c r="A374">
        <v>373</v>
      </c>
      <c r="B374" t="s">
        <v>406</v>
      </c>
      <c r="C374" t="s">
        <v>38</v>
      </c>
      <c r="D374" t="s">
        <v>23</v>
      </c>
      <c r="E374" t="s">
        <v>35</v>
      </c>
      <c r="F374" t="s">
        <v>25</v>
      </c>
      <c r="G374">
        <v>4</v>
      </c>
    </row>
    <row r="375" spans="1:7" x14ac:dyDescent="0.3">
      <c r="A375">
        <v>374</v>
      </c>
      <c r="B375" t="s">
        <v>407</v>
      </c>
      <c r="C375" t="s">
        <v>45</v>
      </c>
      <c r="D375" t="s">
        <v>30</v>
      </c>
      <c r="E375" t="s">
        <v>28</v>
      </c>
      <c r="F375" t="s">
        <v>31</v>
      </c>
      <c r="G375">
        <v>1</v>
      </c>
    </row>
    <row r="376" spans="1:7" x14ac:dyDescent="0.3">
      <c r="A376">
        <v>375</v>
      </c>
      <c r="B376" t="s">
        <v>408</v>
      </c>
      <c r="C376" t="s">
        <v>38</v>
      </c>
      <c r="D376" t="s">
        <v>30</v>
      </c>
      <c r="E376" t="s">
        <v>24</v>
      </c>
      <c r="F376" t="s">
        <v>25</v>
      </c>
      <c r="G376">
        <v>5</v>
      </c>
    </row>
    <row r="377" spans="1:7" x14ac:dyDescent="0.3">
      <c r="A377">
        <v>376</v>
      </c>
      <c r="B377" t="s">
        <v>409</v>
      </c>
      <c r="C377" t="s">
        <v>45</v>
      </c>
      <c r="D377" t="s">
        <v>30</v>
      </c>
      <c r="E377" t="s">
        <v>28</v>
      </c>
      <c r="F377" t="s">
        <v>25</v>
      </c>
      <c r="G377">
        <v>4</v>
      </c>
    </row>
    <row r="378" spans="1:7" x14ac:dyDescent="0.3">
      <c r="A378">
        <v>377</v>
      </c>
      <c r="B378" t="s">
        <v>410</v>
      </c>
      <c r="C378" t="s">
        <v>33</v>
      </c>
      <c r="D378" t="s">
        <v>30</v>
      </c>
      <c r="E378" t="s">
        <v>35</v>
      </c>
      <c r="F378" t="s">
        <v>31</v>
      </c>
      <c r="G378">
        <v>5</v>
      </c>
    </row>
    <row r="379" spans="1:7" x14ac:dyDescent="0.3">
      <c r="A379">
        <v>378</v>
      </c>
      <c r="B379" t="s">
        <v>411</v>
      </c>
      <c r="C379" t="s">
        <v>38</v>
      </c>
      <c r="D379" t="s">
        <v>30</v>
      </c>
      <c r="E379" t="s">
        <v>35</v>
      </c>
      <c r="F379" t="s">
        <v>31</v>
      </c>
      <c r="G379">
        <v>1</v>
      </c>
    </row>
    <row r="380" spans="1:7" x14ac:dyDescent="0.3">
      <c r="A380">
        <v>379</v>
      </c>
      <c r="B380" t="s">
        <v>412</v>
      </c>
      <c r="C380" t="s">
        <v>27</v>
      </c>
      <c r="D380" t="s">
        <v>30</v>
      </c>
      <c r="E380" t="s">
        <v>24</v>
      </c>
      <c r="F380" t="s">
        <v>25</v>
      </c>
      <c r="G380">
        <v>4</v>
      </c>
    </row>
    <row r="381" spans="1:7" x14ac:dyDescent="0.3">
      <c r="A381">
        <v>380</v>
      </c>
      <c r="B381" t="s">
        <v>413</v>
      </c>
      <c r="C381" t="s">
        <v>22</v>
      </c>
      <c r="D381" t="s">
        <v>23</v>
      </c>
      <c r="E381" t="s">
        <v>39</v>
      </c>
      <c r="F381" t="s">
        <v>31</v>
      </c>
      <c r="G381">
        <v>3</v>
      </c>
    </row>
    <row r="382" spans="1:7" x14ac:dyDescent="0.3">
      <c r="A382">
        <v>381</v>
      </c>
      <c r="B382" t="s">
        <v>414</v>
      </c>
      <c r="C382" t="s">
        <v>33</v>
      </c>
      <c r="D382" t="s">
        <v>30</v>
      </c>
      <c r="E382" t="s">
        <v>28</v>
      </c>
      <c r="F382" t="s">
        <v>25</v>
      </c>
      <c r="G382">
        <v>3</v>
      </c>
    </row>
    <row r="383" spans="1:7" x14ac:dyDescent="0.3">
      <c r="A383">
        <v>382</v>
      </c>
      <c r="B383" t="s">
        <v>415</v>
      </c>
      <c r="C383" t="s">
        <v>45</v>
      </c>
      <c r="D383" t="s">
        <v>30</v>
      </c>
      <c r="E383" t="s">
        <v>35</v>
      </c>
      <c r="F383" t="s">
        <v>31</v>
      </c>
      <c r="G383">
        <v>3</v>
      </c>
    </row>
    <row r="384" spans="1:7" x14ac:dyDescent="0.3">
      <c r="A384">
        <v>383</v>
      </c>
      <c r="B384" t="s">
        <v>416</v>
      </c>
      <c r="C384" t="s">
        <v>45</v>
      </c>
      <c r="D384" t="s">
        <v>23</v>
      </c>
      <c r="E384" t="s">
        <v>35</v>
      </c>
      <c r="F384" t="s">
        <v>31</v>
      </c>
      <c r="G384">
        <v>5</v>
      </c>
    </row>
    <row r="385" spans="1:7" x14ac:dyDescent="0.3">
      <c r="A385">
        <v>384</v>
      </c>
      <c r="B385" t="s">
        <v>417</v>
      </c>
      <c r="C385" t="s">
        <v>27</v>
      </c>
      <c r="D385" t="s">
        <v>23</v>
      </c>
      <c r="E385" t="s">
        <v>39</v>
      </c>
      <c r="F385" t="s">
        <v>25</v>
      </c>
      <c r="G385">
        <v>1</v>
      </c>
    </row>
    <row r="386" spans="1:7" x14ac:dyDescent="0.3">
      <c r="A386">
        <v>385</v>
      </c>
      <c r="B386" t="s">
        <v>418</v>
      </c>
      <c r="C386" t="s">
        <v>27</v>
      </c>
      <c r="D386" t="s">
        <v>23</v>
      </c>
      <c r="E386" t="s">
        <v>24</v>
      </c>
      <c r="F386" t="s">
        <v>25</v>
      </c>
      <c r="G386">
        <v>5</v>
      </c>
    </row>
    <row r="387" spans="1:7" x14ac:dyDescent="0.3">
      <c r="A387">
        <v>386</v>
      </c>
      <c r="B387" t="s">
        <v>419</v>
      </c>
      <c r="C387" t="s">
        <v>38</v>
      </c>
      <c r="D387" t="s">
        <v>23</v>
      </c>
      <c r="E387" t="s">
        <v>35</v>
      </c>
      <c r="F387" t="s">
        <v>25</v>
      </c>
      <c r="G387">
        <v>5</v>
      </c>
    </row>
    <row r="388" spans="1:7" x14ac:dyDescent="0.3">
      <c r="A388">
        <v>387</v>
      </c>
      <c r="B388" t="s">
        <v>420</v>
      </c>
      <c r="C388" t="s">
        <v>33</v>
      </c>
      <c r="D388" t="s">
        <v>23</v>
      </c>
      <c r="E388" t="s">
        <v>24</v>
      </c>
      <c r="F388" t="s">
        <v>25</v>
      </c>
      <c r="G388">
        <v>2</v>
      </c>
    </row>
    <row r="389" spans="1:7" x14ac:dyDescent="0.3">
      <c r="A389">
        <v>388</v>
      </c>
      <c r="B389" t="s">
        <v>421</v>
      </c>
      <c r="C389" t="s">
        <v>38</v>
      </c>
      <c r="D389" t="s">
        <v>23</v>
      </c>
      <c r="E389" t="s">
        <v>24</v>
      </c>
      <c r="F389" t="s">
        <v>25</v>
      </c>
      <c r="G389">
        <v>3</v>
      </c>
    </row>
    <row r="390" spans="1:7" x14ac:dyDescent="0.3">
      <c r="A390">
        <v>389</v>
      </c>
      <c r="B390" t="s">
        <v>422</v>
      </c>
      <c r="C390" t="s">
        <v>22</v>
      </c>
      <c r="D390" t="s">
        <v>23</v>
      </c>
      <c r="E390" t="s">
        <v>28</v>
      </c>
      <c r="F390" t="s">
        <v>25</v>
      </c>
      <c r="G390">
        <v>1</v>
      </c>
    </row>
    <row r="391" spans="1:7" x14ac:dyDescent="0.3">
      <c r="A391">
        <v>390</v>
      </c>
      <c r="B391" t="s">
        <v>423</v>
      </c>
      <c r="C391" t="s">
        <v>27</v>
      </c>
      <c r="D391" t="s">
        <v>30</v>
      </c>
      <c r="E391" t="s">
        <v>24</v>
      </c>
      <c r="F391" t="s">
        <v>25</v>
      </c>
      <c r="G391">
        <v>3</v>
      </c>
    </row>
    <row r="392" spans="1:7" x14ac:dyDescent="0.3">
      <c r="A392">
        <v>391</v>
      </c>
      <c r="B392" t="s">
        <v>424</v>
      </c>
      <c r="C392" t="s">
        <v>27</v>
      </c>
      <c r="D392" t="s">
        <v>23</v>
      </c>
      <c r="E392" t="s">
        <v>39</v>
      </c>
      <c r="F392" t="s">
        <v>25</v>
      </c>
      <c r="G392">
        <v>3</v>
      </c>
    </row>
    <row r="393" spans="1:7" x14ac:dyDescent="0.3">
      <c r="A393">
        <v>392</v>
      </c>
      <c r="B393" t="s">
        <v>425</v>
      </c>
      <c r="C393" t="s">
        <v>38</v>
      </c>
      <c r="D393" t="s">
        <v>30</v>
      </c>
      <c r="E393" t="s">
        <v>24</v>
      </c>
      <c r="F393" t="s">
        <v>25</v>
      </c>
      <c r="G393">
        <v>2</v>
      </c>
    </row>
    <row r="394" spans="1:7" x14ac:dyDescent="0.3">
      <c r="A394">
        <v>393</v>
      </c>
      <c r="B394" t="s">
        <v>426</v>
      </c>
      <c r="C394" t="s">
        <v>38</v>
      </c>
      <c r="D394" t="s">
        <v>30</v>
      </c>
      <c r="E394" t="s">
        <v>39</v>
      </c>
      <c r="F394" t="s">
        <v>25</v>
      </c>
      <c r="G394">
        <v>2</v>
      </c>
    </row>
    <row r="395" spans="1:7" x14ac:dyDescent="0.3">
      <c r="A395">
        <v>394</v>
      </c>
      <c r="B395" t="s">
        <v>427</v>
      </c>
      <c r="C395" t="s">
        <v>22</v>
      </c>
      <c r="D395" t="s">
        <v>23</v>
      </c>
      <c r="E395" t="s">
        <v>39</v>
      </c>
      <c r="F395" t="s">
        <v>25</v>
      </c>
      <c r="G395">
        <v>4</v>
      </c>
    </row>
    <row r="396" spans="1:7" x14ac:dyDescent="0.3">
      <c r="A396">
        <v>395</v>
      </c>
      <c r="B396" t="s">
        <v>428</v>
      </c>
      <c r="C396" t="s">
        <v>38</v>
      </c>
      <c r="D396" t="s">
        <v>23</v>
      </c>
      <c r="E396" t="s">
        <v>28</v>
      </c>
      <c r="F396" t="s">
        <v>31</v>
      </c>
      <c r="G396">
        <v>3</v>
      </c>
    </row>
    <row r="397" spans="1:7" x14ac:dyDescent="0.3">
      <c r="A397">
        <v>396</v>
      </c>
      <c r="B397" t="s">
        <v>429</v>
      </c>
      <c r="C397" t="s">
        <v>38</v>
      </c>
      <c r="D397" t="s">
        <v>30</v>
      </c>
      <c r="E397" t="s">
        <v>35</v>
      </c>
      <c r="F397" t="s">
        <v>31</v>
      </c>
      <c r="G397">
        <v>5</v>
      </c>
    </row>
    <row r="398" spans="1:7" x14ac:dyDescent="0.3">
      <c r="A398">
        <v>397</v>
      </c>
      <c r="B398" t="s">
        <v>430</v>
      </c>
      <c r="C398" t="s">
        <v>22</v>
      </c>
      <c r="D398" t="s">
        <v>23</v>
      </c>
      <c r="E398" t="s">
        <v>24</v>
      </c>
      <c r="F398" t="s">
        <v>31</v>
      </c>
      <c r="G398">
        <v>3</v>
      </c>
    </row>
    <row r="399" spans="1:7" x14ac:dyDescent="0.3">
      <c r="A399">
        <v>398</v>
      </c>
      <c r="B399" t="s">
        <v>431</v>
      </c>
      <c r="C399" t="s">
        <v>33</v>
      </c>
      <c r="D399" t="s">
        <v>23</v>
      </c>
      <c r="E399" t="s">
        <v>39</v>
      </c>
      <c r="F399" t="s">
        <v>31</v>
      </c>
      <c r="G399">
        <v>3</v>
      </c>
    </row>
    <row r="400" spans="1:7" x14ac:dyDescent="0.3">
      <c r="A400">
        <v>399</v>
      </c>
      <c r="B400" t="s">
        <v>432</v>
      </c>
      <c r="C400" t="s">
        <v>27</v>
      </c>
      <c r="D400" t="s">
        <v>30</v>
      </c>
      <c r="E400" t="s">
        <v>39</v>
      </c>
      <c r="F400" t="s">
        <v>25</v>
      </c>
      <c r="G400">
        <v>5</v>
      </c>
    </row>
    <row r="401" spans="1:7" x14ac:dyDescent="0.3">
      <c r="A401">
        <v>400</v>
      </c>
      <c r="B401" t="s">
        <v>433</v>
      </c>
      <c r="C401" t="s">
        <v>27</v>
      </c>
      <c r="D401" t="s">
        <v>30</v>
      </c>
      <c r="E401" t="s">
        <v>28</v>
      </c>
      <c r="F401" t="s">
        <v>25</v>
      </c>
      <c r="G401">
        <v>1</v>
      </c>
    </row>
    <row r="402" spans="1:7" x14ac:dyDescent="0.3">
      <c r="A402">
        <v>401</v>
      </c>
      <c r="B402" t="s">
        <v>434</v>
      </c>
      <c r="C402" t="s">
        <v>45</v>
      </c>
      <c r="D402" t="s">
        <v>23</v>
      </c>
      <c r="E402" t="s">
        <v>28</v>
      </c>
      <c r="F402" t="s">
        <v>31</v>
      </c>
      <c r="G402">
        <v>1</v>
      </c>
    </row>
    <row r="403" spans="1:7" x14ac:dyDescent="0.3">
      <c r="A403">
        <v>402</v>
      </c>
      <c r="B403" t="s">
        <v>435</v>
      </c>
      <c r="C403" t="s">
        <v>45</v>
      </c>
      <c r="D403" t="s">
        <v>30</v>
      </c>
      <c r="E403" t="s">
        <v>35</v>
      </c>
      <c r="F403" t="s">
        <v>31</v>
      </c>
      <c r="G403">
        <v>3</v>
      </c>
    </row>
    <row r="404" spans="1:7" x14ac:dyDescent="0.3">
      <c r="A404">
        <v>403</v>
      </c>
      <c r="B404" t="s">
        <v>436</v>
      </c>
      <c r="C404" t="s">
        <v>38</v>
      </c>
      <c r="D404" t="s">
        <v>30</v>
      </c>
      <c r="E404" t="s">
        <v>39</v>
      </c>
      <c r="F404" t="s">
        <v>31</v>
      </c>
      <c r="G404">
        <v>1</v>
      </c>
    </row>
    <row r="405" spans="1:7" x14ac:dyDescent="0.3">
      <c r="A405">
        <v>404</v>
      </c>
      <c r="B405" t="s">
        <v>437</v>
      </c>
      <c r="C405" t="s">
        <v>38</v>
      </c>
      <c r="D405" t="s">
        <v>23</v>
      </c>
      <c r="E405" t="s">
        <v>24</v>
      </c>
      <c r="F405" t="s">
        <v>25</v>
      </c>
      <c r="G405">
        <v>3</v>
      </c>
    </row>
    <row r="406" spans="1:7" x14ac:dyDescent="0.3">
      <c r="A406">
        <v>405</v>
      </c>
      <c r="B406" t="s">
        <v>438</v>
      </c>
      <c r="C406" t="s">
        <v>33</v>
      </c>
      <c r="D406" t="s">
        <v>23</v>
      </c>
      <c r="E406" t="s">
        <v>24</v>
      </c>
      <c r="F406" t="s">
        <v>31</v>
      </c>
      <c r="G406">
        <v>1</v>
      </c>
    </row>
    <row r="407" spans="1:7" x14ac:dyDescent="0.3">
      <c r="A407">
        <v>406</v>
      </c>
      <c r="B407" t="s">
        <v>439</v>
      </c>
      <c r="C407" t="s">
        <v>45</v>
      </c>
      <c r="D407" t="s">
        <v>30</v>
      </c>
      <c r="E407" t="s">
        <v>28</v>
      </c>
      <c r="F407" t="s">
        <v>25</v>
      </c>
      <c r="G407">
        <v>4</v>
      </c>
    </row>
    <row r="408" spans="1:7" x14ac:dyDescent="0.3">
      <c r="A408">
        <v>407</v>
      </c>
      <c r="B408" t="s">
        <v>440</v>
      </c>
      <c r="C408" t="s">
        <v>27</v>
      </c>
      <c r="D408" t="s">
        <v>30</v>
      </c>
      <c r="E408" t="s">
        <v>24</v>
      </c>
      <c r="F408" t="s">
        <v>25</v>
      </c>
      <c r="G408">
        <v>5</v>
      </c>
    </row>
    <row r="409" spans="1:7" x14ac:dyDescent="0.3">
      <c r="A409">
        <v>408</v>
      </c>
      <c r="B409" t="s">
        <v>441</v>
      </c>
      <c r="C409" t="s">
        <v>33</v>
      </c>
      <c r="D409" t="s">
        <v>23</v>
      </c>
      <c r="E409" t="s">
        <v>39</v>
      </c>
      <c r="F409" t="s">
        <v>31</v>
      </c>
      <c r="G409">
        <v>2</v>
      </c>
    </row>
    <row r="410" spans="1:7" x14ac:dyDescent="0.3">
      <c r="A410">
        <v>409</v>
      </c>
      <c r="B410" t="s">
        <v>442</v>
      </c>
      <c r="C410" t="s">
        <v>27</v>
      </c>
      <c r="D410" t="s">
        <v>30</v>
      </c>
      <c r="E410" t="s">
        <v>28</v>
      </c>
      <c r="F410" t="s">
        <v>25</v>
      </c>
      <c r="G410">
        <v>3</v>
      </c>
    </row>
    <row r="411" spans="1:7" x14ac:dyDescent="0.3">
      <c r="A411">
        <v>410</v>
      </c>
      <c r="B411" t="s">
        <v>443</v>
      </c>
      <c r="C411" t="s">
        <v>22</v>
      </c>
      <c r="D411" t="s">
        <v>30</v>
      </c>
      <c r="E411" t="s">
        <v>39</v>
      </c>
      <c r="F411" t="s">
        <v>31</v>
      </c>
      <c r="G411">
        <v>3</v>
      </c>
    </row>
    <row r="412" spans="1:7" x14ac:dyDescent="0.3">
      <c r="A412">
        <v>411</v>
      </c>
      <c r="B412" t="s">
        <v>444</v>
      </c>
      <c r="C412" t="s">
        <v>38</v>
      </c>
      <c r="D412" t="s">
        <v>23</v>
      </c>
      <c r="E412" t="s">
        <v>28</v>
      </c>
      <c r="F412" t="s">
        <v>31</v>
      </c>
      <c r="G412">
        <v>1</v>
      </c>
    </row>
    <row r="413" spans="1:7" x14ac:dyDescent="0.3">
      <c r="A413">
        <v>412</v>
      </c>
      <c r="B413" t="s">
        <v>445</v>
      </c>
      <c r="C413" t="s">
        <v>45</v>
      </c>
      <c r="D413" t="s">
        <v>23</v>
      </c>
      <c r="E413" t="s">
        <v>28</v>
      </c>
      <c r="F413" t="s">
        <v>25</v>
      </c>
      <c r="G413">
        <v>3</v>
      </c>
    </row>
    <row r="414" spans="1:7" x14ac:dyDescent="0.3">
      <c r="A414">
        <v>413</v>
      </c>
      <c r="B414" t="s">
        <v>446</v>
      </c>
      <c r="C414" t="s">
        <v>22</v>
      </c>
      <c r="D414" t="s">
        <v>30</v>
      </c>
      <c r="E414" t="s">
        <v>28</v>
      </c>
      <c r="F414" t="s">
        <v>31</v>
      </c>
      <c r="G414">
        <v>4</v>
      </c>
    </row>
    <row r="415" spans="1:7" x14ac:dyDescent="0.3">
      <c r="A415">
        <v>414</v>
      </c>
      <c r="B415" t="s">
        <v>447</v>
      </c>
      <c r="C415" t="s">
        <v>38</v>
      </c>
      <c r="D415" t="s">
        <v>30</v>
      </c>
      <c r="E415" t="s">
        <v>24</v>
      </c>
      <c r="F415" t="s">
        <v>31</v>
      </c>
      <c r="G415">
        <v>3</v>
      </c>
    </row>
    <row r="416" spans="1:7" x14ac:dyDescent="0.3">
      <c r="A416">
        <v>415</v>
      </c>
      <c r="B416" t="s">
        <v>448</v>
      </c>
      <c r="C416" t="s">
        <v>27</v>
      </c>
      <c r="D416" t="s">
        <v>23</v>
      </c>
      <c r="E416" t="s">
        <v>35</v>
      </c>
      <c r="F416" t="s">
        <v>25</v>
      </c>
      <c r="G416">
        <v>3</v>
      </c>
    </row>
    <row r="417" spans="1:7" x14ac:dyDescent="0.3">
      <c r="A417">
        <v>416</v>
      </c>
      <c r="B417" t="s">
        <v>449</v>
      </c>
      <c r="C417" t="s">
        <v>33</v>
      </c>
      <c r="D417" t="s">
        <v>30</v>
      </c>
      <c r="E417" t="s">
        <v>35</v>
      </c>
      <c r="F417" t="s">
        <v>31</v>
      </c>
      <c r="G417">
        <v>1</v>
      </c>
    </row>
    <row r="418" spans="1:7" x14ac:dyDescent="0.3">
      <c r="A418">
        <v>417</v>
      </c>
      <c r="B418" t="s">
        <v>450</v>
      </c>
      <c r="C418" t="s">
        <v>38</v>
      </c>
      <c r="D418" t="s">
        <v>23</v>
      </c>
      <c r="E418" t="s">
        <v>28</v>
      </c>
      <c r="F418" t="s">
        <v>25</v>
      </c>
      <c r="G418">
        <v>1</v>
      </c>
    </row>
    <row r="419" spans="1:7" x14ac:dyDescent="0.3">
      <c r="A419">
        <v>418</v>
      </c>
      <c r="B419" t="s">
        <v>451</v>
      </c>
      <c r="C419" t="s">
        <v>33</v>
      </c>
      <c r="D419" t="s">
        <v>30</v>
      </c>
      <c r="E419" t="s">
        <v>24</v>
      </c>
      <c r="F419" t="s">
        <v>31</v>
      </c>
      <c r="G419">
        <v>1</v>
      </c>
    </row>
    <row r="420" spans="1:7" x14ac:dyDescent="0.3">
      <c r="A420">
        <v>419</v>
      </c>
      <c r="B420" t="s">
        <v>452</v>
      </c>
      <c r="C420" t="s">
        <v>45</v>
      </c>
      <c r="D420" t="s">
        <v>23</v>
      </c>
      <c r="E420" t="s">
        <v>39</v>
      </c>
      <c r="F420" t="s">
        <v>31</v>
      </c>
      <c r="G420">
        <v>2</v>
      </c>
    </row>
    <row r="421" spans="1:7" x14ac:dyDescent="0.3">
      <c r="A421">
        <v>420</v>
      </c>
      <c r="B421" t="s">
        <v>453</v>
      </c>
      <c r="C421" t="s">
        <v>45</v>
      </c>
      <c r="D421" t="s">
        <v>23</v>
      </c>
      <c r="E421" t="s">
        <v>35</v>
      </c>
      <c r="F421" t="s">
        <v>31</v>
      </c>
      <c r="G421">
        <v>3</v>
      </c>
    </row>
    <row r="422" spans="1:7" x14ac:dyDescent="0.3">
      <c r="A422">
        <v>421</v>
      </c>
      <c r="B422" t="s">
        <v>454</v>
      </c>
      <c r="C422" t="s">
        <v>27</v>
      </c>
      <c r="D422" t="s">
        <v>23</v>
      </c>
      <c r="E422" t="s">
        <v>39</v>
      </c>
      <c r="F422" t="s">
        <v>31</v>
      </c>
      <c r="G422">
        <v>5</v>
      </c>
    </row>
    <row r="423" spans="1:7" x14ac:dyDescent="0.3">
      <c r="A423">
        <v>422</v>
      </c>
      <c r="B423" t="s">
        <v>455</v>
      </c>
      <c r="C423" t="s">
        <v>22</v>
      </c>
      <c r="D423" t="s">
        <v>30</v>
      </c>
      <c r="E423" t="s">
        <v>39</v>
      </c>
      <c r="F423" t="s">
        <v>31</v>
      </c>
      <c r="G423">
        <v>4</v>
      </c>
    </row>
    <row r="424" spans="1:7" x14ac:dyDescent="0.3">
      <c r="A424">
        <v>423</v>
      </c>
      <c r="B424" t="s">
        <v>456</v>
      </c>
      <c r="C424" t="s">
        <v>45</v>
      </c>
      <c r="D424" t="s">
        <v>23</v>
      </c>
      <c r="E424" t="s">
        <v>39</v>
      </c>
      <c r="F424" t="s">
        <v>25</v>
      </c>
      <c r="G424">
        <v>2</v>
      </c>
    </row>
    <row r="425" spans="1:7" x14ac:dyDescent="0.3">
      <c r="A425">
        <v>424</v>
      </c>
      <c r="B425" t="s">
        <v>457</v>
      </c>
      <c r="C425" t="s">
        <v>27</v>
      </c>
      <c r="D425" t="s">
        <v>30</v>
      </c>
      <c r="E425" t="s">
        <v>35</v>
      </c>
      <c r="F425" t="s">
        <v>31</v>
      </c>
      <c r="G425">
        <v>4</v>
      </c>
    </row>
    <row r="426" spans="1:7" x14ac:dyDescent="0.3">
      <c r="A426">
        <v>425</v>
      </c>
      <c r="B426" t="s">
        <v>458</v>
      </c>
      <c r="C426" t="s">
        <v>27</v>
      </c>
      <c r="D426" t="s">
        <v>23</v>
      </c>
      <c r="E426" t="s">
        <v>35</v>
      </c>
      <c r="F426" t="s">
        <v>25</v>
      </c>
      <c r="G426">
        <v>5</v>
      </c>
    </row>
    <row r="427" spans="1:7" x14ac:dyDescent="0.3">
      <c r="A427">
        <v>426</v>
      </c>
      <c r="B427" t="s">
        <v>459</v>
      </c>
      <c r="C427" t="s">
        <v>38</v>
      </c>
      <c r="D427" t="s">
        <v>23</v>
      </c>
      <c r="E427" t="s">
        <v>35</v>
      </c>
      <c r="F427" t="s">
        <v>25</v>
      </c>
      <c r="G427">
        <v>2</v>
      </c>
    </row>
    <row r="428" spans="1:7" x14ac:dyDescent="0.3">
      <c r="A428">
        <v>427</v>
      </c>
      <c r="B428" t="s">
        <v>460</v>
      </c>
      <c r="C428" t="s">
        <v>38</v>
      </c>
      <c r="D428" t="s">
        <v>23</v>
      </c>
      <c r="E428" t="s">
        <v>39</v>
      </c>
      <c r="F428" t="s">
        <v>31</v>
      </c>
      <c r="G428">
        <v>3</v>
      </c>
    </row>
    <row r="429" spans="1:7" x14ac:dyDescent="0.3">
      <c r="A429">
        <v>428</v>
      </c>
      <c r="B429" t="s">
        <v>461</v>
      </c>
      <c r="C429" t="s">
        <v>33</v>
      </c>
      <c r="D429" t="s">
        <v>23</v>
      </c>
      <c r="E429" t="s">
        <v>35</v>
      </c>
      <c r="F429" t="s">
        <v>31</v>
      </c>
      <c r="G429">
        <v>3</v>
      </c>
    </row>
    <row r="430" spans="1:7" x14ac:dyDescent="0.3">
      <c r="A430">
        <v>429</v>
      </c>
      <c r="B430" t="s">
        <v>462</v>
      </c>
      <c r="C430" t="s">
        <v>45</v>
      </c>
      <c r="D430" t="s">
        <v>23</v>
      </c>
      <c r="E430" t="s">
        <v>35</v>
      </c>
      <c r="F430" t="s">
        <v>25</v>
      </c>
      <c r="G430">
        <v>2</v>
      </c>
    </row>
    <row r="431" spans="1:7" x14ac:dyDescent="0.3">
      <c r="A431">
        <v>430</v>
      </c>
      <c r="B431" t="s">
        <v>463</v>
      </c>
      <c r="C431" t="s">
        <v>45</v>
      </c>
      <c r="D431" t="s">
        <v>30</v>
      </c>
      <c r="E431" t="s">
        <v>39</v>
      </c>
      <c r="F431" t="s">
        <v>31</v>
      </c>
      <c r="G431">
        <v>3</v>
      </c>
    </row>
    <row r="432" spans="1:7" x14ac:dyDescent="0.3">
      <c r="A432">
        <v>431</v>
      </c>
      <c r="B432" t="s">
        <v>464</v>
      </c>
      <c r="C432" t="s">
        <v>45</v>
      </c>
      <c r="D432" t="s">
        <v>30</v>
      </c>
      <c r="E432" t="s">
        <v>35</v>
      </c>
      <c r="F432" t="s">
        <v>25</v>
      </c>
      <c r="G432">
        <v>4</v>
      </c>
    </row>
    <row r="433" spans="1:7" x14ac:dyDescent="0.3">
      <c r="A433">
        <v>432</v>
      </c>
      <c r="B433" t="s">
        <v>465</v>
      </c>
      <c r="C433" t="s">
        <v>38</v>
      </c>
      <c r="D433" t="s">
        <v>23</v>
      </c>
      <c r="E433" t="s">
        <v>28</v>
      </c>
      <c r="F433" t="s">
        <v>25</v>
      </c>
      <c r="G433">
        <v>2</v>
      </c>
    </row>
    <row r="434" spans="1:7" x14ac:dyDescent="0.3">
      <c r="A434">
        <v>433</v>
      </c>
      <c r="B434" t="s">
        <v>466</v>
      </c>
      <c r="C434" t="s">
        <v>45</v>
      </c>
      <c r="D434" t="s">
        <v>30</v>
      </c>
      <c r="E434" t="s">
        <v>35</v>
      </c>
      <c r="F434" t="s">
        <v>31</v>
      </c>
      <c r="G434">
        <v>5</v>
      </c>
    </row>
    <row r="435" spans="1:7" x14ac:dyDescent="0.3">
      <c r="A435">
        <v>434</v>
      </c>
      <c r="B435" t="s">
        <v>467</v>
      </c>
      <c r="C435" t="s">
        <v>22</v>
      </c>
      <c r="D435" t="s">
        <v>30</v>
      </c>
      <c r="E435" t="s">
        <v>39</v>
      </c>
      <c r="F435" t="s">
        <v>25</v>
      </c>
      <c r="G435">
        <v>2</v>
      </c>
    </row>
    <row r="436" spans="1:7" x14ac:dyDescent="0.3">
      <c r="A436">
        <v>435</v>
      </c>
      <c r="B436" t="s">
        <v>468</v>
      </c>
      <c r="C436" t="s">
        <v>45</v>
      </c>
      <c r="D436" t="s">
        <v>30</v>
      </c>
      <c r="E436" t="s">
        <v>24</v>
      </c>
      <c r="F436" t="s">
        <v>25</v>
      </c>
      <c r="G436">
        <v>5</v>
      </c>
    </row>
    <row r="437" spans="1:7" x14ac:dyDescent="0.3">
      <c r="A437">
        <v>436</v>
      </c>
      <c r="B437" t="s">
        <v>469</v>
      </c>
      <c r="C437" t="s">
        <v>22</v>
      </c>
      <c r="D437" t="s">
        <v>23</v>
      </c>
      <c r="E437" t="s">
        <v>35</v>
      </c>
      <c r="F437" t="s">
        <v>25</v>
      </c>
      <c r="G437">
        <v>1</v>
      </c>
    </row>
    <row r="438" spans="1:7" x14ac:dyDescent="0.3">
      <c r="A438">
        <v>437</v>
      </c>
      <c r="B438" t="s">
        <v>470</v>
      </c>
      <c r="C438" t="s">
        <v>33</v>
      </c>
      <c r="D438" t="s">
        <v>23</v>
      </c>
      <c r="E438" t="s">
        <v>35</v>
      </c>
      <c r="F438" t="s">
        <v>31</v>
      </c>
      <c r="G438">
        <v>4</v>
      </c>
    </row>
    <row r="439" spans="1:7" x14ac:dyDescent="0.3">
      <c r="A439">
        <v>438</v>
      </c>
      <c r="B439" t="s">
        <v>471</v>
      </c>
      <c r="C439" t="s">
        <v>33</v>
      </c>
      <c r="D439" t="s">
        <v>23</v>
      </c>
      <c r="E439" t="s">
        <v>39</v>
      </c>
      <c r="F439" t="s">
        <v>31</v>
      </c>
      <c r="G439">
        <v>3</v>
      </c>
    </row>
    <row r="440" spans="1:7" x14ac:dyDescent="0.3">
      <c r="A440">
        <v>439</v>
      </c>
      <c r="B440" t="s">
        <v>472</v>
      </c>
      <c r="C440" t="s">
        <v>45</v>
      </c>
      <c r="D440" t="s">
        <v>30</v>
      </c>
      <c r="E440" t="s">
        <v>35</v>
      </c>
      <c r="F440" t="s">
        <v>25</v>
      </c>
      <c r="G440">
        <v>4</v>
      </c>
    </row>
    <row r="441" spans="1:7" x14ac:dyDescent="0.3">
      <c r="A441">
        <v>440</v>
      </c>
      <c r="B441" t="s">
        <v>473</v>
      </c>
      <c r="C441" t="s">
        <v>45</v>
      </c>
      <c r="D441" t="s">
        <v>30</v>
      </c>
      <c r="E441" t="s">
        <v>28</v>
      </c>
      <c r="F441" t="s">
        <v>31</v>
      </c>
      <c r="G441">
        <v>4</v>
      </c>
    </row>
    <row r="442" spans="1:7" x14ac:dyDescent="0.3">
      <c r="A442">
        <v>441</v>
      </c>
      <c r="B442" t="s">
        <v>474</v>
      </c>
      <c r="C442" t="s">
        <v>33</v>
      </c>
      <c r="D442" t="s">
        <v>30</v>
      </c>
      <c r="E442" t="s">
        <v>39</v>
      </c>
      <c r="F442" t="s">
        <v>25</v>
      </c>
      <c r="G442">
        <v>2</v>
      </c>
    </row>
    <row r="443" spans="1:7" x14ac:dyDescent="0.3">
      <c r="A443">
        <v>442</v>
      </c>
      <c r="B443" t="s">
        <v>475</v>
      </c>
      <c r="C443" t="s">
        <v>38</v>
      </c>
      <c r="D443" t="s">
        <v>30</v>
      </c>
      <c r="E443" t="s">
        <v>28</v>
      </c>
      <c r="F443" t="s">
        <v>25</v>
      </c>
      <c r="G443">
        <v>4</v>
      </c>
    </row>
    <row r="444" spans="1:7" x14ac:dyDescent="0.3">
      <c r="A444">
        <v>443</v>
      </c>
      <c r="B444" t="s">
        <v>476</v>
      </c>
      <c r="C444" t="s">
        <v>38</v>
      </c>
      <c r="D444" t="s">
        <v>23</v>
      </c>
      <c r="E444" t="s">
        <v>35</v>
      </c>
      <c r="F444" t="s">
        <v>31</v>
      </c>
      <c r="G444">
        <v>1</v>
      </c>
    </row>
    <row r="445" spans="1:7" x14ac:dyDescent="0.3">
      <c r="A445">
        <v>444</v>
      </c>
      <c r="B445" t="s">
        <v>477</v>
      </c>
      <c r="C445" t="s">
        <v>33</v>
      </c>
      <c r="D445" t="s">
        <v>23</v>
      </c>
      <c r="E445" t="s">
        <v>24</v>
      </c>
      <c r="F445" t="s">
        <v>25</v>
      </c>
      <c r="G445">
        <v>2</v>
      </c>
    </row>
    <row r="446" spans="1:7" x14ac:dyDescent="0.3">
      <c r="A446">
        <v>445</v>
      </c>
      <c r="B446" t="s">
        <v>478</v>
      </c>
      <c r="C446" t="s">
        <v>33</v>
      </c>
      <c r="D446" t="s">
        <v>23</v>
      </c>
      <c r="E446" t="s">
        <v>24</v>
      </c>
      <c r="F446" t="s">
        <v>31</v>
      </c>
      <c r="G446">
        <v>3</v>
      </c>
    </row>
    <row r="447" spans="1:7" x14ac:dyDescent="0.3">
      <c r="A447">
        <v>446</v>
      </c>
      <c r="B447" t="s">
        <v>479</v>
      </c>
      <c r="C447" t="s">
        <v>45</v>
      </c>
      <c r="D447" t="s">
        <v>30</v>
      </c>
      <c r="E447" t="s">
        <v>24</v>
      </c>
      <c r="F447" t="s">
        <v>31</v>
      </c>
      <c r="G447">
        <v>2</v>
      </c>
    </row>
    <row r="448" spans="1:7" x14ac:dyDescent="0.3">
      <c r="A448">
        <v>447</v>
      </c>
      <c r="B448" t="s">
        <v>480</v>
      </c>
      <c r="C448" t="s">
        <v>33</v>
      </c>
      <c r="D448" t="s">
        <v>30</v>
      </c>
      <c r="E448" t="s">
        <v>35</v>
      </c>
      <c r="F448" t="s">
        <v>25</v>
      </c>
      <c r="G448">
        <v>1</v>
      </c>
    </row>
    <row r="449" spans="1:7" x14ac:dyDescent="0.3">
      <c r="A449">
        <v>448</v>
      </c>
      <c r="B449" t="s">
        <v>481</v>
      </c>
      <c r="C449" t="s">
        <v>22</v>
      </c>
      <c r="D449" t="s">
        <v>30</v>
      </c>
      <c r="E449" t="s">
        <v>39</v>
      </c>
      <c r="F449" t="s">
        <v>25</v>
      </c>
      <c r="G449">
        <v>5</v>
      </c>
    </row>
    <row r="450" spans="1:7" x14ac:dyDescent="0.3">
      <c r="A450">
        <v>449</v>
      </c>
      <c r="B450" t="s">
        <v>482</v>
      </c>
      <c r="C450" t="s">
        <v>38</v>
      </c>
      <c r="D450" t="s">
        <v>30</v>
      </c>
      <c r="E450" t="s">
        <v>35</v>
      </c>
      <c r="F450" t="s">
        <v>25</v>
      </c>
      <c r="G450">
        <v>3</v>
      </c>
    </row>
    <row r="451" spans="1:7" x14ac:dyDescent="0.3">
      <c r="A451">
        <v>450</v>
      </c>
      <c r="B451" t="s">
        <v>483</v>
      </c>
      <c r="C451" t="s">
        <v>22</v>
      </c>
      <c r="D451" t="s">
        <v>30</v>
      </c>
      <c r="E451" t="s">
        <v>24</v>
      </c>
      <c r="F451" t="s">
        <v>25</v>
      </c>
      <c r="G451">
        <v>3</v>
      </c>
    </row>
    <row r="452" spans="1:7" x14ac:dyDescent="0.3">
      <c r="A452">
        <v>451</v>
      </c>
      <c r="B452" t="s">
        <v>484</v>
      </c>
      <c r="C452" t="s">
        <v>38</v>
      </c>
      <c r="D452" t="s">
        <v>23</v>
      </c>
      <c r="E452" t="s">
        <v>28</v>
      </c>
      <c r="F452" t="s">
        <v>31</v>
      </c>
      <c r="G452">
        <v>2</v>
      </c>
    </row>
    <row r="453" spans="1:7" x14ac:dyDescent="0.3">
      <c r="A453">
        <v>452</v>
      </c>
      <c r="B453" t="s">
        <v>485</v>
      </c>
      <c r="C453" t="s">
        <v>33</v>
      </c>
      <c r="D453" t="s">
        <v>23</v>
      </c>
      <c r="E453" t="s">
        <v>35</v>
      </c>
      <c r="F453" t="s">
        <v>25</v>
      </c>
      <c r="G453">
        <v>4</v>
      </c>
    </row>
    <row r="454" spans="1:7" x14ac:dyDescent="0.3">
      <c r="A454">
        <v>453</v>
      </c>
      <c r="B454" t="s">
        <v>486</v>
      </c>
      <c r="C454" t="s">
        <v>45</v>
      </c>
      <c r="D454" t="s">
        <v>23</v>
      </c>
      <c r="E454" t="s">
        <v>39</v>
      </c>
      <c r="F454" t="s">
        <v>25</v>
      </c>
      <c r="G454">
        <v>4</v>
      </c>
    </row>
    <row r="455" spans="1:7" x14ac:dyDescent="0.3">
      <c r="A455">
        <v>454</v>
      </c>
      <c r="B455" t="s">
        <v>487</v>
      </c>
      <c r="C455" t="s">
        <v>45</v>
      </c>
      <c r="D455" t="s">
        <v>23</v>
      </c>
      <c r="E455" t="s">
        <v>39</v>
      </c>
      <c r="F455" t="s">
        <v>25</v>
      </c>
      <c r="G455">
        <v>5</v>
      </c>
    </row>
    <row r="456" spans="1:7" x14ac:dyDescent="0.3">
      <c r="A456">
        <v>455</v>
      </c>
      <c r="B456" t="s">
        <v>488</v>
      </c>
      <c r="C456" t="s">
        <v>38</v>
      </c>
      <c r="D456" t="s">
        <v>23</v>
      </c>
      <c r="E456" t="s">
        <v>24</v>
      </c>
      <c r="F456" t="s">
        <v>25</v>
      </c>
      <c r="G456">
        <v>2</v>
      </c>
    </row>
    <row r="457" spans="1:7" x14ac:dyDescent="0.3">
      <c r="A457">
        <v>456</v>
      </c>
      <c r="B457" t="s">
        <v>489</v>
      </c>
      <c r="C457" t="s">
        <v>22</v>
      </c>
      <c r="D457" t="s">
        <v>23</v>
      </c>
      <c r="E457" t="s">
        <v>24</v>
      </c>
      <c r="F457" t="s">
        <v>31</v>
      </c>
      <c r="G457">
        <v>1</v>
      </c>
    </row>
    <row r="458" spans="1:7" x14ac:dyDescent="0.3">
      <c r="A458">
        <v>457</v>
      </c>
      <c r="B458" t="s">
        <v>490</v>
      </c>
      <c r="C458" t="s">
        <v>45</v>
      </c>
      <c r="D458" t="s">
        <v>30</v>
      </c>
      <c r="E458" t="s">
        <v>39</v>
      </c>
      <c r="F458" t="s">
        <v>25</v>
      </c>
      <c r="G458">
        <v>4</v>
      </c>
    </row>
    <row r="459" spans="1:7" x14ac:dyDescent="0.3">
      <c r="A459">
        <v>458</v>
      </c>
      <c r="B459" t="s">
        <v>491</v>
      </c>
      <c r="C459" t="s">
        <v>27</v>
      </c>
      <c r="D459" t="s">
        <v>23</v>
      </c>
      <c r="E459" t="s">
        <v>39</v>
      </c>
      <c r="F459" t="s">
        <v>31</v>
      </c>
      <c r="G459">
        <v>1</v>
      </c>
    </row>
    <row r="460" spans="1:7" x14ac:dyDescent="0.3">
      <c r="A460">
        <v>459</v>
      </c>
      <c r="B460" t="s">
        <v>492</v>
      </c>
      <c r="C460" t="s">
        <v>27</v>
      </c>
      <c r="D460" t="s">
        <v>30</v>
      </c>
      <c r="E460" t="s">
        <v>39</v>
      </c>
      <c r="F460" t="s">
        <v>31</v>
      </c>
      <c r="G460">
        <v>1</v>
      </c>
    </row>
    <row r="461" spans="1:7" x14ac:dyDescent="0.3">
      <c r="A461">
        <v>460</v>
      </c>
      <c r="B461" t="s">
        <v>493</v>
      </c>
      <c r="C461" t="s">
        <v>27</v>
      </c>
      <c r="D461" t="s">
        <v>23</v>
      </c>
      <c r="E461" t="s">
        <v>28</v>
      </c>
      <c r="F461" t="s">
        <v>31</v>
      </c>
      <c r="G461">
        <v>5</v>
      </c>
    </row>
    <row r="462" spans="1:7" x14ac:dyDescent="0.3">
      <c r="A462">
        <v>461</v>
      </c>
      <c r="B462" t="s">
        <v>494</v>
      </c>
      <c r="C462" t="s">
        <v>27</v>
      </c>
      <c r="D462" t="s">
        <v>23</v>
      </c>
      <c r="E462" t="s">
        <v>39</v>
      </c>
      <c r="F462" t="s">
        <v>31</v>
      </c>
      <c r="G462">
        <v>2</v>
      </c>
    </row>
    <row r="463" spans="1:7" x14ac:dyDescent="0.3">
      <c r="A463">
        <v>462</v>
      </c>
      <c r="B463" t="s">
        <v>495</v>
      </c>
      <c r="C463" t="s">
        <v>45</v>
      </c>
      <c r="D463" t="s">
        <v>23</v>
      </c>
      <c r="E463" t="s">
        <v>39</v>
      </c>
      <c r="F463" t="s">
        <v>31</v>
      </c>
      <c r="G463">
        <v>4</v>
      </c>
    </row>
    <row r="464" spans="1:7" x14ac:dyDescent="0.3">
      <c r="A464">
        <v>463</v>
      </c>
      <c r="B464" t="s">
        <v>496</v>
      </c>
      <c r="C464" t="s">
        <v>38</v>
      </c>
      <c r="D464" t="s">
        <v>30</v>
      </c>
      <c r="E464" t="s">
        <v>28</v>
      </c>
      <c r="F464" t="s">
        <v>31</v>
      </c>
      <c r="G464">
        <v>1</v>
      </c>
    </row>
    <row r="465" spans="1:7" x14ac:dyDescent="0.3">
      <c r="A465">
        <v>464</v>
      </c>
      <c r="B465" t="s">
        <v>497</v>
      </c>
      <c r="C465" t="s">
        <v>33</v>
      </c>
      <c r="D465" t="s">
        <v>30</v>
      </c>
      <c r="E465" t="s">
        <v>28</v>
      </c>
      <c r="F465" t="s">
        <v>25</v>
      </c>
      <c r="G465">
        <v>2</v>
      </c>
    </row>
    <row r="466" spans="1:7" x14ac:dyDescent="0.3">
      <c r="A466">
        <v>465</v>
      </c>
      <c r="B466" t="s">
        <v>498</v>
      </c>
      <c r="C466" t="s">
        <v>45</v>
      </c>
      <c r="D466" t="s">
        <v>23</v>
      </c>
      <c r="E466" t="s">
        <v>39</v>
      </c>
      <c r="F466" t="s">
        <v>25</v>
      </c>
      <c r="G466">
        <v>2</v>
      </c>
    </row>
    <row r="467" spans="1:7" x14ac:dyDescent="0.3">
      <c r="A467">
        <v>466</v>
      </c>
      <c r="B467" t="s">
        <v>499</v>
      </c>
      <c r="C467" t="s">
        <v>45</v>
      </c>
      <c r="D467" t="s">
        <v>23</v>
      </c>
      <c r="E467" t="s">
        <v>39</v>
      </c>
      <c r="F467" t="s">
        <v>31</v>
      </c>
      <c r="G467">
        <v>2</v>
      </c>
    </row>
    <row r="468" spans="1:7" x14ac:dyDescent="0.3">
      <c r="A468">
        <v>467</v>
      </c>
      <c r="B468" t="s">
        <v>500</v>
      </c>
      <c r="C468" t="s">
        <v>45</v>
      </c>
      <c r="D468" t="s">
        <v>30</v>
      </c>
      <c r="E468" t="s">
        <v>24</v>
      </c>
      <c r="F468" t="s">
        <v>25</v>
      </c>
      <c r="G468">
        <v>5</v>
      </c>
    </row>
    <row r="469" spans="1:7" x14ac:dyDescent="0.3">
      <c r="A469">
        <v>468</v>
      </c>
      <c r="B469" t="s">
        <v>501</v>
      </c>
      <c r="C469" t="s">
        <v>33</v>
      </c>
      <c r="D469" t="s">
        <v>23</v>
      </c>
      <c r="E469" t="s">
        <v>28</v>
      </c>
      <c r="F469" t="s">
        <v>25</v>
      </c>
      <c r="G469">
        <v>2</v>
      </c>
    </row>
    <row r="470" spans="1:7" x14ac:dyDescent="0.3">
      <c r="A470">
        <v>469</v>
      </c>
      <c r="B470" t="s">
        <v>502</v>
      </c>
      <c r="C470" t="s">
        <v>22</v>
      </c>
      <c r="D470" t="s">
        <v>23</v>
      </c>
      <c r="E470" t="s">
        <v>24</v>
      </c>
      <c r="F470" t="s">
        <v>31</v>
      </c>
      <c r="G470">
        <v>3</v>
      </c>
    </row>
    <row r="471" spans="1:7" x14ac:dyDescent="0.3">
      <c r="A471">
        <v>470</v>
      </c>
      <c r="B471" t="s">
        <v>503</v>
      </c>
      <c r="C471" t="s">
        <v>22</v>
      </c>
      <c r="D471" t="s">
        <v>23</v>
      </c>
      <c r="E471" t="s">
        <v>24</v>
      </c>
      <c r="F471" t="s">
        <v>31</v>
      </c>
      <c r="G471">
        <v>3</v>
      </c>
    </row>
    <row r="472" spans="1:7" x14ac:dyDescent="0.3">
      <c r="A472">
        <v>471</v>
      </c>
      <c r="B472" t="s">
        <v>504</v>
      </c>
      <c r="C472" t="s">
        <v>45</v>
      </c>
      <c r="D472" t="s">
        <v>23</v>
      </c>
      <c r="E472" t="s">
        <v>35</v>
      </c>
      <c r="F472" t="s">
        <v>25</v>
      </c>
      <c r="G472">
        <v>4</v>
      </c>
    </row>
    <row r="473" spans="1:7" x14ac:dyDescent="0.3">
      <c r="A473">
        <v>472</v>
      </c>
      <c r="B473" t="s">
        <v>505</v>
      </c>
      <c r="C473" t="s">
        <v>33</v>
      </c>
      <c r="D473" t="s">
        <v>30</v>
      </c>
      <c r="E473" t="s">
        <v>28</v>
      </c>
      <c r="F473" t="s">
        <v>25</v>
      </c>
      <c r="G473">
        <v>5</v>
      </c>
    </row>
    <row r="474" spans="1:7" x14ac:dyDescent="0.3">
      <c r="A474">
        <v>473</v>
      </c>
      <c r="B474" t="s">
        <v>506</v>
      </c>
      <c r="C474" t="s">
        <v>45</v>
      </c>
      <c r="D474" t="s">
        <v>23</v>
      </c>
      <c r="E474" t="s">
        <v>28</v>
      </c>
      <c r="F474" t="s">
        <v>31</v>
      </c>
      <c r="G474">
        <v>3</v>
      </c>
    </row>
    <row r="475" spans="1:7" x14ac:dyDescent="0.3">
      <c r="A475">
        <v>474</v>
      </c>
      <c r="B475" t="s">
        <v>507</v>
      </c>
      <c r="C475" t="s">
        <v>33</v>
      </c>
      <c r="D475" t="s">
        <v>23</v>
      </c>
      <c r="E475" t="s">
        <v>35</v>
      </c>
      <c r="F475" t="s">
        <v>25</v>
      </c>
      <c r="G475">
        <v>2</v>
      </c>
    </row>
    <row r="476" spans="1:7" x14ac:dyDescent="0.3">
      <c r="A476">
        <v>475</v>
      </c>
      <c r="B476" t="s">
        <v>508</v>
      </c>
      <c r="C476" t="s">
        <v>33</v>
      </c>
      <c r="D476" t="s">
        <v>30</v>
      </c>
      <c r="E476" t="s">
        <v>39</v>
      </c>
      <c r="F476" t="s">
        <v>25</v>
      </c>
      <c r="G476">
        <v>2</v>
      </c>
    </row>
    <row r="477" spans="1:7" x14ac:dyDescent="0.3">
      <c r="A477">
        <v>476</v>
      </c>
      <c r="B477" t="s">
        <v>509</v>
      </c>
      <c r="C477" t="s">
        <v>22</v>
      </c>
      <c r="D477" t="s">
        <v>23</v>
      </c>
      <c r="E477" t="s">
        <v>35</v>
      </c>
      <c r="F477" t="s">
        <v>31</v>
      </c>
      <c r="G477">
        <v>5</v>
      </c>
    </row>
    <row r="478" spans="1:7" x14ac:dyDescent="0.3">
      <c r="A478">
        <v>477</v>
      </c>
      <c r="B478" t="s">
        <v>510</v>
      </c>
      <c r="C478" t="s">
        <v>22</v>
      </c>
      <c r="D478" t="s">
        <v>23</v>
      </c>
      <c r="E478" t="s">
        <v>24</v>
      </c>
      <c r="F478" t="s">
        <v>31</v>
      </c>
      <c r="G478">
        <v>1</v>
      </c>
    </row>
    <row r="479" spans="1:7" x14ac:dyDescent="0.3">
      <c r="A479">
        <v>478</v>
      </c>
      <c r="B479" t="s">
        <v>511</v>
      </c>
      <c r="C479" t="s">
        <v>33</v>
      </c>
      <c r="D479" t="s">
        <v>30</v>
      </c>
      <c r="E479" t="s">
        <v>28</v>
      </c>
      <c r="F479" t="s">
        <v>31</v>
      </c>
      <c r="G479">
        <v>2</v>
      </c>
    </row>
    <row r="480" spans="1:7" x14ac:dyDescent="0.3">
      <c r="A480">
        <v>479</v>
      </c>
      <c r="B480" t="s">
        <v>512</v>
      </c>
      <c r="C480" t="s">
        <v>22</v>
      </c>
      <c r="D480" t="s">
        <v>23</v>
      </c>
      <c r="E480" t="s">
        <v>39</v>
      </c>
      <c r="F480" t="s">
        <v>31</v>
      </c>
      <c r="G480">
        <v>5</v>
      </c>
    </row>
    <row r="481" spans="1:7" x14ac:dyDescent="0.3">
      <c r="A481">
        <v>480</v>
      </c>
      <c r="B481" t="s">
        <v>513</v>
      </c>
      <c r="C481" t="s">
        <v>27</v>
      </c>
      <c r="D481" t="s">
        <v>23</v>
      </c>
      <c r="E481" t="s">
        <v>35</v>
      </c>
      <c r="F481" t="s">
        <v>31</v>
      </c>
      <c r="G481">
        <v>4</v>
      </c>
    </row>
    <row r="482" spans="1:7" x14ac:dyDescent="0.3">
      <c r="A482">
        <v>481</v>
      </c>
      <c r="B482" t="s">
        <v>514</v>
      </c>
      <c r="C482" t="s">
        <v>22</v>
      </c>
      <c r="D482" t="s">
        <v>23</v>
      </c>
      <c r="E482" t="s">
        <v>28</v>
      </c>
      <c r="F482" t="s">
        <v>25</v>
      </c>
      <c r="G482">
        <v>3</v>
      </c>
    </row>
    <row r="483" spans="1:7" x14ac:dyDescent="0.3">
      <c r="A483">
        <v>482</v>
      </c>
      <c r="B483" t="s">
        <v>515</v>
      </c>
      <c r="C483" t="s">
        <v>27</v>
      </c>
      <c r="D483" t="s">
        <v>23</v>
      </c>
      <c r="E483" t="s">
        <v>39</v>
      </c>
      <c r="F483" t="s">
        <v>31</v>
      </c>
      <c r="G483">
        <v>1</v>
      </c>
    </row>
    <row r="484" spans="1:7" x14ac:dyDescent="0.3">
      <c r="A484">
        <v>483</v>
      </c>
      <c r="B484" t="s">
        <v>516</v>
      </c>
      <c r="C484" t="s">
        <v>27</v>
      </c>
      <c r="D484" t="s">
        <v>30</v>
      </c>
      <c r="E484" t="s">
        <v>24</v>
      </c>
      <c r="F484" t="s">
        <v>31</v>
      </c>
      <c r="G484">
        <v>1</v>
      </c>
    </row>
    <row r="485" spans="1:7" x14ac:dyDescent="0.3">
      <c r="A485">
        <v>484</v>
      </c>
      <c r="B485" t="s">
        <v>517</v>
      </c>
      <c r="C485" t="s">
        <v>27</v>
      </c>
      <c r="D485" t="s">
        <v>30</v>
      </c>
      <c r="E485" t="s">
        <v>24</v>
      </c>
      <c r="F485" t="s">
        <v>31</v>
      </c>
      <c r="G485">
        <v>5</v>
      </c>
    </row>
    <row r="486" spans="1:7" x14ac:dyDescent="0.3">
      <c r="A486">
        <v>485</v>
      </c>
      <c r="B486" t="s">
        <v>518</v>
      </c>
      <c r="C486" t="s">
        <v>27</v>
      </c>
      <c r="D486" t="s">
        <v>23</v>
      </c>
      <c r="E486" t="s">
        <v>24</v>
      </c>
      <c r="F486" t="s">
        <v>31</v>
      </c>
      <c r="G486">
        <v>1</v>
      </c>
    </row>
    <row r="487" spans="1:7" x14ac:dyDescent="0.3">
      <c r="A487">
        <v>486</v>
      </c>
      <c r="B487" t="s">
        <v>519</v>
      </c>
      <c r="C487" t="s">
        <v>38</v>
      </c>
      <c r="D487" t="s">
        <v>30</v>
      </c>
      <c r="E487" t="s">
        <v>24</v>
      </c>
      <c r="F487" t="s">
        <v>25</v>
      </c>
      <c r="G487">
        <v>4</v>
      </c>
    </row>
    <row r="488" spans="1:7" x14ac:dyDescent="0.3">
      <c r="A488">
        <v>487</v>
      </c>
      <c r="B488" t="s">
        <v>520</v>
      </c>
      <c r="C488" t="s">
        <v>45</v>
      </c>
      <c r="D488" t="s">
        <v>30</v>
      </c>
      <c r="E488" t="s">
        <v>24</v>
      </c>
      <c r="F488" t="s">
        <v>31</v>
      </c>
      <c r="G488">
        <v>1</v>
      </c>
    </row>
    <row r="489" spans="1:7" x14ac:dyDescent="0.3">
      <c r="A489">
        <v>488</v>
      </c>
      <c r="B489" t="s">
        <v>521</v>
      </c>
      <c r="C489" t="s">
        <v>22</v>
      </c>
      <c r="D489" t="s">
        <v>30</v>
      </c>
      <c r="E489" t="s">
        <v>28</v>
      </c>
      <c r="F489" t="s">
        <v>31</v>
      </c>
      <c r="G489">
        <v>5</v>
      </c>
    </row>
    <row r="490" spans="1:7" x14ac:dyDescent="0.3">
      <c r="A490">
        <v>489</v>
      </c>
      <c r="B490" t="s">
        <v>522</v>
      </c>
      <c r="C490" t="s">
        <v>27</v>
      </c>
      <c r="D490" t="s">
        <v>30</v>
      </c>
      <c r="E490" t="s">
        <v>35</v>
      </c>
      <c r="F490" t="s">
        <v>31</v>
      </c>
      <c r="G490">
        <v>5</v>
      </c>
    </row>
    <row r="491" spans="1:7" x14ac:dyDescent="0.3">
      <c r="A491">
        <v>490</v>
      </c>
      <c r="B491" t="s">
        <v>523</v>
      </c>
      <c r="C491" t="s">
        <v>33</v>
      </c>
      <c r="D491" t="s">
        <v>23</v>
      </c>
      <c r="E491" t="s">
        <v>24</v>
      </c>
      <c r="F491" t="s">
        <v>31</v>
      </c>
      <c r="G491">
        <v>2</v>
      </c>
    </row>
    <row r="492" spans="1:7" x14ac:dyDescent="0.3">
      <c r="A492">
        <v>491</v>
      </c>
      <c r="B492" t="s">
        <v>524</v>
      </c>
      <c r="C492" t="s">
        <v>45</v>
      </c>
      <c r="D492" t="s">
        <v>30</v>
      </c>
      <c r="E492" t="s">
        <v>35</v>
      </c>
      <c r="F492" t="s">
        <v>31</v>
      </c>
      <c r="G492">
        <v>3</v>
      </c>
    </row>
    <row r="493" spans="1:7" x14ac:dyDescent="0.3">
      <c r="A493">
        <v>492</v>
      </c>
      <c r="B493" t="s">
        <v>525</v>
      </c>
      <c r="C493" t="s">
        <v>22</v>
      </c>
      <c r="D493" t="s">
        <v>23</v>
      </c>
      <c r="E493" t="s">
        <v>28</v>
      </c>
      <c r="F493" t="s">
        <v>31</v>
      </c>
      <c r="G493">
        <v>1</v>
      </c>
    </row>
    <row r="494" spans="1:7" x14ac:dyDescent="0.3">
      <c r="A494">
        <v>493</v>
      </c>
      <c r="B494" t="s">
        <v>526</v>
      </c>
      <c r="C494" t="s">
        <v>22</v>
      </c>
      <c r="D494" t="s">
        <v>23</v>
      </c>
      <c r="E494" t="s">
        <v>35</v>
      </c>
      <c r="F494" t="s">
        <v>31</v>
      </c>
      <c r="G494">
        <v>2</v>
      </c>
    </row>
    <row r="495" spans="1:7" x14ac:dyDescent="0.3">
      <c r="A495">
        <v>494</v>
      </c>
      <c r="B495" t="s">
        <v>527</v>
      </c>
      <c r="C495" t="s">
        <v>45</v>
      </c>
      <c r="D495" t="s">
        <v>23</v>
      </c>
      <c r="E495" t="s">
        <v>35</v>
      </c>
      <c r="F495" t="s">
        <v>31</v>
      </c>
      <c r="G495">
        <v>4</v>
      </c>
    </row>
    <row r="496" spans="1:7" x14ac:dyDescent="0.3">
      <c r="A496">
        <v>495</v>
      </c>
      <c r="B496" t="s">
        <v>528</v>
      </c>
      <c r="C496" t="s">
        <v>22</v>
      </c>
      <c r="D496" t="s">
        <v>30</v>
      </c>
      <c r="E496" t="s">
        <v>39</v>
      </c>
      <c r="F496" t="s">
        <v>31</v>
      </c>
      <c r="G496">
        <v>1</v>
      </c>
    </row>
    <row r="497" spans="1:7" x14ac:dyDescent="0.3">
      <c r="A497">
        <v>496</v>
      </c>
      <c r="B497" t="s">
        <v>529</v>
      </c>
      <c r="C497" t="s">
        <v>27</v>
      </c>
      <c r="D497" t="s">
        <v>30</v>
      </c>
      <c r="E497" t="s">
        <v>39</v>
      </c>
      <c r="F497" t="s">
        <v>25</v>
      </c>
      <c r="G497">
        <v>2</v>
      </c>
    </row>
    <row r="498" spans="1:7" x14ac:dyDescent="0.3">
      <c r="A498">
        <v>497</v>
      </c>
      <c r="B498" t="s">
        <v>530</v>
      </c>
      <c r="C498" t="s">
        <v>27</v>
      </c>
      <c r="D498" t="s">
        <v>23</v>
      </c>
      <c r="E498" t="s">
        <v>24</v>
      </c>
      <c r="F498" t="s">
        <v>25</v>
      </c>
      <c r="G498">
        <v>4</v>
      </c>
    </row>
    <row r="499" spans="1:7" x14ac:dyDescent="0.3">
      <c r="A499">
        <v>498</v>
      </c>
      <c r="B499" t="s">
        <v>531</v>
      </c>
      <c r="C499" t="s">
        <v>33</v>
      </c>
      <c r="D499" t="s">
        <v>30</v>
      </c>
      <c r="E499" t="s">
        <v>39</v>
      </c>
      <c r="F499" t="s">
        <v>25</v>
      </c>
      <c r="G499">
        <v>1</v>
      </c>
    </row>
    <row r="500" spans="1:7" x14ac:dyDescent="0.3">
      <c r="A500">
        <v>499</v>
      </c>
      <c r="B500" t="s">
        <v>532</v>
      </c>
      <c r="C500" t="s">
        <v>33</v>
      </c>
      <c r="D500" t="s">
        <v>30</v>
      </c>
      <c r="E500" t="s">
        <v>28</v>
      </c>
      <c r="F500" t="s">
        <v>31</v>
      </c>
      <c r="G500">
        <v>5</v>
      </c>
    </row>
    <row r="501" spans="1:7" x14ac:dyDescent="0.3">
      <c r="A501">
        <v>500</v>
      </c>
      <c r="B501" t="s">
        <v>533</v>
      </c>
      <c r="C501" t="s">
        <v>22</v>
      </c>
      <c r="D501" t="s">
        <v>23</v>
      </c>
      <c r="E501" t="s">
        <v>39</v>
      </c>
      <c r="F501" t="s">
        <v>31</v>
      </c>
      <c r="G501">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67B4-DBF6-4033-A7E5-656A34566890}">
  <dimension ref="A1:H6"/>
  <sheetViews>
    <sheetView workbookViewId="0">
      <selection activeCell="B2" sqref="B2"/>
    </sheetView>
  </sheetViews>
  <sheetFormatPr defaultRowHeight="14.4" x14ac:dyDescent="0.3"/>
  <cols>
    <col min="1" max="1" width="10" bestFit="1" customWidth="1"/>
    <col min="2" max="2" width="12.109375" bestFit="1" customWidth="1"/>
    <col min="3" max="3" width="16" bestFit="1" customWidth="1"/>
  </cols>
  <sheetData>
    <row r="1" spans="1:8" x14ac:dyDescent="0.3">
      <c r="A1" t="s">
        <v>7</v>
      </c>
      <c r="B1" t="s">
        <v>8</v>
      </c>
      <c r="C1" t="s">
        <v>575</v>
      </c>
    </row>
    <row r="2" spans="1:8" x14ac:dyDescent="0.3">
      <c r="A2">
        <v>1</v>
      </c>
      <c r="B2" t="e" vm="2">
        <v>#VALUE!</v>
      </c>
      <c r="C2" t="e" cm="1" vm="3">
        <f t="array" ref="C2">_FV(Dim_City[[#This Row],[City]],"Country/region",TRUE)</f>
        <v>#VALUE!</v>
      </c>
      <c r="H2">
        <f>COUNT(Dim_City[City Key])</f>
        <v>5</v>
      </c>
    </row>
    <row r="3" spans="1:8" x14ac:dyDescent="0.3">
      <c r="A3">
        <v>2</v>
      </c>
      <c r="B3" t="e" vm="4">
        <v>#VALUE!</v>
      </c>
      <c r="C3" t="e" vm="5">
        <v>#VALUE!</v>
      </c>
    </row>
    <row r="4" spans="1:8" x14ac:dyDescent="0.3">
      <c r="A4">
        <v>3</v>
      </c>
      <c r="B4" t="e" vm="6">
        <v>#VALUE!</v>
      </c>
      <c r="C4" t="e" vm="5">
        <v>#VALUE!</v>
      </c>
    </row>
    <row r="5" spans="1:8" x14ac:dyDescent="0.3">
      <c r="A5">
        <v>4</v>
      </c>
      <c r="B5" t="e" vm="7">
        <v>#VALUE!</v>
      </c>
      <c r="C5" t="e" vm="5">
        <v>#VALUE!</v>
      </c>
    </row>
    <row r="6" spans="1:8" x14ac:dyDescent="0.3">
      <c r="A6">
        <v>5</v>
      </c>
      <c r="B6" t="e" vm="8">
        <v>#VALUE!</v>
      </c>
      <c r="C6" t="e" cm="1" vm="3">
        <f t="array" ref="C6">_FV(Dim_City[[#This Row],[City]],"Country/region",TRUE)</f>
        <v>#VALUE!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3A8B-5F19-46B4-924A-83CB87F9778E}">
  <dimension ref="A1:I6"/>
  <sheetViews>
    <sheetView workbookViewId="0">
      <selection activeCell="I2" sqref="I2"/>
    </sheetView>
  </sheetViews>
  <sheetFormatPr defaultRowHeight="14.4" x14ac:dyDescent="0.3"/>
  <cols>
    <col min="1" max="1" width="12.44140625" bestFit="1" customWidth="1"/>
    <col min="2" max="2" width="17.44140625" bestFit="1" customWidth="1"/>
  </cols>
  <sheetData>
    <row r="1" spans="1:9" x14ac:dyDescent="0.3">
      <c r="A1" t="s">
        <v>0</v>
      </c>
      <c r="B1" t="s">
        <v>1</v>
      </c>
    </row>
    <row r="2" spans="1:9" x14ac:dyDescent="0.3">
      <c r="A2">
        <v>1</v>
      </c>
      <c r="B2" t="s">
        <v>2</v>
      </c>
      <c r="I2">
        <f>COUNT(Dim_Doctor[Doctor Key])</f>
        <v>5</v>
      </c>
    </row>
    <row r="3" spans="1:9" x14ac:dyDescent="0.3">
      <c r="A3">
        <v>2</v>
      </c>
      <c r="B3" t="s">
        <v>3</v>
      </c>
    </row>
    <row r="4" spans="1:9" x14ac:dyDescent="0.3">
      <c r="A4">
        <v>3</v>
      </c>
      <c r="B4" t="s">
        <v>4</v>
      </c>
    </row>
    <row r="5" spans="1:9" x14ac:dyDescent="0.3">
      <c r="A5">
        <v>4</v>
      </c>
      <c r="B5" t="s">
        <v>5</v>
      </c>
    </row>
    <row r="6" spans="1:9" x14ac:dyDescent="0.3">
      <c r="A6">
        <v>5</v>
      </c>
      <c r="B6" t="s">
        <v>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F35-0676-4CF4-A54A-CAB952A07DE3}">
  <dimension ref="A1:AH93"/>
  <sheetViews>
    <sheetView topLeftCell="L8" zoomScale="60" zoomScaleNormal="60" workbookViewId="0">
      <selection activeCell="U44" sqref="U44:V49"/>
    </sheetView>
  </sheetViews>
  <sheetFormatPr defaultRowHeight="14.4" x14ac:dyDescent="0.3"/>
  <cols>
    <col min="1" max="1" width="29" bestFit="1" customWidth="1"/>
    <col min="2" max="2" width="10.44140625" bestFit="1" customWidth="1"/>
    <col min="3" max="4" width="6.77734375" bestFit="1" customWidth="1"/>
    <col min="8" max="8" width="15.88671875" bestFit="1" customWidth="1"/>
    <col min="9" max="9" width="29" bestFit="1" customWidth="1"/>
    <col min="10" max="10" width="12.5546875" bestFit="1" customWidth="1"/>
    <col min="11" max="11" width="11.5546875" bestFit="1" customWidth="1"/>
    <col min="12" max="12" width="12.5546875" bestFit="1" customWidth="1"/>
    <col min="13" max="13" width="10.88671875" bestFit="1" customWidth="1"/>
    <col min="14" max="14" width="14.33203125" bestFit="1" customWidth="1"/>
    <col min="15" max="15" width="2.33203125" bestFit="1" customWidth="1"/>
    <col min="19" max="19" width="18.44140625" bestFit="1" customWidth="1"/>
    <col min="20" max="21" width="29.5546875" bestFit="1" customWidth="1"/>
    <col min="22" max="22" width="18.21875" bestFit="1" customWidth="1"/>
    <col min="23" max="23" width="22" bestFit="1" customWidth="1"/>
    <col min="24" max="24" width="13.109375" bestFit="1" customWidth="1"/>
    <col min="25" max="25" width="18.44140625" bestFit="1" customWidth="1"/>
    <col min="26" max="26" width="29.5546875" bestFit="1" customWidth="1"/>
    <col min="27" max="27" width="10.21875" bestFit="1" customWidth="1"/>
    <col min="28" max="28" width="29" bestFit="1" customWidth="1"/>
    <col min="29" max="29" width="10.44140625" bestFit="1" customWidth="1"/>
    <col min="30" max="31" width="6.77734375" bestFit="1" customWidth="1"/>
    <col min="32" max="32" width="11.44140625" bestFit="1" customWidth="1"/>
    <col min="33" max="33" width="18.44140625" bestFit="1" customWidth="1"/>
    <col min="34" max="34" width="25.44140625" bestFit="1" customWidth="1"/>
    <col min="35" max="35" width="10.21875" bestFit="1" customWidth="1"/>
    <col min="36" max="36" width="11.6640625" bestFit="1" customWidth="1"/>
    <col min="37" max="37" width="16.88671875" bestFit="1" customWidth="1"/>
    <col min="38" max="38" width="16.21875" bestFit="1" customWidth="1"/>
    <col min="39" max="39" width="11.6640625" bestFit="1" customWidth="1"/>
    <col min="40" max="40" width="10.21875" bestFit="1" customWidth="1"/>
    <col min="41" max="41" width="10" bestFit="1" customWidth="1"/>
    <col min="42" max="42" width="9.33203125" bestFit="1" customWidth="1"/>
  </cols>
  <sheetData>
    <row r="1" spans="1:34" x14ac:dyDescent="0.3">
      <c r="A1" s="2" t="s">
        <v>8</v>
      </c>
      <c r="B1" t="s">
        <v>567</v>
      </c>
      <c r="I1" s="2" t="s">
        <v>567</v>
      </c>
      <c r="J1" s="2" t="s">
        <v>8</v>
      </c>
      <c r="S1" s="2" t="s">
        <v>569</v>
      </c>
      <c r="T1" t="s">
        <v>568</v>
      </c>
      <c r="W1" s="2" t="s">
        <v>569</v>
      </c>
      <c r="X1" t="s">
        <v>567</v>
      </c>
      <c r="AB1" s="2" t="s">
        <v>567</v>
      </c>
      <c r="AC1" s="2" t="s">
        <v>538</v>
      </c>
      <c r="AG1" s="2" t="s">
        <v>1491</v>
      </c>
      <c r="AH1" t="s">
        <v>1488</v>
      </c>
    </row>
    <row r="2" spans="1:34" x14ac:dyDescent="0.3">
      <c r="A2" s="3" t="s">
        <v>12</v>
      </c>
      <c r="B2" s="4">
        <v>6277519</v>
      </c>
      <c r="I2" s="2" t="s">
        <v>554</v>
      </c>
      <c r="J2" t="s">
        <v>11</v>
      </c>
      <c r="K2" t="s">
        <v>12</v>
      </c>
      <c r="L2" t="s">
        <v>10</v>
      </c>
      <c r="M2" t="s">
        <v>13</v>
      </c>
      <c r="N2" t="s">
        <v>9</v>
      </c>
      <c r="S2" s="3" t="s">
        <v>561</v>
      </c>
      <c r="T2" s="4">
        <v>14448.511025878883</v>
      </c>
      <c r="W2" s="3" t="s">
        <v>561</v>
      </c>
      <c r="X2" s="4">
        <v>6333532</v>
      </c>
      <c r="AB2" s="2" t="s">
        <v>1491</v>
      </c>
      <c r="AC2" t="s">
        <v>572</v>
      </c>
      <c r="AD2" t="s">
        <v>573</v>
      </c>
      <c r="AE2" t="s">
        <v>574</v>
      </c>
      <c r="AG2" s="3" t="s">
        <v>563</v>
      </c>
      <c r="AH2" s="4">
        <v>87</v>
      </c>
    </row>
    <row r="3" spans="1:34" x14ac:dyDescent="0.3">
      <c r="A3" s="3" t="s">
        <v>9</v>
      </c>
      <c r="B3" s="4">
        <v>7093413</v>
      </c>
      <c r="I3" s="3" t="s">
        <v>561</v>
      </c>
      <c r="J3" s="4">
        <v>1624004</v>
      </c>
      <c r="K3" s="4">
        <v>799313</v>
      </c>
      <c r="L3" s="4">
        <v>1647935</v>
      </c>
      <c r="M3" s="4">
        <v>819859</v>
      </c>
      <c r="N3" s="4">
        <v>1442421</v>
      </c>
      <c r="O3">
        <f>COUNTA(I3:I7)</f>
        <v>5</v>
      </c>
      <c r="S3" s="3" t="s">
        <v>560</v>
      </c>
      <c r="T3" s="4">
        <v>15491.323002691757</v>
      </c>
      <c r="W3" s="3" t="s">
        <v>563</v>
      </c>
      <c r="X3" s="4">
        <v>6697077</v>
      </c>
      <c r="AB3" s="3" t="s">
        <v>561</v>
      </c>
      <c r="AC3" s="4">
        <v>3153286</v>
      </c>
      <c r="AD3" s="4">
        <v>2747134</v>
      </c>
      <c r="AE3" s="4">
        <v>433112</v>
      </c>
      <c r="AG3" s="3" t="s">
        <v>561</v>
      </c>
      <c r="AH3" s="4">
        <v>91</v>
      </c>
    </row>
    <row r="4" spans="1:34" x14ac:dyDescent="0.3">
      <c r="A4" s="3" t="s">
        <v>13</v>
      </c>
      <c r="B4" s="4">
        <v>7397370</v>
      </c>
      <c r="I4" s="3" t="s">
        <v>560</v>
      </c>
      <c r="J4" s="4">
        <v>1708728</v>
      </c>
      <c r="K4" s="4">
        <v>1250219</v>
      </c>
      <c r="L4" s="4">
        <v>1668785</v>
      </c>
      <c r="M4" s="4">
        <v>1494318</v>
      </c>
      <c r="N4" s="4">
        <v>1532266</v>
      </c>
      <c r="S4" s="3" t="s">
        <v>562</v>
      </c>
      <c r="T4" s="4">
        <v>16026.136865964225</v>
      </c>
      <c r="W4" s="3" t="s">
        <v>560</v>
      </c>
      <c r="X4" s="4">
        <v>7654316</v>
      </c>
      <c r="AB4" s="3" t="s">
        <v>563</v>
      </c>
      <c r="AC4" s="4">
        <v>2535286</v>
      </c>
      <c r="AD4" s="4">
        <v>2862287</v>
      </c>
      <c r="AE4" s="4">
        <v>1299504</v>
      </c>
      <c r="AG4" s="3" t="s">
        <v>560</v>
      </c>
      <c r="AH4" s="4">
        <v>104</v>
      </c>
    </row>
    <row r="5" spans="1:34" x14ac:dyDescent="0.3">
      <c r="A5" s="3" t="s">
        <v>11</v>
      </c>
      <c r="B5" s="4">
        <v>8193371</v>
      </c>
      <c r="I5" s="3" t="s">
        <v>558</v>
      </c>
      <c r="J5" s="4">
        <v>2309275</v>
      </c>
      <c r="K5" s="4">
        <v>1220044</v>
      </c>
      <c r="L5" s="4">
        <v>3022486</v>
      </c>
      <c r="M5" s="4">
        <v>1617394</v>
      </c>
      <c r="N5" s="4">
        <v>1438765</v>
      </c>
      <c r="S5" s="3" t="s">
        <v>563</v>
      </c>
      <c r="T5" s="4">
        <v>16995.851458758356</v>
      </c>
      <c r="W5" s="3" t="s">
        <v>562</v>
      </c>
      <c r="X5" s="4">
        <v>7860239</v>
      </c>
      <c r="AB5" s="3" t="s">
        <v>560</v>
      </c>
      <c r="AC5" s="4">
        <v>3104610</v>
      </c>
      <c r="AD5" s="4">
        <v>2925922</v>
      </c>
      <c r="AE5" s="4">
        <v>1623784</v>
      </c>
      <c r="AG5" s="3" t="s">
        <v>562</v>
      </c>
      <c r="AH5" s="4">
        <v>106</v>
      </c>
    </row>
    <row r="6" spans="1:34" x14ac:dyDescent="0.3">
      <c r="A6" s="3" t="s">
        <v>10</v>
      </c>
      <c r="B6" s="4">
        <v>9191455</v>
      </c>
      <c r="I6" s="3" t="s">
        <v>563</v>
      </c>
      <c r="J6" s="4">
        <v>930729</v>
      </c>
      <c r="K6" s="4">
        <v>1385973</v>
      </c>
      <c r="L6" s="4">
        <v>1834597</v>
      </c>
      <c r="M6" s="4">
        <v>1790015</v>
      </c>
      <c r="N6" s="4">
        <v>755763</v>
      </c>
      <c r="S6" s="3" t="s">
        <v>558</v>
      </c>
      <c r="T6" s="4">
        <v>18896.264198103479</v>
      </c>
      <c r="W6" s="3" t="s">
        <v>558</v>
      </c>
      <c r="X6" s="4">
        <v>9607964</v>
      </c>
      <c r="AB6" s="3" t="s">
        <v>562</v>
      </c>
      <c r="AC6" s="4">
        <v>3606874</v>
      </c>
      <c r="AD6" s="4">
        <v>2988929</v>
      </c>
      <c r="AE6" s="4">
        <v>1264436</v>
      </c>
      <c r="AG6" s="3" t="s">
        <v>558</v>
      </c>
      <c r="AH6" s="4">
        <v>112</v>
      </c>
    </row>
    <row r="7" spans="1:34" x14ac:dyDescent="0.3">
      <c r="A7" s="3" t="s">
        <v>566</v>
      </c>
      <c r="B7" s="4">
        <v>38153128</v>
      </c>
      <c r="I7" s="3" t="s">
        <v>562</v>
      </c>
      <c r="J7" s="4">
        <v>1620635</v>
      </c>
      <c r="K7" s="4">
        <v>1621970</v>
      </c>
      <c r="L7" s="4">
        <v>1017652</v>
      </c>
      <c r="M7" s="4">
        <v>1675784</v>
      </c>
      <c r="N7" s="4">
        <v>1924198</v>
      </c>
      <c r="AB7" s="3" t="s">
        <v>558</v>
      </c>
      <c r="AC7" s="4">
        <v>4047152</v>
      </c>
      <c r="AD7" s="4">
        <v>3980767</v>
      </c>
      <c r="AE7" s="4">
        <v>1580045</v>
      </c>
    </row>
    <row r="16" spans="1:34" x14ac:dyDescent="0.3">
      <c r="A16" s="2" t="s">
        <v>8</v>
      </c>
      <c r="B16" t="s">
        <v>568</v>
      </c>
    </row>
    <row r="17" spans="1:26" x14ac:dyDescent="0.3">
      <c r="A17" s="3" t="s">
        <v>9</v>
      </c>
      <c r="B17" s="4">
        <v>14897.561127103138</v>
      </c>
    </row>
    <row r="18" spans="1:26" x14ac:dyDescent="0.3">
      <c r="A18" s="3" t="s">
        <v>11</v>
      </c>
      <c r="B18" s="4">
        <v>15334.910717926312</v>
      </c>
    </row>
    <row r="19" spans="1:26" x14ac:dyDescent="0.3">
      <c r="A19" s="3" t="s">
        <v>12</v>
      </c>
      <c r="B19" s="4">
        <v>16754.176889430015</v>
      </c>
    </row>
    <row r="20" spans="1:26" x14ac:dyDescent="0.3">
      <c r="A20" s="3" t="s">
        <v>13</v>
      </c>
      <c r="B20" s="4">
        <v>17416.461896833327</v>
      </c>
      <c r="I20" s="2" t="s">
        <v>567</v>
      </c>
      <c r="J20" s="2" t="s">
        <v>1489</v>
      </c>
    </row>
    <row r="21" spans="1:26" x14ac:dyDescent="0.3">
      <c r="A21" s="3" t="s">
        <v>10</v>
      </c>
      <c r="B21" s="4">
        <v>17706.52348924788</v>
      </c>
      <c r="I21" s="2" t="s">
        <v>8</v>
      </c>
      <c r="J21" t="s">
        <v>6</v>
      </c>
      <c r="K21" t="s">
        <v>4</v>
      </c>
      <c r="L21" t="s">
        <v>5</v>
      </c>
      <c r="M21" t="s">
        <v>2</v>
      </c>
      <c r="N21" t="s">
        <v>3</v>
      </c>
    </row>
    <row r="22" spans="1:26" x14ac:dyDescent="0.3">
      <c r="I22" s="3" t="s">
        <v>11</v>
      </c>
      <c r="J22" s="4">
        <v>1124861</v>
      </c>
      <c r="K22" s="4">
        <v>1826358</v>
      </c>
      <c r="L22" s="4">
        <v>2545374</v>
      </c>
      <c r="M22" s="4">
        <v>1548607</v>
      </c>
      <c r="N22" s="4">
        <v>1148171</v>
      </c>
      <c r="U22" s="2" t="s">
        <v>568</v>
      </c>
      <c r="V22" s="2" t="s">
        <v>554</v>
      </c>
    </row>
    <row r="23" spans="1:26" x14ac:dyDescent="0.3">
      <c r="I23" s="3" t="s">
        <v>12</v>
      </c>
      <c r="J23" s="4">
        <v>1227090</v>
      </c>
      <c r="K23" s="4">
        <v>595165</v>
      </c>
      <c r="L23" s="4">
        <v>1918159</v>
      </c>
      <c r="M23" s="4">
        <v>1181524</v>
      </c>
      <c r="N23" s="4">
        <v>1355581</v>
      </c>
      <c r="U23" s="2" t="s">
        <v>1489</v>
      </c>
      <c r="V23" t="s">
        <v>561</v>
      </c>
      <c r="W23" t="s">
        <v>560</v>
      </c>
      <c r="X23" t="s">
        <v>558</v>
      </c>
      <c r="Y23" t="s">
        <v>563</v>
      </c>
      <c r="Z23" t="s">
        <v>562</v>
      </c>
    </row>
    <row r="24" spans="1:26" x14ac:dyDescent="0.3">
      <c r="I24" s="3" t="s">
        <v>10</v>
      </c>
      <c r="J24" s="4">
        <v>1557632</v>
      </c>
      <c r="K24" s="4">
        <v>1737255</v>
      </c>
      <c r="L24" s="4">
        <v>2460054</v>
      </c>
      <c r="M24" s="4">
        <v>1063919</v>
      </c>
      <c r="N24" s="4">
        <v>2372595</v>
      </c>
      <c r="U24" s="3" t="s">
        <v>6</v>
      </c>
      <c r="V24" s="4">
        <v>18393.921266233767</v>
      </c>
      <c r="W24" s="4">
        <v>16658.592341269839</v>
      </c>
      <c r="X24" s="4">
        <v>22576.76204278813</v>
      </c>
      <c r="Y24" s="4">
        <v>20969.31031926407</v>
      </c>
      <c r="Z24" s="4">
        <v>13819.515287157288</v>
      </c>
    </row>
    <row r="25" spans="1:26" x14ac:dyDescent="0.3">
      <c r="I25" s="3" t="s">
        <v>13</v>
      </c>
      <c r="J25" s="4">
        <v>1760936</v>
      </c>
      <c r="K25" s="4">
        <v>1750044</v>
      </c>
      <c r="L25" s="4">
        <v>1435297</v>
      </c>
      <c r="M25" s="4">
        <v>814284</v>
      </c>
      <c r="N25" s="4">
        <v>1636809</v>
      </c>
      <c r="U25" s="3" t="s">
        <v>4</v>
      </c>
      <c r="V25" s="4">
        <v>13698.580357142855</v>
      </c>
      <c r="W25" s="4">
        <v>16436.386473304472</v>
      </c>
      <c r="X25" s="4">
        <v>24010.607228535351</v>
      </c>
      <c r="Y25" s="4">
        <v>17629.355042016803</v>
      </c>
      <c r="Z25" s="4">
        <v>20804.780432299183</v>
      </c>
    </row>
    <row r="26" spans="1:26" x14ac:dyDescent="0.3">
      <c r="I26" s="3" t="s">
        <v>9</v>
      </c>
      <c r="J26" s="4">
        <v>2086039</v>
      </c>
      <c r="K26" s="4">
        <v>1448563</v>
      </c>
      <c r="L26" s="4">
        <v>1260487</v>
      </c>
      <c r="M26" s="4">
        <v>899216</v>
      </c>
      <c r="N26" s="4">
        <v>1399108</v>
      </c>
      <c r="U26" s="3" t="s">
        <v>5</v>
      </c>
      <c r="V26" s="4">
        <v>12146.997271524771</v>
      </c>
      <c r="W26" s="4">
        <v>13765.602569985569</v>
      </c>
      <c r="X26" s="4">
        <v>16942.547050865804</v>
      </c>
      <c r="Y26" s="4">
        <v>14272.436412829593</v>
      </c>
      <c r="Z26" s="4">
        <v>12956.621177944864</v>
      </c>
    </row>
    <row r="27" spans="1:26" x14ac:dyDescent="0.3">
      <c r="U27" s="3" t="s">
        <v>2</v>
      </c>
      <c r="V27" s="4">
        <v>11598.74708994709</v>
      </c>
      <c r="W27" s="4">
        <v>13990.59014514897</v>
      </c>
      <c r="X27" s="4">
        <v>16038.3036911321</v>
      </c>
      <c r="Y27" s="4">
        <v>11757.031623931623</v>
      </c>
      <c r="Z27" s="4">
        <v>14666.062715062715</v>
      </c>
    </row>
    <row r="28" spans="1:26" x14ac:dyDescent="0.3">
      <c r="U28" s="3" t="s">
        <v>3</v>
      </c>
      <c r="V28" s="4">
        <v>17786.970880886787</v>
      </c>
      <c r="W28" s="4">
        <v>16766.822759103641</v>
      </c>
      <c r="X28" s="4">
        <v>16733.797932330828</v>
      </c>
      <c r="Y28" s="4">
        <v>19514.588174603174</v>
      </c>
      <c r="Z28" s="4">
        <v>16685.331102453103</v>
      </c>
    </row>
    <row r="29" spans="1:26" x14ac:dyDescent="0.3">
      <c r="A29" s="2" t="s">
        <v>8</v>
      </c>
      <c r="B29" t="s">
        <v>1488</v>
      </c>
    </row>
    <row r="30" spans="1:26" x14ac:dyDescent="0.3">
      <c r="A30" s="3" t="s">
        <v>12</v>
      </c>
      <c r="B30" s="4">
        <v>80</v>
      </c>
    </row>
    <row r="31" spans="1:26" x14ac:dyDescent="0.3">
      <c r="A31" s="3" t="s">
        <v>13</v>
      </c>
      <c r="B31" s="4">
        <v>91</v>
      </c>
    </row>
    <row r="32" spans="1:26" x14ac:dyDescent="0.3">
      <c r="A32" s="3" t="s">
        <v>9</v>
      </c>
      <c r="B32" s="4">
        <v>97</v>
      </c>
    </row>
    <row r="33" spans="1:26" x14ac:dyDescent="0.3">
      <c r="A33" s="3" t="s">
        <v>11</v>
      </c>
      <c r="B33" s="4">
        <v>109</v>
      </c>
    </row>
    <row r="34" spans="1:26" x14ac:dyDescent="0.3">
      <c r="A34" s="3" t="s">
        <v>10</v>
      </c>
      <c r="B34" s="4">
        <v>123</v>
      </c>
    </row>
    <row r="43" spans="1:26" x14ac:dyDescent="0.3">
      <c r="A43" s="2" t="s">
        <v>567</v>
      </c>
      <c r="B43" s="2" t="s">
        <v>538</v>
      </c>
    </row>
    <row r="44" spans="1:26" x14ac:dyDescent="0.3">
      <c r="A44" s="2" t="s">
        <v>8</v>
      </c>
      <c r="B44" t="s">
        <v>572</v>
      </c>
      <c r="C44" t="s">
        <v>573</v>
      </c>
      <c r="D44" t="s">
        <v>574</v>
      </c>
      <c r="U44" s="2" t="s">
        <v>570</v>
      </c>
      <c r="V44" t="s">
        <v>567</v>
      </c>
      <c r="Y44" s="2" t="s">
        <v>570</v>
      </c>
      <c r="Z44" t="s">
        <v>568</v>
      </c>
    </row>
    <row r="45" spans="1:26" x14ac:dyDescent="0.3">
      <c r="A45" s="3" t="s">
        <v>11</v>
      </c>
      <c r="B45" s="4">
        <v>4628857</v>
      </c>
      <c r="C45" s="4">
        <v>2528338</v>
      </c>
      <c r="D45" s="4">
        <v>1036176</v>
      </c>
      <c r="U45" s="3" t="s">
        <v>2</v>
      </c>
      <c r="V45" s="4">
        <v>5507550</v>
      </c>
      <c r="Y45" s="3" t="s">
        <v>561</v>
      </c>
      <c r="Z45" s="4">
        <v>14448.511025878883</v>
      </c>
    </row>
    <row r="46" spans="1:26" x14ac:dyDescent="0.3">
      <c r="A46" s="3" t="s">
        <v>12</v>
      </c>
      <c r="B46" s="4">
        <v>1835062</v>
      </c>
      <c r="C46" s="4">
        <v>3260716</v>
      </c>
      <c r="D46" s="4">
        <v>1181741</v>
      </c>
      <c r="U46" s="3" t="s">
        <v>4</v>
      </c>
      <c r="V46" s="4">
        <v>7357385</v>
      </c>
      <c r="Y46" s="3" t="s">
        <v>560</v>
      </c>
      <c r="Z46" s="4">
        <v>15491.323002691757</v>
      </c>
    </row>
    <row r="47" spans="1:26" x14ac:dyDescent="0.3">
      <c r="A47" s="3" t="s">
        <v>10</v>
      </c>
      <c r="B47" s="4">
        <v>3589295</v>
      </c>
      <c r="C47" s="4">
        <v>4184249</v>
      </c>
      <c r="D47" s="4">
        <v>1417911</v>
      </c>
      <c r="U47" s="3" t="s">
        <v>6</v>
      </c>
      <c r="V47" s="4">
        <v>7756558</v>
      </c>
      <c r="Y47" s="3" t="s">
        <v>562</v>
      </c>
      <c r="Z47" s="4">
        <v>16026.136865964225</v>
      </c>
    </row>
    <row r="48" spans="1:26" x14ac:dyDescent="0.3">
      <c r="A48" s="3" t="s">
        <v>13</v>
      </c>
      <c r="B48" s="4">
        <v>3490267</v>
      </c>
      <c r="C48" s="4">
        <v>2618227</v>
      </c>
      <c r="D48" s="4">
        <v>1288876</v>
      </c>
      <c r="U48" s="3" t="s">
        <v>3</v>
      </c>
      <c r="V48" s="4">
        <v>7912264</v>
      </c>
      <c r="Y48" s="3" t="s">
        <v>563</v>
      </c>
      <c r="Z48" s="4">
        <v>16995.851458758356</v>
      </c>
    </row>
    <row r="49" spans="1:26" x14ac:dyDescent="0.3">
      <c r="A49" s="3" t="s">
        <v>9</v>
      </c>
      <c r="B49" s="4">
        <v>2903727</v>
      </c>
      <c r="C49" s="4">
        <v>2913509</v>
      </c>
      <c r="D49" s="4">
        <v>1276177</v>
      </c>
      <c r="U49" s="3" t="s">
        <v>5</v>
      </c>
      <c r="V49" s="4">
        <v>9619371</v>
      </c>
      <c r="Y49" s="3" t="s">
        <v>558</v>
      </c>
      <c r="Z49" s="4">
        <v>18896.264198103479</v>
      </c>
    </row>
    <row r="80" spans="1:11" x14ac:dyDescent="0.3">
      <c r="A80" s="2" t="s">
        <v>571</v>
      </c>
      <c r="B80" t="s">
        <v>567</v>
      </c>
      <c r="J80" s="2" t="s">
        <v>538</v>
      </c>
      <c r="K80" t="s">
        <v>567</v>
      </c>
    </row>
    <row r="81" spans="1:24" x14ac:dyDescent="0.3">
      <c r="A81" s="3" t="s">
        <v>22</v>
      </c>
      <c r="B81" s="4">
        <v>6138983</v>
      </c>
      <c r="J81" s="3" t="s">
        <v>572</v>
      </c>
      <c r="K81" s="4"/>
      <c r="S81" s="2" t="s">
        <v>17</v>
      </c>
      <c r="T81" t="s">
        <v>1488</v>
      </c>
      <c r="X81" t="s">
        <v>1490</v>
      </c>
    </row>
    <row r="82" spans="1:24" x14ac:dyDescent="0.3">
      <c r="A82" s="3" t="s">
        <v>33</v>
      </c>
      <c r="B82" s="4">
        <v>7033776</v>
      </c>
      <c r="J82" s="10" t="s">
        <v>1496</v>
      </c>
      <c r="K82" s="4">
        <v>4122912</v>
      </c>
      <c r="S82" s="3" t="s">
        <v>23</v>
      </c>
      <c r="T82" s="4">
        <v>258</v>
      </c>
      <c r="X82" s="4">
        <v>6.0880000000000001</v>
      </c>
    </row>
    <row r="83" spans="1:24" x14ac:dyDescent="0.3">
      <c r="A83" s="3" t="s">
        <v>38</v>
      </c>
      <c r="B83" s="4">
        <v>7641623</v>
      </c>
      <c r="J83" s="10" t="s">
        <v>1497</v>
      </c>
      <c r="K83" s="4">
        <v>4053213</v>
      </c>
      <c r="S83" s="3" t="s">
        <v>30</v>
      </c>
      <c r="T83" s="4">
        <v>242</v>
      </c>
    </row>
    <row r="84" spans="1:24" x14ac:dyDescent="0.3">
      <c r="A84" s="3" t="s">
        <v>45</v>
      </c>
      <c r="B84" s="4">
        <v>8441402</v>
      </c>
      <c r="J84" s="10" t="s">
        <v>1498</v>
      </c>
      <c r="K84" s="4">
        <v>4172890</v>
      </c>
    </row>
    <row r="85" spans="1:24" x14ac:dyDescent="0.3">
      <c r="A85" s="3" t="s">
        <v>27</v>
      </c>
      <c r="B85" s="4">
        <v>8897344</v>
      </c>
      <c r="J85" s="10" t="s">
        <v>1499</v>
      </c>
      <c r="K85" s="4">
        <v>4098193</v>
      </c>
    </row>
    <row r="86" spans="1:24" x14ac:dyDescent="0.3">
      <c r="J86" s="3" t="s">
        <v>573</v>
      </c>
      <c r="K86" s="4"/>
    </row>
    <row r="87" spans="1:24" x14ac:dyDescent="0.3">
      <c r="J87" s="10" t="s">
        <v>1496</v>
      </c>
      <c r="K87" s="4">
        <v>4634732</v>
      </c>
    </row>
    <row r="88" spans="1:24" x14ac:dyDescent="0.3">
      <c r="J88" s="10" t="s">
        <v>1497</v>
      </c>
      <c r="K88" s="4">
        <v>3762335</v>
      </c>
    </row>
    <row r="89" spans="1:24" x14ac:dyDescent="0.3">
      <c r="J89" s="10" t="s">
        <v>1498</v>
      </c>
      <c r="K89" s="4">
        <v>3293419</v>
      </c>
    </row>
    <row r="90" spans="1:24" x14ac:dyDescent="0.3">
      <c r="J90" s="10" t="s">
        <v>1499</v>
      </c>
      <c r="K90" s="4">
        <v>3814553</v>
      </c>
    </row>
    <row r="91" spans="1:24" x14ac:dyDescent="0.3">
      <c r="J91" s="3" t="s">
        <v>574</v>
      </c>
      <c r="K91" s="4"/>
    </row>
    <row r="92" spans="1:24" x14ac:dyDescent="0.3">
      <c r="J92" s="10" t="s">
        <v>1496</v>
      </c>
      <c r="K92" s="4">
        <v>3045476</v>
      </c>
    </row>
    <row r="93" spans="1:24" x14ac:dyDescent="0.3">
      <c r="J93" s="10" t="s">
        <v>1497</v>
      </c>
      <c r="K93" s="4">
        <v>3155405</v>
      </c>
    </row>
  </sheetData>
  <pageMargins left="0.7" right="0.7" top="0.75" bottom="0.75" header="0.3" footer="0.3"/>
  <drawing r:id="rId18"/>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E397-5DDF-4EA2-BCFD-EFA5BEFC8494}">
  <dimension ref="A1"/>
  <sheetViews>
    <sheetView tabSelected="1" zoomScale="75" zoomScaleNormal="75" workbookViewId="0">
      <selection activeCell="B48" sqref="B48"/>
    </sheetView>
  </sheetViews>
  <sheetFormatPr defaultColWidth="8.77734375" defaultRowHeight="14.4" x14ac:dyDescent="0.3"/>
  <cols>
    <col min="1" max="16384" width="8.777343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9994-A9B5-4F65-966F-0427D6C75777}">
  <dimension ref="A1"/>
  <sheetViews>
    <sheetView zoomScale="75" zoomScaleNormal="75" workbookViewId="0">
      <selection activeCell="A48" sqref="A48"/>
    </sheetView>
  </sheetViews>
  <sheetFormatPr defaultColWidth="8.77734375" defaultRowHeight="14.4" x14ac:dyDescent="0.3"/>
  <cols>
    <col min="1" max="16384" width="8.777343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B80C0215AF6044A87EE7539E64F2E59" ma:contentTypeVersion="5" ma:contentTypeDescription="Create a new document." ma:contentTypeScope="" ma:versionID="2ae95bc0f746cc30db9a69f9a7d43603">
  <xsd:schema xmlns:xsd="http://www.w3.org/2001/XMLSchema" xmlns:xs="http://www.w3.org/2001/XMLSchema" xmlns:p="http://schemas.microsoft.com/office/2006/metadata/properties" xmlns:ns3="70683e9d-b851-40bf-9e55-aa99abc735bc" targetNamespace="http://schemas.microsoft.com/office/2006/metadata/properties" ma:root="true" ma:fieldsID="daadf1edc3cfc23f0e65599ee3295a9f" ns3:_="">
    <xsd:import namespace="70683e9d-b851-40bf-9e55-aa99abc735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683e9d-b851-40bf-9e55-aa99abc735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p:properties>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78645D7-BCBA-4EF5-9C47-2580E3483DBC}">
  <ds:schemaRefs/>
</ds:datastoreItem>
</file>

<file path=customXml/itemProps2.xml><?xml version="1.0" encoding="utf-8"?>
<ds:datastoreItem xmlns:ds="http://schemas.openxmlformats.org/officeDocument/2006/customXml" ds:itemID="{1A07CF63-652F-4EE7-A470-223325052A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683e9d-b851-40bf-9e55-aa99abc735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D1456B-ECF1-444D-A1C6-A1E29CD80D58}">
  <ds:schemaRefs/>
</ds:datastoreItem>
</file>

<file path=customXml/itemProps4.xml><?xml version="1.0" encoding="utf-8"?>
<ds:datastoreItem xmlns:ds="http://schemas.openxmlformats.org/officeDocument/2006/customXml" ds:itemID="{45164CE3-C7A7-45B0-A93B-86664F76E0C8}">
  <ds:schemaRefs/>
</ds:datastoreItem>
</file>

<file path=customXml/itemProps5.xml><?xml version="1.0" encoding="utf-8"?>
<ds:datastoreItem xmlns:ds="http://schemas.openxmlformats.org/officeDocument/2006/customXml" ds:itemID="{FBC416D1-9F87-4350-A63C-7F87C8AFCC6B}">
  <ds:schemaRefs/>
</ds:datastoreItem>
</file>

<file path=customXml/itemProps6.xml><?xml version="1.0" encoding="utf-8"?>
<ds:datastoreItem xmlns:ds="http://schemas.openxmlformats.org/officeDocument/2006/customXml" ds:itemID="{42DF4770-BB15-42AF-9ECD-10C536309970}">
  <ds:schemaRefs/>
</ds:datastoreItem>
</file>

<file path=customXml/itemProps7.xml><?xml version="1.0" encoding="utf-8"?>
<ds:datastoreItem xmlns:ds="http://schemas.openxmlformats.org/officeDocument/2006/customXml" ds:itemID="{6C4AECD4-88A2-4788-B7B8-3F485E30420B}">
  <ds:schemaRefs/>
</ds:datastoreItem>
</file>

<file path=customXml/itemProps8.xml><?xml version="1.0" encoding="utf-8"?>
<ds:datastoreItem xmlns:ds="http://schemas.openxmlformats.org/officeDocument/2006/customXml" ds:itemID="{57FADAA6-EA64-445B-8D13-1BF64191CF88}">
  <ds:schemaRefs/>
</ds:datastoreItem>
</file>

<file path=customXml/itemProps9.xml><?xml version="1.0" encoding="utf-8"?>
<ds:datastoreItem xmlns:ds="http://schemas.openxmlformats.org/officeDocument/2006/customXml" ds:itemID="{DC559C23-C8A3-4ACA-A27C-D81CBF090B93}">
  <ds:schemaRefs/>
</ds:datastoreItem>
</file>

<file path=customXml/itemProps10.xml><?xml version="1.0" encoding="utf-8"?>
<ds:datastoreItem xmlns:ds="http://schemas.openxmlformats.org/officeDocument/2006/customXml" ds:itemID="{7FF81CBB-57C1-4206-9FF7-26559022D1EC}">
  <ds:schemaRefs>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purl.org/dc/dcmitype/"/>
    <ds:schemaRef ds:uri="http://purl.org/dc/terms/"/>
    <ds:schemaRef ds:uri="http://schemas.microsoft.com/office/infopath/2007/PartnerControls"/>
    <ds:schemaRef ds:uri="70683e9d-b851-40bf-9e55-aa99abc735bc"/>
  </ds:schemaRefs>
</ds:datastoreItem>
</file>

<file path=customXml/itemProps11.xml><?xml version="1.0" encoding="utf-8"?>
<ds:datastoreItem xmlns:ds="http://schemas.openxmlformats.org/officeDocument/2006/customXml" ds:itemID="{A51ECE57-BAEA-4246-BC73-6DD8F87A85FB}">
  <ds:schemaRefs/>
</ds:datastoreItem>
</file>

<file path=customXml/itemProps12.xml><?xml version="1.0" encoding="utf-8"?>
<ds:datastoreItem xmlns:ds="http://schemas.openxmlformats.org/officeDocument/2006/customXml" ds:itemID="{D96AA5FA-C16C-41A8-9BFC-DE55BD2A9FF8}">
  <ds:schemaRefs/>
</ds:datastoreItem>
</file>

<file path=customXml/itemProps13.xml><?xml version="1.0" encoding="utf-8"?>
<ds:datastoreItem xmlns:ds="http://schemas.openxmlformats.org/officeDocument/2006/customXml" ds:itemID="{CA3DE133-1F24-41C5-B0E6-1FCDCE56CB96}">
  <ds:schemaRefs>
    <ds:schemaRef ds:uri="http://schemas.microsoft.com/DataMashup"/>
  </ds:schemaRefs>
</ds:datastoreItem>
</file>

<file path=customXml/itemProps14.xml><?xml version="1.0" encoding="utf-8"?>
<ds:datastoreItem xmlns:ds="http://schemas.openxmlformats.org/officeDocument/2006/customXml" ds:itemID="{5B2A6674-8880-441C-8938-98FD1F0BD4F1}">
  <ds:schemaRefs/>
</ds:datastoreItem>
</file>

<file path=customXml/itemProps15.xml><?xml version="1.0" encoding="utf-8"?>
<ds:datastoreItem xmlns:ds="http://schemas.openxmlformats.org/officeDocument/2006/customXml" ds:itemID="{3044321F-968D-47CC-BD6E-AAEB978DA28C}">
  <ds:schemaRefs/>
</ds:datastoreItem>
</file>

<file path=customXml/itemProps16.xml><?xml version="1.0" encoding="utf-8"?>
<ds:datastoreItem xmlns:ds="http://schemas.openxmlformats.org/officeDocument/2006/customXml" ds:itemID="{BA0F55B6-532F-4516-86B4-FB74E0ECFE70}">
  <ds:schemaRefs>
    <ds:schemaRef ds:uri="http://schemas.microsoft.com/sharepoint/v3/contenttype/forms"/>
  </ds:schemaRefs>
</ds:datastoreItem>
</file>

<file path=customXml/itemProps17.xml><?xml version="1.0" encoding="utf-8"?>
<ds:datastoreItem xmlns:ds="http://schemas.openxmlformats.org/officeDocument/2006/customXml" ds:itemID="{5EF6DEA8-C1C5-4CCA-92BC-BA6585D9D4E6}">
  <ds:schemaRefs/>
</ds:datastoreItem>
</file>

<file path=customXml/itemProps18.xml><?xml version="1.0" encoding="utf-8"?>
<ds:datastoreItem xmlns:ds="http://schemas.openxmlformats.org/officeDocument/2006/customXml" ds:itemID="{17FFD3A6-A619-4CC1-A9A2-76F687220209}">
  <ds:schemaRefs/>
</ds:datastoreItem>
</file>

<file path=customXml/itemProps19.xml><?xml version="1.0" encoding="utf-8"?>
<ds:datastoreItem xmlns:ds="http://schemas.openxmlformats.org/officeDocument/2006/customXml" ds:itemID="{07DD2C2A-8094-42BE-A651-007B94D2CC2B}">
  <ds:schemaRefs/>
</ds:datastoreItem>
</file>

<file path=customXml/itemProps20.xml><?xml version="1.0" encoding="utf-8"?>
<ds:datastoreItem xmlns:ds="http://schemas.openxmlformats.org/officeDocument/2006/customXml" ds:itemID="{BC8B5F27-05B3-4958-A2D6-6470B135AF50}">
  <ds:schemaRefs/>
</ds:datastoreItem>
</file>

<file path=customXml/itemProps21.xml><?xml version="1.0" encoding="utf-8"?>
<ds:datastoreItem xmlns:ds="http://schemas.openxmlformats.org/officeDocument/2006/customXml" ds:itemID="{EBCC3C09-15E4-464B-8795-B1E84F67DE9F}">
  <ds:schemaRefs/>
</ds:datastoreItem>
</file>

<file path=customXml/itemProps22.xml><?xml version="1.0" encoding="utf-8"?>
<ds:datastoreItem xmlns:ds="http://schemas.openxmlformats.org/officeDocument/2006/customXml" ds:itemID="{3108A7FD-FF0C-4CA7-B675-63EAFF93E09A}">
  <ds:schemaRefs/>
</ds:datastoreItem>
</file>

<file path=customXml/itemProps23.xml><?xml version="1.0" encoding="utf-8"?>
<ds:datastoreItem xmlns:ds="http://schemas.openxmlformats.org/officeDocument/2006/customXml" ds:itemID="{31D92461-E0E0-46D5-B38B-3D41F5CAA5E3}">
  <ds:schemaRefs/>
</ds:datastoreItem>
</file>

<file path=customXml/itemProps24.xml><?xml version="1.0" encoding="utf-8"?>
<ds:datastoreItem xmlns:ds="http://schemas.openxmlformats.org/officeDocument/2006/customXml" ds:itemID="{C86474EA-6E51-4FB6-99E0-0673206562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RawData</vt:lpstr>
      <vt:lpstr>Clean data</vt:lpstr>
      <vt:lpstr>FactDepartment</vt:lpstr>
      <vt:lpstr>DimDate</vt:lpstr>
      <vt:lpstr>DimPatient</vt:lpstr>
      <vt:lpstr>DimCity</vt:lpstr>
      <vt:lpstr>DimDoctor</vt:lpstr>
      <vt:lpstr>pivot table</vt:lpstr>
      <vt:lpstr>Department Dashboard</vt:lpstr>
      <vt:lpstr>City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tasneem aymn</dc:creator>
  <cp:lastModifiedBy>tasneem aymn</cp:lastModifiedBy>
  <dcterms:created xsi:type="dcterms:W3CDTF">2026-02-21T23:25:33Z</dcterms:created>
  <dcterms:modified xsi:type="dcterms:W3CDTF">2026-03-08T21:22:06Z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0x0101005B80C0215AF6044A87EE7539E64F2E59</vt:lpwstr>
  </property>
</Properties>
</file>