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asnim nahar law 60\"/>
    </mc:Choice>
  </mc:AlternateContent>
  <bookViews>
    <workbookView xWindow="0" yWindow="0" windowWidth="15345" windowHeight="4035" activeTab="1"/>
  </bookViews>
  <sheets>
    <sheet name="Sheet3" sheetId="3" r:id="rId1"/>
    <sheet name="Sheet4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4" l="1"/>
  <c r="O9" i="4"/>
  <c r="O10" i="4"/>
  <c r="O11" i="4"/>
  <c r="O12" i="4"/>
  <c r="O13" i="4"/>
  <c r="O7" i="4"/>
  <c r="I13" i="4"/>
  <c r="I12" i="4"/>
  <c r="I11" i="4"/>
  <c r="I10" i="4"/>
  <c r="I9" i="4"/>
  <c r="I8" i="4"/>
  <c r="I7" i="4"/>
  <c r="G11" i="4"/>
  <c r="G10" i="4"/>
  <c r="G9" i="4"/>
  <c r="G8" i="4"/>
  <c r="G7" i="4"/>
  <c r="G6" i="4"/>
  <c r="G5" i="4"/>
  <c r="F11" i="4"/>
  <c r="F10" i="4"/>
  <c r="F9" i="4"/>
  <c r="F8" i="4"/>
  <c r="F7" i="4"/>
  <c r="F6" i="4"/>
  <c r="F5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<sst xmlns="http://schemas.openxmlformats.org/spreadsheetml/2006/main" count="80" uniqueCount="63">
  <si>
    <t>EMPLOYEE SALARY CALCULATION</t>
  </si>
  <si>
    <t>EMPLOYEE INFORMATION</t>
  </si>
  <si>
    <t>SL</t>
  </si>
  <si>
    <t xml:space="preserve">NAME </t>
  </si>
  <si>
    <t>ID NO</t>
  </si>
  <si>
    <t>POSITION</t>
  </si>
  <si>
    <t>DEPARTMENT</t>
  </si>
  <si>
    <t>SUPERVISOR</t>
  </si>
  <si>
    <t xml:space="preserve">JOING DATE </t>
  </si>
  <si>
    <t>CONTRACT NO</t>
  </si>
  <si>
    <t>BASIC SALARY</t>
  </si>
  <si>
    <t>RAHIM MIA</t>
  </si>
  <si>
    <t>MD KUDDUS</t>
  </si>
  <si>
    <t>EVA NAHAR</t>
  </si>
  <si>
    <t>AJMOON URMI</t>
  </si>
  <si>
    <t>SARMIN SUFIA</t>
  </si>
  <si>
    <t>SAHAN ISLAM</t>
  </si>
  <si>
    <t>TASNIM  NAHAR</t>
  </si>
  <si>
    <t>JHO</t>
  </si>
  <si>
    <t>SE</t>
  </si>
  <si>
    <t>JO</t>
  </si>
  <si>
    <t>SO</t>
  </si>
  <si>
    <t>JA</t>
  </si>
  <si>
    <t>HUMAN RESOURCES</t>
  </si>
  <si>
    <t>SALES</t>
  </si>
  <si>
    <t>MARKETING</t>
  </si>
  <si>
    <t>IT</t>
  </si>
  <si>
    <t>AUDIT</t>
  </si>
  <si>
    <t xml:space="preserve">MD JALAL </t>
  </si>
  <si>
    <t>MD TOFAZZEL</t>
  </si>
  <si>
    <t>MD ALI AKBAR</t>
  </si>
  <si>
    <t>MS PIYARA BEGUM</t>
  </si>
  <si>
    <t>RUMMAN JAMAN</t>
  </si>
  <si>
    <t>15/3/20</t>
  </si>
  <si>
    <t>23/4/2019</t>
  </si>
  <si>
    <t>19/6/2022</t>
  </si>
  <si>
    <t>24/08/2024</t>
  </si>
  <si>
    <t>24/08/2023</t>
  </si>
  <si>
    <t xml:space="preserve">SALES </t>
  </si>
  <si>
    <t>LOGISTIC</t>
  </si>
  <si>
    <t>HR</t>
  </si>
  <si>
    <t>PRODUCTION</t>
  </si>
  <si>
    <t>MANAGEMENT</t>
  </si>
  <si>
    <t>CALCULATION OF ADUTIONAL PAY COMPLYING WITH BASIC SALARY</t>
  </si>
  <si>
    <t>IF THE YEARLY GROSS SALARY IS GREATER THAN 450000 BDT</t>
  </si>
  <si>
    <t>HOUSE RENT</t>
  </si>
  <si>
    <t xml:space="preserve">MEDICAL ALLOWANCE </t>
  </si>
  <si>
    <t xml:space="preserve">TRANSPORT </t>
  </si>
  <si>
    <t>PROVIDENT FUND</t>
  </si>
  <si>
    <t>ADVANCE  TEXT (IF THE YEARLY GROSS SALARY IS LESS THAN 450000</t>
  </si>
  <si>
    <t>ADVANCE TAX</t>
  </si>
  <si>
    <t xml:space="preserve">SALARY  LOG WITH ALLOWANCE </t>
  </si>
  <si>
    <t>ID</t>
  </si>
  <si>
    <t>NAME</t>
  </si>
  <si>
    <t>B.SALARY</t>
  </si>
  <si>
    <t>TR</t>
  </si>
  <si>
    <t>HM</t>
  </si>
  <si>
    <t>MA</t>
  </si>
  <si>
    <t>TASNIM NAHAR</t>
  </si>
  <si>
    <t>CALCULATION OF SALARY DISTRIBUTION</t>
  </si>
  <si>
    <t xml:space="preserve">GROSS SALARY </t>
  </si>
  <si>
    <t xml:space="preserve">PROVIDENT FUND </t>
  </si>
  <si>
    <t>NET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</si>
</sst>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sz val="12"/>
      <color theme="1"/>
      <name val="Arial Black"/>
      <family val="2"/>
    </font>
    <font>
      <sz val="11"/>
      <color theme="0"/>
      <name val="Arial Black"/>
      <family val="2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17" borderId="1" xfId="0" applyFill="1" applyBorder="1"/>
    <xf numFmtId="0" fontId="0" fillId="5" borderId="1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17" borderId="0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11" xfId="0" applyFill="1" applyBorder="1" applyAlignment="1">
      <alignment horizontal="center" vertical="center" wrapText="1"/>
    </xf>
    <xf numFmtId="0" fontId="5" fillId="12" borderId="4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/>
    </xf>
    <xf numFmtId="0" fontId="5" fillId="12" borderId="5" xfId="0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1"/>
  <sheetViews>
    <sheetView topLeftCell="F7" workbookViewId="0">
      <selection activeCell="J9" sqref="J9"/>
    </sheetView>
  </sheetViews>
  <sheetFormatPr defaultRowHeight="15" x14ac:dyDescent="0.25"/>
  <cols>
    <col min="2" max="2" width="8.28515625" customWidth="1"/>
    <col min="3" max="3" width="18" customWidth="1"/>
    <col min="4" max="4" width="18.42578125" customWidth="1"/>
    <col min="5" max="5" width="15" customWidth="1"/>
    <col min="6" max="6" width="21.7109375" customWidth="1"/>
    <col min="7" max="7" width="19.85546875" customWidth="1"/>
    <col min="8" max="8" width="17.28515625" customWidth="1"/>
    <col min="9" max="9" width="22" customWidth="1"/>
    <col min="10" max="10" width="22.42578125" customWidth="1"/>
    <col min="12" max="12" width="13.7109375" customWidth="1"/>
  </cols>
  <sheetData>
    <row r="2" spans="2:19" x14ac:dyDescent="0.25">
      <c r="F2" s="5" t="s">
        <v>0</v>
      </c>
      <c r="G2" s="5"/>
      <c r="H2" s="5"/>
      <c r="I2" s="5"/>
      <c r="J2" s="5"/>
      <c r="K2" s="5"/>
    </row>
    <row r="3" spans="2:19" x14ac:dyDescent="0.25">
      <c r="F3" s="5"/>
      <c r="G3" s="5"/>
      <c r="H3" s="5"/>
      <c r="I3" s="5"/>
      <c r="J3" s="5"/>
      <c r="K3" s="5"/>
    </row>
    <row r="6" spans="2:19" x14ac:dyDescent="0.25">
      <c r="C6" s="6" t="s">
        <v>1</v>
      </c>
      <c r="D6" s="7"/>
      <c r="E6" s="7"/>
      <c r="F6" s="7"/>
      <c r="G6" s="7"/>
      <c r="H6" s="7"/>
      <c r="I6" s="7"/>
    </row>
    <row r="7" spans="2:19" x14ac:dyDescent="0.25">
      <c r="C7" s="8"/>
      <c r="D7" s="8"/>
      <c r="E7" s="8"/>
      <c r="F7" s="8"/>
      <c r="G7" s="8"/>
      <c r="H7" s="8"/>
      <c r="I7" s="8"/>
    </row>
    <row r="8" spans="2:19" ht="33" customHeight="1" x14ac:dyDescent="0.25">
      <c r="B8" s="9" t="s">
        <v>2</v>
      </c>
      <c r="C8" s="9" t="s">
        <v>3</v>
      </c>
      <c r="D8" s="9" t="s">
        <v>4</v>
      </c>
      <c r="E8" s="9" t="s">
        <v>5</v>
      </c>
      <c r="F8" s="9" t="s">
        <v>6</v>
      </c>
      <c r="G8" s="9" t="s">
        <v>7</v>
      </c>
      <c r="H8" s="9" t="s">
        <v>8</v>
      </c>
      <c r="I8" s="9" t="s">
        <v>9</v>
      </c>
      <c r="J8" s="9" t="s">
        <v>10</v>
      </c>
      <c r="N8" s="23" t="s">
        <v>43</v>
      </c>
      <c r="O8" s="23"/>
      <c r="P8" s="23"/>
      <c r="Q8" s="23"/>
      <c r="R8" s="23"/>
    </row>
    <row r="9" spans="2:19" ht="15" customHeight="1" x14ac:dyDescent="0.25">
      <c r="B9" s="3">
        <v>1</v>
      </c>
      <c r="C9" s="3" t="s">
        <v>11</v>
      </c>
      <c r="D9" s="3">
        <v>11003319</v>
      </c>
      <c r="E9" s="10" t="s">
        <v>18</v>
      </c>
      <c r="F9" s="11" t="s">
        <v>23</v>
      </c>
      <c r="G9" s="10" t="s">
        <v>28</v>
      </c>
      <c r="H9" s="3" t="s">
        <v>33</v>
      </c>
      <c r="I9" s="3">
        <v>185478374</v>
      </c>
      <c r="J9" s="18">
        <v>400000</v>
      </c>
      <c r="L9" s="19" t="s">
        <v>6</v>
      </c>
      <c r="N9" s="24"/>
      <c r="O9" s="24"/>
      <c r="P9" s="24"/>
      <c r="Q9" s="24"/>
      <c r="R9" s="24"/>
    </row>
    <row r="10" spans="2:19" x14ac:dyDescent="0.25">
      <c r="B10" s="3">
        <v>2</v>
      </c>
      <c r="C10" s="3" t="s">
        <v>12</v>
      </c>
      <c r="D10" s="3">
        <v>11003320</v>
      </c>
      <c r="E10" s="10" t="s">
        <v>19</v>
      </c>
      <c r="F10" s="13" t="s">
        <v>24</v>
      </c>
      <c r="G10" s="10" t="s">
        <v>29</v>
      </c>
      <c r="H10" s="3" t="s">
        <v>34</v>
      </c>
      <c r="I10" s="3">
        <v>9437499</v>
      </c>
      <c r="J10" s="18">
        <v>700000</v>
      </c>
      <c r="L10" s="20" t="s">
        <v>38</v>
      </c>
      <c r="N10" s="25" t="s">
        <v>44</v>
      </c>
      <c r="O10" s="26"/>
      <c r="P10" s="26"/>
      <c r="Q10" s="26"/>
      <c r="R10" s="27"/>
    </row>
    <row r="11" spans="2:19" x14ac:dyDescent="0.25">
      <c r="B11" s="3">
        <v>3</v>
      </c>
      <c r="C11" s="3" t="s">
        <v>13</v>
      </c>
      <c r="D11" s="3">
        <v>11003321</v>
      </c>
      <c r="E11" s="10" t="s">
        <v>20</v>
      </c>
      <c r="F11" s="15" t="s">
        <v>25</v>
      </c>
      <c r="G11" s="10" t="s">
        <v>30</v>
      </c>
      <c r="H11" s="4">
        <v>44381</v>
      </c>
      <c r="I11" s="3">
        <v>308498347</v>
      </c>
      <c r="J11" s="18">
        <v>463454</v>
      </c>
      <c r="L11" s="20" t="s">
        <v>39</v>
      </c>
      <c r="N11" s="28"/>
      <c r="O11" s="29"/>
      <c r="P11" s="29"/>
      <c r="Q11" s="29"/>
      <c r="R11" s="30"/>
    </row>
    <row r="12" spans="2:19" ht="15.75" x14ac:dyDescent="0.25">
      <c r="B12" s="3">
        <v>4</v>
      </c>
      <c r="C12" s="3" t="s">
        <v>14</v>
      </c>
      <c r="D12" s="3">
        <v>11003322</v>
      </c>
      <c r="E12" s="10" t="s">
        <v>21</v>
      </c>
      <c r="F12" s="16" t="s">
        <v>26</v>
      </c>
      <c r="G12" s="10" t="s">
        <v>31</v>
      </c>
      <c r="H12" s="3" t="s">
        <v>35</v>
      </c>
      <c r="I12" s="3">
        <v>3747584</v>
      </c>
      <c r="J12" s="18">
        <v>454646</v>
      </c>
      <c r="L12" s="20" t="s">
        <v>40</v>
      </c>
      <c r="N12" s="31" t="s">
        <v>45</v>
      </c>
      <c r="O12" s="32"/>
      <c r="P12" s="33"/>
      <c r="Q12" s="21">
        <v>0.05</v>
      </c>
      <c r="R12" s="22"/>
    </row>
    <row r="13" spans="2:19" ht="15.75" x14ac:dyDescent="0.25">
      <c r="B13" s="3">
        <v>5</v>
      </c>
      <c r="C13" s="3" t="s">
        <v>15</v>
      </c>
      <c r="D13" s="3">
        <v>11003323</v>
      </c>
      <c r="E13" s="10" t="s">
        <v>22</v>
      </c>
      <c r="F13" s="17" t="s">
        <v>25</v>
      </c>
      <c r="G13" s="10" t="s">
        <v>30</v>
      </c>
      <c r="H13" s="4">
        <v>45049</v>
      </c>
      <c r="I13" s="3">
        <v>3874848104</v>
      </c>
      <c r="J13" s="18">
        <v>343545</v>
      </c>
      <c r="L13" s="20" t="s">
        <v>25</v>
      </c>
      <c r="N13" s="31" t="s">
        <v>46</v>
      </c>
      <c r="O13" s="32"/>
      <c r="P13" s="33"/>
      <c r="Q13" s="21">
        <v>0.03</v>
      </c>
      <c r="R13" s="22"/>
    </row>
    <row r="14" spans="2:19" ht="15.75" x14ac:dyDescent="0.25">
      <c r="B14" s="3">
        <v>6</v>
      </c>
      <c r="C14" s="3" t="s">
        <v>16</v>
      </c>
      <c r="D14" s="3">
        <v>11003324</v>
      </c>
      <c r="E14" s="10" t="s">
        <v>19</v>
      </c>
      <c r="F14" s="16" t="s">
        <v>26</v>
      </c>
      <c r="G14" s="10" t="s">
        <v>31</v>
      </c>
      <c r="H14" s="3" t="s">
        <v>37</v>
      </c>
      <c r="I14" s="3">
        <v>353738</v>
      </c>
      <c r="J14" s="18">
        <v>167885</v>
      </c>
      <c r="L14" s="20" t="s">
        <v>27</v>
      </c>
      <c r="N14" s="31" t="s">
        <v>47</v>
      </c>
      <c r="O14" s="32"/>
      <c r="P14" s="33"/>
      <c r="Q14" s="21">
        <v>0.4</v>
      </c>
      <c r="R14" s="22"/>
    </row>
    <row r="15" spans="2:19" ht="15.75" x14ac:dyDescent="0.25">
      <c r="B15" s="3">
        <v>7</v>
      </c>
      <c r="C15" s="3" t="s">
        <v>17</v>
      </c>
      <c r="D15" s="3">
        <v>11003325</v>
      </c>
      <c r="E15" s="10" t="s">
        <v>21</v>
      </c>
      <c r="F15" s="14" t="s">
        <v>27</v>
      </c>
      <c r="G15" s="10" t="s">
        <v>32</v>
      </c>
      <c r="H15" s="3" t="s">
        <v>36</v>
      </c>
      <c r="I15" s="3">
        <v>4565757</v>
      </c>
      <c r="J15" s="18">
        <v>100078</v>
      </c>
      <c r="L15" s="20" t="s">
        <v>41</v>
      </c>
      <c r="N15" s="31" t="s">
        <v>48</v>
      </c>
      <c r="O15" s="32"/>
      <c r="P15" s="33"/>
      <c r="Q15" s="21">
        <v>0.02</v>
      </c>
      <c r="R15" s="22"/>
    </row>
    <row r="16" spans="2:19" ht="15.75" x14ac:dyDescent="0.25">
      <c r="L16" s="20" t="s">
        <v>42</v>
      </c>
      <c r="N16" s="31" t="s">
        <v>50</v>
      </c>
      <c r="O16" s="32"/>
      <c r="P16" s="33"/>
      <c r="Q16" s="21">
        <v>0.03</v>
      </c>
      <c r="R16" s="22"/>
      <c r="S16" s="35"/>
    </row>
    <row r="17" spans="14:18" x14ac:dyDescent="0.25">
      <c r="N17" s="34" t="s">
        <v>49</v>
      </c>
      <c r="O17" s="34"/>
      <c r="P17" s="34"/>
      <c r="Q17" s="34">
        <v>450000</v>
      </c>
      <c r="R17" s="34"/>
    </row>
    <row r="18" spans="14:18" x14ac:dyDescent="0.25">
      <c r="N18" s="34"/>
      <c r="O18" s="34"/>
      <c r="P18" s="34"/>
      <c r="Q18" s="34"/>
      <c r="R18" s="34"/>
    </row>
    <row r="19" spans="14:18" x14ac:dyDescent="0.25">
      <c r="N19" s="34"/>
      <c r="O19" s="34"/>
      <c r="P19" s="34"/>
      <c r="Q19" s="34"/>
      <c r="R19" s="34"/>
    </row>
    <row r="20" spans="14:18" x14ac:dyDescent="0.25">
      <c r="N20" s="34"/>
      <c r="O20" s="34"/>
      <c r="P20" s="34"/>
      <c r="Q20" s="34"/>
      <c r="R20" s="34"/>
    </row>
    <row r="21" spans="14:18" x14ac:dyDescent="0.25">
      <c r="N21" s="34"/>
      <c r="O21" s="34"/>
      <c r="P21" s="34"/>
      <c r="Q21" s="34"/>
      <c r="R21" s="34"/>
    </row>
  </sheetData>
  <mergeCells count="16">
    <mergeCell ref="N17:P21"/>
    <mergeCell ref="Q17:R21"/>
    <mergeCell ref="Q13:R13"/>
    <mergeCell ref="Q14:R14"/>
    <mergeCell ref="Q15:R15"/>
    <mergeCell ref="Q16:R16"/>
    <mergeCell ref="N8:R9"/>
    <mergeCell ref="N10:R11"/>
    <mergeCell ref="N12:P12"/>
    <mergeCell ref="N13:P13"/>
    <mergeCell ref="N14:P14"/>
    <mergeCell ref="N15:P15"/>
    <mergeCell ref="N16:P16"/>
    <mergeCell ref="F2:K3"/>
    <mergeCell ref="C6:I7"/>
    <mergeCell ref="Q12:R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D15" sqref="D15"/>
    </sheetView>
  </sheetViews>
  <sheetFormatPr defaultRowHeight="15" x14ac:dyDescent="0.25"/>
  <cols>
    <col min="3" max="3" width="16.7109375" customWidth="1"/>
    <col min="4" max="4" width="12.85546875" customWidth="1"/>
    <col min="15" max="15" width="12.5703125" style="1" customWidth="1"/>
  </cols>
  <sheetData>
    <row r="1" spans="1:16" x14ac:dyDescent="0.25">
      <c r="A1" s="36" t="s">
        <v>51</v>
      </c>
      <c r="B1" s="36"/>
      <c r="C1" s="36"/>
      <c r="D1" s="36"/>
      <c r="E1" s="36"/>
      <c r="F1" s="36"/>
      <c r="G1" s="36"/>
    </row>
    <row r="2" spans="1:16" x14ac:dyDescent="0.25">
      <c r="A2" s="36"/>
      <c r="B2" s="36"/>
      <c r="C2" s="36"/>
      <c r="D2" s="36"/>
      <c r="E2" s="36"/>
      <c r="F2" s="36"/>
      <c r="G2" s="36"/>
    </row>
    <row r="3" spans="1:16" x14ac:dyDescent="0.25">
      <c r="A3" s="36"/>
      <c r="B3" s="36"/>
      <c r="C3" s="36"/>
      <c r="D3" s="36"/>
      <c r="E3" s="36"/>
      <c r="F3" s="36"/>
      <c r="G3" s="36"/>
    </row>
    <row r="4" spans="1:16" ht="40.5" customHeight="1" x14ac:dyDescent="0.25">
      <c r="A4" s="12" t="s">
        <v>2</v>
      </c>
      <c r="B4" s="12" t="s">
        <v>52</v>
      </c>
      <c r="C4" s="12" t="s">
        <v>53</v>
      </c>
      <c r="D4" s="12" t="s">
        <v>54</v>
      </c>
      <c r="E4" s="12" t="s">
        <v>55</v>
      </c>
      <c r="F4" s="12" t="s">
        <v>56</v>
      </c>
      <c r="G4" s="12" t="s">
        <v>57</v>
      </c>
      <c r="I4" s="37" t="s">
        <v>59</v>
      </c>
      <c r="J4" s="38"/>
      <c r="K4" s="38"/>
      <c r="L4" s="38"/>
      <c r="M4" s="38"/>
      <c r="N4" s="38"/>
      <c r="O4" s="38"/>
      <c r="P4" s="39"/>
    </row>
    <row r="5" spans="1:16" x14ac:dyDescent="0.25">
      <c r="A5" s="10">
        <v>1</v>
      </c>
      <c r="B5" s="2">
        <v>11003319</v>
      </c>
      <c r="C5" s="10" t="s">
        <v>11</v>
      </c>
      <c r="D5" s="18">
        <v>400000</v>
      </c>
      <c r="E5" s="10">
        <f>D5*Sheet3!Q14</f>
        <v>160000</v>
      </c>
      <c r="F5" s="3">
        <f>D5*Sheet3!Q12</f>
        <v>20000</v>
      </c>
      <c r="G5" s="3">
        <f>D5*Sheet3!Q13</f>
        <v>12000</v>
      </c>
      <c r="I5" s="40" t="s">
        <v>60</v>
      </c>
      <c r="J5" s="40"/>
      <c r="K5" s="40" t="s">
        <v>61</v>
      </c>
      <c r="L5" s="40"/>
      <c r="M5" s="40" t="s">
        <v>50</v>
      </c>
      <c r="N5" s="40"/>
      <c r="O5" s="40" t="s">
        <v>62</v>
      </c>
      <c r="P5" s="40"/>
    </row>
    <row r="6" spans="1:16" x14ac:dyDescent="0.25">
      <c r="A6" s="10">
        <v>2</v>
      </c>
      <c r="B6" s="2">
        <v>11003320</v>
      </c>
      <c r="C6" s="10" t="s">
        <v>12</v>
      </c>
      <c r="D6" s="18">
        <v>700000</v>
      </c>
      <c r="E6" s="10">
        <f>D6*Sheet3!Q14</f>
        <v>280000</v>
      </c>
      <c r="F6" s="3">
        <f>D6*Sheet3!Q12</f>
        <v>35000</v>
      </c>
      <c r="G6" s="3">
        <f>D6*Sheet3!Q13</f>
        <v>21000</v>
      </c>
      <c r="I6" s="40"/>
      <c r="J6" s="40"/>
      <c r="K6" s="40"/>
      <c r="L6" s="40"/>
      <c r="M6" s="40"/>
      <c r="N6" s="40"/>
      <c r="O6" s="40"/>
      <c r="P6" s="40"/>
    </row>
    <row r="7" spans="1:16" x14ac:dyDescent="0.25">
      <c r="A7" s="10">
        <v>3</v>
      </c>
      <c r="B7" s="2">
        <v>11003321</v>
      </c>
      <c r="C7" s="10" t="s">
        <v>13</v>
      </c>
      <c r="D7" s="18">
        <v>463454</v>
      </c>
      <c r="E7" s="10">
        <f>D7*Sheet3!Q14</f>
        <v>185381.6</v>
      </c>
      <c r="F7" s="3">
        <f>D7*Sheet3!Q12</f>
        <v>23172.7</v>
      </c>
      <c r="G7" s="18">
        <f>D7*Sheet3!Q13</f>
        <v>13903.619999999999</v>
      </c>
      <c r="I7" s="41">
        <f>SUM(D5,E5,F5,G5)</f>
        <v>592000</v>
      </c>
      <c r="J7" s="22"/>
      <c r="K7" s="44">
        <v>2390</v>
      </c>
      <c r="L7" s="45"/>
      <c r="M7" s="42">
        <v>2300</v>
      </c>
      <c r="N7" s="43"/>
      <c r="O7" s="47">
        <f>I7-K7-M7</f>
        <v>587310</v>
      </c>
      <c r="P7" s="46"/>
    </row>
    <row r="8" spans="1:16" x14ac:dyDescent="0.25">
      <c r="A8" s="10">
        <v>4</v>
      </c>
      <c r="B8" s="2">
        <v>11003322</v>
      </c>
      <c r="C8" s="10" t="s">
        <v>14</v>
      </c>
      <c r="D8" s="18">
        <v>454646</v>
      </c>
      <c r="E8" s="10">
        <f>D8*Sheet3!Q14</f>
        <v>181858.40000000002</v>
      </c>
      <c r="F8" s="3">
        <f>D8*Sheet3!Q12</f>
        <v>22732.300000000003</v>
      </c>
      <c r="G8" s="3">
        <f>D8*Sheet3!Q13</f>
        <v>13639.38</v>
      </c>
      <c r="I8" s="41">
        <f>SUM(D6,E6,F6,G6)</f>
        <v>1036000</v>
      </c>
      <c r="J8" s="22"/>
      <c r="K8" s="44">
        <v>3890</v>
      </c>
      <c r="L8" s="45"/>
      <c r="M8" s="42">
        <v>2100</v>
      </c>
      <c r="N8" s="43"/>
      <c r="O8" s="47">
        <f t="shared" ref="O8:O13" si="0">I8-K8-M8</f>
        <v>1030010</v>
      </c>
      <c r="P8" s="46"/>
    </row>
    <row r="9" spans="1:16" x14ac:dyDescent="0.25">
      <c r="A9" s="10">
        <v>5</v>
      </c>
      <c r="B9" s="2">
        <v>11003323</v>
      </c>
      <c r="C9" s="10" t="s">
        <v>15</v>
      </c>
      <c r="D9" s="18">
        <v>343545</v>
      </c>
      <c r="E9" s="10">
        <f>D9*Sheet3!Q14</f>
        <v>137418</v>
      </c>
      <c r="F9" s="3">
        <f>D9*Sheet3!Q12</f>
        <v>17177.25</v>
      </c>
      <c r="G9" s="3">
        <f>D9*Sheet3!Q13</f>
        <v>10306.35</v>
      </c>
      <c r="I9" s="41">
        <f>SUM(D7,E7,F7,G7)</f>
        <v>685911.91999999993</v>
      </c>
      <c r="J9" s="22"/>
      <c r="K9" s="44">
        <v>1990</v>
      </c>
      <c r="L9" s="45"/>
      <c r="M9" s="42">
        <v>1200</v>
      </c>
      <c r="N9" s="43"/>
      <c r="O9" s="47">
        <f t="shared" si="0"/>
        <v>682721.91999999993</v>
      </c>
      <c r="P9" s="46"/>
    </row>
    <row r="10" spans="1:16" x14ac:dyDescent="0.25">
      <c r="A10" s="10">
        <v>6</v>
      </c>
      <c r="B10" s="2">
        <v>11003324</v>
      </c>
      <c r="C10" s="10" t="s">
        <v>16</v>
      </c>
      <c r="D10" s="18">
        <v>167885</v>
      </c>
      <c r="E10" s="10">
        <f>D10*Sheet3!Q14</f>
        <v>67154</v>
      </c>
      <c r="F10" s="3">
        <f>D10*Sheet3!Q12</f>
        <v>8394.25</v>
      </c>
      <c r="G10" s="3">
        <f>D10*Sheet3!Q13</f>
        <v>5036.55</v>
      </c>
      <c r="I10" s="41">
        <f>SUM(D8,E8,F8,G8)</f>
        <v>672876.08000000007</v>
      </c>
      <c r="J10" s="22"/>
      <c r="K10" s="44">
        <v>1300</v>
      </c>
      <c r="L10" s="45"/>
      <c r="M10" s="42">
        <v>990</v>
      </c>
      <c r="N10" s="43"/>
      <c r="O10" s="47">
        <f t="shared" si="0"/>
        <v>670586.08000000007</v>
      </c>
      <c r="P10" s="46"/>
    </row>
    <row r="11" spans="1:16" x14ac:dyDescent="0.25">
      <c r="A11" s="10">
        <v>7</v>
      </c>
      <c r="B11" s="2">
        <v>11003325</v>
      </c>
      <c r="C11" s="10" t="s">
        <v>58</v>
      </c>
      <c r="D11" s="18">
        <v>100078</v>
      </c>
      <c r="E11" s="10">
        <f>D11*Sheet3!Q14</f>
        <v>40031.200000000004</v>
      </c>
      <c r="F11" s="3">
        <f>D11*Sheet3!Q12</f>
        <v>5003.9000000000005</v>
      </c>
      <c r="G11" s="3">
        <f>D11*Sheet3!Q13</f>
        <v>3002.3399999999997</v>
      </c>
      <c r="I11" s="41">
        <f>SUM(D9,E9,F9,G9)</f>
        <v>508446.6</v>
      </c>
      <c r="J11" s="22"/>
      <c r="K11" s="44">
        <v>1200</v>
      </c>
      <c r="L11" s="45"/>
      <c r="M11" s="42">
        <v>1080</v>
      </c>
      <c r="N11" s="43"/>
      <c r="O11" s="47">
        <f t="shared" si="0"/>
        <v>506166.6</v>
      </c>
      <c r="P11" s="46"/>
    </row>
    <row r="12" spans="1:16" x14ac:dyDescent="0.25">
      <c r="I12" s="41">
        <f>SUM(D10,E10,F10,G10)</f>
        <v>248469.8</v>
      </c>
      <c r="J12" s="22"/>
      <c r="K12" s="44">
        <v>1000</v>
      </c>
      <c r="L12" s="45"/>
      <c r="M12" s="42">
        <v>1030</v>
      </c>
      <c r="N12" s="43"/>
      <c r="O12" s="47">
        <f t="shared" si="0"/>
        <v>246439.8</v>
      </c>
      <c r="P12" s="46"/>
    </row>
    <row r="13" spans="1:16" x14ac:dyDescent="0.25">
      <c r="I13" s="41">
        <f>SUM(D11,E11,F11,G11)</f>
        <v>148115.44</v>
      </c>
      <c r="J13" s="22"/>
      <c r="K13" s="44">
        <v>1200</v>
      </c>
      <c r="L13" s="45"/>
      <c r="M13" s="42">
        <v>1050</v>
      </c>
      <c r="N13" s="43"/>
      <c r="O13" s="47">
        <f t="shared" si="0"/>
        <v>145865.44</v>
      </c>
      <c r="P13" s="46"/>
    </row>
  </sheetData>
  <mergeCells count="34">
    <mergeCell ref="M13:N13"/>
    <mergeCell ref="O7:P7"/>
    <mergeCell ref="O8:P8"/>
    <mergeCell ref="O9:P9"/>
    <mergeCell ref="O10:P10"/>
    <mergeCell ref="O12:P12"/>
    <mergeCell ref="O13:P13"/>
    <mergeCell ref="O11:P11"/>
    <mergeCell ref="M7:N7"/>
    <mergeCell ref="M8:N8"/>
    <mergeCell ref="M9:N9"/>
    <mergeCell ref="M10:N10"/>
    <mergeCell ref="M11:N11"/>
    <mergeCell ref="M12:N12"/>
    <mergeCell ref="I13:J13"/>
    <mergeCell ref="K7:L7"/>
    <mergeCell ref="K8:L8"/>
    <mergeCell ref="K9:L9"/>
    <mergeCell ref="K10:L10"/>
    <mergeCell ref="K11:L11"/>
    <mergeCell ref="K13:L13"/>
    <mergeCell ref="K12:L12"/>
    <mergeCell ref="I7:J7"/>
    <mergeCell ref="I8:J8"/>
    <mergeCell ref="I10:J10"/>
    <mergeCell ref="I9:J9"/>
    <mergeCell ref="I12:J12"/>
    <mergeCell ref="I11:J11"/>
    <mergeCell ref="A1:G3"/>
    <mergeCell ref="I5:J6"/>
    <mergeCell ref="K5:L6"/>
    <mergeCell ref="M5:N6"/>
    <mergeCell ref="O5:P6"/>
    <mergeCell ref="I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2025-05-20T04:25:38Z</dcterms:created>
  <dcterms:modified xsi:type="dcterms:W3CDTF">2025-05-20T06:36:41Z</dcterms:modified>
</cp:coreProperties>
</file>