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xl/commentsmeta1" ContentType="application/binary"/>
  <Override PartName="xl/comments2.xml" ContentType="application/vnd.openxmlformats-officedocument.spreadsheetml.comments+xml"/>
  <Override PartName="xl/worksheets/xl/commentsmeta1" ContentType="application/binary"/>
  <Override PartName="xl/drawings/vmlDrawing2.vml" ContentType="application/vnd.openxmlformats-officedocument.vmlDrawing"/>
  <Override PartName="xl/comments3.xml" ContentType="application/vnd.openxmlformats-officedocument.spreadsheetml.comments+xml"/>
  <Override PartName="xl/worksheets/xl/commentsmeta2" ContentType="application/binary"/>
  <Override PartName="xl/drawings/vmlDrawing3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lowestEdited="7" appName="xl" rupBuild="27531" lastEdited="7"/>
  <workbookPr filterPrivacy="1" defaultThemeVersion="166925"/>
  <xr:revisionPtr revIDLastSave="0" xr10:uidLastSave="{00000000-0000-0000-0000-000000000000}" documentId="13_ncr:1_{BB227DEA-FB0B-4A99-A2F5-A5719032AAEE}" xr6:coauthVersionLast="47" xr6:coauthVersionMax="47"/>
  <bookViews>
    <workbookView xWindow="-110" windowHeight="13900" yWindow="-110" windowWidth="21820" xr2:uid="{EB30C26F-4571-5447-8EFE-CD622A342A0B}"/>
  </bookViews>
  <sheets>
    <sheet name="Project Model" sheetId="2" r:id="rId1"/>
    <sheet name="Solution Solver Summary" sheetId="8" r:id="rId2"/>
    <sheet name="Approved Line Charts" sheetId="6" r:id="rId3"/>
  </sheets>
  <definedNames>
    <definedName localSheetId="1" name="_xlnm.Print_Area">'Solution Solver Summary'!$A$1:$U$28</definedName>
    <definedName localSheetId="0" hidden="1" name="solver_adj">'Project Model'!$K$19:$K$23,'Project Model'!$K$26:$K$29,'Project Model'!$K$32:$K$34,'Project Model'!$C$71:$J$82</definedName>
    <definedName localSheetId="0" hidden="1" name="solver_cvg">0.0001</definedName>
    <definedName localSheetId="0" hidden="1" name="solver_drv">2</definedName>
    <definedName localSheetId="0" hidden="1" name="solver_eng">2</definedName>
    <definedName localSheetId="1" hidden="1" name="solver_eng">1</definedName>
    <definedName localSheetId="0" hidden="1" name="solver_est">1</definedName>
    <definedName localSheetId="0" hidden="1" name="solver_itr">2147483647</definedName>
    <definedName localSheetId="0" hidden="1" name="solver_lhs1">'Project Model'!$C$71:$J$82</definedName>
    <definedName localSheetId="0" hidden="1" name="solver_lhs2">'Project Model'!$C$83:$J$83</definedName>
    <definedName localSheetId="0" hidden="1" name="solver_lhs3">'Project Model'!$D$38:$G$38</definedName>
    <definedName localSheetId="0" hidden="1" name="solver_lhs4">'Project Model'!$K$19:$K$23</definedName>
    <definedName localSheetId="0" hidden="1" name="solver_lhs5">'Project Model'!$K$26:$K$29</definedName>
    <definedName localSheetId="0" hidden="1" name="solver_lhs6">'Project Model'!$K$32:$K$34</definedName>
    <definedName localSheetId="0" hidden="1" name="solver_lhs7">'Project Model'!$K$71:$K$82</definedName>
    <definedName localSheetId="0" hidden="1" name="solver_lhs8">'Project Model'!$N$15:$N$18</definedName>
    <definedName localSheetId="0" hidden="1" name="solver_mip">2147483647</definedName>
    <definedName localSheetId="0" hidden="1" name="solver_mni">30</definedName>
    <definedName localSheetId="0" hidden="1" name="solver_mrt">0.075</definedName>
    <definedName localSheetId="0" hidden="1" name="solver_msl">2</definedName>
    <definedName localSheetId="0" hidden="1" name="solver_neg">1</definedName>
    <definedName localSheetId="1" hidden="1" name="solver_neg">1</definedName>
    <definedName localSheetId="0" hidden="1" name="solver_nod">2147483647</definedName>
    <definedName localSheetId="0" hidden="1" name="solver_num">8</definedName>
    <definedName localSheetId="1" hidden="1" name="solver_num">0</definedName>
    <definedName localSheetId="0" hidden="1" name="solver_nwt">1</definedName>
    <definedName localSheetId="0" hidden="1" name="solver_opt">'Project Model'!$I$38</definedName>
    <definedName localSheetId="1" hidden="1" name="solver_opt">'Solution Solver Summary'!$A$2</definedName>
    <definedName localSheetId="0" hidden="1" name="solver_pre">0.000001</definedName>
    <definedName localSheetId="0" hidden="1" name="solver_rbv">2</definedName>
    <definedName localSheetId="0" hidden="1" name="solver_rel1">5</definedName>
    <definedName localSheetId="0" hidden="1" name="solver_rel2">2</definedName>
    <definedName localSheetId="0" hidden="1" name="solver_rel3">1</definedName>
    <definedName localSheetId="0" hidden="1" name="solver_rel4">5</definedName>
    <definedName localSheetId="0" hidden="1" name="solver_rel5">5</definedName>
    <definedName localSheetId="0" hidden="1" name="solver_rel6">5</definedName>
    <definedName localSheetId="0" hidden="1" name="solver_rel7">2</definedName>
    <definedName localSheetId="0" hidden="1" name="solver_rel8">3</definedName>
    <definedName localSheetId="0" hidden="1" name="solver_rhs1">"binary"</definedName>
    <definedName localSheetId="0" hidden="1" name="solver_rhs2">'Project Model'!$C$85:$J$85</definedName>
    <definedName localSheetId="0" hidden="1" name="solver_rhs3">'Project Model'!$D$40:$G$40</definedName>
    <definedName localSheetId="0" hidden="1" name="solver_rhs4">"binary"</definedName>
    <definedName localSheetId="0" hidden="1" name="solver_rhs5">"binary"</definedName>
    <definedName localSheetId="0" hidden="1" name="solver_rhs6">"binary"</definedName>
    <definedName localSheetId="0" hidden="1" name="solver_rhs7">'Project Model'!$M$71:$M$82</definedName>
    <definedName localSheetId="0" hidden="1" name="solver_rhs8">'Project Model'!$P$15:$P$18</definedName>
    <definedName localSheetId="0" hidden="1" name="solver_rlx">2</definedName>
    <definedName localSheetId="0" hidden="1" name="solver_rsd">0</definedName>
    <definedName localSheetId="0" hidden="1" name="solver_scl">2</definedName>
    <definedName localSheetId="0" hidden="1" name="solver_sho">2</definedName>
    <definedName localSheetId="0" hidden="1" name="solver_ssz">100</definedName>
    <definedName localSheetId="0" hidden="1" name="solver_tim">2147483647</definedName>
    <definedName localSheetId="0" hidden="1" name="solver_tol">0.01</definedName>
    <definedName localSheetId="0" hidden="1" name="solver_typ">1</definedName>
    <definedName localSheetId="1" hidden="1" name="solver_typ">1</definedName>
    <definedName localSheetId="0" hidden="1" name="solver_val">0</definedName>
    <definedName localSheetId="1" hidden="1" name="solver_val">0</definedName>
    <definedName localSheetId="0" hidden="1" name="solver_ver">3</definedName>
    <definedName localSheetId="1" hidden="1" name="solver_ver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eW9d+RylbfEZY1EgfMwgzttTehePsMa8SjMdMrH/xGY="/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75" i="2"/>
  <c r="N71" i="2"/>
  <c r="N74" i="2"/>
  <c r="N80" i="2"/>
  <c r="N81" i="2"/>
  <c r="N77" i="2"/>
  <c r="N73" i="2"/>
  <c r="N76" i="2"/>
  <c r="N72" i="2"/>
  <c r="N78" i="2"/>
  <c r="N82" i="2"/>
  <c r="N79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xmlns:r="http://schemas.openxmlformats.org/officeDocument/2006/relationships" mc:Ignorable="xr">
  <authors>
    <author/>
  </authors>
  <commentList/>
  <extLst>
    <ext uri="GoogleSheetsCustomDataVersion2">
      <go:sheetsCustomData xmlns:go="http://customooxmlschemas.google.com/" roundtripDataSignature="AMtx7miK27gjfZbgAL9F5GvTwJXAR9xe3g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2">
      <go:sheetsCustomData xmlns:go="http://customooxmlschemas.google.com/" roundtripDataSignature="AMtx7miK27gjfZbgAL9F5GvTwJXAR9xe3g==" r:id="rId1"/>
    </ext>
  </extLst>
</comments>
</file>

<file path=xl/comments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2">
      <go:sheetsCustomData xmlns:go="http://customooxmlschemas.google.com/" roundtripDataSignature="AMtx7miK27gjfZbgAL9F5GvTwJXAR9xe3g==" r:id="rId1"/>
    </ext>
  </extL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<sst xmlns="http://schemas.openxmlformats.org/spreadsheetml/2006/main" count="127" uniqueCount="67">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</sst>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0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164" fontId="0" fillId="0" borderId="0" xfId="1" applyNumberFormat="1" applyFont="1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worksheet" Target="worksheets/sheet3.xml" Id="rId3"></Relationship><Relationship Type="http://schemas.openxmlformats.org/officeDocument/2006/relationships/calcChain" Target="calcChain.xml" Id="rId7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sharedStrings" Target="sharedStrings.xml" Id="rId6"></Relationship><Relationship Type="http://schemas.openxmlformats.org/officeDocument/2006/relationships/styles" Target="styles.xml" Id="rId5"></Relationship><Relationship Type="http://schemas.openxmlformats.org/officeDocument/2006/relationships/theme" Target="theme/theme1.xml" Id="rId4"></Relationship><Relationship Target="metadata" Type="http://customschemas.google.com/relationships/workbookmetadata" Id="rId8"></Relationship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Type="http://schemas.openxmlformats.org/officeDocument/2006/relationships/drawing" Target="../drawings/drawing2.xml" Id="rId2"></Relationship><Relationship Type="http://schemas.openxmlformats.org/officeDocument/2006/relationships/printerSettings" Target="../printerSettings/printerSettings2.bin" Id="rId1"></Relationship><Relationship Target="../comments2.xml" Type="http://schemas.openxmlformats.org/officeDocument/2006/relationships/comments" Id="rId3"></Relationship><Relationship Target="../drawings/vmlDrawing2.vml" Type="http://schemas.openxmlformats.org/officeDocument/2006/relationships/vmlDrawing" Id="rId4"></Relationship></Relationships>
</file>

<file path=xl/worksheets/_rels/sheet3.xml.rels><?xml version="1.0" encoding="UTF-8" standalone="yes"?>
<Relationships xmlns="http://schemas.openxmlformats.org/package/2006/relationships"><Relationship Type="http://schemas.openxmlformats.org/officeDocument/2006/relationships/drawing" Target="../drawings/drawing3.xml" Id="rId2"></Relationship><Relationship Type="http://schemas.openxmlformats.org/officeDocument/2006/relationships/printerSettings" Target="../printerSettings/printerSettings3.bin" Id="rId1"></Relationship><Relationship Target="../comments3.xml" Type="http://schemas.openxmlformats.org/officeDocument/2006/relationships/comments" Id="rId3"></Relationship><Relationship Target="../drawings/vmlDrawing3.vml" Type="http://schemas.openxmlformats.org/officeDocument/2006/relationships/vmlDrawing" Id="rId4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8"/>
  <sheetViews>
    <sheetView workbookViewId="0" zoomScale="70" tabSelected="1" zoomScaleNormal="70">
      <selection activeCell="C44" sqref="C44"/>
    </sheetView>
  </sheetViews>
  <sheetFormatPr defaultColWidth="8.83203125" defaultRowHeight="15.5"/>
  <cols>
    <col customWidth="1" min="1" max="1" width="12" bestFit="1"/>
    <col customWidth="1" min="2" max="2" width="14" bestFit="1"/>
    <col customWidth="1" min="3" max="3" width="14.33203125"/>
    <col customWidth="1" min="4" max="4" width="18"/>
    <col customWidth="1" min="5" max="5" width="17" bestFit="1"/>
    <col customWidth="1" min="6" max="7" width="17.33203125" bestFit="1"/>
    <col customWidth="1" min="8" max="8" width="9" bestFit="1"/>
    <col customWidth="1" min="9" max="9" width="9.9140625" bestFit="1"/>
    <col customWidth="1" min="10" max="10" width="7.1640625"/>
    <col customWidth="1" min="11" max="11" width="14.6640625" bestFit="1"/>
    <col customWidth="1" min="12" max="12" width="9.6640625"/>
    <col customWidth="1" min="13" max="13" width="34" bestFit="1"/>
    <col customWidth="1" min="14" max="14" width="18.5" bestFit="1"/>
    <col customWidth="1" min="15" max="15" width="16.5"/>
    <col customWidth="1" min="16" max="16" width="14.33203125"/>
  </cols>
  <sheetData>
    <row spans="1:16" r="1" ht="21">
      <c r="A1" s="63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spans="1:16" r="2">
      <c r="A2" s="15" t="s">
        <v>24</v>
      </c>
    </row>
    <row spans="1:16" r="3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5" t="s">
        <v>22</v>
      </c>
      <c r="N3" s="65"/>
    </row>
    <row spans="1:16" r="4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spans="1:16" r="5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spans="1:16" r="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spans="1:16" r="7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49">
        <v>0.12</v>
      </c>
    </row>
    <row spans="1:16" r="8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spans="1:16" r="9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6" t="s">
        <v>12</v>
      </c>
      <c r="N9" s="67"/>
    </row>
    <row spans="1:16" r="10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spans="1:16" r="11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spans="1:16" r="12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spans="1:16" r="13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spans="1:16" r="14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spans="1:16" r="15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spans="1:16" r="16" customHeight="1" ht="17">
      <c r="M16" s="38" t="s">
        <v>27</v>
      </c>
      <c r="N16" s="38">
        <f>SUM(K26:K29)</f>
        <v>4</v>
      </c>
      <c r="O16" s="44" t="s">
        <v>48</v>
      </c>
      <c r="P16">
        <v>1</v>
      </c>
    </row>
    <row spans="1:17" r="17">
      <c r="D17" s="69" t="s">
        <v>51</v>
      </c>
      <c r="E17" s="69"/>
      <c r="F17" s="69"/>
      <c r="G17" s="69"/>
      <c r="M17" s="38" t="s">
        <v>28</v>
      </c>
      <c r="N17" s="38">
        <f>SUM(K32:K34)</f>
        <v>1</v>
      </c>
      <c r="O17" s="44" t="s">
        <v>48</v>
      </c>
      <c r="P17">
        <v>1</v>
      </c>
    </row>
    <row spans="1:17" r="18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6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spans="1:17" r="19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  <c r="L19" s="44" t="e">
        <f>MATCH(1,C71:J71,0)</f>
        <v>#N/A</v>
      </c>
    </row>
    <row spans="1:17" r="20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0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spans="1:17" r="21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ref="G21:G34" t="shared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0">
        <v>0</v>
      </c>
      <c r="L21" s="44" t="e">
        <f>_xlfn.XMATCH(1,C73:J73,0)</f>
        <v>#N/A</v>
      </c>
    </row>
    <row spans="1:17" r="22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0">
        <v>1</v>
      </c>
      <c r="L22" s="44">
        <f>_xlfn.XMATCH(1,C74:J74,0)</f>
        <v>7</v>
      </c>
    </row>
    <row spans="1:17" r="23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0">
        <v>1</v>
      </c>
      <c r="L23" s="44">
        <f ref="L23" t="shared" si="1">_xlfn.XMATCH(1,C75:J75,0)</f>
        <v>5</v>
      </c>
    </row>
    <row spans="1:17" r="24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O24" s="62" t="s">
        <v>41</v>
      </c>
      <c r="P24" s="62"/>
      <c r="Q24" s="62"/>
    </row>
    <row spans="1:17" r="25">
      <c r="K25" s="44"/>
      <c r="L25" s="44"/>
      <c r="N25" s="38"/>
      <c r="O25" s="46" t="s">
        <v>42</v>
      </c>
      <c r="P25" s="46" t="s">
        <v>43</v>
      </c>
      <c r="Q25" s="46" t="s">
        <v>44</v>
      </c>
    </row>
    <row spans="1:17" r="26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L26" s="44">
        <f>_xlfn.XMATCH(1,C76:J76,0)</f>
        <v>2</v>
      </c>
      <c r="M26" s="68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spans="1:17" r="2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0">
        <v>1</v>
      </c>
      <c r="L27" s="44">
        <f ref="L27:L29" t="shared" si="2">_xlfn.XMATCH(1,C77:J77,0)</f>
        <v>6</v>
      </c>
      <c r="M27" s="68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spans="1:17" r="28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0">
        <v>1</v>
      </c>
      <c r="L28" s="44">
        <f t="shared" si="2"/>
        <v>4</v>
      </c>
      <c r="M28" s="68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spans="1:17" r="29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0">
        <v>1</v>
      </c>
      <c r="L29" s="44">
        <f t="shared" si="2"/>
        <v>3</v>
      </c>
    </row>
    <row spans="1:17" r="30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spans="1:17" r="31">
      <c r="K31" s="44"/>
      <c r="L31" s="44"/>
    </row>
    <row spans="1:17" r="32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  <c r="L32" s="44" t="e">
        <f>_xlfn.XMATCH(1,C80:J80,0)</f>
        <v>#N/A</v>
      </c>
    </row>
    <row spans="1:12" r="33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0">
        <v>1</v>
      </c>
      <c r="L33" s="44">
        <f ref="L33:L34" t="shared" si="3">_xlfn.XMATCH(1,C81:J81,0)</f>
        <v>8</v>
      </c>
    </row>
    <row spans="1:12" r="3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0">
        <v>0</v>
      </c>
      <c r="L34" s="44" t="e">
        <f t="shared" si="3"/>
        <v>#N/A</v>
      </c>
    </row>
    <row spans="1:12" r="35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spans="1:12" r="36">
      <c r="F36" s="1"/>
      <c r="G36" s="1"/>
    </row>
    <row spans="1:12" r="37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52</v>
      </c>
    </row>
    <row spans="1:12" r="38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48">
        <f>SUMPRODUCT(I19:I34,K19:K34)</f>
        <v>1953.6000000000001</v>
      </c>
      <c r="J38" t="s">
        <v>65</v>
      </c>
    </row>
    <row spans="1:12" r="39">
      <c r="D39" s="44" t="s">
        <v>53</v>
      </c>
      <c r="E39" s="44" t="s">
        <v>53</v>
      </c>
      <c r="F39" s="44" t="s">
        <v>53</v>
      </c>
      <c r="G39" s="44" t="s">
        <v>53</v>
      </c>
    </row>
    <row spans="1:12" r="40">
      <c r="D40" s="44">
        <v>4000</v>
      </c>
      <c r="E40" s="44">
        <v>4000</v>
      </c>
      <c r="F40" s="44">
        <v>4000</v>
      </c>
      <c r="G40" s="44">
        <v>10000</v>
      </c>
    </row>
    <row spans="1:12" r="42">
      <c r="E42" s="60" t="s">
        <v>32</v>
      </c>
      <c r="F42" s="60"/>
      <c r="G42" s="60"/>
    </row>
    <row spans="1:12" r="43">
      <c r="D43" s="12" t="s">
        <v>31</v>
      </c>
      <c r="E43" s="12" t="s">
        <v>33</v>
      </c>
      <c r="F43" s="12" t="s">
        <v>34</v>
      </c>
      <c r="G43" s="12" t="s">
        <v>35</v>
      </c>
    </row>
    <row spans="1:12" r="4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spans="1:12" r="45">
      <c r="D45" s="2">
        <v>0</v>
      </c>
      <c r="E45" s="2">
        <f ref="E45:G51" dtr="0" t="dataTable" dt2D="0" r1="N7"/>
        <v>0.17235434704184704</v>
      </c>
      <c r="F45" s="2">
        <v>0.1125</v>
      </c>
      <c r="G45" s="2">
        <v>0.22777777777777777</v>
      </c>
    </row>
    <row spans="1:12" r="46">
      <c r="D46" s="2">
        <v>0.05</v>
      </c>
      <c r="E46" s="2">
        <v>0.16373662968975469</v>
      </c>
      <c r="F46" s="2">
        <v>0.106875</v>
      </c>
      <c r="G46" s="2">
        <v>0.21638888888888888</v>
      </c>
    </row>
    <row spans="1:12" r="47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spans="1:12" r="48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spans="1:10" r="49">
      <c r="D49" s="2">
        <v>0.2</v>
      </c>
      <c r="E49" s="2">
        <v>0.13788347763347764</v>
      </c>
      <c r="F49" s="2">
        <v>0.09</v>
      </c>
      <c r="G49" s="2">
        <v>0.18222222222222223</v>
      </c>
    </row>
    <row spans="1:10" r="5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spans="1:10" r="51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spans="1:10" r="53" thickBot="1" ht="20">
      <c r="A53" s="53" t="s">
        <v>54</v>
      </c>
    </row>
    <row spans="1:10" r="54" thickTop="1" ht="16">
      <c r="A54" s="38"/>
      <c r="B54" s="60" t="s">
        <v>55</v>
      </c>
      <c r="C54" s="60"/>
      <c r="D54" s="60"/>
      <c r="E54" s="60"/>
      <c r="F54" s="60"/>
      <c r="G54" s="60"/>
      <c r="H54" s="60"/>
      <c r="I54" s="60"/>
      <c r="J54" s="38"/>
    </row>
    <row spans="1:10" r="55" thickBot="1" ht="16">
      <c r="A55" s="38"/>
      <c r="B55" s="38"/>
      <c r="C55" s="52">
        <v>1</v>
      </c>
      <c r="D55" s="52">
        <v>2</v>
      </c>
      <c r="E55" s="52">
        <v>3</v>
      </c>
      <c r="F55" s="52">
        <v>4</v>
      </c>
      <c r="G55" s="52">
        <v>5</v>
      </c>
      <c r="H55" s="52">
        <v>6</v>
      </c>
      <c r="I55" s="52">
        <v>7</v>
      </c>
      <c r="J55" s="52">
        <v>8</v>
      </c>
    </row>
    <row spans="1:10" r="56" thickTop="1" ht="16">
      <c r="A56" s="61" t="s">
        <v>56</v>
      </c>
      <c r="B56" s="12">
        <v>1</v>
      </c>
      <c r="C56" s="51">
        <v>1</v>
      </c>
      <c r="D56" s="51">
        <v>1</v>
      </c>
      <c r="E56" s="51">
        <v>1</v>
      </c>
      <c r="F56" s="51">
        <v>1</v>
      </c>
      <c r="G56" s="51">
        <v>1</v>
      </c>
      <c r="H56" s="51">
        <v>0</v>
      </c>
      <c r="I56" s="51">
        <v>0</v>
      </c>
      <c r="J56" s="51">
        <v>0</v>
      </c>
    </row>
    <row spans="1:10" r="57">
      <c r="A57" s="61"/>
      <c r="B57" s="12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spans="1:10" r="58">
      <c r="A58" s="61"/>
      <c r="B58" s="12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spans="1:10" r="59">
      <c r="A59" s="61"/>
      <c r="B59" s="12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spans="1:10" r="60">
      <c r="A60" s="61"/>
      <c r="B60" s="12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spans="1:10" r="61">
      <c r="A61" s="61"/>
      <c r="B61" s="12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spans="1:10" r="62">
      <c r="A62" s="61"/>
      <c r="B62" s="12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spans="1:10" r="63">
      <c r="A63" s="61"/>
      <c r="B63" s="12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spans="1:10" r="64">
      <c r="A64" s="61"/>
      <c r="B64" s="12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spans="1:14" r="65">
      <c r="A65" s="61"/>
      <c r="B65" s="12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spans="1:14" r="66">
      <c r="A66" s="61"/>
      <c r="B66" s="12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spans="1:14" r="67">
      <c r="A67" s="61"/>
      <c r="B67" s="12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spans="1:14" r="69">
      <c r="A69" s="38"/>
      <c r="B69" s="60" t="s">
        <v>55</v>
      </c>
      <c r="C69" s="60"/>
      <c r="D69" s="60"/>
      <c r="E69" s="60"/>
      <c r="F69" s="60"/>
      <c r="G69" s="60"/>
      <c r="H69" s="60"/>
      <c r="I69" s="60"/>
      <c r="J69" s="38"/>
    </row>
    <row spans="1:14" r="70" thickBot="1" ht="16">
      <c r="A70" s="38"/>
      <c r="B70" s="38"/>
      <c r="C70" s="59">
        <v>1</v>
      </c>
      <c r="D70" s="59">
        <v>2</v>
      </c>
      <c r="E70" s="59">
        <v>3</v>
      </c>
      <c r="F70" s="59">
        <v>4</v>
      </c>
      <c r="G70" s="59">
        <v>5</v>
      </c>
      <c r="H70" s="59">
        <v>6</v>
      </c>
      <c r="I70" s="59">
        <v>7</v>
      </c>
      <c r="J70" s="59">
        <v>8</v>
      </c>
      <c r="K70" s="44" t="s">
        <v>59</v>
      </c>
      <c r="M70" s="44" t="s">
        <v>60</v>
      </c>
    </row>
    <row spans="1:14" r="71" thickTop="1" ht="16">
      <c r="A71" s="61" t="s">
        <v>56</v>
      </c>
      <c r="B71" s="12">
        <v>1</v>
      </c>
      <c r="C71" s="57">
        <v>0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44">
        <f ref="K71:K82" t="shared" si="4">SUM(C71:J71)</f>
        <v>0</v>
      </c>
      <c r="L71" s="44" t="s">
        <v>53</v>
      </c>
      <c r="M71" s="44">
        <f>'Project Model'!K19</f>
        <v>0</v>
      </c>
      <c r="N71" t="str">
        <f ref="N71:N82" t="shared" si="5" ca="1">_xlfn.FORMULATEXT(M71)</f>
        <v>='Project Model'!K19</v>
      </c>
    </row>
    <row spans="1:14" r="72">
      <c r="A72" s="61"/>
      <c r="B72" s="12">
        <v>2</v>
      </c>
      <c r="C72" s="58">
        <v>1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si="5" ca="1"/>
        <v>='Project Model'!K20</v>
      </c>
    </row>
    <row spans="1:14" r="73">
      <c r="A73" s="61"/>
      <c r="B73" s="12">
        <v>3</v>
      </c>
      <c r="C73" s="58">
        <v>0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si="5" ca="1"/>
        <v>='Project Model'!K21</v>
      </c>
    </row>
    <row spans="1:14" r="74">
      <c r="A74" s="61"/>
      <c r="B74" s="12">
        <v>4</v>
      </c>
      <c r="C74" s="58">
        <v>0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1</v>
      </c>
      <c r="J74" s="58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si="5" ca="1"/>
        <v>='Project Model'!K22</v>
      </c>
    </row>
    <row spans="1:14" r="75">
      <c r="A75" s="61"/>
      <c r="B75" s="12">
        <v>5</v>
      </c>
      <c r="C75" s="58">
        <v>0</v>
      </c>
      <c r="D75" s="58">
        <v>0</v>
      </c>
      <c r="E75" s="58">
        <v>0</v>
      </c>
      <c r="F75" s="58">
        <v>0</v>
      </c>
      <c r="G75" s="58">
        <v>1</v>
      </c>
      <c r="H75" s="58">
        <v>0</v>
      </c>
      <c r="I75" s="58">
        <v>0</v>
      </c>
      <c r="J75" s="58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si="5" ca="1"/>
        <v>='Project Model'!K23</v>
      </c>
    </row>
    <row spans="1:14" r="76">
      <c r="A76" s="61"/>
      <c r="B76" s="12">
        <v>6</v>
      </c>
      <c r="C76" s="58">
        <v>0</v>
      </c>
      <c r="D76" s="58">
        <v>1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si="5" ca="1"/>
        <v>='Project Model'!K26</v>
      </c>
    </row>
    <row spans="1:14" r="77">
      <c r="A77" s="61"/>
      <c r="B77" s="12">
        <v>7</v>
      </c>
      <c r="C77" s="58">
        <v>0</v>
      </c>
      <c r="D77" s="58">
        <v>0</v>
      </c>
      <c r="E77" s="58">
        <v>0</v>
      </c>
      <c r="F77" s="58">
        <v>0</v>
      </c>
      <c r="G77" s="58">
        <v>0</v>
      </c>
      <c r="H77" s="58">
        <v>1</v>
      </c>
      <c r="I77" s="58">
        <v>0</v>
      </c>
      <c r="J77" s="58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si="5" ca="1"/>
        <v>='Project Model'!K27</v>
      </c>
    </row>
    <row spans="1:14" r="78">
      <c r="A78" s="61"/>
      <c r="B78" s="12">
        <v>8</v>
      </c>
      <c r="C78" s="58">
        <v>0</v>
      </c>
      <c r="D78" s="58">
        <v>0</v>
      </c>
      <c r="E78" s="58">
        <v>0</v>
      </c>
      <c r="F78" s="58">
        <v>1</v>
      </c>
      <c r="G78" s="58">
        <v>0</v>
      </c>
      <c r="H78" s="58">
        <v>0</v>
      </c>
      <c r="I78" s="58">
        <v>0</v>
      </c>
      <c r="J78" s="58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si="5" ca="1"/>
        <v>='Project Model'!K28</v>
      </c>
    </row>
    <row spans="1:14" r="79">
      <c r="A79" s="61"/>
      <c r="B79" s="12">
        <v>9</v>
      </c>
      <c r="C79" s="58">
        <v>0</v>
      </c>
      <c r="D79" s="58">
        <v>0</v>
      </c>
      <c r="E79" s="58">
        <v>1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si="5" ca="1"/>
        <v>='Project Model'!K29</v>
      </c>
    </row>
    <row spans="1:14" r="80">
      <c r="A80" s="61"/>
      <c r="B80" s="12">
        <v>10</v>
      </c>
      <c r="C80" s="58">
        <v>0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si="5" ca="1"/>
        <v>='Project Model'!K30</v>
      </c>
    </row>
    <row spans="1:14" r="81">
      <c r="A81" s="61"/>
      <c r="B81" s="12">
        <v>11</v>
      </c>
      <c r="C81" s="58">
        <v>0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si="5" ca="1"/>
        <v>='Project Model'!K33</v>
      </c>
    </row>
    <row spans="1:14" r="82">
      <c r="A82" s="61"/>
      <c r="B82" s="12">
        <v>12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si="5" ca="1"/>
        <v>='Project Model'!K34</v>
      </c>
    </row>
    <row spans="1:14" r="83">
      <c r="B83" t="s">
        <v>59</v>
      </c>
      <c r="C83" s="44">
        <f ref="C83:J83" t="shared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spans="1:14" r="8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spans="1:14" r="85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spans="1:14" r="87">
      <c r="D87" s="54"/>
    </row>
    <row spans="1:14" r="88">
      <c r="D88" s="55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D38:F38">
    <cfRule dxfId="10" type="cellIs" priority="9" operator="greaterThan">
      <formula>4000</formula>
    </cfRule>
    <cfRule dxfId="9" type="cellIs" priority="10" operator="lessThan">
      <formula>4000</formula>
    </cfRule>
  </conditionalFormatting>
  <conditionalFormatting sqref="G38">
    <cfRule dxfId="8" type="cellIs" priority="1" operator="greaterThan">
      <formula>10000</formula>
    </cfRule>
    <cfRule dxfId="7" type="cellIs" priority="2" operator="lessThan">
      <formula>10000</formula>
    </cfRule>
  </conditionalFormatting>
  <conditionalFormatting sqref="H26:H29 H32:H34">
    <cfRule dxfId="6" type="cellIs" priority="33" operator="equal">
      <formula>MIN($K$19:$K$29)</formula>
    </cfRule>
    <cfRule dxfId="5" type="cellIs" priority="34" operator="equal">
      <formula>MAX($K$19:$K$29)</formula>
    </cfRule>
  </conditionalFormatting>
  <conditionalFormatting sqref="M20:N20">
    <cfRule dxfId="4" type="cellIs" priority="3" operator="lessThan">
      <formula>1</formula>
    </cfRule>
    <cfRule dxfId="3" type="cellIs" priority="4" operator="equal">
      <formula>1</formula>
    </cfRule>
  </conditionalFormatting>
  <conditionalFormatting sqref="N10:N13">
    <cfRule dxfId="2" type="cellIs" priority="24" operator="equal">
      <formula>1</formula>
    </cfRule>
  </conditionalFormatting>
  <conditionalFormatting sqref="N10:N14">
    <cfRule dxfId="1" type="cellIs" priority="5" operator="lessThan">
      <formula>1</formula>
    </cfRule>
  </conditionalFormatting>
  <conditionalFormatting sqref="N14">
    <cfRule dxfId="0" type="cellIs" priority="6" operator="greaterThan">
      <formula>0</formula>
    </cfRule>
  </conditionalFormatting>
  <pageMargins top="0.75" left="0.7" footer="0.3" bottom="0.75" header="0.3" right="0.7"/>
  <pageSetup orientation="portrait" horizontalDpi="300" r:id="rId1" verticalDpi="300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29"/>
  <sheetViews>
    <sheetView zoomScale="80" zoomScaleNormal="80" zoomScaleSheetLayoutView="80" workbookViewId="0">
      <selection activeCell="K29" sqref="K29"/>
    </sheetView>
  </sheetViews>
  <sheetFormatPr defaultRowHeight="15.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topLeftCell="A16"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xl/_rels/comments2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worksheets/xl/_rels/comments3.xml.rels><?xml version="1.0" encoding="UTF-8" standalone="yes"?>
<Relationships xmlns="http://schemas.openxmlformats.org/package/2006/relationships"><Relationship Target="commentsmeta2" Type="http://customschemas.google.com/relationships/workbookmetadata" Id="rId1"></Relationship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2024-05-23T08:59:37Z</dcterms:modified>
  <cp:category/>
  <cp:contentStatus/>
</cp:coreProperties>
</file>