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backbone\north_european_model (2IMatch)\src_files\data_files\"/>
    </mc:Choice>
  </mc:AlternateContent>
  <xr:revisionPtr revIDLastSave="0" documentId="13_ncr:1_{1CFDFA18-6681-456A-B10E-6F59C831945F}" xr6:coauthVersionLast="47" xr6:coauthVersionMax="47" xr10:uidLastSave="{00000000-0000-0000-0000-000000000000}"/>
  <bookViews>
    <workbookView xWindow="-28920" yWindow="-75" windowWidth="29040" windowHeight="17520" xr2:uid="{00000000-000D-0000-FFFF-FFFF00000000}"/>
  </bookViews>
  <sheets>
    <sheet name="Overview" sheetId="4" r:id="rId1"/>
    <sheet name="unitdata_thermalkept" sheetId="2" r:id="rId2"/>
    <sheet name="unittypedata_thermalkept" sheetId="3" r:id="rId3"/>
    <sheet name="thermal" sheetId="1" r:id="rId4"/>
  </sheets>
  <definedNames>
    <definedName name="_xlnm._FilterDatabase" localSheetId="1" hidden="1">unitdata_thermalkept!$A$1:$E$59</definedName>
    <definedName name="_xlnm._FilterDatabase" localSheetId="2" hidden="1">unittypedata_thermalkept!$C$1:$L$6</definedName>
    <definedName name="Bottom">OFFSET(#REF!,1,0,COUNT(#REF!),1)</definedName>
    <definedName name="fd">OFFSET(#REF!,1,0,COUNT(#REF!),1)</definedName>
    <definedName name="Labels" localSheetId="2">OFFSET(Bottom,0,-1)</definedName>
    <definedName name="Labels">OFFSET(Bottom,0,-1)</definedName>
    <definedName name="SecondQ">OFFSET(#REF!,1,0,COUNT(#REF!),1)</definedName>
    <definedName name="ThirdQ">OFFSET(#REF!,1,0,COUNT(#REF!),1)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0" i="1" l="1"/>
  <c r="D210" i="1"/>
  <c r="E210" i="1"/>
  <c r="F210" i="1"/>
  <c r="G210" i="1"/>
  <c r="H210" i="1"/>
  <c r="B210" i="1"/>
  <c r="C209" i="1"/>
  <c r="D209" i="1"/>
  <c r="E209" i="1"/>
  <c r="F209" i="1"/>
  <c r="G209" i="1"/>
  <c r="H209" i="1"/>
  <c r="B209" i="1"/>
  <c r="C208" i="1"/>
  <c r="D208" i="1"/>
  <c r="E208" i="1"/>
  <c r="F208" i="1"/>
  <c r="G208" i="1"/>
  <c r="H208" i="1"/>
  <c r="B208" i="1"/>
  <c r="C187" i="1"/>
  <c r="D187" i="1"/>
  <c r="E187" i="1"/>
  <c r="G187" i="1"/>
  <c r="H187" i="1"/>
  <c r="B187" i="1"/>
  <c r="I209" i="1" l="1"/>
  <c r="I210" i="1"/>
  <c r="C124" i="1"/>
  <c r="C133" i="1"/>
  <c r="S131" i="1"/>
  <c r="C106" i="1"/>
  <c r="C142" i="1" s="1"/>
  <c r="D106" i="1"/>
  <c r="E106" i="1"/>
  <c r="F106" i="1"/>
  <c r="F142" i="1" s="1"/>
  <c r="G106" i="1"/>
  <c r="H106" i="1"/>
  <c r="H178" i="1" s="1"/>
  <c r="I106" i="1"/>
  <c r="J106" i="1"/>
  <c r="J142" i="1" s="1"/>
  <c r="K106" i="1"/>
  <c r="L106" i="1"/>
  <c r="L142" i="1" s="1"/>
  <c r="M106" i="1"/>
  <c r="M142" i="1" s="1"/>
  <c r="N106" i="1"/>
  <c r="O106" i="1"/>
  <c r="O142" i="1" s="1"/>
  <c r="P106" i="1"/>
  <c r="P142" i="1" s="1"/>
  <c r="Q106" i="1"/>
  <c r="Q142" i="1" s="1"/>
  <c r="R106" i="1"/>
  <c r="R142" i="1" s="1"/>
  <c r="S106" i="1"/>
  <c r="S142" i="1" s="1"/>
  <c r="T106" i="1"/>
  <c r="T142" i="1" s="1"/>
  <c r="U106" i="1"/>
  <c r="U142" i="1" s="1"/>
  <c r="C107" i="1"/>
  <c r="C179" i="1" s="1"/>
  <c r="D107" i="1"/>
  <c r="D179" i="1" s="1"/>
  <c r="E107" i="1"/>
  <c r="E143" i="1" s="1"/>
  <c r="F107" i="1"/>
  <c r="F143" i="1" s="1"/>
  <c r="G107" i="1"/>
  <c r="G179" i="1" s="1"/>
  <c r="H107" i="1"/>
  <c r="H143" i="1" s="1"/>
  <c r="I107" i="1"/>
  <c r="I143" i="1" s="1"/>
  <c r="J107" i="1"/>
  <c r="J143" i="1" s="1"/>
  <c r="K107" i="1"/>
  <c r="K143" i="1" s="1"/>
  <c r="L107" i="1"/>
  <c r="L143" i="1" s="1"/>
  <c r="M107" i="1"/>
  <c r="M143" i="1" s="1"/>
  <c r="N107" i="1"/>
  <c r="N143" i="1" s="1"/>
  <c r="O107" i="1"/>
  <c r="O143" i="1" s="1"/>
  <c r="P107" i="1"/>
  <c r="P143" i="1" s="1"/>
  <c r="Q107" i="1"/>
  <c r="Q143" i="1" s="1"/>
  <c r="R107" i="1"/>
  <c r="R143" i="1" s="1"/>
  <c r="S107" i="1"/>
  <c r="S143" i="1" s="1"/>
  <c r="T107" i="1"/>
  <c r="T143" i="1" s="1"/>
  <c r="U107" i="1"/>
  <c r="U143" i="1" s="1"/>
  <c r="C108" i="1"/>
  <c r="D108" i="1"/>
  <c r="E108" i="1"/>
  <c r="F108" i="1"/>
  <c r="G108" i="1"/>
  <c r="H108" i="1"/>
  <c r="I108" i="1"/>
  <c r="J108" i="1"/>
  <c r="K108" i="1"/>
  <c r="L108" i="1"/>
  <c r="M108" i="1"/>
  <c r="N108" i="1"/>
  <c r="O108" i="1"/>
  <c r="P108" i="1"/>
  <c r="Q108" i="1"/>
  <c r="R108" i="1"/>
  <c r="S108" i="1"/>
  <c r="T108" i="1"/>
  <c r="U108" i="1"/>
  <c r="C109" i="1"/>
  <c r="C145" i="1" s="1"/>
  <c r="D109" i="1"/>
  <c r="D181" i="1" s="1"/>
  <c r="E109" i="1"/>
  <c r="F109" i="1"/>
  <c r="F145" i="1" s="1"/>
  <c r="G109" i="1"/>
  <c r="H109" i="1"/>
  <c r="I109" i="1"/>
  <c r="I145" i="1" s="1"/>
  <c r="J109" i="1"/>
  <c r="J145" i="1" s="1"/>
  <c r="K109" i="1"/>
  <c r="K145" i="1" s="1"/>
  <c r="L109" i="1"/>
  <c r="L145" i="1" s="1"/>
  <c r="M109" i="1"/>
  <c r="M145" i="1" s="1"/>
  <c r="N109" i="1"/>
  <c r="N145" i="1" s="1"/>
  <c r="O109" i="1"/>
  <c r="O145" i="1" s="1"/>
  <c r="P109" i="1"/>
  <c r="Q109" i="1"/>
  <c r="Q145" i="1" s="1"/>
  <c r="R109" i="1"/>
  <c r="R145" i="1" s="1"/>
  <c r="S109" i="1"/>
  <c r="S145" i="1" s="1"/>
  <c r="T109" i="1"/>
  <c r="T145" i="1" s="1"/>
  <c r="U109" i="1"/>
  <c r="U145" i="1" s="1"/>
  <c r="C111" i="1"/>
  <c r="C147" i="1" s="1"/>
  <c r="D111" i="1"/>
  <c r="D147" i="1" s="1"/>
  <c r="E111" i="1"/>
  <c r="E147" i="1" s="1"/>
  <c r="F111" i="1"/>
  <c r="F147" i="1" s="1"/>
  <c r="G111" i="1"/>
  <c r="G147" i="1" s="1"/>
  <c r="H111" i="1"/>
  <c r="H147" i="1" s="1"/>
  <c r="I111" i="1"/>
  <c r="I147" i="1" s="1"/>
  <c r="J111" i="1"/>
  <c r="J147" i="1" s="1"/>
  <c r="K111" i="1"/>
  <c r="K147" i="1" s="1"/>
  <c r="L111" i="1"/>
  <c r="L147" i="1" s="1"/>
  <c r="M111" i="1"/>
  <c r="M147" i="1" s="1"/>
  <c r="N111" i="1"/>
  <c r="N147" i="1" s="1"/>
  <c r="O111" i="1"/>
  <c r="O147" i="1" s="1"/>
  <c r="P111" i="1"/>
  <c r="P147" i="1" s="1"/>
  <c r="Q111" i="1"/>
  <c r="Q147" i="1" s="1"/>
  <c r="R111" i="1"/>
  <c r="R147" i="1" s="1"/>
  <c r="S111" i="1"/>
  <c r="S147" i="1" s="1"/>
  <c r="T111" i="1"/>
  <c r="T147" i="1" s="1"/>
  <c r="U111" i="1"/>
  <c r="C112" i="1"/>
  <c r="C148" i="1" s="1"/>
  <c r="D112" i="1"/>
  <c r="D148" i="1" s="1"/>
  <c r="E112" i="1"/>
  <c r="F112" i="1"/>
  <c r="F148" i="1" s="1"/>
  <c r="G112" i="1"/>
  <c r="G184" i="1" s="1"/>
  <c r="H112" i="1"/>
  <c r="I112" i="1"/>
  <c r="I148" i="1" s="1"/>
  <c r="J112" i="1"/>
  <c r="J148" i="1" s="1"/>
  <c r="K112" i="1"/>
  <c r="K148" i="1" s="1"/>
  <c r="L112" i="1"/>
  <c r="L148" i="1" s="1"/>
  <c r="M112" i="1"/>
  <c r="M148" i="1" s="1"/>
  <c r="N112" i="1"/>
  <c r="N148" i="1" s="1"/>
  <c r="O112" i="1"/>
  <c r="O148" i="1" s="1"/>
  <c r="P112" i="1"/>
  <c r="P148" i="1" s="1"/>
  <c r="Q112" i="1"/>
  <c r="Q148" i="1" s="1"/>
  <c r="R112" i="1"/>
  <c r="R148" i="1" s="1"/>
  <c r="S112" i="1"/>
  <c r="S148" i="1" s="1"/>
  <c r="T112" i="1"/>
  <c r="T148" i="1" s="1"/>
  <c r="U112" i="1"/>
  <c r="U148" i="1" s="1"/>
  <c r="C114" i="1"/>
  <c r="C150" i="1" s="1"/>
  <c r="D114" i="1"/>
  <c r="D150" i="1" s="1"/>
  <c r="E114" i="1"/>
  <c r="E186" i="1" s="1"/>
  <c r="F114" i="1"/>
  <c r="F150" i="1" s="1"/>
  <c r="G114" i="1"/>
  <c r="G150" i="1" s="1"/>
  <c r="H114" i="1"/>
  <c r="H150" i="1" s="1"/>
  <c r="I114" i="1"/>
  <c r="I150" i="1" s="1"/>
  <c r="J114" i="1"/>
  <c r="J150" i="1" s="1"/>
  <c r="K114" i="1"/>
  <c r="K150" i="1" s="1"/>
  <c r="L114" i="1"/>
  <c r="L150" i="1" s="1"/>
  <c r="M114" i="1"/>
  <c r="M150" i="1" s="1"/>
  <c r="N114" i="1"/>
  <c r="N150" i="1" s="1"/>
  <c r="O114" i="1"/>
  <c r="O150" i="1" s="1"/>
  <c r="P114" i="1"/>
  <c r="P150" i="1" s="1"/>
  <c r="Q114" i="1"/>
  <c r="Q150" i="1" s="1"/>
  <c r="R114" i="1"/>
  <c r="R150" i="1" s="1"/>
  <c r="S114" i="1"/>
  <c r="S150" i="1" s="1"/>
  <c r="T114" i="1"/>
  <c r="T150" i="1" s="1"/>
  <c r="U114" i="1"/>
  <c r="U150" i="1" s="1"/>
  <c r="C115" i="1"/>
  <c r="D115" i="1"/>
  <c r="E115" i="1"/>
  <c r="F115" i="1"/>
  <c r="G115" i="1"/>
  <c r="H115" i="1"/>
  <c r="I115" i="1"/>
  <c r="J115" i="1"/>
  <c r="K115" i="1"/>
  <c r="L115" i="1"/>
  <c r="M115" i="1"/>
  <c r="N115" i="1"/>
  <c r="O115" i="1"/>
  <c r="P115" i="1"/>
  <c r="Q115" i="1"/>
  <c r="R115" i="1"/>
  <c r="S115" i="1"/>
  <c r="T115" i="1"/>
  <c r="U115" i="1"/>
  <c r="C116" i="1"/>
  <c r="D116" i="1"/>
  <c r="E116" i="1"/>
  <c r="F116" i="1"/>
  <c r="G116" i="1"/>
  <c r="H116" i="1"/>
  <c r="I116" i="1"/>
  <c r="J116" i="1"/>
  <c r="K116" i="1"/>
  <c r="L116" i="1"/>
  <c r="M116" i="1"/>
  <c r="N116" i="1"/>
  <c r="O116" i="1"/>
  <c r="P116" i="1"/>
  <c r="Q116" i="1"/>
  <c r="R116" i="1"/>
  <c r="S116" i="1"/>
  <c r="T116" i="1"/>
  <c r="U116" i="1"/>
  <c r="C117" i="1"/>
  <c r="D117" i="1"/>
  <c r="E117" i="1"/>
  <c r="F117" i="1"/>
  <c r="G117" i="1"/>
  <c r="H117" i="1"/>
  <c r="I117" i="1"/>
  <c r="J117" i="1"/>
  <c r="K117" i="1"/>
  <c r="L117" i="1"/>
  <c r="M117" i="1"/>
  <c r="N117" i="1"/>
  <c r="O117" i="1"/>
  <c r="P117" i="1"/>
  <c r="Q117" i="1"/>
  <c r="R117" i="1"/>
  <c r="S117" i="1"/>
  <c r="T117" i="1"/>
  <c r="U117" i="1"/>
  <c r="C118" i="1"/>
  <c r="D118" i="1"/>
  <c r="E118" i="1"/>
  <c r="F118" i="1"/>
  <c r="G118" i="1"/>
  <c r="H118" i="1"/>
  <c r="I118" i="1"/>
  <c r="J118" i="1"/>
  <c r="K118" i="1"/>
  <c r="L118" i="1"/>
  <c r="M118" i="1"/>
  <c r="N118" i="1"/>
  <c r="O118" i="1"/>
  <c r="P118" i="1"/>
  <c r="Q118" i="1"/>
  <c r="R118" i="1"/>
  <c r="S118" i="1"/>
  <c r="T118" i="1"/>
  <c r="U118" i="1"/>
  <c r="C119" i="1"/>
  <c r="C191" i="1" s="1"/>
  <c r="D119" i="1"/>
  <c r="E119" i="1"/>
  <c r="E191" i="1" s="1"/>
  <c r="F119" i="1"/>
  <c r="F155" i="1" s="1"/>
  <c r="G119" i="1"/>
  <c r="G191" i="1" s="1"/>
  <c r="H119" i="1"/>
  <c r="I119" i="1"/>
  <c r="I155" i="1" s="1"/>
  <c r="J119" i="1"/>
  <c r="J155" i="1" s="1"/>
  <c r="K119" i="1"/>
  <c r="K155" i="1" s="1"/>
  <c r="L119" i="1"/>
  <c r="L155" i="1" s="1"/>
  <c r="M119" i="1"/>
  <c r="M155" i="1" s="1"/>
  <c r="N119" i="1"/>
  <c r="N155" i="1" s="1"/>
  <c r="O119" i="1"/>
  <c r="O155" i="1" s="1"/>
  <c r="P119" i="1"/>
  <c r="P155" i="1" s="1"/>
  <c r="Q119" i="1"/>
  <c r="Q155" i="1" s="1"/>
  <c r="R119" i="1"/>
  <c r="R155" i="1" s="1"/>
  <c r="S119" i="1"/>
  <c r="S155" i="1" s="1"/>
  <c r="T119" i="1"/>
  <c r="T155" i="1" s="1"/>
  <c r="U119" i="1"/>
  <c r="U155" i="1" s="1"/>
  <c r="C120" i="1"/>
  <c r="D120" i="1"/>
  <c r="E120" i="1"/>
  <c r="F120" i="1"/>
  <c r="G120" i="1"/>
  <c r="H120" i="1"/>
  <c r="I120" i="1"/>
  <c r="J120" i="1"/>
  <c r="K120" i="1"/>
  <c r="L120" i="1"/>
  <c r="M120" i="1"/>
  <c r="N120" i="1"/>
  <c r="O120" i="1"/>
  <c r="P120" i="1"/>
  <c r="Q120" i="1"/>
  <c r="R120" i="1"/>
  <c r="S120" i="1"/>
  <c r="T120" i="1"/>
  <c r="U120" i="1"/>
  <c r="C121" i="1"/>
  <c r="D121" i="1"/>
  <c r="E121" i="1"/>
  <c r="F121" i="1"/>
  <c r="G121" i="1"/>
  <c r="H121" i="1"/>
  <c r="I121" i="1"/>
  <c r="J121" i="1"/>
  <c r="K121" i="1"/>
  <c r="L121" i="1"/>
  <c r="M121" i="1"/>
  <c r="N121" i="1"/>
  <c r="O121" i="1"/>
  <c r="P121" i="1"/>
  <c r="Q121" i="1"/>
  <c r="R121" i="1"/>
  <c r="S121" i="1"/>
  <c r="T121" i="1"/>
  <c r="U121" i="1"/>
  <c r="C122" i="1"/>
  <c r="D122" i="1"/>
  <c r="E122" i="1"/>
  <c r="F122" i="1"/>
  <c r="G122" i="1"/>
  <c r="H122" i="1"/>
  <c r="I122" i="1"/>
  <c r="J122" i="1"/>
  <c r="K122" i="1"/>
  <c r="L122" i="1"/>
  <c r="M122" i="1"/>
  <c r="N122" i="1"/>
  <c r="O122" i="1"/>
  <c r="P122" i="1"/>
  <c r="Q122" i="1"/>
  <c r="R122" i="1"/>
  <c r="S122" i="1"/>
  <c r="T122" i="1"/>
  <c r="U122" i="1"/>
  <c r="C123" i="1"/>
  <c r="C195" i="1" s="1"/>
  <c r="D123" i="1"/>
  <c r="D195" i="1" s="1"/>
  <c r="E123" i="1"/>
  <c r="E159" i="1" s="1"/>
  <c r="F123" i="1"/>
  <c r="F159" i="1" s="1"/>
  <c r="G123" i="1"/>
  <c r="G159" i="1" s="1"/>
  <c r="H123" i="1"/>
  <c r="H159" i="1" s="1"/>
  <c r="I123" i="1"/>
  <c r="I159" i="1" s="1"/>
  <c r="J123" i="1"/>
  <c r="J159" i="1" s="1"/>
  <c r="K123" i="1"/>
  <c r="K159" i="1" s="1"/>
  <c r="L123" i="1"/>
  <c r="L159" i="1" s="1"/>
  <c r="M123" i="1"/>
  <c r="M159" i="1" s="1"/>
  <c r="N123" i="1"/>
  <c r="N159" i="1" s="1"/>
  <c r="O123" i="1"/>
  <c r="O159" i="1" s="1"/>
  <c r="P123" i="1"/>
  <c r="P159" i="1" s="1"/>
  <c r="Q123" i="1"/>
  <c r="Q159" i="1" s="1"/>
  <c r="R123" i="1"/>
  <c r="R159" i="1" s="1"/>
  <c r="S123" i="1"/>
  <c r="S159" i="1" s="1"/>
  <c r="T123" i="1"/>
  <c r="T159" i="1" s="1"/>
  <c r="U123" i="1"/>
  <c r="U159" i="1" s="1"/>
  <c r="D124" i="1"/>
  <c r="E124" i="1"/>
  <c r="F124" i="1"/>
  <c r="G124" i="1"/>
  <c r="H124" i="1"/>
  <c r="I124" i="1"/>
  <c r="J124" i="1"/>
  <c r="K124" i="1"/>
  <c r="L124" i="1"/>
  <c r="M124" i="1"/>
  <c r="N124" i="1"/>
  <c r="O124" i="1"/>
  <c r="P124" i="1"/>
  <c r="Q124" i="1"/>
  <c r="R124" i="1"/>
  <c r="S124" i="1"/>
  <c r="T124" i="1"/>
  <c r="U124" i="1"/>
  <c r="C125" i="1"/>
  <c r="D125" i="1"/>
  <c r="E125" i="1"/>
  <c r="F125" i="1"/>
  <c r="G125" i="1"/>
  <c r="H125" i="1"/>
  <c r="I125" i="1"/>
  <c r="J125" i="1"/>
  <c r="K125" i="1"/>
  <c r="L125" i="1"/>
  <c r="M125" i="1"/>
  <c r="N125" i="1"/>
  <c r="O125" i="1"/>
  <c r="P125" i="1"/>
  <c r="Q125" i="1"/>
  <c r="R125" i="1"/>
  <c r="S125" i="1"/>
  <c r="T125" i="1"/>
  <c r="U125" i="1"/>
  <c r="C126" i="1"/>
  <c r="D126" i="1"/>
  <c r="E126" i="1"/>
  <c r="F126" i="1"/>
  <c r="G126" i="1"/>
  <c r="H126" i="1"/>
  <c r="I126" i="1"/>
  <c r="J126" i="1"/>
  <c r="K126" i="1"/>
  <c r="L126" i="1"/>
  <c r="M126" i="1"/>
  <c r="N126" i="1"/>
  <c r="O126" i="1"/>
  <c r="P126" i="1"/>
  <c r="Q126" i="1"/>
  <c r="R126" i="1"/>
  <c r="S126" i="1"/>
  <c r="T126" i="1"/>
  <c r="U126" i="1"/>
  <c r="C127" i="1"/>
  <c r="D127" i="1"/>
  <c r="E127" i="1"/>
  <c r="F127" i="1"/>
  <c r="G127" i="1"/>
  <c r="H127" i="1"/>
  <c r="I127" i="1"/>
  <c r="J127" i="1"/>
  <c r="K127" i="1"/>
  <c r="L127" i="1"/>
  <c r="M127" i="1"/>
  <c r="N127" i="1"/>
  <c r="O127" i="1"/>
  <c r="P127" i="1"/>
  <c r="Q127" i="1"/>
  <c r="R127" i="1"/>
  <c r="S127" i="1"/>
  <c r="T127" i="1"/>
  <c r="U127" i="1"/>
  <c r="C128" i="1"/>
  <c r="D128" i="1"/>
  <c r="E128" i="1"/>
  <c r="F128" i="1"/>
  <c r="G128" i="1"/>
  <c r="H128" i="1"/>
  <c r="I128" i="1"/>
  <c r="J128" i="1"/>
  <c r="K128" i="1"/>
  <c r="L128" i="1"/>
  <c r="M128" i="1"/>
  <c r="N128" i="1"/>
  <c r="O128" i="1"/>
  <c r="P128" i="1"/>
  <c r="Q128" i="1"/>
  <c r="R128" i="1"/>
  <c r="S128" i="1"/>
  <c r="T128" i="1"/>
  <c r="U128" i="1"/>
  <c r="C129" i="1"/>
  <c r="D129" i="1"/>
  <c r="E129" i="1"/>
  <c r="F129" i="1"/>
  <c r="G129" i="1"/>
  <c r="H129" i="1"/>
  <c r="I129" i="1"/>
  <c r="J129" i="1"/>
  <c r="K129" i="1"/>
  <c r="L129" i="1"/>
  <c r="M129" i="1"/>
  <c r="N129" i="1"/>
  <c r="O129" i="1"/>
  <c r="P129" i="1"/>
  <c r="Q129" i="1"/>
  <c r="R129" i="1"/>
  <c r="S129" i="1"/>
  <c r="T129" i="1"/>
  <c r="U129" i="1"/>
  <c r="C130" i="1"/>
  <c r="C166" i="1" s="1"/>
  <c r="D130" i="1"/>
  <c r="E130" i="1"/>
  <c r="F130" i="1"/>
  <c r="G130" i="1"/>
  <c r="H130" i="1"/>
  <c r="I130" i="1"/>
  <c r="J130" i="1"/>
  <c r="K130" i="1"/>
  <c r="L130" i="1"/>
  <c r="M130" i="1"/>
  <c r="N130" i="1"/>
  <c r="O130" i="1"/>
  <c r="P130" i="1"/>
  <c r="Q130" i="1"/>
  <c r="R130" i="1"/>
  <c r="S130" i="1"/>
  <c r="T130" i="1"/>
  <c r="U130" i="1"/>
  <c r="C131" i="1"/>
  <c r="D131" i="1"/>
  <c r="E131" i="1"/>
  <c r="F131" i="1"/>
  <c r="G131" i="1"/>
  <c r="H131" i="1"/>
  <c r="I131" i="1"/>
  <c r="J131" i="1"/>
  <c r="K131" i="1"/>
  <c r="L131" i="1"/>
  <c r="M131" i="1"/>
  <c r="N131" i="1"/>
  <c r="O131" i="1"/>
  <c r="P131" i="1"/>
  <c r="Q131" i="1"/>
  <c r="R131" i="1"/>
  <c r="T131" i="1"/>
  <c r="U131" i="1"/>
  <c r="C132" i="1"/>
  <c r="D132" i="1"/>
  <c r="E132" i="1"/>
  <c r="F132" i="1"/>
  <c r="G132" i="1"/>
  <c r="H132" i="1"/>
  <c r="I132" i="1"/>
  <c r="J132" i="1"/>
  <c r="K132" i="1"/>
  <c r="L132" i="1"/>
  <c r="M132" i="1"/>
  <c r="N132" i="1"/>
  <c r="O132" i="1"/>
  <c r="P132" i="1"/>
  <c r="Q132" i="1"/>
  <c r="R132" i="1"/>
  <c r="S132" i="1"/>
  <c r="T132" i="1"/>
  <c r="U132" i="1"/>
  <c r="D133" i="1"/>
  <c r="E133" i="1"/>
  <c r="F133" i="1"/>
  <c r="G133" i="1"/>
  <c r="H133" i="1"/>
  <c r="I133" i="1"/>
  <c r="J133" i="1"/>
  <c r="K133" i="1"/>
  <c r="L133" i="1"/>
  <c r="M133" i="1"/>
  <c r="N133" i="1"/>
  <c r="O133" i="1"/>
  <c r="P133" i="1"/>
  <c r="Q133" i="1"/>
  <c r="R133" i="1"/>
  <c r="S133" i="1"/>
  <c r="T133" i="1"/>
  <c r="U133" i="1"/>
  <c r="C134" i="1"/>
  <c r="D134" i="1"/>
  <c r="E134" i="1"/>
  <c r="F134" i="1"/>
  <c r="G134" i="1"/>
  <c r="H134" i="1"/>
  <c r="I134" i="1"/>
  <c r="J134" i="1"/>
  <c r="K134" i="1"/>
  <c r="L134" i="1"/>
  <c r="M134" i="1"/>
  <c r="N134" i="1"/>
  <c r="O134" i="1"/>
  <c r="P134" i="1"/>
  <c r="Q134" i="1"/>
  <c r="R134" i="1"/>
  <c r="S134" i="1"/>
  <c r="T134" i="1"/>
  <c r="U134" i="1"/>
  <c r="C136" i="1"/>
  <c r="D136" i="1"/>
  <c r="E136" i="1"/>
  <c r="F136" i="1"/>
  <c r="G136" i="1"/>
  <c r="H136" i="1"/>
  <c r="I136" i="1"/>
  <c r="J136" i="1"/>
  <c r="K136" i="1"/>
  <c r="L136" i="1"/>
  <c r="M136" i="1"/>
  <c r="N136" i="1"/>
  <c r="O136" i="1"/>
  <c r="P136" i="1"/>
  <c r="Q136" i="1"/>
  <c r="R136" i="1"/>
  <c r="S136" i="1"/>
  <c r="T136" i="1"/>
  <c r="U136" i="1"/>
  <c r="B136" i="1"/>
  <c r="B134" i="1"/>
  <c r="B133" i="1"/>
  <c r="B132" i="1"/>
  <c r="B131" i="1"/>
  <c r="B130" i="1"/>
  <c r="B129" i="1"/>
  <c r="B128" i="1"/>
  <c r="B127" i="1"/>
  <c r="B126" i="1"/>
  <c r="B125" i="1"/>
  <c r="B124" i="1"/>
  <c r="B123" i="1"/>
  <c r="B159" i="1" s="1"/>
  <c r="B122" i="1"/>
  <c r="B121" i="1"/>
  <c r="B120" i="1"/>
  <c r="B119" i="1"/>
  <c r="B191" i="1" s="1"/>
  <c r="B118" i="1"/>
  <c r="B117" i="1"/>
  <c r="B116" i="1"/>
  <c r="B115" i="1"/>
  <c r="B114" i="1"/>
  <c r="B112" i="1"/>
  <c r="B111" i="1"/>
  <c r="B147" i="1" s="1"/>
  <c r="B109" i="1"/>
  <c r="B108" i="1"/>
  <c r="B107" i="1"/>
  <c r="B143" i="1" s="1"/>
  <c r="B106" i="1"/>
  <c r="B142" i="1" s="1"/>
  <c r="V135" i="1"/>
  <c r="V113" i="1"/>
  <c r="V110" i="1"/>
  <c r="V71" i="1"/>
  <c r="V72" i="1"/>
  <c r="V74" i="1"/>
  <c r="V76" i="1"/>
  <c r="V77" i="1"/>
  <c r="V79" i="1"/>
  <c r="V84" i="1"/>
  <c r="V88" i="1"/>
  <c r="C70" i="1"/>
  <c r="D70" i="1"/>
  <c r="D141" i="1" s="1"/>
  <c r="E70" i="1"/>
  <c r="E141" i="1" s="1"/>
  <c r="F70" i="1"/>
  <c r="F141" i="1" s="1"/>
  <c r="G70" i="1"/>
  <c r="G141" i="1" s="1"/>
  <c r="H70" i="1"/>
  <c r="H141" i="1" s="1"/>
  <c r="I70" i="1"/>
  <c r="I141" i="1" s="1"/>
  <c r="J70" i="1"/>
  <c r="J141" i="1" s="1"/>
  <c r="K70" i="1"/>
  <c r="K141" i="1" s="1"/>
  <c r="L70" i="1"/>
  <c r="L141" i="1" s="1"/>
  <c r="M70" i="1"/>
  <c r="M141" i="1" s="1"/>
  <c r="N70" i="1"/>
  <c r="N141" i="1" s="1"/>
  <c r="O70" i="1"/>
  <c r="O141" i="1" s="1"/>
  <c r="P70" i="1"/>
  <c r="P141" i="1" s="1"/>
  <c r="Q70" i="1"/>
  <c r="Q141" i="1" s="1"/>
  <c r="R70" i="1"/>
  <c r="R141" i="1" s="1"/>
  <c r="S70" i="1"/>
  <c r="S141" i="1" s="1"/>
  <c r="T70" i="1"/>
  <c r="T141" i="1" s="1"/>
  <c r="U70" i="1"/>
  <c r="U141" i="1" s="1"/>
  <c r="C73" i="1"/>
  <c r="D73" i="1"/>
  <c r="E73" i="1"/>
  <c r="F73" i="1"/>
  <c r="G73" i="1"/>
  <c r="H73" i="1"/>
  <c r="I73" i="1"/>
  <c r="J73" i="1"/>
  <c r="K73" i="1"/>
  <c r="L73" i="1"/>
  <c r="M73" i="1"/>
  <c r="N73" i="1"/>
  <c r="O73" i="1"/>
  <c r="P73" i="1"/>
  <c r="P144" i="1" s="1"/>
  <c r="Q73" i="1"/>
  <c r="Q144" i="1" s="1"/>
  <c r="R73" i="1"/>
  <c r="R144" i="1" s="1"/>
  <c r="S73" i="1"/>
  <c r="T73" i="1"/>
  <c r="U73" i="1"/>
  <c r="C75" i="1"/>
  <c r="D75" i="1"/>
  <c r="E75" i="1"/>
  <c r="F75" i="1"/>
  <c r="F146" i="1" s="1"/>
  <c r="G75" i="1"/>
  <c r="H75" i="1"/>
  <c r="I75" i="1"/>
  <c r="I146" i="1" s="1"/>
  <c r="J75" i="1"/>
  <c r="J146" i="1" s="1"/>
  <c r="K75" i="1"/>
  <c r="K146" i="1" s="1"/>
  <c r="L75" i="1"/>
  <c r="L146" i="1" s="1"/>
  <c r="M75" i="1"/>
  <c r="M146" i="1" s="1"/>
  <c r="N75" i="1"/>
  <c r="N146" i="1" s="1"/>
  <c r="O75" i="1"/>
  <c r="O146" i="1" s="1"/>
  <c r="P75" i="1"/>
  <c r="P146" i="1" s="1"/>
  <c r="Q75" i="1"/>
  <c r="Q146" i="1" s="1"/>
  <c r="R75" i="1"/>
  <c r="R146" i="1" s="1"/>
  <c r="S75" i="1"/>
  <c r="S146" i="1" s="1"/>
  <c r="T75" i="1"/>
  <c r="T146" i="1" s="1"/>
  <c r="U75" i="1"/>
  <c r="U146" i="1" s="1"/>
  <c r="C78" i="1"/>
  <c r="D78" i="1"/>
  <c r="E78" i="1"/>
  <c r="F78" i="1"/>
  <c r="F149" i="1" s="1"/>
  <c r="G78" i="1"/>
  <c r="H78" i="1"/>
  <c r="H149" i="1" s="1"/>
  <c r="I78" i="1"/>
  <c r="I149" i="1" s="1"/>
  <c r="J78" i="1"/>
  <c r="J149" i="1" s="1"/>
  <c r="K78" i="1"/>
  <c r="K149" i="1" s="1"/>
  <c r="L78" i="1"/>
  <c r="L149" i="1" s="1"/>
  <c r="M78" i="1"/>
  <c r="M149" i="1" s="1"/>
  <c r="N78" i="1"/>
  <c r="N149" i="1" s="1"/>
  <c r="O78" i="1"/>
  <c r="O149" i="1" s="1"/>
  <c r="P78" i="1"/>
  <c r="P149" i="1" s="1"/>
  <c r="Q78" i="1"/>
  <c r="Q149" i="1" s="1"/>
  <c r="R78" i="1"/>
  <c r="R149" i="1" s="1"/>
  <c r="S78" i="1"/>
  <c r="S149" i="1" s="1"/>
  <c r="T78" i="1"/>
  <c r="T149" i="1" s="1"/>
  <c r="U78" i="1"/>
  <c r="U149" i="1" s="1"/>
  <c r="C80" i="1"/>
  <c r="D80" i="1"/>
  <c r="E80" i="1"/>
  <c r="F80" i="1"/>
  <c r="G80" i="1"/>
  <c r="H80" i="1"/>
  <c r="I80" i="1"/>
  <c r="J80" i="1"/>
  <c r="K80" i="1"/>
  <c r="L80" i="1"/>
  <c r="M80" i="1"/>
  <c r="N80" i="1"/>
  <c r="O80" i="1"/>
  <c r="P80" i="1"/>
  <c r="Q80" i="1"/>
  <c r="R80" i="1"/>
  <c r="S80" i="1"/>
  <c r="T80" i="1"/>
  <c r="U80" i="1"/>
  <c r="C81" i="1"/>
  <c r="D81" i="1"/>
  <c r="E81" i="1"/>
  <c r="F81" i="1"/>
  <c r="G81" i="1"/>
  <c r="H81" i="1"/>
  <c r="H188" i="1" s="1"/>
  <c r="I81" i="1"/>
  <c r="J81" i="1"/>
  <c r="J152" i="1" s="1"/>
  <c r="K81" i="1"/>
  <c r="L81" i="1"/>
  <c r="M81" i="1"/>
  <c r="N81" i="1"/>
  <c r="O81" i="1"/>
  <c r="P81" i="1"/>
  <c r="Q81" i="1"/>
  <c r="R81" i="1"/>
  <c r="S81" i="1"/>
  <c r="T81" i="1"/>
  <c r="U81" i="1"/>
  <c r="C82" i="1"/>
  <c r="C189" i="1" s="1"/>
  <c r="D82" i="1"/>
  <c r="D153" i="1" s="1"/>
  <c r="E82" i="1"/>
  <c r="E153" i="1" s="1"/>
  <c r="F82" i="1"/>
  <c r="G82" i="1"/>
  <c r="H82" i="1"/>
  <c r="I82" i="1"/>
  <c r="J82" i="1"/>
  <c r="K82" i="1"/>
  <c r="L82" i="1"/>
  <c r="M82" i="1"/>
  <c r="N82" i="1"/>
  <c r="O82" i="1"/>
  <c r="P82" i="1"/>
  <c r="Q82" i="1"/>
  <c r="R82" i="1"/>
  <c r="S82" i="1"/>
  <c r="T82" i="1"/>
  <c r="U82" i="1"/>
  <c r="C83" i="1"/>
  <c r="D83" i="1"/>
  <c r="E83" i="1"/>
  <c r="F83" i="1"/>
  <c r="G83" i="1"/>
  <c r="H83" i="1"/>
  <c r="I83" i="1"/>
  <c r="I154" i="1" s="1"/>
  <c r="J83" i="1"/>
  <c r="J154" i="1" s="1"/>
  <c r="K83" i="1"/>
  <c r="L83" i="1"/>
  <c r="M83" i="1"/>
  <c r="N83" i="1"/>
  <c r="O83" i="1"/>
  <c r="P83" i="1"/>
  <c r="Q83" i="1"/>
  <c r="R83" i="1"/>
  <c r="S83" i="1"/>
  <c r="T83" i="1"/>
  <c r="T154" i="1" s="1"/>
  <c r="U83" i="1"/>
  <c r="C85" i="1"/>
  <c r="C192" i="1" s="1"/>
  <c r="D85" i="1"/>
  <c r="E85" i="1"/>
  <c r="E156" i="1" s="1"/>
  <c r="F85" i="1"/>
  <c r="F156" i="1" s="1"/>
  <c r="G85" i="1"/>
  <c r="G156" i="1" s="1"/>
  <c r="H85" i="1"/>
  <c r="H156" i="1" s="1"/>
  <c r="I85" i="1"/>
  <c r="J85" i="1"/>
  <c r="K85" i="1"/>
  <c r="K156" i="1" s="1"/>
  <c r="L85" i="1"/>
  <c r="L156" i="1" s="1"/>
  <c r="M85" i="1"/>
  <c r="N85" i="1"/>
  <c r="O85" i="1"/>
  <c r="P85" i="1"/>
  <c r="P156" i="1" s="1"/>
  <c r="Q85" i="1"/>
  <c r="Q156" i="1" s="1"/>
  <c r="R85" i="1"/>
  <c r="R156" i="1" s="1"/>
  <c r="S85" i="1"/>
  <c r="S156" i="1" s="1"/>
  <c r="T85" i="1"/>
  <c r="T156" i="1" s="1"/>
  <c r="U85" i="1"/>
  <c r="C86" i="1"/>
  <c r="D86" i="1"/>
  <c r="D157" i="1" s="1"/>
  <c r="E86" i="1"/>
  <c r="E193" i="1" s="1"/>
  <c r="F86" i="1"/>
  <c r="F157" i="1" s="1"/>
  <c r="G86" i="1"/>
  <c r="H86" i="1"/>
  <c r="I86" i="1"/>
  <c r="I157" i="1" s="1"/>
  <c r="J86" i="1"/>
  <c r="J157" i="1" s="1"/>
  <c r="K86" i="1"/>
  <c r="K157" i="1" s="1"/>
  <c r="L86" i="1"/>
  <c r="L157" i="1" s="1"/>
  <c r="M86" i="1"/>
  <c r="M157" i="1" s="1"/>
  <c r="N86" i="1"/>
  <c r="O86" i="1"/>
  <c r="P86" i="1"/>
  <c r="P157" i="1" s="1"/>
  <c r="Q86" i="1"/>
  <c r="R86" i="1"/>
  <c r="S86" i="1"/>
  <c r="T86" i="1"/>
  <c r="T157" i="1" s="1"/>
  <c r="U86" i="1"/>
  <c r="U157" i="1" s="1"/>
  <c r="C87" i="1"/>
  <c r="D87" i="1"/>
  <c r="D194" i="1" s="1"/>
  <c r="E87" i="1"/>
  <c r="E194" i="1" s="1"/>
  <c r="F87" i="1"/>
  <c r="F158" i="1" s="1"/>
  <c r="G87" i="1"/>
  <c r="G194" i="1" s="1"/>
  <c r="H87" i="1"/>
  <c r="I87" i="1"/>
  <c r="I158" i="1" s="1"/>
  <c r="J87" i="1"/>
  <c r="K87" i="1"/>
  <c r="K158" i="1" s="1"/>
  <c r="L87" i="1"/>
  <c r="L158" i="1" s="1"/>
  <c r="M87" i="1"/>
  <c r="M158" i="1" s="1"/>
  <c r="N87" i="1"/>
  <c r="N158" i="1" s="1"/>
  <c r="O87" i="1"/>
  <c r="O158" i="1" s="1"/>
  <c r="P87" i="1"/>
  <c r="P158" i="1" s="1"/>
  <c r="Q87" i="1"/>
  <c r="Q158" i="1" s="1"/>
  <c r="R87" i="1"/>
  <c r="R158" i="1" s="1"/>
  <c r="S87" i="1"/>
  <c r="T87" i="1"/>
  <c r="U87" i="1"/>
  <c r="U158" i="1" s="1"/>
  <c r="C89" i="1"/>
  <c r="C196" i="1" s="1"/>
  <c r="D89" i="1"/>
  <c r="D196" i="1" s="1"/>
  <c r="E89" i="1"/>
  <c r="F89" i="1"/>
  <c r="G89" i="1"/>
  <c r="H89" i="1"/>
  <c r="I89" i="1"/>
  <c r="J89" i="1"/>
  <c r="K89" i="1"/>
  <c r="L89" i="1"/>
  <c r="M89" i="1"/>
  <c r="N89" i="1"/>
  <c r="O89" i="1"/>
  <c r="P89" i="1"/>
  <c r="Q89" i="1"/>
  <c r="R89" i="1"/>
  <c r="S89" i="1"/>
  <c r="T89" i="1"/>
  <c r="U89" i="1"/>
  <c r="C90" i="1"/>
  <c r="D90" i="1"/>
  <c r="E90" i="1"/>
  <c r="F90" i="1"/>
  <c r="G90" i="1"/>
  <c r="H90" i="1"/>
  <c r="I90" i="1"/>
  <c r="J90" i="1"/>
  <c r="K90" i="1"/>
  <c r="L90" i="1"/>
  <c r="M90" i="1"/>
  <c r="N90" i="1"/>
  <c r="O90" i="1"/>
  <c r="P90" i="1"/>
  <c r="Q90" i="1"/>
  <c r="R90" i="1"/>
  <c r="S90" i="1"/>
  <c r="T90" i="1"/>
  <c r="U90" i="1"/>
  <c r="C91" i="1"/>
  <c r="D91" i="1"/>
  <c r="E91" i="1"/>
  <c r="F91" i="1"/>
  <c r="G91" i="1"/>
  <c r="H91" i="1"/>
  <c r="I91" i="1"/>
  <c r="J91" i="1"/>
  <c r="K91" i="1"/>
  <c r="L91" i="1"/>
  <c r="M91" i="1"/>
  <c r="M162" i="1" s="1"/>
  <c r="N91" i="1"/>
  <c r="O91" i="1"/>
  <c r="O162" i="1" s="1"/>
  <c r="P91" i="1"/>
  <c r="Q91" i="1"/>
  <c r="R91" i="1"/>
  <c r="S91" i="1"/>
  <c r="T91" i="1"/>
  <c r="U91" i="1"/>
  <c r="C92" i="1"/>
  <c r="D92" i="1"/>
  <c r="E92" i="1"/>
  <c r="F92" i="1"/>
  <c r="G92" i="1"/>
  <c r="H92" i="1"/>
  <c r="I92" i="1"/>
  <c r="J92" i="1"/>
  <c r="K92" i="1"/>
  <c r="L92" i="1"/>
  <c r="M92" i="1"/>
  <c r="N92" i="1"/>
  <c r="O92" i="1"/>
  <c r="P92" i="1"/>
  <c r="Q92" i="1"/>
  <c r="R92" i="1"/>
  <c r="S92" i="1"/>
  <c r="T92" i="1"/>
  <c r="U92" i="1"/>
  <c r="C93" i="1"/>
  <c r="D93" i="1"/>
  <c r="E93" i="1"/>
  <c r="F93" i="1"/>
  <c r="G93" i="1"/>
  <c r="H93" i="1"/>
  <c r="I93" i="1"/>
  <c r="J93" i="1"/>
  <c r="K93" i="1"/>
  <c r="L93" i="1"/>
  <c r="M93" i="1"/>
  <c r="N93" i="1"/>
  <c r="O93" i="1"/>
  <c r="P93" i="1"/>
  <c r="Q93" i="1"/>
  <c r="R93" i="1"/>
  <c r="S93" i="1"/>
  <c r="T93" i="1"/>
  <c r="U93" i="1"/>
  <c r="C94" i="1"/>
  <c r="D94" i="1"/>
  <c r="E94" i="1"/>
  <c r="F94" i="1"/>
  <c r="G94" i="1"/>
  <c r="H94" i="1"/>
  <c r="I94" i="1"/>
  <c r="J94" i="1"/>
  <c r="K94" i="1"/>
  <c r="L94" i="1"/>
  <c r="M94" i="1"/>
  <c r="N94" i="1"/>
  <c r="O94" i="1"/>
  <c r="P94" i="1"/>
  <c r="Q94" i="1"/>
  <c r="R94" i="1"/>
  <c r="R165" i="1" s="1"/>
  <c r="S94" i="1"/>
  <c r="T94" i="1"/>
  <c r="U94" i="1"/>
  <c r="C95" i="1"/>
  <c r="D95" i="1"/>
  <c r="E95" i="1"/>
  <c r="F95" i="1"/>
  <c r="G95" i="1"/>
  <c r="H95" i="1"/>
  <c r="I95" i="1"/>
  <c r="J95" i="1"/>
  <c r="K95" i="1"/>
  <c r="L95" i="1"/>
  <c r="M95" i="1"/>
  <c r="N95" i="1"/>
  <c r="O95" i="1"/>
  <c r="P95" i="1"/>
  <c r="Q95" i="1"/>
  <c r="R95" i="1"/>
  <c r="S95" i="1"/>
  <c r="T95" i="1"/>
  <c r="U95" i="1"/>
  <c r="U166" i="1" s="1"/>
  <c r="C96" i="1"/>
  <c r="D96" i="1"/>
  <c r="E96" i="1"/>
  <c r="F96" i="1"/>
  <c r="G96" i="1"/>
  <c r="H96" i="1"/>
  <c r="I96" i="1"/>
  <c r="J96" i="1"/>
  <c r="K96" i="1"/>
  <c r="L96" i="1"/>
  <c r="M96" i="1"/>
  <c r="N96" i="1"/>
  <c r="O96" i="1"/>
  <c r="P96" i="1"/>
  <c r="Q96" i="1"/>
  <c r="R96" i="1"/>
  <c r="S96" i="1"/>
  <c r="T96" i="1"/>
  <c r="U96" i="1"/>
  <c r="C97" i="1"/>
  <c r="D97" i="1"/>
  <c r="E97" i="1"/>
  <c r="F97" i="1"/>
  <c r="G97" i="1"/>
  <c r="H97" i="1"/>
  <c r="I97" i="1"/>
  <c r="J97" i="1"/>
  <c r="K97" i="1"/>
  <c r="L97" i="1"/>
  <c r="M97" i="1"/>
  <c r="N97" i="1"/>
  <c r="O97" i="1"/>
  <c r="P97" i="1"/>
  <c r="Q97" i="1"/>
  <c r="R97" i="1"/>
  <c r="S97" i="1"/>
  <c r="T97" i="1"/>
  <c r="T168" i="1" s="1"/>
  <c r="U97" i="1"/>
  <c r="C98" i="1"/>
  <c r="C205" i="1" s="1"/>
  <c r="D98" i="1"/>
  <c r="E98" i="1"/>
  <c r="F98" i="1"/>
  <c r="G98" i="1"/>
  <c r="H98" i="1"/>
  <c r="I98" i="1"/>
  <c r="J98" i="1"/>
  <c r="K98" i="1"/>
  <c r="L98" i="1"/>
  <c r="M98" i="1"/>
  <c r="N98" i="1"/>
  <c r="N169" i="1" s="1"/>
  <c r="O98" i="1"/>
  <c r="P98" i="1"/>
  <c r="Q98" i="1"/>
  <c r="R98" i="1"/>
  <c r="S98" i="1"/>
  <c r="T98" i="1"/>
  <c r="U98" i="1"/>
  <c r="C99" i="1"/>
  <c r="D99" i="1"/>
  <c r="E99" i="1"/>
  <c r="F99" i="1"/>
  <c r="G99" i="1"/>
  <c r="G206" i="1" s="1"/>
  <c r="H99" i="1"/>
  <c r="I99" i="1"/>
  <c r="J99" i="1"/>
  <c r="K99" i="1"/>
  <c r="L99" i="1"/>
  <c r="M99" i="1"/>
  <c r="N99" i="1"/>
  <c r="O99" i="1"/>
  <c r="P99" i="1"/>
  <c r="Q99" i="1"/>
  <c r="R99" i="1"/>
  <c r="S99" i="1"/>
  <c r="T99" i="1"/>
  <c r="U99" i="1"/>
  <c r="C100" i="1"/>
  <c r="D100" i="1"/>
  <c r="E100" i="1"/>
  <c r="F100" i="1"/>
  <c r="F171" i="1" s="1"/>
  <c r="G100" i="1"/>
  <c r="G171" i="1" s="1"/>
  <c r="H100" i="1"/>
  <c r="H171" i="1" s="1"/>
  <c r="I100" i="1"/>
  <c r="I171" i="1" s="1"/>
  <c r="J100" i="1"/>
  <c r="J171" i="1" s="1"/>
  <c r="K100" i="1"/>
  <c r="K171" i="1" s="1"/>
  <c r="L100" i="1"/>
  <c r="L171" i="1" s="1"/>
  <c r="M100" i="1"/>
  <c r="M171" i="1" s="1"/>
  <c r="N100" i="1"/>
  <c r="N171" i="1" s="1"/>
  <c r="O100" i="1"/>
  <c r="O171" i="1" s="1"/>
  <c r="P100" i="1"/>
  <c r="P171" i="1" s="1"/>
  <c r="Q100" i="1"/>
  <c r="Q171" i="1" s="1"/>
  <c r="R100" i="1"/>
  <c r="R171" i="1" s="1"/>
  <c r="S100" i="1"/>
  <c r="S171" i="1" s="1"/>
  <c r="T100" i="1"/>
  <c r="T171" i="1" s="1"/>
  <c r="U100" i="1"/>
  <c r="U171" i="1" s="1"/>
  <c r="C101" i="1"/>
  <c r="D101" i="1"/>
  <c r="E101" i="1"/>
  <c r="F101" i="1"/>
  <c r="F172" i="1" s="1"/>
  <c r="G101" i="1"/>
  <c r="H101" i="1"/>
  <c r="I101" i="1"/>
  <c r="J101" i="1"/>
  <c r="K101" i="1"/>
  <c r="L101" i="1"/>
  <c r="L172" i="1" s="1"/>
  <c r="M101" i="1"/>
  <c r="M172" i="1" s="1"/>
  <c r="N101" i="1"/>
  <c r="O101" i="1"/>
  <c r="P101" i="1"/>
  <c r="Q101" i="1"/>
  <c r="Q172" i="1" s="1"/>
  <c r="R101" i="1"/>
  <c r="R172" i="1" s="1"/>
  <c r="S101" i="1"/>
  <c r="T101" i="1"/>
  <c r="U101" i="1"/>
  <c r="B101" i="1"/>
  <c r="B100" i="1"/>
  <c r="B171" i="1" s="1"/>
  <c r="B93" i="1"/>
  <c r="B94" i="1"/>
  <c r="B95" i="1"/>
  <c r="B96" i="1"/>
  <c r="B167" i="1" s="1"/>
  <c r="B97" i="1"/>
  <c r="B98" i="1"/>
  <c r="B169" i="1" s="1"/>
  <c r="B99" i="1"/>
  <c r="B92" i="1"/>
  <c r="B91" i="1"/>
  <c r="B90" i="1"/>
  <c r="B89" i="1"/>
  <c r="B87" i="1"/>
  <c r="B86" i="1"/>
  <c r="B193" i="1" s="1"/>
  <c r="B85" i="1"/>
  <c r="B83" i="1"/>
  <c r="B82" i="1"/>
  <c r="B81" i="1"/>
  <c r="B80" i="1"/>
  <c r="B78" i="1"/>
  <c r="B75" i="1"/>
  <c r="B73" i="1"/>
  <c r="B70" i="1"/>
  <c r="B177" i="1" s="1"/>
  <c r="V59" i="1"/>
  <c r="C60" i="1"/>
  <c r="D60" i="1"/>
  <c r="E60" i="1"/>
  <c r="H60" i="1"/>
  <c r="I60" i="1"/>
  <c r="J60" i="1"/>
  <c r="K60" i="1"/>
  <c r="L60" i="1"/>
  <c r="M60" i="1"/>
  <c r="N60" i="1"/>
  <c r="P60" i="1"/>
  <c r="Q60" i="1"/>
  <c r="T60" i="1"/>
  <c r="U60" i="1"/>
  <c r="B60" i="1"/>
  <c r="V5" i="1"/>
  <c r="V6" i="1"/>
  <c r="V7" i="1"/>
  <c r="V8" i="1"/>
  <c r="V9" i="1"/>
  <c r="V10" i="1"/>
  <c r="V11" i="1"/>
  <c r="V12" i="1"/>
  <c r="V13" i="1"/>
  <c r="V14" i="1"/>
  <c r="V15" i="1"/>
  <c r="V16" i="1"/>
  <c r="V17" i="1"/>
  <c r="V18" i="1"/>
  <c r="V19" i="1"/>
  <c r="V20" i="1"/>
  <c r="V21" i="1"/>
  <c r="V22" i="1"/>
  <c r="V23" i="1"/>
  <c r="V24" i="1"/>
  <c r="V25" i="1"/>
  <c r="V26" i="1"/>
  <c r="V27" i="1"/>
  <c r="V4" i="1"/>
  <c r="C28" i="1"/>
  <c r="D28" i="1"/>
  <c r="E28" i="1"/>
  <c r="F28" i="1"/>
  <c r="G28" i="1"/>
  <c r="H28" i="1"/>
  <c r="I28" i="1"/>
  <c r="J28" i="1"/>
  <c r="K28" i="1"/>
  <c r="L28" i="1"/>
  <c r="M28" i="1"/>
  <c r="N28" i="1"/>
  <c r="O28" i="1"/>
  <c r="P28" i="1"/>
  <c r="Q28" i="1"/>
  <c r="R28" i="1"/>
  <c r="S28" i="1"/>
  <c r="T28" i="1"/>
  <c r="U28" i="1"/>
  <c r="B28" i="1"/>
  <c r="F60" i="1"/>
  <c r="G60" i="1"/>
  <c r="O60" i="1"/>
  <c r="R60" i="1"/>
  <c r="S60" i="1"/>
  <c r="V33" i="1"/>
  <c r="V34" i="1"/>
  <c r="V35" i="1"/>
  <c r="V36" i="1"/>
  <c r="V37" i="1"/>
  <c r="V38" i="1"/>
  <c r="V39" i="1"/>
  <c r="V40" i="1"/>
  <c r="V41" i="1"/>
  <c r="V42" i="1"/>
  <c r="V43" i="1"/>
  <c r="V44" i="1"/>
  <c r="V45" i="1"/>
  <c r="V46" i="1"/>
  <c r="V47" i="1"/>
  <c r="V48" i="1"/>
  <c r="V49" i="1"/>
  <c r="V50" i="1"/>
  <c r="V51" i="1"/>
  <c r="V52" i="1"/>
  <c r="V53" i="1"/>
  <c r="V54" i="1"/>
  <c r="V55" i="1"/>
  <c r="V56" i="1"/>
  <c r="V57" i="1"/>
  <c r="V58" i="1"/>
  <c r="V32" i="1"/>
  <c r="V65" i="1"/>
  <c r="B144" i="1" l="1"/>
  <c r="B180" i="1"/>
  <c r="F144" i="1"/>
  <c r="F180" i="1"/>
  <c r="E144" i="1"/>
  <c r="E180" i="1"/>
  <c r="D144" i="1"/>
  <c r="D180" i="1"/>
  <c r="O144" i="1"/>
  <c r="C144" i="1"/>
  <c r="C180" i="1"/>
  <c r="N144" i="1"/>
  <c r="S168" i="1"/>
  <c r="S154" i="1"/>
  <c r="I152" i="1"/>
  <c r="H202" i="1"/>
  <c r="E163" i="1"/>
  <c r="E150" i="1"/>
  <c r="H180" i="1"/>
  <c r="D193" i="1"/>
  <c r="G180" i="1"/>
  <c r="H182" i="1"/>
  <c r="H146" i="1"/>
  <c r="G182" i="1"/>
  <c r="G146" i="1"/>
  <c r="P170" i="1"/>
  <c r="H183" i="1"/>
  <c r="C181" i="1"/>
  <c r="O166" i="1"/>
  <c r="G203" i="1"/>
  <c r="U165" i="1"/>
  <c r="I165" i="1"/>
  <c r="K163" i="1"/>
  <c r="M161" i="1"/>
  <c r="T160" i="1"/>
  <c r="H196" i="1"/>
  <c r="M169" i="1"/>
  <c r="T166" i="1"/>
  <c r="C201" i="1"/>
  <c r="E199" i="1"/>
  <c r="G190" i="1"/>
  <c r="N153" i="1"/>
  <c r="U152" i="1"/>
  <c r="P151" i="1"/>
  <c r="B148" i="1"/>
  <c r="B184" i="1"/>
  <c r="E181" i="1"/>
  <c r="E145" i="1"/>
  <c r="B188" i="1"/>
  <c r="B152" i="1"/>
  <c r="M144" i="1"/>
  <c r="H186" i="1"/>
  <c r="L144" i="1"/>
  <c r="C159" i="1"/>
  <c r="B198" i="1"/>
  <c r="P164" i="1"/>
  <c r="S172" i="1"/>
  <c r="L169" i="1"/>
  <c r="M153" i="1"/>
  <c r="H152" i="1"/>
  <c r="H177" i="1"/>
  <c r="C206" i="1"/>
  <c r="J169" i="1"/>
  <c r="S166" i="1"/>
  <c r="F161" i="1"/>
  <c r="E190" i="1"/>
  <c r="G188" i="1"/>
  <c r="B189" i="1"/>
  <c r="D172" i="1"/>
  <c r="V131" i="1"/>
  <c r="C200" i="1"/>
  <c r="B200" i="1"/>
  <c r="U169" i="1"/>
  <c r="I169" i="1"/>
  <c r="P168" i="1"/>
  <c r="F166" i="1"/>
  <c r="P154" i="1"/>
  <c r="D154" i="1"/>
  <c r="R152" i="1"/>
  <c r="F152" i="1"/>
  <c r="J144" i="1"/>
  <c r="Q169" i="1"/>
  <c r="E169" i="1"/>
  <c r="E167" i="1"/>
  <c r="L166" i="1"/>
  <c r="G165" i="1"/>
  <c r="U163" i="1"/>
  <c r="P162" i="1"/>
  <c r="D162" i="1"/>
  <c r="K161" i="1"/>
  <c r="F160" i="1"/>
  <c r="T169" i="1"/>
  <c r="O168" i="1"/>
  <c r="J167" i="1"/>
  <c r="Q166" i="1"/>
  <c r="L165" i="1"/>
  <c r="G200" i="1"/>
  <c r="I162" i="1"/>
  <c r="D197" i="1"/>
  <c r="K160" i="1"/>
  <c r="C154" i="1"/>
  <c r="J153" i="1"/>
  <c r="Q152" i="1"/>
  <c r="I144" i="1"/>
  <c r="B203" i="1"/>
  <c r="J168" i="1"/>
  <c r="H199" i="1"/>
  <c r="L170" i="1"/>
  <c r="S169" i="1"/>
  <c r="G169" i="1"/>
  <c r="N168" i="1"/>
  <c r="U167" i="1"/>
  <c r="I167" i="1"/>
  <c r="P166" i="1"/>
  <c r="D166" i="1"/>
  <c r="K165" i="1"/>
  <c r="R164" i="1"/>
  <c r="F164" i="1"/>
  <c r="T162" i="1"/>
  <c r="O161" i="1"/>
  <c r="C197" i="1"/>
  <c r="J160" i="1"/>
  <c r="N154" i="1"/>
  <c r="U153" i="1"/>
  <c r="I153" i="1"/>
  <c r="P152" i="1"/>
  <c r="K151" i="1"/>
  <c r="T144" i="1"/>
  <c r="H144" i="1"/>
  <c r="O170" i="1"/>
  <c r="G202" i="1"/>
  <c r="K144" i="1"/>
  <c r="P172" i="1"/>
  <c r="N170" i="1"/>
  <c r="D204" i="1"/>
  <c r="E197" i="1"/>
  <c r="K153" i="1"/>
  <c r="M151" i="1"/>
  <c r="B190" i="1"/>
  <c r="B202" i="1"/>
  <c r="O172" i="1"/>
  <c r="J170" i="1"/>
  <c r="Q167" i="1"/>
  <c r="S165" i="1"/>
  <c r="I163" i="1"/>
  <c r="R160" i="1"/>
  <c r="M170" i="1"/>
  <c r="H169" i="1"/>
  <c r="E166" i="1"/>
  <c r="S164" i="1"/>
  <c r="P161" i="1"/>
  <c r="O154" i="1"/>
  <c r="L151" i="1"/>
  <c r="U144" i="1"/>
  <c r="H203" i="1"/>
  <c r="C202" i="1"/>
  <c r="J165" i="1"/>
  <c r="Q164" i="1"/>
  <c r="G162" i="1"/>
  <c r="N161" i="1"/>
  <c r="I160" i="1"/>
  <c r="S144" i="1"/>
  <c r="G144" i="1"/>
  <c r="H194" i="1"/>
  <c r="G158" i="1"/>
  <c r="U156" i="1"/>
  <c r="B164" i="1"/>
  <c r="H195" i="1"/>
  <c r="B158" i="1"/>
  <c r="K172" i="1"/>
  <c r="G151" i="1"/>
  <c r="C169" i="1"/>
  <c r="G195" i="1"/>
  <c r="B196" i="1"/>
  <c r="B172" i="1"/>
  <c r="B192" i="1"/>
  <c r="C203" i="1"/>
  <c r="Q165" i="1"/>
  <c r="G163" i="1"/>
  <c r="P160" i="1"/>
  <c r="E161" i="1"/>
  <c r="B178" i="1"/>
  <c r="E195" i="1"/>
  <c r="G186" i="1"/>
  <c r="B197" i="1"/>
  <c r="M168" i="1"/>
  <c r="T167" i="1"/>
  <c r="M154" i="1"/>
  <c r="T153" i="1"/>
  <c r="H153" i="1"/>
  <c r="O152" i="1"/>
  <c r="J151" i="1"/>
  <c r="H204" i="1"/>
  <c r="N167" i="1"/>
  <c r="I166" i="1"/>
  <c r="P165" i="1"/>
  <c r="K164" i="1"/>
  <c r="R163" i="1"/>
  <c r="F163" i="1"/>
  <c r="H197" i="1"/>
  <c r="O160" i="1"/>
  <c r="D159" i="1"/>
  <c r="L168" i="1"/>
  <c r="B201" i="1"/>
  <c r="E205" i="1"/>
  <c r="D186" i="1"/>
  <c r="G166" i="1"/>
  <c r="H207" i="1"/>
  <c r="B170" i="1"/>
  <c r="H200" i="1"/>
  <c r="C163" i="1"/>
  <c r="G207" i="1"/>
  <c r="H185" i="1"/>
  <c r="Q160" i="1"/>
  <c r="E192" i="1"/>
  <c r="C178" i="1"/>
  <c r="B206" i="1"/>
  <c r="Q157" i="1"/>
  <c r="E157" i="1"/>
  <c r="C160" i="1"/>
  <c r="B205" i="1"/>
  <c r="D190" i="1"/>
  <c r="G183" i="1"/>
  <c r="G177" i="1"/>
  <c r="C193" i="1"/>
  <c r="L154" i="1"/>
  <c r="U164" i="1"/>
  <c r="D163" i="1"/>
  <c r="K162" i="1"/>
  <c r="C186" i="1"/>
  <c r="E204" i="1"/>
  <c r="J162" i="1"/>
  <c r="G152" i="1"/>
  <c r="D167" i="1"/>
  <c r="C184" i="1"/>
  <c r="B195" i="1"/>
  <c r="E177" i="1"/>
  <c r="E152" i="1"/>
  <c r="E188" i="1"/>
  <c r="G149" i="1"/>
  <c r="G185" i="1"/>
  <c r="H158" i="1"/>
  <c r="E202" i="1"/>
  <c r="E171" i="1"/>
  <c r="E207" i="1"/>
  <c r="H198" i="1"/>
  <c r="H162" i="1"/>
  <c r="D152" i="1"/>
  <c r="D188" i="1"/>
  <c r="D155" i="1"/>
  <c r="D191" i="1"/>
  <c r="B165" i="1"/>
  <c r="E155" i="1"/>
  <c r="B194" i="1"/>
  <c r="D202" i="1"/>
  <c r="C190" i="1"/>
  <c r="D171" i="1"/>
  <c r="D207" i="1"/>
  <c r="K170" i="1"/>
  <c r="F169" i="1"/>
  <c r="E164" i="1"/>
  <c r="E200" i="1"/>
  <c r="C152" i="1"/>
  <c r="C188" i="1"/>
  <c r="E149" i="1"/>
  <c r="E185" i="1"/>
  <c r="E158" i="1"/>
  <c r="C155" i="1"/>
  <c r="H189" i="1"/>
  <c r="C171" i="1"/>
  <c r="C207" i="1"/>
  <c r="S153" i="1"/>
  <c r="G189" i="1"/>
  <c r="N152" i="1"/>
  <c r="I151" i="1"/>
  <c r="D185" i="1"/>
  <c r="D149" i="1"/>
  <c r="B168" i="1"/>
  <c r="B204" i="1"/>
  <c r="G178" i="1"/>
  <c r="G142" i="1"/>
  <c r="B162" i="1"/>
  <c r="D158" i="1"/>
  <c r="B163" i="1"/>
  <c r="B199" i="1"/>
  <c r="G172" i="1"/>
  <c r="U170" i="1"/>
  <c r="P169" i="1"/>
  <c r="D169" i="1"/>
  <c r="R167" i="1"/>
  <c r="F167" i="1"/>
  <c r="T165" i="1"/>
  <c r="O164" i="1"/>
  <c r="C164" i="1"/>
  <c r="Q162" i="1"/>
  <c r="E162" i="1"/>
  <c r="S160" i="1"/>
  <c r="G160" i="1"/>
  <c r="G196" i="1"/>
  <c r="D156" i="1"/>
  <c r="D192" i="1"/>
  <c r="K154" i="1"/>
  <c r="R153" i="1"/>
  <c r="F153" i="1"/>
  <c r="T151" i="1"/>
  <c r="H151" i="1"/>
  <c r="C149" i="1"/>
  <c r="C185" i="1"/>
  <c r="B155" i="1"/>
  <c r="D161" i="1"/>
  <c r="H205" i="1"/>
  <c r="T170" i="1"/>
  <c r="O169" i="1"/>
  <c r="E203" i="1"/>
  <c r="G201" i="1"/>
  <c r="D198" i="1"/>
  <c r="H157" i="1"/>
  <c r="H193" i="1"/>
  <c r="E189" i="1"/>
  <c r="L152" i="1"/>
  <c r="G168" i="1"/>
  <c r="G204" i="1"/>
  <c r="H145" i="1"/>
  <c r="H181" i="1"/>
  <c r="E178" i="1"/>
  <c r="E142" i="1"/>
  <c r="C161" i="1"/>
  <c r="D151" i="1"/>
  <c r="G205" i="1"/>
  <c r="G199" i="1"/>
  <c r="B151" i="1"/>
  <c r="E172" i="1"/>
  <c r="S170" i="1"/>
  <c r="G170" i="1"/>
  <c r="U168" i="1"/>
  <c r="I168" i="1"/>
  <c r="P167" i="1"/>
  <c r="K166" i="1"/>
  <c r="F165" i="1"/>
  <c r="M164" i="1"/>
  <c r="T163" i="1"/>
  <c r="C162" i="1"/>
  <c r="C198" i="1"/>
  <c r="J161" i="1"/>
  <c r="E196" i="1"/>
  <c r="E160" i="1"/>
  <c r="G193" i="1"/>
  <c r="G157" i="1"/>
  <c r="P153" i="1"/>
  <c r="D189" i="1"/>
  <c r="R151" i="1"/>
  <c r="F151" i="1"/>
  <c r="E148" i="1"/>
  <c r="E184" i="1"/>
  <c r="G145" i="1"/>
  <c r="G181" i="1"/>
  <c r="D142" i="1"/>
  <c r="D178" i="1"/>
  <c r="F170" i="1"/>
  <c r="H168" i="1"/>
  <c r="O167" i="1"/>
  <c r="L164" i="1"/>
  <c r="D160" i="1"/>
  <c r="O153" i="1"/>
  <c r="Q151" i="1"/>
  <c r="G148" i="1"/>
  <c r="D205" i="1"/>
  <c r="G198" i="1"/>
  <c r="C167" i="1"/>
  <c r="H160" i="1"/>
  <c r="E198" i="1"/>
  <c r="H192" i="1"/>
  <c r="C168" i="1"/>
  <c r="C204" i="1"/>
  <c r="C141" i="1"/>
  <c r="C177" i="1"/>
  <c r="R169" i="1"/>
  <c r="D164" i="1"/>
  <c r="D200" i="1"/>
  <c r="C194" i="1"/>
  <c r="C158" i="1"/>
  <c r="U151" i="1"/>
  <c r="H184" i="1"/>
  <c r="H148" i="1"/>
  <c r="B146" i="1"/>
  <c r="B182" i="1"/>
  <c r="I170" i="1"/>
  <c r="K168" i="1"/>
  <c r="M166" i="1"/>
  <c r="H165" i="1"/>
  <c r="H201" i="1"/>
  <c r="J163" i="1"/>
  <c r="L161" i="1"/>
  <c r="M152" i="1"/>
  <c r="D201" i="1"/>
  <c r="D165" i="1"/>
  <c r="E183" i="1"/>
  <c r="B149" i="1"/>
  <c r="B185" i="1"/>
  <c r="H206" i="1"/>
  <c r="H170" i="1"/>
  <c r="Q153" i="1"/>
  <c r="S151" i="1"/>
  <c r="D183" i="1"/>
  <c r="D203" i="1"/>
  <c r="H163" i="1"/>
  <c r="U154" i="1"/>
  <c r="K152" i="1"/>
  <c r="B145" i="1"/>
  <c r="B181" i="1"/>
  <c r="J172" i="1"/>
  <c r="E170" i="1"/>
  <c r="E206" i="1"/>
  <c r="C183" i="1"/>
  <c r="J164" i="1"/>
  <c r="G161" i="1"/>
  <c r="C156" i="1"/>
  <c r="G153" i="1"/>
  <c r="B207" i="1"/>
  <c r="B179" i="1"/>
  <c r="G192" i="1"/>
  <c r="R170" i="1"/>
  <c r="J166" i="1"/>
  <c r="E201" i="1"/>
  <c r="E165" i="1"/>
  <c r="S163" i="1"/>
  <c r="I161" i="1"/>
  <c r="H154" i="1"/>
  <c r="C153" i="1"/>
  <c r="E151" i="1"/>
  <c r="B160" i="1"/>
  <c r="O156" i="1"/>
  <c r="G154" i="1"/>
  <c r="N172" i="1"/>
  <c r="D170" i="1"/>
  <c r="D206" i="1"/>
  <c r="K169" i="1"/>
  <c r="R168" i="1"/>
  <c r="F168" i="1"/>
  <c r="M167" i="1"/>
  <c r="H166" i="1"/>
  <c r="O165" i="1"/>
  <c r="C165" i="1"/>
  <c r="Q163" i="1"/>
  <c r="L162" i="1"/>
  <c r="S161" i="1"/>
  <c r="N160" i="1"/>
  <c r="R154" i="1"/>
  <c r="F154" i="1"/>
  <c r="T152" i="1"/>
  <c r="O151" i="1"/>
  <c r="C151" i="1"/>
  <c r="E146" i="1"/>
  <c r="E182" i="1"/>
  <c r="B186" i="1"/>
  <c r="B150" i="1"/>
  <c r="R157" i="1"/>
  <c r="M156" i="1"/>
  <c r="H155" i="1"/>
  <c r="H191" i="1"/>
  <c r="D168" i="1"/>
  <c r="D145" i="1"/>
  <c r="B183" i="1"/>
  <c r="G197" i="1"/>
  <c r="H179" i="1"/>
  <c r="B156" i="1"/>
  <c r="Q168" i="1"/>
  <c r="E168" i="1"/>
  <c r="L167" i="1"/>
  <c r="N165" i="1"/>
  <c r="P163" i="1"/>
  <c r="D199" i="1"/>
  <c r="R161" i="1"/>
  <c r="T158" i="1"/>
  <c r="O157" i="1"/>
  <c r="C157" i="1"/>
  <c r="J156" i="1"/>
  <c r="Q154" i="1"/>
  <c r="E154" i="1"/>
  <c r="L153" i="1"/>
  <c r="S152" i="1"/>
  <c r="N151" i="1"/>
  <c r="D146" i="1"/>
  <c r="D182" i="1"/>
  <c r="G155" i="1"/>
  <c r="H190" i="1"/>
  <c r="B157" i="1"/>
  <c r="K167" i="1"/>
  <c r="R166" i="1"/>
  <c r="M165" i="1"/>
  <c r="O163" i="1"/>
  <c r="C199" i="1"/>
  <c r="Q161" i="1"/>
  <c r="L160" i="1"/>
  <c r="S158" i="1"/>
  <c r="N157" i="1"/>
  <c r="C146" i="1"/>
  <c r="C182" i="1"/>
  <c r="K137" i="1"/>
  <c r="K142" i="1"/>
  <c r="C170" i="1"/>
  <c r="D184" i="1"/>
  <c r="E179" i="1"/>
  <c r="B153" i="1"/>
  <c r="Q170" i="1"/>
  <c r="J158" i="1"/>
  <c r="B161" i="1"/>
  <c r="S157" i="1"/>
  <c r="V136" i="1"/>
  <c r="I137" i="1"/>
  <c r="I142" i="1"/>
  <c r="N164" i="1"/>
  <c r="B154" i="1"/>
  <c r="B166" i="1"/>
  <c r="I164" i="1"/>
  <c r="M160" i="1"/>
  <c r="T164" i="1"/>
  <c r="H164" i="1"/>
  <c r="I156" i="1"/>
  <c r="O137" i="1"/>
  <c r="T137" i="1"/>
  <c r="L137" i="1"/>
  <c r="S137" i="1"/>
  <c r="G137" i="1"/>
  <c r="N137" i="1"/>
  <c r="N142" i="1"/>
  <c r="G143" i="1"/>
  <c r="G164" i="1"/>
  <c r="N163" i="1"/>
  <c r="U162" i="1"/>
  <c r="V125" i="1"/>
  <c r="U137" i="1"/>
  <c r="U147" i="1"/>
  <c r="P137" i="1"/>
  <c r="P145" i="1"/>
  <c r="R137" i="1"/>
  <c r="M137" i="1"/>
  <c r="M163" i="1"/>
  <c r="V132" i="1"/>
  <c r="Q137" i="1"/>
  <c r="V106" i="1"/>
  <c r="V70" i="1"/>
  <c r="V90" i="1"/>
  <c r="U172" i="1"/>
  <c r="I172" i="1"/>
  <c r="H167" i="1"/>
  <c r="L163" i="1"/>
  <c r="S162" i="1"/>
  <c r="U160" i="1"/>
  <c r="V116" i="1"/>
  <c r="V128" i="1"/>
  <c r="D137" i="1"/>
  <c r="B141" i="1"/>
  <c r="D143" i="1"/>
  <c r="T172" i="1"/>
  <c r="H172" i="1"/>
  <c r="S167" i="1"/>
  <c r="G167" i="1"/>
  <c r="N166" i="1"/>
  <c r="R162" i="1"/>
  <c r="F162" i="1"/>
  <c r="V121" i="1"/>
  <c r="C137" i="1"/>
  <c r="C143" i="1"/>
  <c r="J137" i="1"/>
  <c r="C172" i="1"/>
  <c r="N156" i="1"/>
  <c r="N162" i="1"/>
  <c r="U161" i="1"/>
  <c r="V122" i="1"/>
  <c r="F137" i="1"/>
  <c r="T161" i="1"/>
  <c r="H161" i="1"/>
  <c r="E137" i="1"/>
  <c r="V126" i="1"/>
  <c r="V120" i="1"/>
  <c r="V111" i="1"/>
  <c r="H137" i="1"/>
  <c r="H142" i="1"/>
  <c r="V78" i="1"/>
  <c r="S102" i="1"/>
  <c r="G102" i="1"/>
  <c r="N102" i="1"/>
  <c r="V73" i="1"/>
  <c r="R102" i="1"/>
  <c r="F102" i="1"/>
  <c r="M102" i="1"/>
  <c r="V75" i="1"/>
  <c r="L102" i="1"/>
  <c r="V99" i="1"/>
  <c r="V85" i="1"/>
  <c r="K102" i="1"/>
  <c r="V98" i="1"/>
  <c r="B102" i="1"/>
  <c r="V93" i="1"/>
  <c r="V92" i="1"/>
  <c r="V81" i="1"/>
  <c r="J102" i="1"/>
  <c r="Q102" i="1"/>
  <c r="E102" i="1"/>
  <c r="V96" i="1"/>
  <c r="V95" i="1"/>
  <c r="V87" i="1"/>
  <c r="V100" i="1"/>
  <c r="V80" i="1"/>
  <c r="U102" i="1"/>
  <c r="I102" i="1"/>
  <c r="P102" i="1"/>
  <c r="D102" i="1"/>
  <c r="V97" i="1"/>
  <c r="V82" i="1"/>
  <c r="V83" i="1"/>
  <c r="V94" i="1"/>
  <c r="V89" i="1"/>
  <c r="V101" i="1"/>
  <c r="V91" i="1"/>
  <c r="T102" i="1"/>
  <c r="H102" i="1"/>
  <c r="O102" i="1"/>
  <c r="C102" i="1"/>
  <c r="V117" i="1"/>
  <c r="V118" i="1"/>
  <c r="V107" i="1"/>
  <c r="V133" i="1"/>
  <c r="V108" i="1"/>
  <c r="V123" i="1"/>
  <c r="V114" i="1"/>
  <c r="V129" i="1"/>
  <c r="V130" i="1"/>
  <c r="V119" i="1"/>
  <c r="V134" i="1"/>
  <c r="V109" i="1"/>
  <c r="V124" i="1"/>
  <c r="V112" i="1"/>
  <c r="V115" i="1"/>
  <c r="V127" i="1"/>
  <c r="B137" i="1"/>
  <c r="V86" i="1"/>
  <c r="V105" i="1"/>
  <c r="V60" i="1"/>
  <c r="V28" i="1"/>
  <c r="W65" i="1"/>
  <c r="R173" i="1" l="1"/>
  <c r="R174" i="1"/>
  <c r="O174" i="1"/>
  <c r="L174" i="1"/>
  <c r="P173" i="1"/>
  <c r="J174" i="1"/>
  <c r="E173" i="1"/>
  <c r="Q173" i="1"/>
  <c r="K173" i="1"/>
  <c r="F173" i="1"/>
  <c r="M173" i="1"/>
  <c r="M174" i="1"/>
  <c r="T174" i="1"/>
  <c r="H174" i="1"/>
  <c r="S173" i="1"/>
  <c r="I173" i="1"/>
  <c r="L173" i="1"/>
  <c r="U173" i="1"/>
  <c r="U174" i="1"/>
  <c r="O173" i="1"/>
  <c r="D173" i="1"/>
  <c r="Q174" i="1"/>
  <c r="E174" i="1"/>
  <c r="I174" i="1"/>
  <c r="K174" i="1"/>
  <c r="F174" i="1"/>
  <c r="G174" i="1"/>
  <c r="T173" i="1"/>
  <c r="J173" i="1"/>
  <c r="S174" i="1"/>
  <c r="N174" i="1"/>
  <c r="G173" i="1"/>
  <c r="V137" i="1"/>
  <c r="H173" i="1"/>
  <c r="N173" i="1"/>
  <c r="C173" i="1"/>
  <c r="B174" i="1"/>
  <c r="B173" i="1"/>
  <c r="D174" i="1"/>
  <c r="P174" i="1"/>
  <c r="V102" i="1"/>
  <c r="C174" i="1"/>
  <c r="W60" i="1"/>
  <c r="I211" i="1" l="1"/>
  <c r="V174" i="1"/>
  <c r="V17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M1" authorId="0" shapeId="0" xr:uid="{F35E71AA-3267-4DB1-BBC7-5847A42F7A96}">
      <text>
        <r>
          <rPr>
            <sz val="10"/>
            <rFont val="Arial"/>
            <family val="2"/>
          </rPr>
          <t xml:space="preserve">
p.u. / min.
1 when the unit can ramp from 0 to to its maximum capacity in one minute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tc={6FE0C4A7-4BBE-4BC2-ACD8-5740078E4B3B}</author>
    <author>tc={F02764D2-44B0-43AD-90EB-32367BA3E21B}</author>
    <author>tc={7CA03CB7-35BD-48A3-BB9B-367FF4E78017}</author>
  </authors>
  <commentList>
    <comment ref="D4" authorId="0" shapeId="0" xr:uid="{6FE0C4A7-4BBE-4BC2-ACD8-5740078E4B3B}">
      <text>
        <t>[Threaded comment]
Your version of Excel allows you to read this threaded comment; however, any edits to it will get removed if the file is opened in a newer version of Excel. Learn more: https://go.microsoft.com/fwlink/?linkid=870924
Comment:
    Excluding this due to insignificant size.</t>
      </text>
    </comment>
    <comment ref="C40" authorId="1" shapeId="0" xr:uid="{F02764D2-44B0-43AD-90EB-32367BA3E21B}">
      <text>
        <t xml:space="preserve">[Threaded comment]
Your version of Excel allows you to read this threaded comment; however, any edits to it will get removed if the file is opened in a newer version of Excel. Learn more: https://go.microsoft.com/fwlink/?linkid=870924
Comment:
    additional-units-conventional.xlsx shows it to be 52 GW. Entso-E transparency platform for 2025 shows it to be 61.37 GW. Decided to keep TYNDP-2020 value.
</t>
      </text>
    </comment>
    <comment ref="D177" authorId="2" shapeId="0" xr:uid="{7CA03CB7-35BD-48A3-BB9B-367FF4E78017}">
      <text>
        <t>[Threaded comment]
Your version of Excel allows you to read this threaded comment; however, any edits to it will get removed if the file is opened in a newer version of Excel. Learn more: https://go.microsoft.com/fwlink/?linkid=870924
Comment:
    Excluding this due to insignificant size.</t>
      </text>
    </comment>
  </commentList>
</comments>
</file>

<file path=xl/sharedStrings.xml><?xml version="1.0" encoding="utf-8"?>
<sst xmlns="http://schemas.openxmlformats.org/spreadsheetml/2006/main" count="561" uniqueCount="114">
  <si>
    <t>H2 balanced</t>
  </si>
  <si>
    <t>UK00</t>
  </si>
  <si>
    <t>Nuclear</t>
  </si>
  <si>
    <t>Light oil</t>
  </si>
  <si>
    <t>Heavy oil old 1</t>
  </si>
  <si>
    <t>Hard coal old 2 Bio</t>
  </si>
  <si>
    <t>Hard coal old 1 Bio</t>
  </si>
  <si>
    <t>Hard coal new Bio</t>
  </si>
  <si>
    <t>Gas OCGT old</t>
  </si>
  <si>
    <t>Gas conventional old 1</t>
  </si>
  <si>
    <t>Gas CCGT present 2</t>
  </si>
  <si>
    <t>Gas CCGT old 2</t>
  </si>
  <si>
    <t>Gas CCGT old 1</t>
  </si>
  <si>
    <t>Gas CCGT new</t>
  </si>
  <si>
    <t>SE04</t>
  </si>
  <si>
    <t>SE03</t>
  </si>
  <si>
    <t>Gas CCGT present 1</t>
  </si>
  <si>
    <t>SE02</t>
  </si>
  <si>
    <t>SE01</t>
  </si>
  <si>
    <t>PL00</t>
  </si>
  <si>
    <t>Lignite old 2</t>
  </si>
  <si>
    <t>Lignite old 1</t>
  </si>
  <si>
    <t>Lignite new</t>
  </si>
  <si>
    <t>Hard coal old 2</t>
  </si>
  <si>
    <t>Hard coal old 1</t>
  </si>
  <si>
    <t>Hard coal new</t>
  </si>
  <si>
    <t>NOS0</t>
  </si>
  <si>
    <t>NON1</t>
  </si>
  <si>
    <t>NOM1</t>
  </si>
  <si>
    <t>NL00</t>
  </si>
  <si>
    <t>Gas OCGT new</t>
  </si>
  <si>
    <t>LV00</t>
  </si>
  <si>
    <t>LT00</t>
  </si>
  <si>
    <t>FR00</t>
  </si>
  <si>
    <t>FI00</t>
  </si>
  <si>
    <t>ES00</t>
  </si>
  <si>
    <t>EE00</t>
  </si>
  <si>
    <t>Oil shale old</t>
  </si>
  <si>
    <t>Oil shale new Bio</t>
  </si>
  <si>
    <t>DKW1</t>
  </si>
  <si>
    <t>Heavy oil old 1 Bio</t>
  </si>
  <si>
    <t>Gas CCGT old 2 Bio</t>
  </si>
  <si>
    <t>DKE1</t>
  </si>
  <si>
    <t>Gas conventional old 2 Bio</t>
  </si>
  <si>
    <t>DE00</t>
  </si>
  <si>
    <t>Gas conventional old 2</t>
  </si>
  <si>
    <t>BE00</t>
  </si>
  <si>
    <t>capacity_output1</t>
  </si>
  <si>
    <t>Year</t>
  </si>
  <si>
    <t>Scenario</t>
  </si>
  <si>
    <t>Generator_ID</t>
  </si>
  <si>
    <t>Country</t>
  </si>
  <si>
    <t>MW</t>
  </si>
  <si>
    <t>Lignite biofuel</t>
  </si>
  <si>
    <t>Oil shale biofuel</t>
  </si>
  <si>
    <t>Gas biofuel</t>
  </si>
  <si>
    <t>Gas CCGT CCS</t>
  </si>
  <si>
    <t>Crossed out technologies have no definitions in maf2020techdata.xlsx and therefore not read. Crossed out values are overwritten or removed in additional-units-conventional.xlsx</t>
  </si>
  <si>
    <r>
      <t>Source: additional-units-conventional.xlsx</t>
    </r>
    <r>
      <rPr>
        <sz val="11"/>
        <color theme="0" tint="-0.499984740745262"/>
        <rFont val="Calibri"/>
        <family val="2"/>
        <scheme val="minor"/>
      </rPr>
      <t xml:space="preserve"> (NEBB input file before development of "timeseries update" branch)</t>
    </r>
  </si>
  <si>
    <t>Other non-renewable</t>
  </si>
  <si>
    <t>1. Inputs</t>
  </si>
  <si>
    <t>2. Common list of unit types</t>
  </si>
  <si>
    <t>2. Dataset combinations</t>
  </si>
  <si>
    <t>Retired</t>
  </si>
  <si>
    <t>Added</t>
  </si>
  <si>
    <t>Other renewable</t>
  </si>
  <si>
    <t>scenario</t>
  </si>
  <si>
    <t>year</t>
  </si>
  <si>
    <t>unittype</t>
  </si>
  <si>
    <t>emission_group1</t>
  </si>
  <si>
    <t>grid_input1</t>
  </si>
  <si>
    <t>grid_output1</t>
  </si>
  <si>
    <t>eff00</t>
  </si>
  <si>
    <t>eff01</t>
  </si>
  <si>
    <t>op00</t>
  </si>
  <si>
    <t>op01</t>
  </si>
  <si>
    <t>vomCosts</t>
  </si>
  <si>
    <t>maxRampUp</t>
  </si>
  <si>
    <t>maxRampDown</t>
  </si>
  <si>
    <t>unitSize</t>
  </si>
  <si>
    <t>all</t>
  </si>
  <si>
    <t>elec</t>
  </si>
  <si>
    <t>ETS_CO2</t>
  </si>
  <si>
    <t>Lignite</t>
  </si>
  <si>
    <t>Biomass</t>
  </si>
  <si>
    <t>hardcoalOld1Bio</t>
  </si>
  <si>
    <t>hardcoalOld2Bio</t>
  </si>
  <si>
    <t>HFOOld1Bio</t>
  </si>
  <si>
    <t>ligniteNew</t>
  </si>
  <si>
    <t>oilShaleOld</t>
  </si>
  <si>
    <t>Oil Shale</t>
  </si>
  <si>
    <t>Nuclear flexible</t>
  </si>
  <si>
    <r>
      <t xml:space="preserve">MAX(TYNDP </t>
    </r>
    <r>
      <rPr>
        <b/>
        <sz val="11"/>
        <color theme="1"/>
        <rFont val="Calibri"/>
        <family val="2"/>
        <scheme val="minor"/>
      </rPr>
      <t>2024,</t>
    </r>
    <r>
      <rPr>
        <sz val="11"/>
        <color theme="1"/>
        <rFont val="Calibri"/>
        <family val="2"/>
        <scheme val="minor"/>
      </rPr>
      <t xml:space="preserve"> TYNDP </t>
    </r>
    <r>
      <rPr>
        <b/>
        <sz val="11"/>
        <color theme="1"/>
        <rFont val="Calibri"/>
        <family val="2"/>
        <scheme val="minor"/>
      </rPr>
      <t>2020</t>
    </r>
    <r>
      <rPr>
        <sz val="11"/>
        <color theme="1"/>
        <rFont val="Calibri"/>
        <family val="2"/>
        <scheme val="minor"/>
      </rPr>
      <t>)</t>
    </r>
  </si>
  <si>
    <t>Added in H2 balanced</t>
  </si>
  <si>
    <r>
      <t>Source: Plexos output excel. Scenario: 2035 DE.</t>
    </r>
    <r>
      <rPr>
        <sz val="11"/>
        <color theme="0" tint="-0.499984740745262"/>
        <rFont val="Calibri"/>
        <family val="2"/>
        <scheme val="minor"/>
      </rPr>
      <t xml:space="preserve"> Climate year: 2009.</t>
    </r>
  </si>
  <si>
    <r>
      <t>Source: TYNDP-2020-capacities.xlsx</t>
    </r>
    <r>
      <rPr>
        <sz val="11"/>
        <color theme="0" tint="-0.499984740745262"/>
        <rFont val="Calibri"/>
        <family val="2"/>
        <scheme val="minor"/>
      </rPr>
      <t xml:space="preserve"> (NEBB input file before development of "timeseries update" branch)</t>
    </r>
    <r>
      <rPr>
        <sz val="11"/>
        <color theme="1"/>
        <rFont val="Calibri"/>
        <family val="2"/>
        <scheme val="minor"/>
      </rPr>
      <t>. Scenario: NT 2025.</t>
    </r>
  </si>
  <si>
    <r>
      <t xml:space="preserve">TYNDP </t>
    </r>
    <r>
      <rPr>
        <b/>
        <sz val="11"/>
        <color theme="1"/>
        <rFont val="Calibri"/>
        <family val="2"/>
        <scheme val="minor"/>
      </rPr>
      <t>2024</t>
    </r>
    <r>
      <rPr>
        <sz val="11"/>
        <color theme="1"/>
        <rFont val="Calibri"/>
        <family val="2"/>
        <scheme val="minor"/>
      </rPr>
      <t xml:space="preserve"> (DE 2035)</t>
    </r>
  </si>
  <si>
    <r>
      <t xml:space="preserve">TYNDP </t>
    </r>
    <r>
      <rPr>
        <b/>
        <sz val="11"/>
        <color theme="1"/>
        <rFont val="Calibri"/>
        <family val="2"/>
        <scheme val="minor"/>
      </rPr>
      <t>2020</t>
    </r>
    <r>
      <rPr>
        <sz val="11"/>
        <color theme="1"/>
        <rFont val="Calibri"/>
        <family val="2"/>
        <scheme val="minor"/>
      </rPr>
      <t xml:space="preserve"> (NT 2025)</t>
    </r>
  </si>
  <si>
    <r>
      <t xml:space="preserve">TYNDP </t>
    </r>
    <r>
      <rPr>
        <b/>
        <sz val="11"/>
        <color theme="1"/>
        <rFont val="Calibri"/>
        <family val="2"/>
        <scheme val="minor"/>
      </rPr>
      <t>2022</t>
    </r>
    <r>
      <rPr>
        <sz val="11"/>
        <color theme="1"/>
        <rFont val="Calibri"/>
        <family val="2"/>
        <scheme val="minor"/>
      </rPr>
      <t xml:space="preserve"> (NT 2025)</t>
    </r>
  </si>
  <si>
    <r>
      <t xml:space="preserve">TYNDP </t>
    </r>
    <r>
      <rPr>
        <b/>
        <sz val="11"/>
        <color theme="1"/>
        <rFont val="Calibri"/>
        <family val="2"/>
        <scheme val="minor"/>
      </rPr>
      <t xml:space="preserve">2020 </t>
    </r>
    <r>
      <rPr>
        <sz val="11"/>
        <color theme="1"/>
        <rFont val="Calibri"/>
        <family val="2"/>
        <scheme val="minor"/>
      </rPr>
      <t>(NT 2025)</t>
    </r>
  </si>
  <si>
    <r>
      <t xml:space="preserve">TYNDP </t>
    </r>
    <r>
      <rPr>
        <b/>
        <sz val="11"/>
        <color theme="1"/>
        <rFont val="Calibri"/>
        <family val="2"/>
        <scheme val="minor"/>
      </rPr>
      <t>2024</t>
    </r>
    <r>
      <rPr>
        <sz val="11"/>
        <color theme="1"/>
        <rFont val="Calibri"/>
        <family val="2"/>
        <scheme val="minor"/>
      </rPr>
      <t xml:space="preserve"> (DE 2035) - TYNDP </t>
    </r>
    <r>
      <rPr>
        <b/>
        <sz val="11"/>
        <color theme="1"/>
        <rFont val="Calibri"/>
        <family val="2"/>
        <scheme val="minor"/>
      </rPr>
      <t>2020</t>
    </r>
    <r>
      <rPr>
        <sz val="11"/>
        <color theme="1"/>
        <rFont val="Calibri"/>
        <family val="2"/>
        <scheme val="minor"/>
      </rPr>
      <t xml:space="preserve"> (NT 2025)</t>
    </r>
  </si>
  <si>
    <t>Content</t>
  </si>
  <si>
    <t>NEBB model input data reintroducing old thermal capacity to avoid shortages in "H2 scenario"</t>
  </si>
  <si>
    <t>Old capacities (NT 2025 scenario of TYNDP 2020) are reintroduced while retaining new additions (present  in DE 2035 scenario of TYNDP 2024)</t>
  </si>
  <si>
    <t>Reason</t>
  </si>
  <si>
    <t>Total</t>
  </si>
  <si>
    <t>In H2 heavy</t>
  </si>
  <si>
    <t>Scope</t>
  </si>
  <si>
    <t>Technologies - all thermal powerplants except for other (non)RES, which capacity changes are less significant and requires recomputing industrial steam capacity.</t>
  </si>
  <si>
    <t>Countries - no Nordics, Baltics, and PL due to their small size and absence of LL_el shortages in H2 heavy scenario</t>
  </si>
  <si>
    <t>Approach</t>
  </si>
  <si>
    <t>Keeping both old and new units rather than just reverting to old due to increased electricity demand in DE 2035 scenario. It is possible that smaller thermal power capacity would be sufficient to ensure capacity adequacy for all climate years, but such minimum level was not searched for here.</t>
  </si>
  <si>
    <r>
      <t>H2 shortages - ignored</t>
    </r>
    <r>
      <rPr>
        <sz val="11"/>
        <color theme="0" tint="-0.499984740745262"/>
        <rFont val="Calibri"/>
        <family val="2"/>
        <scheme val="minor"/>
      </rPr>
      <t>. In current model low VoLL_h2 does not justify running coal plants to produce electricity that would be used to produce H2 resulting in its shortages.</t>
    </r>
  </si>
  <si>
    <r>
      <t>"H2 heavy" scenario produces unrealistically high electricity shortages</t>
    </r>
    <r>
      <rPr>
        <sz val="11"/>
        <color theme="0" tint="-0.499984740745262"/>
        <rFont val="Calibri"/>
        <family val="2"/>
        <scheme val="minor"/>
      </rPr>
      <t xml:space="preserve"> (equivalent to tens of hours of average consumption in modelled countries)</t>
    </r>
    <r>
      <rPr>
        <sz val="11"/>
        <color theme="1"/>
        <rFont val="Calibri"/>
        <family val="2"/>
        <scheme val="minor"/>
      </rPr>
      <t xml:space="preserve">. "H2 heavy" is based on DE 2035 scenario of TYNDP 2024, which, compared to previously modeled in NEBB NT 2025 scenario of TYNDP 2020, retires a lot of thermal capacity while introducing a lot of VRE and significant demand growth. In periods of low capacity factors, high VRE capacity provides limited generation that results in occationaly large shortages. It is not clear how these shortages were avoided in DE 2035 TYNDP 2024, but it's recreation in NEBB is of lower scope, omitting things like additional countries, EVs, DRs, some H2 aspects </t>
    </r>
    <r>
      <rPr>
        <sz val="11"/>
        <color theme="0" tint="-0.499984740745262"/>
        <rFont val="Calibri"/>
        <family val="2"/>
        <scheme val="minor"/>
      </rPr>
      <t>(namely imports, production with steam methane reformer, use for synthethic fuel production, H2 power plants)</t>
    </r>
    <r>
      <rPr>
        <sz val="11"/>
        <color theme="1"/>
        <rFont val="Calibri"/>
        <family val="2"/>
        <scheme val="minor"/>
      </rPr>
      <t>. The addition of such aspects represent significant modeling development effort without guarantee of provide scenario without unreastically large shortages. Instead, restoration of old capacities is chosen as the easiest option to balance scenario.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</si>
</sst>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b/>
      <sz val="11"/>
      <color theme="0" tint="-0.499984740745262"/>
      <name val="Calibri"/>
      <family val="2"/>
      <scheme val="minor"/>
    </font>
    <font>
      <sz val="10"/>
      <color theme="1"/>
      <name val="Arial"/>
      <family val="2"/>
    </font>
    <font>
      <sz val="11"/>
      <color theme="1"/>
      <name val="AvenirNext LT Com Regular"/>
      <family val="2"/>
    </font>
    <font>
      <sz val="11"/>
      <color theme="1"/>
      <name val="Arial"/>
      <family val="2"/>
      <charset val="238"/>
    </font>
    <font>
      <sz val="11"/>
      <color theme="9" tint="0.59999389629810485"/>
      <name val="Calibri"/>
      <family val="2"/>
      <scheme val="minor"/>
    </font>
    <font>
      <sz val="11"/>
      <color theme="8" tint="0.59999389629810485"/>
      <name val="Calibri"/>
      <family val="2"/>
      <scheme val="minor"/>
    </font>
    <font>
      <sz val="11"/>
      <color theme="9" tint="-0.249977111117893"/>
      <name val="Calibri"/>
      <family val="2"/>
      <scheme val="minor"/>
    </font>
    <font>
      <strike/>
      <sz val="11"/>
      <color theme="9" tint="0.59999389629810485"/>
      <name val="Calibri"/>
      <family val="2"/>
      <scheme val="minor"/>
    </font>
    <font>
      <strike/>
      <sz val="11"/>
      <color theme="1"/>
      <name val="Calibri"/>
      <family val="2"/>
      <scheme val="minor"/>
    </font>
    <font>
      <sz val="8"/>
      <name val="Calibri"/>
      <family val="2"/>
      <scheme val="minor"/>
    </font>
    <font>
      <strike/>
      <sz val="11"/>
      <name val="Calibri"/>
      <family val="2"/>
      <scheme val="minor"/>
    </font>
    <font>
      <sz val="11"/>
      <color theme="5" tint="0.39997558519241921"/>
      <name val="Calibri"/>
      <family val="2"/>
      <scheme val="minor"/>
    </font>
    <font>
      <sz val="11"/>
      <color rgb="FFC00000"/>
      <name val="Calibri"/>
      <family val="2"/>
      <scheme val="minor"/>
    </font>
    <font>
      <sz val="11"/>
      <color rgb="FF000000"/>
      <name val="Calibri"/>
      <family val="2"/>
      <charset val="1"/>
    </font>
    <font>
      <sz val="11"/>
      <name val="Calibri"/>
      <family val="2"/>
      <charset val="1"/>
    </font>
    <font>
      <sz val="10"/>
      <name val="Arial"/>
      <family val="2"/>
    </font>
    <font>
      <sz val="10"/>
      <name val="Arial"/>
      <family val="2"/>
      <charset val="1"/>
    </font>
    <font>
      <sz val="10"/>
      <name val="Calibri"/>
      <family val="2"/>
      <charset val="1"/>
    </font>
    <font>
      <sz val="10"/>
      <color theme="0" tint="-0.249977111117893"/>
      <name val="Arial"/>
      <family val="2"/>
      <charset val="238"/>
    </font>
  </fonts>
  <fills count="14">
    <fill>
      <patternFill patternType="none"/>
    </fill>
    <fill>
      <patternFill patternType="gray125"/>
    </fill>
    <fill>
      <patternFill patternType="solid">
        <fgColor theme="0"/>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rgb="FFFF99CC"/>
      </patternFill>
    </fill>
    <fill>
      <patternFill patternType="solid">
        <fgColor theme="0" tint="-0.249977111117893"/>
        <bgColor rgb="FFFF99CC"/>
      </patternFill>
    </fill>
    <fill>
      <patternFill patternType="solid">
        <fgColor theme="4" tint="0.79998168889431442"/>
        <bgColor rgb="FFFF99CC"/>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right/>
      <top style="thin">
        <color theme="1"/>
      </top>
      <bottom/>
      <diagonal/>
    </border>
    <border>
      <left/>
      <right/>
      <top/>
      <bottom style="thin">
        <color indexed="64"/>
      </bottom>
      <diagonal/>
    </border>
    <border>
      <left/>
      <right/>
      <top/>
      <bottom style="thin">
        <color theme="0" tint="-0.249977111117893"/>
      </bottom>
      <diagonal/>
    </border>
    <border>
      <left/>
      <right/>
      <top style="thin">
        <color theme="0" tint="-0.249977111117893"/>
      </top>
      <bottom style="thin">
        <color indexed="64"/>
      </bottom>
      <diagonal/>
    </border>
    <border>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style="thin">
        <color indexed="64"/>
      </top>
      <bottom style="thin">
        <color theme="0" tint="-0.249977111117893"/>
      </bottom>
      <diagonal/>
    </border>
  </borders>
  <cellStyleXfs count="6">
    <xf numFmtId="0" fontId="0" fillId="0" borderId="0"/>
    <xf numFmtId="0" fontId="5" fillId="0" borderId="0"/>
    <xf numFmtId="0" fontId="6" fillId="0" borderId="0"/>
    <xf numFmtId="0" fontId="7" fillId="0" borderId="0">
      <alignment horizontal="center" vertical="center"/>
    </xf>
    <xf numFmtId="0" fontId="17" fillId="0" borderId="0"/>
    <xf numFmtId="0" fontId="17" fillId="0" borderId="0"/>
  </cellStyleXfs>
  <cellXfs count="99">
    <xf numFmtId="0" fontId="0" fillId="0" borderId="0" xfId="0"/>
    <xf numFmtId="0" fontId="0" fillId="2" borderId="0" xfId="0" applyFill="1"/>
    <xf numFmtId="0" fontId="2" fillId="2" borderId="0" xfId="0" applyFont="1" applyFill="1"/>
    <xf numFmtId="3" fontId="2" fillId="3" borderId="0" xfId="0" applyNumberFormat="1" applyFont="1" applyFill="1"/>
    <xf numFmtId="0" fontId="3" fillId="3" borderId="0" xfId="0" applyFont="1" applyFill="1"/>
    <xf numFmtId="0" fontId="0" fillId="3" borderId="0" xfId="0" applyFill="1"/>
    <xf numFmtId="3" fontId="2" fillId="2" borderId="0" xfId="0" applyNumberFormat="1" applyFont="1" applyFill="1"/>
    <xf numFmtId="0" fontId="3" fillId="2" borderId="0" xfId="0" applyFont="1" applyFill="1"/>
    <xf numFmtId="3" fontId="0" fillId="2" borderId="0" xfId="0" applyNumberFormat="1" applyFill="1"/>
    <xf numFmtId="3" fontId="0" fillId="3" borderId="0" xfId="0" applyNumberFormat="1" applyFill="1"/>
    <xf numFmtId="0" fontId="1" fillId="4" borderId="1" xfId="0" applyFont="1" applyFill="1" applyBorder="1" applyAlignment="1">
      <alignment horizontal="center" vertical="top"/>
    </xf>
    <xf numFmtId="0" fontId="4" fillId="4" borderId="1" xfId="0" applyFont="1" applyFill="1" applyBorder="1" applyAlignment="1">
      <alignment horizontal="center" vertical="top"/>
    </xf>
    <xf numFmtId="0" fontId="2" fillId="3" borderId="0" xfId="0" applyFont="1" applyFill="1"/>
    <xf numFmtId="164" fontId="3" fillId="5" borderId="0" xfId="0" applyNumberFormat="1" applyFont="1" applyFill="1"/>
    <xf numFmtId="3" fontId="8" fillId="2" borderId="0" xfId="0" applyNumberFormat="1" applyFont="1" applyFill="1"/>
    <xf numFmtId="3" fontId="9" fillId="2" borderId="0" xfId="0" applyNumberFormat="1" applyFont="1" applyFill="1"/>
    <xf numFmtId="3" fontId="8" fillId="2" borderId="2" xfId="0" applyNumberFormat="1" applyFont="1" applyFill="1" applyBorder="1"/>
    <xf numFmtId="3" fontId="11" fillId="2" borderId="0" xfId="0" applyNumberFormat="1" applyFont="1" applyFill="1"/>
    <xf numFmtId="3" fontId="8" fillId="2" borderId="3" xfId="0" applyNumberFormat="1" applyFont="1" applyFill="1" applyBorder="1"/>
    <xf numFmtId="3" fontId="11" fillId="2" borderId="3" xfId="0" applyNumberFormat="1" applyFont="1" applyFill="1" applyBorder="1"/>
    <xf numFmtId="0" fontId="12" fillId="2" borderId="5" xfId="0" applyFont="1" applyFill="1" applyBorder="1"/>
    <xf numFmtId="3" fontId="8" fillId="2" borderId="5" xfId="0" applyNumberFormat="1" applyFont="1" applyFill="1" applyBorder="1"/>
    <xf numFmtId="3" fontId="8" fillId="2" borderId="4" xfId="0" applyNumberFormat="1" applyFont="1" applyFill="1" applyBorder="1"/>
    <xf numFmtId="3" fontId="11" fillId="2" borderId="4" xfId="0" applyNumberFormat="1" applyFont="1" applyFill="1" applyBorder="1"/>
    <xf numFmtId="0" fontId="3" fillId="2" borderId="0" xfId="0" applyFont="1" applyFill="1" applyAlignment="1">
      <alignment horizontal="left"/>
    </xf>
    <xf numFmtId="164" fontId="8" fillId="2" borderId="0" xfId="0" applyNumberFormat="1" applyFont="1" applyFill="1"/>
    <xf numFmtId="0" fontId="3" fillId="2" borderId="2" xfId="0" applyFont="1" applyFill="1" applyBorder="1" applyAlignment="1">
      <alignment horizontal="left"/>
    </xf>
    <xf numFmtId="0" fontId="2" fillId="2" borderId="0" xfId="2" applyFont="1" applyFill="1"/>
    <xf numFmtId="164" fontId="0" fillId="4" borderId="0" xfId="0" applyNumberFormat="1" applyFill="1"/>
    <xf numFmtId="164" fontId="0" fillId="2" borderId="0" xfId="0" applyNumberFormat="1" applyFill="1"/>
    <xf numFmtId="164" fontId="0" fillId="5" borderId="0" xfId="0" applyNumberFormat="1" applyFill="1"/>
    <xf numFmtId="0" fontId="0" fillId="5" borderId="2" xfId="0" applyFill="1" applyBorder="1"/>
    <xf numFmtId="0" fontId="0" fillId="2" borderId="3" xfId="0" applyFill="1" applyBorder="1"/>
    <xf numFmtId="0" fontId="0" fillId="2" borderId="4" xfId="0" applyFill="1" applyBorder="1"/>
    <xf numFmtId="0" fontId="2" fillId="4" borderId="0" xfId="1" applyFont="1" applyFill="1"/>
    <xf numFmtId="14" fontId="2" fillId="4" borderId="0" xfId="1" applyNumberFormat="1" applyFont="1" applyFill="1" applyAlignment="1">
      <alignment horizontal="center"/>
    </xf>
    <xf numFmtId="0" fontId="2" fillId="4" borderId="0" xfId="0" applyFont="1" applyFill="1" applyAlignment="1">
      <alignment horizontal="center"/>
    </xf>
    <xf numFmtId="0" fontId="0" fillId="5" borderId="2" xfId="2" applyFont="1" applyFill="1" applyBorder="1" applyAlignment="1">
      <alignment horizontal="center"/>
    </xf>
    <xf numFmtId="0" fontId="2" fillId="5" borderId="2" xfId="0" applyFont="1" applyFill="1" applyBorder="1" applyAlignment="1">
      <alignment horizontal="center"/>
    </xf>
    <xf numFmtId="0" fontId="0" fillId="5" borderId="2" xfId="0" applyFill="1" applyBorder="1" applyAlignment="1">
      <alignment horizontal="center"/>
    </xf>
    <xf numFmtId="0" fontId="0" fillId="5" borderId="2" xfId="3" applyFont="1" applyFill="1" applyBorder="1">
      <alignment horizontal="center" vertical="center"/>
    </xf>
    <xf numFmtId="3" fontId="0" fillId="2" borderId="0" xfId="0" applyNumberFormat="1" applyFill="1" applyAlignment="1">
      <alignment horizontal="right"/>
    </xf>
    <xf numFmtId="3" fontId="8" fillId="2" borderId="0" xfId="0" applyNumberFormat="1" applyFont="1" applyFill="1" applyAlignment="1">
      <alignment horizontal="right"/>
    </xf>
    <xf numFmtId="3" fontId="10" fillId="2" borderId="0" xfId="0" applyNumberFormat="1" applyFont="1" applyFill="1" applyAlignment="1">
      <alignment horizontal="right"/>
    </xf>
    <xf numFmtId="0" fontId="14" fillId="2" borderId="0" xfId="2" applyFont="1" applyFill="1"/>
    <xf numFmtId="0" fontId="2" fillId="2" borderId="3" xfId="2" applyFont="1" applyFill="1" applyBorder="1"/>
    <xf numFmtId="3" fontId="10" fillId="2" borderId="3" xfId="0" applyNumberFormat="1" applyFont="1" applyFill="1" applyBorder="1" applyAlignment="1">
      <alignment horizontal="right"/>
    </xf>
    <xf numFmtId="0" fontId="0" fillId="2" borderId="4" xfId="2" applyFont="1" applyFill="1" applyBorder="1"/>
    <xf numFmtId="3" fontId="10" fillId="2" borderId="4" xfId="0" applyNumberFormat="1" applyFont="1" applyFill="1" applyBorder="1" applyAlignment="1">
      <alignment horizontal="right"/>
    </xf>
    <xf numFmtId="0" fontId="0" fillId="2" borderId="0" xfId="2" applyFont="1" applyFill="1"/>
    <xf numFmtId="0" fontId="0" fillId="2" borderId="3" xfId="2" applyFont="1" applyFill="1" applyBorder="1"/>
    <xf numFmtId="0" fontId="2" fillId="2" borderId="4" xfId="2" applyFont="1" applyFill="1" applyBorder="1"/>
    <xf numFmtId="3" fontId="9" fillId="2" borderId="0" xfId="0" applyNumberFormat="1" applyFont="1" applyFill="1" applyAlignment="1">
      <alignment horizontal="right"/>
    </xf>
    <xf numFmtId="3" fontId="0" fillId="2" borderId="3" xfId="0" applyNumberFormat="1" applyFill="1" applyBorder="1"/>
    <xf numFmtId="0" fontId="2" fillId="5" borderId="3" xfId="2" applyFont="1" applyFill="1" applyBorder="1"/>
    <xf numFmtId="0" fontId="0" fillId="5" borderId="4" xfId="2" applyFont="1" applyFill="1" applyBorder="1"/>
    <xf numFmtId="0" fontId="0" fillId="5" borderId="0" xfId="2" applyFont="1" applyFill="1"/>
    <xf numFmtId="0" fontId="0" fillId="5" borderId="3" xfId="2" applyFont="1" applyFill="1" applyBorder="1"/>
    <xf numFmtId="0" fontId="2" fillId="5" borderId="4" xfId="2" applyFont="1" applyFill="1" applyBorder="1"/>
    <xf numFmtId="3" fontId="0" fillId="2" borderId="2" xfId="0" applyNumberFormat="1" applyFill="1" applyBorder="1"/>
    <xf numFmtId="0" fontId="9" fillId="2" borderId="0" xfId="0" applyFont="1" applyFill="1"/>
    <xf numFmtId="0" fontId="0" fillId="6" borderId="0" xfId="0" applyFill="1"/>
    <xf numFmtId="0" fontId="1" fillId="6" borderId="0" xfId="0" applyFont="1" applyFill="1"/>
    <xf numFmtId="0" fontId="2" fillId="7" borderId="3" xfId="2" applyFont="1" applyFill="1" applyBorder="1"/>
    <xf numFmtId="0" fontId="2" fillId="7" borderId="0" xfId="2" applyFont="1" applyFill="1"/>
    <xf numFmtId="0" fontId="0" fillId="7" borderId="0" xfId="2" applyFont="1" applyFill="1"/>
    <xf numFmtId="0" fontId="0" fillId="8" borderId="0" xfId="0" applyFill="1"/>
    <xf numFmtId="0" fontId="0" fillId="8" borderId="3" xfId="0" applyFill="1" applyBorder="1"/>
    <xf numFmtId="0" fontId="0" fillId="8" borderId="6" xfId="0" applyFill="1" applyBorder="1"/>
    <xf numFmtId="164" fontId="0" fillId="7" borderId="0" xfId="0" applyNumberFormat="1" applyFill="1"/>
    <xf numFmtId="0" fontId="2" fillId="7" borderId="0" xfId="1" applyFont="1" applyFill="1"/>
    <xf numFmtId="14" fontId="2" fillId="7" borderId="0" xfId="1" applyNumberFormat="1" applyFont="1" applyFill="1" applyAlignment="1">
      <alignment horizontal="center"/>
    </xf>
    <xf numFmtId="0" fontId="2" fillId="7" borderId="0" xfId="0" applyFont="1" applyFill="1" applyAlignment="1">
      <alignment horizontal="center"/>
    </xf>
    <xf numFmtId="164" fontId="0" fillId="8" borderId="0" xfId="0" applyNumberFormat="1" applyFill="1"/>
    <xf numFmtId="0" fontId="2" fillId="8" borderId="0" xfId="1" applyFont="1" applyFill="1"/>
    <xf numFmtId="14" fontId="2" fillId="8" borderId="0" xfId="1" applyNumberFormat="1" applyFont="1" applyFill="1" applyAlignment="1">
      <alignment horizontal="center"/>
    </xf>
    <xf numFmtId="0" fontId="2" fillId="8" borderId="0" xfId="0" applyFont="1" applyFill="1" applyAlignment="1">
      <alignment horizontal="center"/>
    </xf>
    <xf numFmtId="3" fontId="15" fillId="2" borderId="0" xfId="0" applyNumberFormat="1" applyFont="1" applyFill="1"/>
    <xf numFmtId="3" fontId="0" fillId="2" borderId="4" xfId="0" applyNumberFormat="1" applyFill="1" applyBorder="1"/>
    <xf numFmtId="0" fontId="2" fillId="2" borderId="0" xfId="0" applyFont="1" applyFill="1" applyAlignment="1">
      <alignment horizontal="center"/>
    </xf>
    <xf numFmtId="0" fontId="16" fillId="8" borderId="0" xfId="0" applyFont="1" applyFill="1"/>
    <xf numFmtId="0" fontId="16" fillId="8" borderId="3" xfId="0" applyFont="1" applyFill="1" applyBorder="1"/>
    <xf numFmtId="0" fontId="18" fillId="2" borderId="0" xfId="5" applyFont="1" applyFill="1"/>
    <xf numFmtId="0" fontId="20" fillId="9" borderId="2" xfId="4" applyFont="1" applyFill="1" applyBorder="1" applyAlignment="1">
      <alignment textRotation="90" wrapText="1"/>
    </xf>
    <xf numFmtId="0" fontId="20" fillId="10" borderId="2" xfId="4" applyFont="1" applyFill="1" applyBorder="1" applyAlignment="1">
      <alignment wrapText="1"/>
    </xf>
    <xf numFmtId="0" fontId="20" fillId="11" borderId="2" xfId="4" applyFont="1" applyFill="1" applyBorder="1" applyAlignment="1">
      <alignment textRotation="90" wrapText="1"/>
    </xf>
    <xf numFmtId="0" fontId="20" fillId="11" borderId="0" xfId="4" applyFont="1" applyFill="1" applyAlignment="1">
      <alignment textRotation="90" wrapText="1"/>
    </xf>
    <xf numFmtId="0" fontId="18" fillId="2" borderId="0" xfId="5" applyFont="1" applyFill="1" applyAlignment="1">
      <alignment horizontal="left"/>
    </xf>
    <xf numFmtId="0" fontId="21" fillId="2" borderId="0" xfId="5" applyFont="1" applyFill="1"/>
    <xf numFmtId="3" fontId="22" fillId="2" borderId="7" xfId="0" applyNumberFormat="1" applyFont="1" applyFill="1" applyBorder="1" applyAlignment="1">
      <alignment horizontal="right"/>
    </xf>
    <xf numFmtId="0" fontId="0" fillId="5" borderId="3" xfId="0" applyFill="1" applyBorder="1"/>
    <xf numFmtId="0" fontId="0" fillId="12" borderId="0" xfId="0" applyFill="1"/>
    <xf numFmtId="0" fontId="0" fillId="13" borderId="0" xfId="0" applyFill="1"/>
    <xf numFmtId="0" fontId="3" fillId="5" borderId="3" xfId="2" applyFont="1" applyFill="1" applyBorder="1"/>
    <xf numFmtId="3" fontId="3" fillId="2" borderId="3" xfId="0" applyNumberFormat="1" applyFont="1" applyFill="1" applyBorder="1"/>
    <xf numFmtId="0" fontId="3" fillId="5" borderId="4" xfId="2" applyFont="1" applyFill="1" applyBorder="1"/>
    <xf numFmtId="3" fontId="3" fillId="2" borderId="4" xfId="0" applyNumberFormat="1" applyFont="1" applyFill="1" applyBorder="1"/>
    <xf numFmtId="0" fontId="0" fillId="12" borderId="0" xfId="0" applyFill="1" applyAlignment="1">
      <alignment horizontal="left" vertical="top" wrapText="1"/>
    </xf>
    <xf numFmtId="3" fontId="9" fillId="2" borderId="0" xfId="0" applyNumberFormat="1" applyFont="1" applyFill="1" applyAlignment="1">
      <alignment horizontal="center"/>
    </xf>
  </cellXfs>
  <cellStyles count="6">
    <cellStyle name="ČEPS" xfId="3" xr:uid="{A36327CA-2B83-4AEF-B4B9-32FDD9F55F1C}"/>
    <cellStyle name="Normal" xfId="0" builtinId="0"/>
    <cellStyle name="Normal 2 3" xfId="1" xr:uid="{80BF266A-CC61-44EC-923D-47DDB4FB1750}"/>
    <cellStyle name="Normal 4" xfId="5" xr:uid="{65067DA3-6D04-455B-9093-94F656E1E057}"/>
    <cellStyle name="Normal 5" xfId="2" xr:uid="{08C8441B-A6E5-4150-8615-9D9067F2CD87}"/>
    <cellStyle name="Standard_Data provided by OT3" xfId="4" xr:uid="{6CBF101C-8AF4-42B4-85EE-C785D415AA61}"/>
  </cellStyles>
  <dxfs count="7">
    <dxf>
      <font>
        <color theme="0"/>
      </font>
      <fill>
        <patternFill>
          <bgColor theme="0"/>
        </patternFill>
      </fill>
    </dxf>
    <dxf>
      <font>
        <color theme="0" tint="-0.24994659260841701"/>
      </font>
      <fill>
        <patternFill>
          <bgColor theme="0"/>
        </patternFill>
      </fill>
    </dxf>
    <dxf>
      <font>
        <color theme="0"/>
      </font>
      <fill>
        <patternFill>
          <bgColor theme="0"/>
        </patternFill>
      </fill>
    </dxf>
    <dxf>
      <font>
        <color theme="0" tint="-0.24994659260841701"/>
      </font>
      <fill>
        <patternFill>
          <bgColor theme="0"/>
        </patternFill>
      </fill>
    </dxf>
    <dxf>
      <font>
        <color rgb="FF9C0006"/>
      </font>
      <fill>
        <patternFill>
          <bgColor theme="0"/>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asiunas Justinas" id="{70B14E21-E7C3-40B3-A0C3-EBDA8459D528}" userId="S::justinas.jasiunas@vtt.fi::c190a721-4a8b-4328-a850-ea6de092b8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04T16:01:39.63" personId="{70B14E21-E7C3-40B3-A0C3-EBDA8459D528}" id="{6FE0C4A7-4BBE-4BC2-ACD8-5740078E4B3B}">
    <text>Excluding this due to insignificant size.</text>
  </threadedComment>
  <threadedComment ref="C40" dT="2025-07-10T09:42:24.79" personId="{70B14E21-E7C3-40B3-A0C3-EBDA8459D528}" id="{F02764D2-44B0-43AD-90EB-32367BA3E21B}">
    <text xml:space="preserve">additional-units-conventional.xlsx shows it to be 52 GW. Entso-E transparency platform for 2025 shows it to be 61.37 GW. Decided to keep TYNDP-2020 value.
</text>
  </threadedComment>
  <threadedComment ref="D177" dT="2024-11-04T16:01:39.63" personId="{70B14E21-E7C3-40B3-A0C3-EBDA8459D528}" id="{7CA03CB7-35BD-48A3-BB9B-367FF4E78017}">
    <text>Excluding this due to insignificant size.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9D05-A5A4-4554-9752-F0090415A662}">
  <dimension ref="A1:P14"/>
  <sheetViews>
    <sheetView tabSelected="1" workbookViewId="0">
      <selection activeCell="B13" sqref="B13:P14"/>
    </sheetView>
  </sheetViews>
  <sheetFormatPr defaultRowHeight="15"/>
  <cols>
    <col min="1" max="16" width="10.140625" style="1" customWidth="1"/>
    <col min="17" max="16384" width="9.140625" style="1"/>
  </cols>
  <sheetData>
    <row r="1" spans="1:16">
      <c r="A1" s="92" t="s">
        <v>101</v>
      </c>
      <c r="B1" s="92" t="s">
        <v>102</v>
      </c>
      <c r="C1" s="92"/>
      <c r="D1" s="92"/>
      <c r="E1" s="92"/>
      <c r="F1" s="92"/>
      <c r="G1" s="92"/>
      <c r="H1" s="92"/>
      <c r="I1" s="92"/>
      <c r="J1" s="92"/>
      <c r="K1" s="92"/>
      <c r="L1" s="92"/>
      <c r="M1" s="92"/>
      <c r="N1" s="92"/>
      <c r="O1" s="92"/>
      <c r="P1" s="92"/>
    </row>
    <row r="2" spans="1:16">
      <c r="A2" s="92"/>
      <c r="B2" s="92" t="s">
        <v>103</v>
      </c>
      <c r="C2" s="92"/>
      <c r="D2" s="92"/>
      <c r="E2" s="92"/>
      <c r="F2" s="92"/>
      <c r="G2" s="92"/>
      <c r="H2" s="92"/>
      <c r="I2" s="92"/>
      <c r="J2" s="92"/>
      <c r="K2" s="92"/>
      <c r="L2" s="92"/>
      <c r="M2" s="92"/>
      <c r="N2" s="92"/>
      <c r="O2" s="92"/>
      <c r="P2" s="92"/>
    </row>
    <row r="3" spans="1:16" ht="15" customHeight="1">
      <c r="A3" s="91" t="s">
        <v>104</v>
      </c>
      <c r="B3" s="97" t="s">
        <v>113</v>
      </c>
      <c r="C3" s="97"/>
      <c r="D3" s="97"/>
      <c r="E3" s="97"/>
      <c r="F3" s="97"/>
      <c r="G3" s="97"/>
      <c r="H3" s="97"/>
      <c r="I3" s="97"/>
      <c r="J3" s="97"/>
      <c r="K3" s="97"/>
      <c r="L3" s="97"/>
      <c r="M3" s="97"/>
      <c r="N3" s="97"/>
      <c r="O3" s="97"/>
      <c r="P3" s="97"/>
    </row>
    <row r="4" spans="1:16">
      <c r="A4" s="91"/>
      <c r="B4" s="97"/>
      <c r="C4" s="97"/>
      <c r="D4" s="97"/>
      <c r="E4" s="97"/>
      <c r="F4" s="97"/>
      <c r="G4" s="97"/>
      <c r="H4" s="97"/>
      <c r="I4" s="97"/>
      <c r="J4" s="97"/>
      <c r="K4" s="97"/>
      <c r="L4" s="97"/>
      <c r="M4" s="97"/>
      <c r="N4" s="97"/>
      <c r="O4" s="97"/>
      <c r="P4" s="97"/>
    </row>
    <row r="5" spans="1:16">
      <c r="A5" s="91"/>
      <c r="B5" s="97"/>
      <c r="C5" s="97"/>
      <c r="D5" s="97"/>
      <c r="E5" s="97"/>
      <c r="F5" s="97"/>
      <c r="G5" s="97"/>
      <c r="H5" s="97"/>
      <c r="I5" s="97"/>
      <c r="J5" s="97"/>
      <c r="K5" s="97"/>
      <c r="L5" s="97"/>
      <c r="M5" s="97"/>
      <c r="N5" s="97"/>
      <c r="O5" s="97"/>
      <c r="P5" s="97"/>
    </row>
    <row r="6" spans="1:16">
      <c r="A6" s="91"/>
      <c r="B6" s="97"/>
      <c r="C6" s="97"/>
      <c r="D6" s="97"/>
      <c r="E6" s="97"/>
      <c r="F6" s="97"/>
      <c r="G6" s="97"/>
      <c r="H6" s="97"/>
      <c r="I6" s="97"/>
      <c r="J6" s="97"/>
      <c r="K6" s="97"/>
      <c r="L6" s="97"/>
      <c r="M6" s="97"/>
      <c r="N6" s="97"/>
      <c r="O6" s="97"/>
      <c r="P6" s="97"/>
    </row>
    <row r="7" spans="1:16">
      <c r="A7" s="91"/>
      <c r="B7" s="97"/>
      <c r="C7" s="97"/>
      <c r="D7" s="97"/>
      <c r="E7" s="97"/>
      <c r="F7" s="97"/>
      <c r="G7" s="97"/>
      <c r="H7" s="97"/>
      <c r="I7" s="97"/>
      <c r="J7" s="97"/>
      <c r="K7" s="97"/>
      <c r="L7" s="97"/>
      <c r="M7" s="97"/>
      <c r="N7" s="97"/>
      <c r="O7" s="97"/>
      <c r="P7" s="97"/>
    </row>
    <row r="8" spans="1:16">
      <c r="A8" s="91"/>
      <c r="B8" s="97"/>
      <c r="C8" s="97"/>
      <c r="D8" s="97"/>
      <c r="E8" s="97"/>
      <c r="F8" s="97"/>
      <c r="G8" s="97"/>
      <c r="H8" s="97"/>
      <c r="I8" s="97"/>
      <c r="J8" s="97"/>
      <c r="K8" s="97"/>
      <c r="L8" s="97"/>
      <c r="M8" s="97"/>
      <c r="N8" s="97"/>
      <c r="O8" s="97"/>
      <c r="P8" s="97"/>
    </row>
    <row r="9" spans="1:16">
      <c r="A9" s="91"/>
      <c r="B9" s="97"/>
      <c r="C9" s="97"/>
      <c r="D9" s="97"/>
      <c r="E9" s="97"/>
      <c r="F9" s="97"/>
      <c r="G9" s="97"/>
      <c r="H9" s="97"/>
      <c r="I9" s="97"/>
      <c r="J9" s="97"/>
      <c r="K9" s="97"/>
      <c r="L9" s="97"/>
      <c r="M9" s="97"/>
      <c r="N9" s="97"/>
      <c r="O9" s="97"/>
      <c r="P9" s="97"/>
    </row>
    <row r="10" spans="1:16">
      <c r="A10" s="91" t="s">
        <v>107</v>
      </c>
      <c r="B10" s="91" t="s">
        <v>108</v>
      </c>
      <c r="C10" s="91"/>
      <c r="D10" s="91"/>
      <c r="E10" s="91"/>
      <c r="F10" s="91"/>
      <c r="G10" s="91"/>
      <c r="H10" s="91"/>
      <c r="I10" s="91"/>
      <c r="J10" s="91"/>
      <c r="K10" s="91"/>
      <c r="L10" s="91"/>
      <c r="M10" s="91"/>
      <c r="N10" s="91"/>
      <c r="O10" s="91"/>
      <c r="P10" s="91"/>
    </row>
    <row r="11" spans="1:16">
      <c r="A11" s="91"/>
      <c r="B11" s="91" t="s">
        <v>109</v>
      </c>
      <c r="C11" s="91"/>
      <c r="D11" s="91"/>
      <c r="E11" s="91"/>
      <c r="F11" s="91"/>
      <c r="G11" s="91"/>
      <c r="H11" s="91"/>
      <c r="I11" s="91"/>
      <c r="J11" s="91"/>
      <c r="K11" s="91"/>
      <c r="L11" s="91"/>
      <c r="M11" s="91"/>
      <c r="N11" s="91"/>
      <c r="O11" s="91"/>
      <c r="P11" s="91"/>
    </row>
    <row r="12" spans="1:16">
      <c r="A12" s="91"/>
      <c r="B12" s="91" t="s">
        <v>112</v>
      </c>
      <c r="C12" s="91"/>
      <c r="D12" s="91"/>
      <c r="E12" s="91"/>
      <c r="F12" s="91"/>
      <c r="G12" s="91"/>
      <c r="H12" s="91"/>
      <c r="I12" s="91"/>
      <c r="J12" s="91"/>
      <c r="K12" s="91"/>
      <c r="L12" s="91"/>
      <c r="M12" s="91"/>
      <c r="N12" s="91"/>
      <c r="O12" s="91"/>
      <c r="P12" s="91"/>
    </row>
    <row r="13" spans="1:16">
      <c r="A13" s="91" t="s">
        <v>110</v>
      </c>
      <c r="B13" s="97" t="s">
        <v>111</v>
      </c>
      <c r="C13" s="97"/>
      <c r="D13" s="97"/>
      <c r="E13" s="97"/>
      <c r="F13" s="97"/>
      <c r="G13" s="97"/>
      <c r="H13" s="97"/>
      <c r="I13" s="97"/>
      <c r="J13" s="97"/>
      <c r="K13" s="97"/>
      <c r="L13" s="97"/>
      <c r="M13" s="97"/>
      <c r="N13" s="97"/>
      <c r="O13" s="97"/>
      <c r="P13" s="97"/>
    </row>
    <row r="14" spans="1:16">
      <c r="A14" s="91"/>
      <c r="B14" s="97"/>
      <c r="C14" s="97"/>
      <c r="D14" s="97"/>
      <c r="E14" s="97"/>
      <c r="F14" s="97"/>
      <c r="G14" s="97"/>
      <c r="H14" s="97"/>
      <c r="I14" s="97"/>
      <c r="J14" s="97"/>
      <c r="K14" s="97"/>
      <c r="L14" s="97"/>
      <c r="M14" s="97"/>
      <c r="N14" s="97"/>
      <c r="O14" s="97"/>
      <c r="P14" s="97"/>
    </row>
  </sheetData>
  <mergeCells count="2">
    <mergeCell ref="B3:P9"/>
    <mergeCell ref="B13:P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637B-CDE9-4591-A535-064528F2A017}">
  <sheetPr>
    <tabColor rgb="FF002060"/>
  </sheetPr>
  <dimension ref="A1:E178"/>
  <sheetViews>
    <sheetView workbookViewId="0">
      <pane xSplit="1" ySplit="1" topLeftCell="B29" activePane="bottomRight" state="frozen"/>
      <selection pane="topRight" activeCell="B1" sqref="B1"/>
      <selection pane="bottomLeft" activeCell="A2" sqref="A2"/>
      <selection pane="bottomRight" activeCell="E13" sqref="E13"/>
    </sheetView>
  </sheetViews>
  <sheetFormatPr defaultColWidth="9.140625" defaultRowHeight="15"/>
  <cols>
    <col min="1" max="1" width="10.140625" style="1" customWidth="1"/>
    <col min="2" max="2" width="22.85546875" style="1" bestFit="1" customWidth="1"/>
    <col min="3" max="3" width="14" style="7" bestFit="1" customWidth="1"/>
    <col min="4" max="4" width="7.140625" style="7" customWidth="1"/>
    <col min="5" max="5" width="17" style="1" customWidth="1"/>
    <col min="6" max="16384" width="9.140625" style="1"/>
  </cols>
  <sheetData>
    <row r="1" spans="1:5">
      <c r="A1" s="10" t="s">
        <v>51</v>
      </c>
      <c r="B1" s="10" t="s">
        <v>50</v>
      </c>
      <c r="C1" s="11" t="s">
        <v>49</v>
      </c>
      <c r="D1" s="11" t="s">
        <v>48</v>
      </c>
      <c r="E1" s="10" t="s">
        <v>47</v>
      </c>
    </row>
    <row r="2" spans="1:5">
      <c r="A2" s="1" t="s">
        <v>44</v>
      </c>
      <c r="B2" s="5" t="s">
        <v>20</v>
      </c>
      <c r="C2" s="7" t="s">
        <v>0</v>
      </c>
      <c r="D2" s="7">
        <v>2035</v>
      </c>
      <c r="E2" s="9">
        <v>3844.7000010000002</v>
      </c>
    </row>
    <row r="3" spans="1:5">
      <c r="A3" s="1" t="s">
        <v>44</v>
      </c>
      <c r="B3" s="1" t="s">
        <v>22</v>
      </c>
      <c r="C3" s="7" t="s">
        <v>0</v>
      </c>
      <c r="D3" s="7">
        <v>2035</v>
      </c>
      <c r="E3" s="8">
        <v>5567.9000029999997</v>
      </c>
    </row>
    <row r="4" spans="1:5">
      <c r="A4" s="1" t="s">
        <v>44</v>
      </c>
      <c r="B4" s="5" t="s">
        <v>24</v>
      </c>
      <c r="C4" s="7" t="s">
        <v>0</v>
      </c>
      <c r="D4" s="7">
        <v>2035</v>
      </c>
      <c r="E4" s="9">
        <v>110</v>
      </c>
    </row>
    <row r="5" spans="1:5">
      <c r="A5" s="1" t="s">
        <v>44</v>
      </c>
      <c r="B5" s="1" t="s">
        <v>23</v>
      </c>
      <c r="C5" s="7" t="s">
        <v>0</v>
      </c>
      <c r="D5" s="7">
        <v>2035</v>
      </c>
      <c r="E5" s="8">
        <v>5835.7999980000004</v>
      </c>
    </row>
    <row r="6" spans="1:5">
      <c r="A6" s="1" t="s">
        <v>44</v>
      </c>
      <c r="B6" s="5" t="s">
        <v>25</v>
      </c>
      <c r="C6" s="7" t="s">
        <v>0</v>
      </c>
      <c r="D6" s="7">
        <v>2035</v>
      </c>
      <c r="E6" s="9">
        <v>7703.8000101999996</v>
      </c>
    </row>
    <row r="7" spans="1:5">
      <c r="A7" s="1" t="s">
        <v>44</v>
      </c>
      <c r="B7" s="1" t="s">
        <v>3</v>
      </c>
      <c r="C7" s="7" t="s">
        <v>0</v>
      </c>
      <c r="D7" s="7">
        <v>2035</v>
      </c>
      <c r="E7" s="8">
        <v>1059.38999838</v>
      </c>
    </row>
    <row r="8" spans="1:5">
      <c r="A8" s="1" t="s">
        <v>44</v>
      </c>
      <c r="B8" s="5" t="s">
        <v>9</v>
      </c>
      <c r="C8" s="7" t="s">
        <v>0</v>
      </c>
      <c r="D8" s="7">
        <v>2035</v>
      </c>
      <c r="E8" s="9">
        <v>1993.8290024400001</v>
      </c>
    </row>
    <row r="9" spans="1:5">
      <c r="A9" s="1" t="s">
        <v>44</v>
      </c>
      <c r="B9" s="1" t="s">
        <v>45</v>
      </c>
      <c r="C9" s="7" t="s">
        <v>0</v>
      </c>
      <c r="D9" s="7">
        <v>2035</v>
      </c>
      <c r="E9" s="8">
        <v>1120.1699980799999</v>
      </c>
    </row>
    <row r="10" spans="1:5">
      <c r="A10" s="1" t="s">
        <v>44</v>
      </c>
      <c r="B10" s="5" t="s">
        <v>8</v>
      </c>
      <c r="C10" s="7" t="s">
        <v>0</v>
      </c>
      <c r="D10" s="7">
        <v>2035</v>
      </c>
      <c r="E10" s="9">
        <v>281.06000087000001</v>
      </c>
    </row>
    <row r="11" spans="1:5">
      <c r="A11" s="1" t="s">
        <v>44</v>
      </c>
      <c r="B11" s="1" t="s">
        <v>12</v>
      </c>
      <c r="C11" s="7" t="s">
        <v>0</v>
      </c>
      <c r="D11" s="7">
        <v>2035</v>
      </c>
      <c r="E11" s="8">
        <v>3671.6880017399999</v>
      </c>
    </row>
    <row r="12" spans="1:5">
      <c r="A12" s="1" t="s">
        <v>44</v>
      </c>
      <c r="B12" s="5" t="s">
        <v>11</v>
      </c>
      <c r="C12" s="7" t="s">
        <v>0</v>
      </c>
      <c r="D12" s="7">
        <v>2035</v>
      </c>
      <c r="E12" s="9">
        <v>5511.9999564</v>
      </c>
    </row>
    <row r="13" spans="1:5">
      <c r="A13" s="1" t="s">
        <v>44</v>
      </c>
      <c r="B13" s="1" t="s">
        <v>16</v>
      </c>
      <c r="C13" s="7" t="s">
        <v>0</v>
      </c>
      <c r="D13" s="7">
        <v>2035</v>
      </c>
      <c r="E13" s="8">
        <v>869</v>
      </c>
    </row>
    <row r="14" spans="1:5">
      <c r="A14" s="1" t="s">
        <v>44</v>
      </c>
      <c r="B14" s="5" t="s">
        <v>10</v>
      </c>
      <c r="C14" s="7" t="s">
        <v>0</v>
      </c>
      <c r="D14" s="7">
        <v>2035</v>
      </c>
      <c r="E14" s="9">
        <v>12072</v>
      </c>
    </row>
    <row r="15" spans="1:5">
      <c r="A15" s="1" t="s">
        <v>44</v>
      </c>
      <c r="B15" s="1" t="s">
        <v>30</v>
      </c>
      <c r="C15" s="7" t="s">
        <v>0</v>
      </c>
      <c r="D15" s="7">
        <v>2035</v>
      </c>
      <c r="E15" s="8">
        <v>3102.90800008</v>
      </c>
    </row>
    <row r="16" spans="1:5">
      <c r="A16" s="1" t="s">
        <v>44</v>
      </c>
      <c r="B16" s="5" t="s">
        <v>13</v>
      </c>
      <c r="C16" s="7" t="s">
        <v>0</v>
      </c>
      <c r="D16" s="7">
        <v>2035</v>
      </c>
      <c r="E16" s="9">
        <v>6677.0999892</v>
      </c>
    </row>
    <row r="17" spans="1:5">
      <c r="A17" s="1" t="s">
        <v>33</v>
      </c>
      <c r="B17" s="1" t="s">
        <v>91</v>
      </c>
      <c r="C17" s="7" t="s">
        <v>0</v>
      </c>
      <c r="D17" s="7">
        <v>2035</v>
      </c>
      <c r="E17" s="8">
        <v>61761.000011999997</v>
      </c>
    </row>
    <row r="18" spans="1:5">
      <c r="A18" s="5" t="s">
        <v>33</v>
      </c>
      <c r="B18" s="5" t="s">
        <v>3</v>
      </c>
      <c r="C18" s="7" t="s">
        <v>0</v>
      </c>
      <c r="D18" s="7">
        <v>2035</v>
      </c>
      <c r="E18" s="9">
        <v>2600</v>
      </c>
    </row>
    <row r="19" spans="1:5">
      <c r="A19" s="1" t="s">
        <v>33</v>
      </c>
      <c r="B19" s="1" t="s">
        <v>8</v>
      </c>
      <c r="C19" s="7" t="s">
        <v>0</v>
      </c>
      <c r="D19" s="7">
        <v>2035</v>
      </c>
      <c r="E19" s="8">
        <v>199</v>
      </c>
    </row>
    <row r="20" spans="1:5">
      <c r="A20" s="5" t="s">
        <v>33</v>
      </c>
      <c r="B20" s="5" t="s">
        <v>16</v>
      </c>
      <c r="C20" s="7" t="s">
        <v>0</v>
      </c>
      <c r="D20" s="7">
        <v>2035</v>
      </c>
      <c r="E20" s="9">
        <v>792</v>
      </c>
    </row>
    <row r="21" spans="1:5">
      <c r="A21" s="1" t="s">
        <v>33</v>
      </c>
      <c r="B21" s="1" t="s">
        <v>10</v>
      </c>
      <c r="C21" s="7" t="s">
        <v>0</v>
      </c>
      <c r="D21" s="7">
        <v>2035</v>
      </c>
      <c r="E21" s="8">
        <v>5347</v>
      </c>
    </row>
    <row r="22" spans="1:5">
      <c r="A22" s="5" t="s">
        <v>33</v>
      </c>
      <c r="B22" s="5" t="s">
        <v>30</v>
      </c>
      <c r="C22" s="7" t="s">
        <v>0</v>
      </c>
      <c r="D22" s="7">
        <v>2035</v>
      </c>
      <c r="E22" s="9">
        <v>5500</v>
      </c>
    </row>
    <row r="23" spans="1:5">
      <c r="A23" s="1" t="s">
        <v>33</v>
      </c>
      <c r="B23" s="1" t="s">
        <v>13</v>
      </c>
      <c r="C23" s="7" t="s">
        <v>0</v>
      </c>
      <c r="D23" s="7">
        <v>2035</v>
      </c>
      <c r="E23" s="8">
        <v>414</v>
      </c>
    </row>
    <row r="24" spans="1:5">
      <c r="A24" s="5" t="s">
        <v>1</v>
      </c>
      <c r="B24" s="5" t="s">
        <v>6</v>
      </c>
      <c r="C24" s="7" t="s">
        <v>0</v>
      </c>
      <c r="D24" s="7">
        <v>2035</v>
      </c>
      <c r="E24" s="9">
        <v>12</v>
      </c>
    </row>
    <row r="25" spans="1:5">
      <c r="A25" s="1" t="s">
        <v>1</v>
      </c>
      <c r="B25" s="1" t="s">
        <v>5</v>
      </c>
      <c r="C25" s="7" t="s">
        <v>0</v>
      </c>
      <c r="D25" s="7">
        <v>2035</v>
      </c>
      <c r="E25" s="8">
        <v>3402</v>
      </c>
    </row>
    <row r="26" spans="1:5">
      <c r="A26" s="5" t="s">
        <v>1</v>
      </c>
      <c r="B26" s="5" t="s">
        <v>7</v>
      </c>
      <c r="C26" s="7" t="s">
        <v>0</v>
      </c>
      <c r="D26" s="7">
        <v>2035</v>
      </c>
      <c r="E26" s="9">
        <v>270</v>
      </c>
    </row>
    <row r="27" spans="1:5">
      <c r="A27" s="5" t="s">
        <v>1</v>
      </c>
      <c r="B27" s="5" t="s">
        <v>2</v>
      </c>
      <c r="C27" s="7" t="s">
        <v>0</v>
      </c>
      <c r="D27" s="7">
        <v>2035</v>
      </c>
      <c r="E27" s="9">
        <v>7149</v>
      </c>
    </row>
    <row r="28" spans="1:5">
      <c r="A28" s="1" t="s">
        <v>1</v>
      </c>
      <c r="B28" s="1" t="s">
        <v>3</v>
      </c>
      <c r="C28" s="7" t="s">
        <v>0</v>
      </c>
      <c r="D28" s="7">
        <v>2035</v>
      </c>
      <c r="E28" s="8">
        <v>389</v>
      </c>
    </row>
    <row r="29" spans="1:5">
      <c r="A29" s="5" t="s">
        <v>1</v>
      </c>
      <c r="B29" s="5" t="s">
        <v>4</v>
      </c>
      <c r="C29" s="7" t="s">
        <v>0</v>
      </c>
      <c r="D29" s="7">
        <v>2035</v>
      </c>
      <c r="E29" s="9">
        <v>268.99999995000002</v>
      </c>
    </row>
    <row r="30" spans="1:5">
      <c r="A30" s="1" t="s">
        <v>1</v>
      </c>
      <c r="B30" s="1" t="s">
        <v>9</v>
      </c>
      <c r="C30" s="7" t="s">
        <v>0</v>
      </c>
      <c r="D30" s="7">
        <v>2035</v>
      </c>
      <c r="E30" s="8">
        <v>1234</v>
      </c>
    </row>
    <row r="31" spans="1:5">
      <c r="A31" s="5" t="s">
        <v>1</v>
      </c>
      <c r="B31" s="5" t="s">
        <v>45</v>
      </c>
      <c r="C31" s="7" t="s">
        <v>0</v>
      </c>
      <c r="D31" s="7">
        <v>2035</v>
      </c>
      <c r="E31" s="9">
        <v>2458</v>
      </c>
    </row>
    <row r="32" spans="1:5">
      <c r="A32" s="1" t="s">
        <v>1</v>
      </c>
      <c r="B32" s="1" t="s">
        <v>8</v>
      </c>
      <c r="C32" s="7" t="s">
        <v>0</v>
      </c>
      <c r="D32" s="7">
        <v>2035</v>
      </c>
      <c r="E32" s="8">
        <v>1209</v>
      </c>
    </row>
    <row r="33" spans="1:5">
      <c r="A33" s="5" t="s">
        <v>1</v>
      </c>
      <c r="B33" s="5" t="s">
        <v>12</v>
      </c>
      <c r="C33" s="7" t="s">
        <v>0</v>
      </c>
      <c r="D33" s="7">
        <v>2035</v>
      </c>
      <c r="E33" s="9">
        <v>465</v>
      </c>
    </row>
    <row r="34" spans="1:5">
      <c r="A34" s="1" t="s">
        <v>1</v>
      </c>
      <c r="B34" s="5" t="s">
        <v>11</v>
      </c>
      <c r="C34" s="7" t="s">
        <v>0</v>
      </c>
      <c r="D34" s="7">
        <v>2035</v>
      </c>
      <c r="E34" s="9">
        <v>14848.100037</v>
      </c>
    </row>
    <row r="35" spans="1:5">
      <c r="A35" s="5" t="s">
        <v>1</v>
      </c>
      <c r="B35" s="1" t="s">
        <v>16</v>
      </c>
      <c r="C35" s="7" t="s">
        <v>0</v>
      </c>
      <c r="D35" s="7">
        <v>2035</v>
      </c>
      <c r="E35" s="8">
        <v>13117</v>
      </c>
    </row>
    <row r="36" spans="1:5">
      <c r="A36" s="1" t="s">
        <v>1</v>
      </c>
      <c r="B36" s="5" t="s">
        <v>10</v>
      </c>
      <c r="C36" s="7" t="s">
        <v>0</v>
      </c>
      <c r="D36" s="7">
        <v>2035</v>
      </c>
      <c r="E36" s="9">
        <v>910</v>
      </c>
    </row>
    <row r="37" spans="1:5">
      <c r="A37" s="5" t="s">
        <v>1</v>
      </c>
      <c r="B37" s="1" t="s">
        <v>13</v>
      </c>
      <c r="C37" s="7" t="s">
        <v>0</v>
      </c>
      <c r="D37" s="7">
        <v>2035</v>
      </c>
      <c r="E37" s="8">
        <v>13694.999999400001</v>
      </c>
    </row>
    <row r="38" spans="1:5">
      <c r="A38" s="1" t="s">
        <v>1</v>
      </c>
      <c r="B38" s="5" t="s">
        <v>56</v>
      </c>
      <c r="C38" s="7" t="s">
        <v>0</v>
      </c>
      <c r="D38" s="7">
        <v>2035</v>
      </c>
      <c r="E38" s="9">
        <v>3270</v>
      </c>
    </row>
    <row r="39" spans="1:5">
      <c r="A39" s="5" t="s">
        <v>35</v>
      </c>
      <c r="B39" s="5" t="s">
        <v>2</v>
      </c>
      <c r="C39" s="7" t="s">
        <v>0</v>
      </c>
      <c r="D39" s="7">
        <v>2035</v>
      </c>
      <c r="E39" s="9">
        <v>7126.9500749999997</v>
      </c>
    </row>
    <row r="40" spans="1:5">
      <c r="A40" s="5" t="s">
        <v>35</v>
      </c>
      <c r="B40" s="1" t="s">
        <v>24</v>
      </c>
      <c r="C40" s="7" t="s">
        <v>0</v>
      </c>
      <c r="D40" s="7">
        <v>2035</v>
      </c>
      <c r="E40" s="8">
        <v>4317.7899779999998</v>
      </c>
    </row>
    <row r="41" spans="1:5">
      <c r="A41" s="5" t="s">
        <v>35</v>
      </c>
      <c r="B41" s="5" t="s">
        <v>16</v>
      </c>
      <c r="C41" s="7" t="s">
        <v>0</v>
      </c>
      <c r="D41" s="7">
        <v>2035</v>
      </c>
      <c r="E41" s="9">
        <v>24498.5600013</v>
      </c>
    </row>
    <row r="42" spans="1:5">
      <c r="A42" s="1" t="s">
        <v>29</v>
      </c>
      <c r="B42" s="1" t="s">
        <v>5</v>
      </c>
      <c r="C42" s="7" t="s">
        <v>0</v>
      </c>
      <c r="D42" s="7">
        <v>2035</v>
      </c>
      <c r="E42" s="8">
        <v>620</v>
      </c>
    </row>
    <row r="43" spans="1:5">
      <c r="A43" s="12" t="s">
        <v>29</v>
      </c>
      <c r="B43" s="12" t="s">
        <v>7</v>
      </c>
      <c r="C43" s="7" t="s">
        <v>0</v>
      </c>
      <c r="D43" s="7">
        <v>2035</v>
      </c>
      <c r="E43" s="3">
        <v>3381</v>
      </c>
    </row>
    <row r="44" spans="1:5">
      <c r="A44" s="12" t="s">
        <v>29</v>
      </c>
      <c r="B44" s="2" t="s">
        <v>2</v>
      </c>
      <c r="C44" s="7" t="s">
        <v>0</v>
      </c>
      <c r="D44" s="7">
        <v>2035</v>
      </c>
      <c r="E44" s="6">
        <v>486</v>
      </c>
    </row>
    <row r="45" spans="1:5">
      <c r="A45" s="1" t="s">
        <v>29</v>
      </c>
      <c r="B45" s="5" t="s">
        <v>8</v>
      </c>
      <c r="C45" s="7" t="s">
        <v>0</v>
      </c>
      <c r="D45" s="7">
        <v>2035</v>
      </c>
      <c r="E45" s="9">
        <v>165</v>
      </c>
    </row>
    <row r="46" spans="1:5">
      <c r="A46" s="12" t="s">
        <v>29</v>
      </c>
      <c r="B46" s="1" t="s">
        <v>12</v>
      </c>
      <c r="C46" s="7" t="s">
        <v>0</v>
      </c>
      <c r="D46" s="7">
        <v>2035</v>
      </c>
      <c r="E46" s="8">
        <v>1957.5000001999999</v>
      </c>
    </row>
    <row r="47" spans="1:5">
      <c r="A47" s="1" t="s">
        <v>29</v>
      </c>
      <c r="B47" s="1" t="s">
        <v>11</v>
      </c>
      <c r="C47" s="7" t="s">
        <v>0</v>
      </c>
      <c r="D47" s="7">
        <v>2035</v>
      </c>
      <c r="E47" s="8">
        <v>2232.0000000999999</v>
      </c>
    </row>
    <row r="48" spans="1:5">
      <c r="A48" s="12" t="s">
        <v>29</v>
      </c>
      <c r="B48" s="5" t="s">
        <v>10</v>
      </c>
      <c r="C48" s="7" t="s">
        <v>0</v>
      </c>
      <c r="D48" s="7">
        <v>2035</v>
      </c>
      <c r="E48" s="9">
        <v>6160.0000005000002</v>
      </c>
    </row>
    <row r="49" spans="1:5">
      <c r="A49" s="1" t="s">
        <v>29</v>
      </c>
      <c r="B49" s="1" t="s">
        <v>30</v>
      </c>
      <c r="C49" s="7" t="s">
        <v>0</v>
      </c>
      <c r="D49" s="7">
        <v>2035</v>
      </c>
      <c r="E49" s="8">
        <v>602.79999882000004</v>
      </c>
    </row>
    <row r="50" spans="1:5">
      <c r="A50" s="1" t="s">
        <v>46</v>
      </c>
      <c r="B50" s="1" t="s">
        <v>5</v>
      </c>
      <c r="C50" s="7" t="s">
        <v>0</v>
      </c>
      <c r="D50" s="7">
        <v>2035</v>
      </c>
      <c r="E50" s="8">
        <v>615.78599922000001</v>
      </c>
    </row>
    <row r="51" spans="1:5">
      <c r="A51" s="5" t="s">
        <v>46</v>
      </c>
      <c r="B51" s="5" t="s">
        <v>7</v>
      </c>
      <c r="C51" s="7" t="s">
        <v>0</v>
      </c>
      <c r="D51" s="7">
        <v>2035</v>
      </c>
      <c r="E51" s="9">
        <v>354</v>
      </c>
    </row>
    <row r="52" spans="1:5">
      <c r="A52" s="5" t="s">
        <v>46</v>
      </c>
      <c r="B52" s="5" t="s">
        <v>2</v>
      </c>
      <c r="C52" s="7" t="s">
        <v>0</v>
      </c>
      <c r="D52" s="7">
        <v>2035</v>
      </c>
      <c r="E52" s="9">
        <v>1038</v>
      </c>
    </row>
    <row r="53" spans="1:5">
      <c r="A53" s="1" t="s">
        <v>46</v>
      </c>
      <c r="B53" s="1" t="s">
        <v>4</v>
      </c>
      <c r="C53" s="7" t="s">
        <v>0</v>
      </c>
      <c r="D53" s="7">
        <v>2035</v>
      </c>
      <c r="E53" s="8">
        <v>140</v>
      </c>
    </row>
    <row r="54" spans="1:5">
      <c r="A54" s="5" t="s">
        <v>46</v>
      </c>
      <c r="B54" s="5" t="s">
        <v>45</v>
      </c>
      <c r="C54" s="7" t="s">
        <v>0</v>
      </c>
      <c r="D54" s="7">
        <v>2035</v>
      </c>
      <c r="E54" s="9">
        <v>828</v>
      </c>
    </row>
    <row r="55" spans="1:5">
      <c r="A55" s="1" t="s">
        <v>46</v>
      </c>
      <c r="B55" s="1" t="s">
        <v>8</v>
      </c>
      <c r="C55" s="7" t="s">
        <v>0</v>
      </c>
      <c r="D55" s="7">
        <v>2035</v>
      </c>
      <c r="E55" s="8">
        <v>50</v>
      </c>
    </row>
    <row r="56" spans="1:5">
      <c r="A56" s="5" t="s">
        <v>46</v>
      </c>
      <c r="B56" s="5" t="s">
        <v>11</v>
      </c>
      <c r="C56" s="7" t="s">
        <v>0</v>
      </c>
      <c r="D56" s="7">
        <v>2035</v>
      </c>
      <c r="E56" s="9">
        <v>965</v>
      </c>
    </row>
    <row r="57" spans="1:5">
      <c r="A57" s="1" t="s">
        <v>46</v>
      </c>
      <c r="B57" s="1" t="s">
        <v>10</v>
      </c>
      <c r="C57" s="7" t="s">
        <v>0</v>
      </c>
      <c r="D57" s="7">
        <v>2035</v>
      </c>
      <c r="E57" s="8">
        <v>3287.2000121999999</v>
      </c>
    </row>
    <row r="58" spans="1:5">
      <c r="A58" s="5" t="s">
        <v>46</v>
      </c>
      <c r="B58" s="5" t="s">
        <v>30</v>
      </c>
      <c r="C58" s="7" t="s">
        <v>0</v>
      </c>
      <c r="D58" s="7">
        <v>2035</v>
      </c>
      <c r="E58" s="3">
        <v>244</v>
      </c>
    </row>
    <row r="59" spans="1:5">
      <c r="A59" s="1" t="s">
        <v>46</v>
      </c>
      <c r="B59" s="5" t="s">
        <v>13</v>
      </c>
      <c r="C59" s="7" t="s">
        <v>0</v>
      </c>
      <c r="D59" s="7">
        <v>2035</v>
      </c>
      <c r="E59" s="6">
        <v>2499</v>
      </c>
    </row>
    <row r="60" spans="1:5">
      <c r="B60" s="5"/>
      <c r="E60" s="6"/>
    </row>
    <row r="61" spans="1:5">
      <c r="B61" s="5"/>
      <c r="C61" s="4"/>
      <c r="D61" s="4"/>
      <c r="E61" s="3"/>
    </row>
    <row r="62" spans="1:5">
      <c r="B62" s="5"/>
      <c r="E62" s="6"/>
    </row>
    <row r="63" spans="1:5">
      <c r="B63" s="5"/>
      <c r="C63" s="4"/>
      <c r="D63" s="4"/>
      <c r="E63" s="3"/>
    </row>
    <row r="64" spans="1:5">
      <c r="B64" s="5"/>
      <c r="E64" s="6"/>
    </row>
    <row r="65" spans="2:5">
      <c r="B65" s="5"/>
      <c r="C65" s="4"/>
      <c r="D65" s="4"/>
      <c r="E65" s="3"/>
    </row>
    <row r="66" spans="2:5">
      <c r="B66" s="5"/>
      <c r="E66" s="6"/>
    </row>
    <row r="67" spans="2:5">
      <c r="B67" s="5"/>
      <c r="C67" s="4"/>
      <c r="D67" s="4"/>
      <c r="E67" s="3"/>
    </row>
    <row r="68" spans="2:5">
      <c r="B68" s="5"/>
      <c r="E68" s="6"/>
    </row>
    <row r="69" spans="2:5">
      <c r="B69" s="5"/>
      <c r="C69" s="4"/>
      <c r="D69" s="4"/>
      <c r="E69" s="3"/>
    </row>
    <row r="70" spans="2:5">
      <c r="B70" s="5"/>
      <c r="E70" s="6"/>
    </row>
    <row r="71" spans="2:5">
      <c r="B71" s="5"/>
      <c r="C71" s="4"/>
      <c r="D71" s="4"/>
      <c r="E71" s="3"/>
    </row>
    <row r="72" spans="2:5">
      <c r="B72" s="5"/>
      <c r="E72" s="6"/>
    </row>
    <row r="73" spans="2:5">
      <c r="B73" s="5"/>
      <c r="C73" s="4"/>
      <c r="D73" s="4"/>
      <c r="E73" s="3"/>
    </row>
    <row r="74" spans="2:5">
      <c r="B74" s="5"/>
      <c r="E74" s="6"/>
    </row>
    <row r="75" spans="2:5">
      <c r="B75" s="5"/>
      <c r="C75" s="4"/>
      <c r="D75" s="4"/>
      <c r="E75" s="3"/>
    </row>
    <row r="76" spans="2:5">
      <c r="B76" s="5"/>
      <c r="E76" s="6"/>
    </row>
    <row r="77" spans="2:5">
      <c r="B77" s="5"/>
      <c r="C77" s="4"/>
      <c r="D77" s="4"/>
      <c r="E77" s="3"/>
    </row>
    <row r="78" spans="2:5">
      <c r="B78" s="5"/>
      <c r="E78" s="8"/>
    </row>
    <row r="79" spans="2:5">
      <c r="B79" s="5"/>
      <c r="C79" s="4"/>
      <c r="D79" s="4"/>
      <c r="E79" s="3"/>
    </row>
    <row r="80" spans="2:5">
      <c r="B80" s="5"/>
      <c r="E80" s="6"/>
    </row>
    <row r="81" spans="1:5">
      <c r="B81" s="5"/>
      <c r="C81" s="4"/>
      <c r="D81" s="4"/>
      <c r="E81" s="3"/>
    </row>
    <row r="86" spans="1:5">
      <c r="A86" s="2"/>
      <c r="B86" s="2"/>
      <c r="E86" s="2"/>
    </row>
    <row r="87" spans="1:5">
      <c r="A87" s="2"/>
      <c r="B87" s="2"/>
      <c r="E87" s="2"/>
    </row>
    <row r="178" spans="1:5">
      <c r="A178" s="2"/>
      <c r="B178" s="2"/>
      <c r="E178" s="2"/>
    </row>
  </sheetData>
  <autoFilter ref="A1:E59" xr:uid="{7FD9637B-CDE9-4591-A535-064528F2A017}"/>
  <phoneticPr fontId="13" type="noConversion"/>
  <conditionalFormatting sqref="A2:E184">
    <cfRule type="expression" dxfId="6"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B738E-1F4A-49DB-9C09-8F0575455C5B}">
  <sheetPr>
    <tabColor rgb="FF002060"/>
  </sheetPr>
  <dimension ref="A1:O6"/>
  <sheetViews>
    <sheetView zoomScaleNormal="100" workbookViewId="0">
      <pane xSplit="4" ySplit="1" topLeftCell="E2" activePane="bottomRight" state="frozen"/>
      <selection activeCell="J63" sqref="J63"/>
      <selection pane="topRight" activeCell="J63" sqref="J63"/>
      <selection pane="bottomLeft" activeCell="J63" sqref="J63"/>
      <selection pane="bottomRight" activeCell="T9" sqref="T9"/>
    </sheetView>
  </sheetViews>
  <sheetFormatPr defaultColWidth="8.42578125" defaultRowHeight="15"/>
  <cols>
    <col min="1" max="1" width="3.42578125" style="82" bestFit="1" customWidth="1"/>
    <col min="2" max="2" width="3.28515625" style="82" bestFit="1" customWidth="1"/>
    <col min="3" max="3" width="37" style="82" bestFit="1" customWidth="1"/>
    <col min="4" max="4" width="23.85546875" style="82" bestFit="1" customWidth="1"/>
    <col min="5" max="6" width="14.28515625" style="82" bestFit="1" customWidth="1"/>
    <col min="7" max="7" width="8.5703125" style="82" customWidth="1"/>
    <col min="8" max="12" width="5.7109375" style="82" customWidth="1"/>
    <col min="13" max="999" width="8.42578125" style="82"/>
    <col min="1000" max="1000" width="9.140625" style="82" customWidth="1"/>
    <col min="1001" max="16384" width="8.42578125" style="82"/>
  </cols>
  <sheetData>
    <row r="1" spans="1:15" ht="111.75" customHeight="1">
      <c r="A1" s="83" t="s">
        <v>66</v>
      </c>
      <c r="B1" s="83" t="s">
        <v>67</v>
      </c>
      <c r="C1" s="84" t="s">
        <v>50</v>
      </c>
      <c r="D1" s="84" t="s">
        <v>68</v>
      </c>
      <c r="E1" s="85" t="s">
        <v>69</v>
      </c>
      <c r="F1" s="83" t="s">
        <v>70</v>
      </c>
      <c r="G1" s="83" t="s">
        <v>71</v>
      </c>
      <c r="H1" s="85" t="s">
        <v>72</v>
      </c>
      <c r="I1" s="85" t="s">
        <v>73</v>
      </c>
      <c r="J1" s="86" t="s">
        <v>74</v>
      </c>
      <c r="K1" s="86" t="s">
        <v>75</v>
      </c>
      <c r="L1" s="85" t="s">
        <v>76</v>
      </c>
      <c r="M1" s="86" t="s">
        <v>77</v>
      </c>
      <c r="N1" s="86" t="s">
        <v>78</v>
      </c>
      <c r="O1" s="86" t="s">
        <v>79</v>
      </c>
    </row>
    <row r="2" spans="1:15">
      <c r="A2" s="87" t="s">
        <v>80</v>
      </c>
      <c r="B2" s="87">
        <v>1</v>
      </c>
      <c r="C2" s="82" t="s">
        <v>6</v>
      </c>
      <c r="D2" s="82" t="s">
        <v>85</v>
      </c>
      <c r="F2" s="82" t="s">
        <v>84</v>
      </c>
      <c r="G2" s="82" t="s">
        <v>81</v>
      </c>
      <c r="H2" s="88">
        <v>0.46</v>
      </c>
      <c r="I2" s="88">
        <v>0.46</v>
      </c>
      <c r="J2" s="82">
        <v>0.4</v>
      </c>
      <c r="K2" s="82">
        <v>1</v>
      </c>
      <c r="L2" s="88">
        <v>3.3</v>
      </c>
      <c r="M2" s="82">
        <v>0.02</v>
      </c>
      <c r="N2" s="82">
        <v>0.05</v>
      </c>
      <c r="O2" s="82">
        <v>0</v>
      </c>
    </row>
    <row r="3" spans="1:15">
      <c r="A3" s="87" t="s">
        <v>80</v>
      </c>
      <c r="B3" s="87">
        <v>1</v>
      </c>
      <c r="C3" s="82" t="s">
        <v>5</v>
      </c>
      <c r="D3" s="82" t="s">
        <v>86</v>
      </c>
      <c r="F3" s="82" t="s">
        <v>84</v>
      </c>
      <c r="G3" s="82" t="s">
        <v>81</v>
      </c>
      <c r="H3" s="88">
        <v>0.35</v>
      </c>
      <c r="I3" s="88">
        <v>0.35</v>
      </c>
      <c r="J3" s="82">
        <v>0.4</v>
      </c>
      <c r="K3" s="82">
        <v>1</v>
      </c>
      <c r="L3" s="88">
        <v>3.3</v>
      </c>
      <c r="M3" s="82">
        <v>0.02</v>
      </c>
      <c r="N3" s="82">
        <v>0.05</v>
      </c>
      <c r="O3" s="82">
        <v>0</v>
      </c>
    </row>
    <row r="4" spans="1:15">
      <c r="A4" s="87" t="s">
        <v>80</v>
      </c>
      <c r="B4" s="87">
        <v>1</v>
      </c>
      <c r="C4" s="82" t="s">
        <v>40</v>
      </c>
      <c r="D4" s="82" t="s">
        <v>87</v>
      </c>
      <c r="F4" s="82" t="s">
        <v>84</v>
      </c>
      <c r="G4" s="82" t="s">
        <v>81</v>
      </c>
      <c r="H4" s="82">
        <v>0.4</v>
      </c>
      <c r="I4" s="82">
        <v>0.4</v>
      </c>
      <c r="J4" s="82">
        <v>0.5</v>
      </c>
      <c r="K4" s="82">
        <v>1</v>
      </c>
      <c r="L4" s="88">
        <v>3.3</v>
      </c>
      <c r="M4" s="82">
        <v>0.08</v>
      </c>
      <c r="N4" s="82">
        <v>0.08</v>
      </c>
      <c r="O4" s="82">
        <v>0</v>
      </c>
    </row>
    <row r="5" spans="1:15">
      <c r="A5" s="87" t="s">
        <v>80</v>
      </c>
      <c r="B5" s="87">
        <v>1</v>
      </c>
      <c r="C5" s="82" t="s">
        <v>22</v>
      </c>
      <c r="D5" s="82" t="s">
        <v>88</v>
      </c>
      <c r="E5" s="82" t="s">
        <v>82</v>
      </c>
      <c r="F5" s="82" t="s">
        <v>83</v>
      </c>
      <c r="G5" s="82" t="s">
        <v>81</v>
      </c>
      <c r="H5" s="82">
        <v>0.35</v>
      </c>
      <c r="I5" s="82">
        <v>0.35</v>
      </c>
      <c r="J5" s="82">
        <v>0.5</v>
      </c>
      <c r="K5" s="82">
        <v>1</v>
      </c>
      <c r="L5" s="88">
        <v>3.3</v>
      </c>
      <c r="M5" s="82">
        <v>0.02</v>
      </c>
      <c r="N5" s="82">
        <v>0.05</v>
      </c>
      <c r="O5" s="82">
        <v>0</v>
      </c>
    </row>
    <row r="6" spans="1:15">
      <c r="A6" s="87" t="s">
        <v>80</v>
      </c>
      <c r="B6" s="87">
        <v>1</v>
      </c>
      <c r="C6" s="82" t="s">
        <v>37</v>
      </c>
      <c r="D6" s="82" t="s">
        <v>89</v>
      </c>
      <c r="E6" s="82" t="s">
        <v>82</v>
      </c>
      <c r="F6" s="82" t="s">
        <v>90</v>
      </c>
      <c r="G6" s="82" t="s">
        <v>81</v>
      </c>
      <c r="H6" s="88">
        <v>0.28999999999999998</v>
      </c>
      <c r="I6" s="88">
        <v>0.28999999999999998</v>
      </c>
      <c r="J6" s="82">
        <v>0.5</v>
      </c>
      <c r="K6" s="82">
        <v>1</v>
      </c>
      <c r="L6" s="88">
        <v>3.3</v>
      </c>
      <c r="M6" s="82">
        <v>0.08</v>
      </c>
      <c r="N6" s="82">
        <v>0.08</v>
      </c>
      <c r="O6" s="82">
        <v>0</v>
      </c>
    </row>
  </sheetData>
  <phoneticPr fontId="13" type="noConversion"/>
  <conditionalFormatting sqref="A2:O6">
    <cfRule type="expression" dxfId="5" priority="1">
      <formula>MOD(ROW(),2)=0</formula>
    </cfRule>
  </conditionalFormatting>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Y211"/>
  <sheetViews>
    <sheetView topLeftCell="A166" workbookViewId="0">
      <selection activeCell="F208" sqref="F208"/>
    </sheetView>
  </sheetViews>
  <sheetFormatPr defaultColWidth="8.85546875" defaultRowHeight="15"/>
  <cols>
    <col min="1" max="1" width="25.85546875" style="1" customWidth="1"/>
    <col min="2" max="7" width="6.85546875" style="1" customWidth="1"/>
    <col min="8" max="8" width="8.140625" style="1" customWidth="1"/>
    <col min="9" max="21" width="6.85546875" style="1" customWidth="1"/>
    <col min="22" max="22" width="8.28515625" style="1" bestFit="1" customWidth="1"/>
    <col min="23" max="23" width="9" style="1" bestFit="1" customWidth="1"/>
    <col min="24" max="16384" width="8.85546875" style="1"/>
  </cols>
  <sheetData>
    <row r="1" spans="1:22">
      <c r="A1" s="62" t="s">
        <v>60</v>
      </c>
      <c r="B1" s="61"/>
      <c r="C1" s="61"/>
      <c r="D1" s="61"/>
      <c r="E1" s="61"/>
      <c r="F1" s="61"/>
      <c r="G1" s="61"/>
      <c r="H1" s="61"/>
      <c r="I1" s="61"/>
      <c r="J1" s="61"/>
      <c r="K1" s="61"/>
      <c r="L1" s="61"/>
      <c r="M1" s="61"/>
      <c r="N1" s="61"/>
      <c r="O1" s="61"/>
      <c r="P1" s="61"/>
      <c r="Q1" s="61"/>
      <c r="R1" s="61"/>
      <c r="S1" s="61"/>
      <c r="T1" s="61"/>
      <c r="U1" s="61"/>
      <c r="V1" s="61"/>
    </row>
    <row r="2" spans="1:22">
      <c r="A2" s="28" t="s">
        <v>96</v>
      </c>
      <c r="B2" s="34" t="s">
        <v>94</v>
      </c>
      <c r="C2" s="35"/>
      <c r="D2" s="35"/>
      <c r="E2" s="35"/>
      <c r="F2" s="35"/>
      <c r="G2" s="35"/>
      <c r="H2" s="35"/>
      <c r="I2" s="36"/>
      <c r="J2" s="36"/>
      <c r="K2" s="36"/>
      <c r="L2" s="36"/>
      <c r="M2" s="36"/>
      <c r="N2" s="36"/>
      <c r="O2" s="36"/>
      <c r="P2" s="36"/>
      <c r="Q2" s="36"/>
      <c r="R2" s="36"/>
      <c r="S2" s="36"/>
      <c r="T2" s="36"/>
      <c r="U2" s="36"/>
      <c r="V2" s="2"/>
    </row>
    <row r="3" spans="1:22">
      <c r="A3" s="37" t="s">
        <v>52</v>
      </c>
      <c r="B3" s="38" t="s">
        <v>44</v>
      </c>
      <c r="C3" s="39" t="s">
        <v>33</v>
      </c>
      <c r="D3" s="40" t="s">
        <v>1</v>
      </c>
      <c r="E3" s="39" t="s">
        <v>35</v>
      </c>
      <c r="F3" s="40" t="s">
        <v>19</v>
      </c>
      <c r="G3" s="40" t="s">
        <v>29</v>
      </c>
      <c r="H3" s="40" t="s">
        <v>46</v>
      </c>
      <c r="I3" s="40" t="s">
        <v>18</v>
      </c>
      <c r="J3" s="40" t="s">
        <v>17</v>
      </c>
      <c r="K3" s="40" t="s">
        <v>15</v>
      </c>
      <c r="L3" s="40" t="s">
        <v>14</v>
      </c>
      <c r="M3" s="39" t="s">
        <v>42</v>
      </c>
      <c r="N3" s="39" t="s">
        <v>39</v>
      </c>
      <c r="O3" s="39" t="s">
        <v>34</v>
      </c>
      <c r="P3" s="40" t="s">
        <v>28</v>
      </c>
      <c r="Q3" s="40" t="s">
        <v>27</v>
      </c>
      <c r="R3" s="40" t="s">
        <v>26</v>
      </c>
      <c r="S3" s="39" t="s">
        <v>32</v>
      </c>
      <c r="T3" s="40" t="s">
        <v>31</v>
      </c>
      <c r="U3" s="39" t="s">
        <v>36</v>
      </c>
    </row>
    <row r="4" spans="1:22">
      <c r="A4" s="27" t="s">
        <v>53</v>
      </c>
      <c r="B4" s="41">
        <v>0</v>
      </c>
      <c r="C4" s="41">
        <v>0</v>
      </c>
      <c r="D4" s="42">
        <v>18</v>
      </c>
      <c r="E4" s="41">
        <v>0</v>
      </c>
      <c r="F4" s="41">
        <v>0</v>
      </c>
      <c r="G4" s="41">
        <v>0</v>
      </c>
      <c r="H4" s="41">
        <v>0</v>
      </c>
      <c r="I4" s="41">
        <v>0</v>
      </c>
      <c r="J4" s="41">
        <v>0</v>
      </c>
      <c r="K4" s="41">
        <v>0</v>
      </c>
      <c r="L4" s="41">
        <v>0</v>
      </c>
      <c r="M4" s="41">
        <v>0</v>
      </c>
      <c r="N4" s="41">
        <v>0</v>
      </c>
      <c r="O4" s="41">
        <v>0</v>
      </c>
      <c r="P4" s="41">
        <v>0</v>
      </c>
      <c r="Q4" s="41">
        <v>0</v>
      </c>
      <c r="R4" s="41">
        <v>0</v>
      </c>
      <c r="S4" s="41">
        <v>0</v>
      </c>
      <c r="T4" s="41">
        <v>0</v>
      </c>
      <c r="U4" s="41">
        <v>0</v>
      </c>
      <c r="V4" s="15">
        <f>SUM(B4:U4)</f>
        <v>18</v>
      </c>
    </row>
    <row r="5" spans="1:22">
      <c r="A5" s="32" t="s">
        <v>7</v>
      </c>
      <c r="B5" s="41">
        <v>0</v>
      </c>
      <c r="C5" s="41">
        <v>0</v>
      </c>
      <c r="D5" s="41">
        <v>0</v>
      </c>
      <c r="E5" s="41">
        <v>0</v>
      </c>
      <c r="F5" s="43">
        <v>3213</v>
      </c>
      <c r="G5" s="43">
        <v>0</v>
      </c>
      <c r="H5" s="43">
        <v>354</v>
      </c>
      <c r="I5" s="43">
        <v>0</v>
      </c>
      <c r="J5" s="43">
        <v>0</v>
      </c>
      <c r="K5" s="43">
        <v>0</v>
      </c>
      <c r="L5" s="43">
        <v>0</v>
      </c>
      <c r="M5" s="43">
        <v>831</v>
      </c>
      <c r="N5" s="43">
        <v>411</v>
      </c>
      <c r="O5" s="43">
        <v>928</v>
      </c>
      <c r="P5" s="43">
        <v>0</v>
      </c>
      <c r="Q5" s="43">
        <v>0</v>
      </c>
      <c r="R5" s="43">
        <v>0</v>
      </c>
      <c r="S5" s="43">
        <v>0</v>
      </c>
      <c r="T5" s="43">
        <v>0</v>
      </c>
      <c r="U5" s="43">
        <v>0</v>
      </c>
      <c r="V5" s="15">
        <f t="shared" ref="V5:V28" si="0">SUM(B5:U5)</f>
        <v>5737</v>
      </c>
    </row>
    <row r="6" spans="1:22">
      <c r="A6" s="27" t="s">
        <v>54</v>
      </c>
      <c r="B6" s="41">
        <v>0</v>
      </c>
      <c r="C6" s="41">
        <v>0</v>
      </c>
      <c r="D6" s="41">
        <v>0</v>
      </c>
      <c r="E6" s="41">
        <v>0</v>
      </c>
      <c r="F6" s="43">
        <v>0</v>
      </c>
      <c r="G6" s="43">
        <v>0</v>
      </c>
      <c r="H6" s="43">
        <v>0</v>
      </c>
      <c r="I6" s="43">
        <v>0</v>
      </c>
      <c r="J6" s="43">
        <v>0</v>
      </c>
      <c r="K6" s="43">
        <v>0</v>
      </c>
      <c r="L6" s="43">
        <v>0</v>
      </c>
      <c r="M6" s="43">
        <v>0</v>
      </c>
      <c r="N6" s="43">
        <v>0</v>
      </c>
      <c r="O6" s="43">
        <v>0</v>
      </c>
      <c r="P6" s="43">
        <v>0</v>
      </c>
      <c r="Q6" s="43">
        <v>0</v>
      </c>
      <c r="R6" s="43">
        <v>0</v>
      </c>
      <c r="S6" s="43">
        <v>0</v>
      </c>
      <c r="T6" s="43">
        <v>0</v>
      </c>
      <c r="U6" s="43">
        <v>464</v>
      </c>
      <c r="V6" s="15">
        <f t="shared" si="0"/>
        <v>464</v>
      </c>
    </row>
    <row r="7" spans="1:22">
      <c r="A7" s="44" t="s">
        <v>55</v>
      </c>
      <c r="B7" s="42">
        <v>0</v>
      </c>
      <c r="C7" s="42">
        <v>0</v>
      </c>
      <c r="D7" s="42">
        <v>0</v>
      </c>
      <c r="E7" s="42">
        <v>0</v>
      </c>
      <c r="F7" s="42">
        <v>0</v>
      </c>
      <c r="G7" s="42">
        <v>0</v>
      </c>
      <c r="H7" s="42">
        <v>0</v>
      </c>
      <c r="I7" s="42">
        <v>0</v>
      </c>
      <c r="J7" s="42">
        <v>0</v>
      </c>
      <c r="K7" s="42">
        <v>0</v>
      </c>
      <c r="L7" s="42">
        <v>0</v>
      </c>
      <c r="M7" s="42">
        <v>217</v>
      </c>
      <c r="N7" s="42">
        <v>474</v>
      </c>
      <c r="O7" s="42">
        <v>0</v>
      </c>
      <c r="P7" s="42">
        <v>0</v>
      </c>
      <c r="Q7" s="42">
        <v>0</v>
      </c>
      <c r="R7" s="42">
        <v>0</v>
      </c>
      <c r="S7" s="42">
        <v>0</v>
      </c>
      <c r="T7" s="42">
        <v>0</v>
      </c>
      <c r="U7" s="42">
        <v>0</v>
      </c>
      <c r="V7" s="15">
        <f t="shared" si="0"/>
        <v>691</v>
      </c>
    </row>
    <row r="8" spans="1:22">
      <c r="A8" s="45" t="s">
        <v>65</v>
      </c>
      <c r="B8" s="46">
        <v>8564</v>
      </c>
      <c r="C8" s="46">
        <v>2415</v>
      </c>
      <c r="D8" s="46">
        <v>3053</v>
      </c>
      <c r="E8" s="46">
        <v>1730</v>
      </c>
      <c r="F8" s="46">
        <v>2183</v>
      </c>
      <c r="G8" s="46">
        <v>415</v>
      </c>
      <c r="H8" s="46">
        <v>615</v>
      </c>
      <c r="I8" s="46">
        <v>199</v>
      </c>
      <c r="J8" s="46">
        <v>744</v>
      </c>
      <c r="K8" s="46">
        <v>2554</v>
      </c>
      <c r="L8" s="46">
        <v>698</v>
      </c>
      <c r="M8" s="46">
        <v>0</v>
      </c>
      <c r="N8" s="46">
        <v>7</v>
      </c>
      <c r="O8" s="46">
        <v>2625</v>
      </c>
      <c r="P8" s="46">
        <v>0</v>
      </c>
      <c r="Q8" s="46">
        <v>0</v>
      </c>
      <c r="R8" s="46">
        <v>0</v>
      </c>
      <c r="S8" s="46">
        <v>210</v>
      </c>
      <c r="T8" s="46">
        <v>159</v>
      </c>
      <c r="U8" s="46">
        <v>168</v>
      </c>
      <c r="V8" s="15">
        <f t="shared" si="0"/>
        <v>26339</v>
      </c>
    </row>
    <row r="9" spans="1:22">
      <c r="A9" s="47" t="s">
        <v>2</v>
      </c>
      <c r="B9" s="48">
        <v>0</v>
      </c>
      <c r="C9" s="48">
        <v>54700</v>
      </c>
      <c r="D9" s="48">
        <v>4500</v>
      </c>
      <c r="E9" s="48">
        <v>0</v>
      </c>
      <c r="F9" s="48">
        <v>2220</v>
      </c>
      <c r="G9" s="48">
        <v>243</v>
      </c>
      <c r="H9" s="48">
        <v>1038</v>
      </c>
      <c r="I9" s="48">
        <v>0</v>
      </c>
      <c r="J9" s="48">
        <v>0</v>
      </c>
      <c r="K9" s="48">
        <v>4800</v>
      </c>
      <c r="L9" s="48">
        <v>0</v>
      </c>
      <c r="M9" s="48">
        <v>0</v>
      </c>
      <c r="N9" s="48">
        <v>0</v>
      </c>
      <c r="O9" s="48">
        <v>3250</v>
      </c>
      <c r="P9" s="48">
        <v>0</v>
      </c>
      <c r="Q9" s="48">
        <v>0</v>
      </c>
      <c r="R9" s="48">
        <v>0</v>
      </c>
      <c r="S9" s="48">
        <v>0</v>
      </c>
      <c r="T9" s="48">
        <v>0</v>
      </c>
      <c r="U9" s="48">
        <v>0</v>
      </c>
      <c r="V9" s="15">
        <f t="shared" si="0"/>
        <v>70751</v>
      </c>
    </row>
    <row r="10" spans="1:22">
      <c r="A10" s="49" t="s">
        <v>21</v>
      </c>
      <c r="B10" s="43">
        <v>0</v>
      </c>
      <c r="C10" s="43">
        <v>0</v>
      </c>
      <c r="D10" s="43">
        <v>0</v>
      </c>
      <c r="E10" s="43">
        <v>0</v>
      </c>
      <c r="F10" s="43">
        <v>1873</v>
      </c>
      <c r="G10" s="43">
        <v>0</v>
      </c>
      <c r="H10" s="43">
        <v>0</v>
      </c>
      <c r="I10" s="43">
        <v>0</v>
      </c>
      <c r="J10" s="43">
        <v>0</v>
      </c>
      <c r="K10" s="43">
        <v>0</v>
      </c>
      <c r="L10" s="43">
        <v>0</v>
      </c>
      <c r="M10" s="43">
        <v>0</v>
      </c>
      <c r="N10" s="43">
        <v>0</v>
      </c>
      <c r="O10" s="43">
        <v>0</v>
      </c>
      <c r="P10" s="43">
        <v>0</v>
      </c>
      <c r="Q10" s="43">
        <v>0</v>
      </c>
      <c r="R10" s="43">
        <v>0</v>
      </c>
      <c r="S10" s="43">
        <v>0</v>
      </c>
      <c r="T10" s="43">
        <v>0</v>
      </c>
      <c r="U10" s="43">
        <v>0</v>
      </c>
      <c r="V10" s="15">
        <f t="shared" si="0"/>
        <v>1873</v>
      </c>
    </row>
    <row r="11" spans="1:22">
      <c r="A11" s="50" t="s">
        <v>20</v>
      </c>
      <c r="B11" s="46">
        <v>0</v>
      </c>
      <c r="C11" s="46">
        <v>0</v>
      </c>
      <c r="D11" s="46">
        <v>0</v>
      </c>
      <c r="E11" s="46">
        <v>0</v>
      </c>
      <c r="F11" s="46">
        <v>1464</v>
      </c>
      <c r="G11" s="46">
        <v>0</v>
      </c>
      <c r="H11" s="46">
        <v>0</v>
      </c>
      <c r="I11" s="46">
        <v>0</v>
      </c>
      <c r="J11" s="46">
        <v>0</v>
      </c>
      <c r="K11" s="46">
        <v>0</v>
      </c>
      <c r="L11" s="46">
        <v>0</v>
      </c>
      <c r="M11" s="46">
        <v>0</v>
      </c>
      <c r="N11" s="46">
        <v>0</v>
      </c>
      <c r="O11" s="46">
        <v>0</v>
      </c>
      <c r="P11" s="46">
        <v>0</v>
      </c>
      <c r="Q11" s="46">
        <v>0</v>
      </c>
      <c r="R11" s="46">
        <v>0</v>
      </c>
      <c r="S11" s="46">
        <v>0</v>
      </c>
      <c r="T11" s="46">
        <v>0</v>
      </c>
      <c r="U11" s="46">
        <v>0</v>
      </c>
      <c r="V11" s="15">
        <f t="shared" si="0"/>
        <v>1464</v>
      </c>
    </row>
    <row r="12" spans="1:22">
      <c r="A12" s="49" t="s">
        <v>24</v>
      </c>
      <c r="B12" s="43">
        <v>0</v>
      </c>
      <c r="C12" s="43">
        <v>0</v>
      </c>
      <c r="D12" s="43">
        <v>0</v>
      </c>
      <c r="E12" s="43">
        <v>0</v>
      </c>
      <c r="F12" s="43">
        <v>3213</v>
      </c>
      <c r="G12" s="43">
        <v>0</v>
      </c>
      <c r="H12" s="43">
        <v>0</v>
      </c>
      <c r="I12" s="43">
        <v>0</v>
      </c>
      <c r="J12" s="43">
        <v>0</v>
      </c>
      <c r="K12" s="43">
        <v>0</v>
      </c>
      <c r="L12" s="43">
        <v>0</v>
      </c>
      <c r="M12" s="43">
        <v>0</v>
      </c>
      <c r="N12" s="43">
        <v>0</v>
      </c>
      <c r="O12" s="43">
        <v>0</v>
      </c>
      <c r="P12" s="43">
        <v>0</v>
      </c>
      <c r="Q12" s="43">
        <v>0</v>
      </c>
      <c r="R12" s="43">
        <v>0</v>
      </c>
      <c r="S12" s="43">
        <v>0</v>
      </c>
      <c r="T12" s="43">
        <v>0</v>
      </c>
      <c r="U12" s="43">
        <v>0</v>
      </c>
      <c r="V12" s="15">
        <f t="shared" si="0"/>
        <v>3213</v>
      </c>
    </row>
    <row r="13" spans="1:22">
      <c r="A13" s="49" t="s">
        <v>23</v>
      </c>
      <c r="B13" s="43">
        <v>0</v>
      </c>
      <c r="C13" s="43">
        <v>0</v>
      </c>
      <c r="D13" s="43">
        <v>0</v>
      </c>
      <c r="E13" s="43">
        <v>0</v>
      </c>
      <c r="F13" s="43">
        <v>2597</v>
      </c>
      <c r="G13" s="43">
        <v>0</v>
      </c>
      <c r="H13" s="43">
        <v>0</v>
      </c>
      <c r="I13" s="43">
        <v>0</v>
      </c>
      <c r="J13" s="43">
        <v>0</v>
      </c>
      <c r="K13" s="43">
        <v>0</v>
      </c>
      <c r="L13" s="43">
        <v>0</v>
      </c>
      <c r="M13" s="43">
        <v>0</v>
      </c>
      <c r="N13" s="43">
        <v>0</v>
      </c>
      <c r="O13" s="43">
        <v>0</v>
      </c>
      <c r="P13" s="43">
        <v>0</v>
      </c>
      <c r="Q13" s="43">
        <v>0</v>
      </c>
      <c r="R13" s="43">
        <v>0</v>
      </c>
      <c r="S13" s="43">
        <v>0</v>
      </c>
      <c r="T13" s="43">
        <v>0</v>
      </c>
      <c r="U13" s="43">
        <v>0</v>
      </c>
      <c r="V13" s="15">
        <f t="shared" si="0"/>
        <v>2597</v>
      </c>
    </row>
    <row r="14" spans="1:22">
      <c r="A14" s="50" t="s">
        <v>25</v>
      </c>
      <c r="B14" s="46">
        <v>0</v>
      </c>
      <c r="C14" s="46">
        <v>0</v>
      </c>
      <c r="D14" s="46">
        <v>0</v>
      </c>
      <c r="E14" s="46">
        <v>0</v>
      </c>
      <c r="F14" s="46">
        <v>1663</v>
      </c>
      <c r="G14" s="46">
        <v>0</v>
      </c>
      <c r="H14" s="46">
        <v>0</v>
      </c>
      <c r="I14" s="46">
        <v>0</v>
      </c>
      <c r="J14" s="46">
        <v>0</v>
      </c>
      <c r="K14" s="46">
        <v>0</v>
      </c>
      <c r="L14" s="46">
        <v>0</v>
      </c>
      <c r="M14" s="46">
        <v>0</v>
      </c>
      <c r="N14" s="46">
        <v>0</v>
      </c>
      <c r="O14" s="46">
        <v>0</v>
      </c>
      <c r="P14" s="46">
        <v>0</v>
      </c>
      <c r="Q14" s="46">
        <v>0</v>
      </c>
      <c r="R14" s="46">
        <v>0</v>
      </c>
      <c r="S14" s="46">
        <v>0</v>
      </c>
      <c r="T14" s="46">
        <v>0</v>
      </c>
      <c r="U14" s="46">
        <v>0</v>
      </c>
      <c r="V14" s="15">
        <f t="shared" si="0"/>
        <v>1663</v>
      </c>
    </row>
    <row r="15" spans="1:22">
      <c r="A15" s="49" t="s">
        <v>3</v>
      </c>
      <c r="B15" s="43">
        <v>745</v>
      </c>
      <c r="C15" s="43">
        <v>0</v>
      </c>
      <c r="D15" s="43">
        <v>389</v>
      </c>
      <c r="E15" s="43">
        <v>0</v>
      </c>
      <c r="F15" s="43">
        <v>0</v>
      </c>
      <c r="G15" s="43">
        <v>0</v>
      </c>
      <c r="H15" s="43">
        <v>0</v>
      </c>
      <c r="I15" s="43">
        <v>0</v>
      </c>
      <c r="J15" s="43">
        <v>0</v>
      </c>
      <c r="K15" s="43">
        <v>0</v>
      </c>
      <c r="L15" s="43">
        <v>0</v>
      </c>
      <c r="M15" s="43">
        <v>531</v>
      </c>
      <c r="N15" s="43">
        <v>152</v>
      </c>
      <c r="O15" s="43">
        <v>0</v>
      </c>
      <c r="P15" s="43">
        <v>0</v>
      </c>
      <c r="Q15" s="43">
        <v>0</v>
      </c>
      <c r="R15" s="43">
        <v>0</v>
      </c>
      <c r="S15" s="43">
        <v>0</v>
      </c>
      <c r="T15" s="43">
        <v>0</v>
      </c>
      <c r="U15" s="43">
        <v>0</v>
      </c>
      <c r="V15" s="15">
        <f t="shared" si="0"/>
        <v>1817</v>
      </c>
    </row>
    <row r="16" spans="1:22">
      <c r="A16" s="50" t="s">
        <v>4</v>
      </c>
      <c r="B16" s="46">
        <v>0</v>
      </c>
      <c r="C16" s="46">
        <v>0</v>
      </c>
      <c r="D16" s="46">
        <v>0</v>
      </c>
      <c r="E16" s="46">
        <v>0</v>
      </c>
      <c r="F16" s="46">
        <v>0</v>
      </c>
      <c r="G16" s="46">
        <v>0</v>
      </c>
      <c r="H16" s="46">
        <v>140</v>
      </c>
      <c r="I16" s="46">
        <v>0</v>
      </c>
      <c r="J16" s="46">
        <v>0</v>
      </c>
      <c r="K16" s="46">
        <v>0</v>
      </c>
      <c r="L16" s="46">
        <v>0</v>
      </c>
      <c r="M16" s="46">
        <v>65</v>
      </c>
      <c r="N16" s="46">
        <v>0</v>
      </c>
      <c r="O16" s="46">
        <v>0</v>
      </c>
      <c r="P16" s="46">
        <v>0</v>
      </c>
      <c r="Q16" s="46">
        <v>0</v>
      </c>
      <c r="R16" s="46">
        <v>0</v>
      </c>
      <c r="S16" s="46">
        <v>0</v>
      </c>
      <c r="T16" s="46">
        <v>0</v>
      </c>
      <c r="U16" s="46">
        <v>0</v>
      </c>
      <c r="V16" s="15">
        <f t="shared" si="0"/>
        <v>205</v>
      </c>
    </row>
    <row r="17" spans="1:22">
      <c r="A17" s="49" t="s">
        <v>9</v>
      </c>
      <c r="B17" s="43">
        <v>0</v>
      </c>
      <c r="C17" s="43">
        <v>0</v>
      </c>
      <c r="D17" s="43">
        <v>1234</v>
      </c>
      <c r="E17" s="43">
        <v>0</v>
      </c>
      <c r="F17" s="43">
        <v>0</v>
      </c>
      <c r="G17" s="43">
        <v>0</v>
      </c>
      <c r="H17" s="43">
        <v>0</v>
      </c>
      <c r="I17" s="43">
        <v>0</v>
      </c>
      <c r="J17" s="43">
        <v>0</v>
      </c>
      <c r="K17" s="43">
        <v>0</v>
      </c>
      <c r="L17" s="43">
        <v>0</v>
      </c>
      <c r="M17" s="43">
        <v>0</v>
      </c>
      <c r="N17" s="43">
        <v>0</v>
      </c>
      <c r="O17" s="43">
        <v>0</v>
      </c>
      <c r="P17" s="43">
        <v>0</v>
      </c>
      <c r="Q17" s="43">
        <v>0</v>
      </c>
      <c r="R17" s="43">
        <v>0</v>
      </c>
      <c r="S17" s="43">
        <v>0</v>
      </c>
      <c r="T17" s="43">
        <v>0</v>
      </c>
      <c r="U17" s="43">
        <v>0</v>
      </c>
      <c r="V17" s="15">
        <f t="shared" si="0"/>
        <v>1234</v>
      </c>
    </row>
    <row r="18" spans="1:22">
      <c r="A18" s="49" t="s">
        <v>45</v>
      </c>
      <c r="B18" s="43">
        <v>149</v>
      </c>
      <c r="C18" s="43">
        <v>0</v>
      </c>
      <c r="D18" s="43">
        <v>2458</v>
      </c>
      <c r="E18" s="43">
        <v>0</v>
      </c>
      <c r="F18" s="43">
        <v>0</v>
      </c>
      <c r="G18" s="43">
        <v>0</v>
      </c>
      <c r="H18" s="43">
        <v>828</v>
      </c>
      <c r="I18" s="43">
        <v>0</v>
      </c>
      <c r="J18" s="43">
        <v>0</v>
      </c>
      <c r="K18" s="43">
        <v>0</v>
      </c>
      <c r="L18" s="43">
        <v>0</v>
      </c>
      <c r="M18" s="43">
        <v>0</v>
      </c>
      <c r="N18" s="43">
        <v>0</v>
      </c>
      <c r="O18" s="43">
        <v>0</v>
      </c>
      <c r="P18" s="43">
        <v>0</v>
      </c>
      <c r="Q18" s="43">
        <v>0</v>
      </c>
      <c r="R18" s="43">
        <v>0</v>
      </c>
      <c r="S18" s="43">
        <v>110</v>
      </c>
      <c r="T18" s="43">
        <v>0</v>
      </c>
      <c r="U18" s="43">
        <v>0</v>
      </c>
      <c r="V18" s="15">
        <f t="shared" si="0"/>
        <v>3545</v>
      </c>
    </row>
    <row r="19" spans="1:22">
      <c r="A19" s="49" t="s">
        <v>8</v>
      </c>
      <c r="B19" s="43">
        <v>23</v>
      </c>
      <c r="C19" s="43">
        <v>0</v>
      </c>
      <c r="D19" s="43">
        <v>1209</v>
      </c>
      <c r="E19" s="43">
        <v>0</v>
      </c>
      <c r="F19" s="43">
        <v>0</v>
      </c>
      <c r="G19" s="43">
        <v>165</v>
      </c>
      <c r="H19" s="43">
        <v>0</v>
      </c>
      <c r="I19" s="43">
        <v>97</v>
      </c>
      <c r="J19" s="43">
        <v>0</v>
      </c>
      <c r="K19" s="43">
        <v>0</v>
      </c>
      <c r="L19" s="43">
        <v>0</v>
      </c>
      <c r="M19" s="43">
        <v>128</v>
      </c>
      <c r="N19" s="43">
        <v>420</v>
      </c>
      <c r="O19" s="43">
        <v>38</v>
      </c>
      <c r="P19" s="43">
        <v>0</v>
      </c>
      <c r="Q19" s="43">
        <v>0</v>
      </c>
      <c r="R19" s="43">
        <v>0</v>
      </c>
      <c r="S19" s="43">
        <v>0</v>
      </c>
      <c r="T19" s="43">
        <v>0</v>
      </c>
      <c r="U19" s="43">
        <v>0</v>
      </c>
      <c r="V19" s="15">
        <f t="shared" si="0"/>
        <v>2080</v>
      </c>
    </row>
    <row r="20" spans="1:22">
      <c r="A20" s="49" t="s">
        <v>12</v>
      </c>
      <c r="B20" s="43">
        <v>54</v>
      </c>
      <c r="C20" s="43">
        <v>0</v>
      </c>
      <c r="D20" s="43">
        <v>0</v>
      </c>
      <c r="E20" s="43">
        <v>0</v>
      </c>
      <c r="F20" s="43">
        <v>0</v>
      </c>
      <c r="G20" s="43">
        <v>0</v>
      </c>
      <c r="H20" s="43">
        <v>0</v>
      </c>
      <c r="I20" s="43">
        <v>0</v>
      </c>
      <c r="J20" s="43">
        <v>0</v>
      </c>
      <c r="K20" s="43">
        <v>0</v>
      </c>
      <c r="L20" s="43">
        <v>0</v>
      </c>
      <c r="M20" s="43">
        <v>38</v>
      </c>
      <c r="N20" s="43">
        <v>47</v>
      </c>
      <c r="O20" s="43">
        <v>0</v>
      </c>
      <c r="P20" s="43">
        <v>0</v>
      </c>
      <c r="Q20" s="43">
        <v>0</v>
      </c>
      <c r="R20" s="43">
        <v>0</v>
      </c>
      <c r="S20" s="43">
        <v>0</v>
      </c>
      <c r="T20" s="43">
        <v>0</v>
      </c>
      <c r="U20" s="43">
        <v>0</v>
      </c>
      <c r="V20" s="15">
        <f t="shared" si="0"/>
        <v>139</v>
      </c>
    </row>
    <row r="21" spans="1:22">
      <c r="A21" s="49" t="s">
        <v>11</v>
      </c>
      <c r="B21" s="43">
        <v>274</v>
      </c>
      <c r="C21" s="43">
        <v>0</v>
      </c>
      <c r="D21" s="43">
        <v>539</v>
      </c>
      <c r="E21" s="43">
        <v>0</v>
      </c>
      <c r="F21" s="43">
        <v>0</v>
      </c>
      <c r="G21" s="43">
        <v>2073</v>
      </c>
      <c r="H21" s="43">
        <v>0</v>
      </c>
      <c r="I21" s="43">
        <v>0</v>
      </c>
      <c r="J21" s="43">
        <v>0</v>
      </c>
      <c r="K21" s="43">
        <v>0</v>
      </c>
      <c r="L21" s="43">
        <v>0</v>
      </c>
      <c r="M21" s="43">
        <v>0</v>
      </c>
      <c r="N21" s="43">
        <v>54</v>
      </c>
      <c r="O21" s="43">
        <v>640</v>
      </c>
      <c r="P21" s="43">
        <v>0</v>
      </c>
      <c r="Q21" s="43">
        <v>0</v>
      </c>
      <c r="R21" s="43">
        <v>0</v>
      </c>
      <c r="S21" s="43">
        <v>0</v>
      </c>
      <c r="T21" s="43">
        <v>0</v>
      </c>
      <c r="U21" s="43">
        <v>0</v>
      </c>
      <c r="V21" s="15">
        <f t="shared" si="0"/>
        <v>3580</v>
      </c>
    </row>
    <row r="22" spans="1:22">
      <c r="A22" s="49" t="s">
        <v>16</v>
      </c>
      <c r="B22" s="43">
        <v>869</v>
      </c>
      <c r="C22" s="43">
        <v>792</v>
      </c>
      <c r="D22" s="43">
        <v>13117</v>
      </c>
      <c r="E22" s="43">
        <v>20518</v>
      </c>
      <c r="F22" s="43">
        <v>0</v>
      </c>
      <c r="G22" s="43">
        <v>0</v>
      </c>
      <c r="H22" s="43">
        <v>0</v>
      </c>
      <c r="I22" s="43">
        <v>0</v>
      </c>
      <c r="J22" s="43">
        <v>0</v>
      </c>
      <c r="K22" s="43">
        <v>0</v>
      </c>
      <c r="L22" s="43">
        <v>0</v>
      </c>
      <c r="M22" s="43">
        <v>0</v>
      </c>
      <c r="N22" s="43">
        <v>0</v>
      </c>
      <c r="O22" s="43">
        <v>234</v>
      </c>
      <c r="P22" s="43">
        <v>0</v>
      </c>
      <c r="Q22" s="43">
        <v>0</v>
      </c>
      <c r="R22" s="43">
        <v>0</v>
      </c>
      <c r="S22" s="43">
        <v>0</v>
      </c>
      <c r="T22" s="43">
        <v>73</v>
      </c>
      <c r="U22" s="43">
        <v>0</v>
      </c>
      <c r="V22" s="15">
        <f t="shared" si="0"/>
        <v>35603</v>
      </c>
    </row>
    <row r="23" spans="1:22">
      <c r="A23" s="49" t="s">
        <v>10</v>
      </c>
      <c r="B23" s="43">
        <v>12072</v>
      </c>
      <c r="C23" s="43">
        <v>5347</v>
      </c>
      <c r="D23" s="43">
        <v>408</v>
      </c>
      <c r="E23" s="43">
        <v>0</v>
      </c>
      <c r="F23" s="43">
        <v>0</v>
      </c>
      <c r="G23" s="43">
        <v>3924</v>
      </c>
      <c r="H23" s="43">
        <v>1732</v>
      </c>
      <c r="I23" s="43">
        <v>0</v>
      </c>
      <c r="J23" s="43">
        <v>0</v>
      </c>
      <c r="K23" s="43">
        <v>0</v>
      </c>
      <c r="L23" s="43">
        <v>0</v>
      </c>
      <c r="M23" s="43">
        <v>0</v>
      </c>
      <c r="N23" s="43">
        <v>0</v>
      </c>
      <c r="O23" s="43">
        <v>0</v>
      </c>
      <c r="P23" s="43">
        <v>0</v>
      </c>
      <c r="Q23" s="43">
        <v>0</v>
      </c>
      <c r="R23" s="43">
        <v>0</v>
      </c>
      <c r="S23" s="43">
        <v>403</v>
      </c>
      <c r="T23" s="43">
        <v>0</v>
      </c>
      <c r="U23" s="43">
        <v>0</v>
      </c>
      <c r="V23" s="15">
        <f t="shared" si="0"/>
        <v>23886</v>
      </c>
    </row>
    <row r="24" spans="1:22">
      <c r="A24" s="49" t="s">
        <v>30</v>
      </c>
      <c r="B24" s="43">
        <v>1467</v>
      </c>
      <c r="C24" s="43">
        <v>368</v>
      </c>
      <c r="D24" s="43">
        <v>0</v>
      </c>
      <c r="E24" s="43">
        <v>0</v>
      </c>
      <c r="F24" s="43">
        <v>0</v>
      </c>
      <c r="G24" s="43">
        <v>232</v>
      </c>
      <c r="H24" s="43">
        <v>244</v>
      </c>
      <c r="I24" s="43">
        <v>0</v>
      </c>
      <c r="J24" s="43">
        <v>0</v>
      </c>
      <c r="K24" s="43">
        <v>0</v>
      </c>
      <c r="L24" s="43">
        <v>0</v>
      </c>
      <c r="M24" s="43">
        <v>90</v>
      </c>
      <c r="N24" s="43">
        <v>54</v>
      </c>
      <c r="O24" s="43">
        <v>87</v>
      </c>
      <c r="P24" s="43">
        <v>0</v>
      </c>
      <c r="Q24" s="43">
        <v>0</v>
      </c>
      <c r="R24" s="43">
        <v>0</v>
      </c>
      <c r="S24" s="43">
        <v>0</v>
      </c>
      <c r="T24" s="43">
        <v>0</v>
      </c>
      <c r="U24" s="43">
        <v>0</v>
      </c>
      <c r="V24" s="15">
        <f t="shared" si="0"/>
        <v>2542</v>
      </c>
    </row>
    <row r="25" spans="1:22">
      <c r="A25" s="49" t="s">
        <v>13</v>
      </c>
      <c r="B25" s="43">
        <v>1507</v>
      </c>
      <c r="C25" s="43">
        <v>0</v>
      </c>
      <c r="D25" s="43">
        <v>1030</v>
      </c>
      <c r="E25" s="43">
        <v>0</v>
      </c>
      <c r="F25" s="43">
        <v>9642</v>
      </c>
      <c r="G25" s="43">
        <v>0</v>
      </c>
      <c r="H25" s="43">
        <v>2368</v>
      </c>
      <c r="I25" s="43">
        <v>0</v>
      </c>
      <c r="J25" s="43">
        <v>0</v>
      </c>
      <c r="K25" s="43">
        <v>0</v>
      </c>
      <c r="L25" s="43">
        <v>0</v>
      </c>
      <c r="M25" s="43">
        <v>0</v>
      </c>
      <c r="N25" s="43">
        <v>0</v>
      </c>
      <c r="O25" s="43">
        <v>0</v>
      </c>
      <c r="P25" s="43">
        <v>0</v>
      </c>
      <c r="Q25" s="43">
        <v>0</v>
      </c>
      <c r="R25" s="43">
        <v>0</v>
      </c>
      <c r="S25" s="43">
        <v>0</v>
      </c>
      <c r="T25" s="43">
        <v>1004</v>
      </c>
      <c r="U25" s="43">
        <v>0</v>
      </c>
      <c r="V25" s="15">
        <f t="shared" si="0"/>
        <v>15551</v>
      </c>
    </row>
    <row r="26" spans="1:22">
      <c r="A26" s="49" t="s">
        <v>56</v>
      </c>
      <c r="B26" s="43">
        <v>0</v>
      </c>
      <c r="C26" s="43">
        <v>0</v>
      </c>
      <c r="D26" s="43">
        <v>3270</v>
      </c>
      <c r="E26" s="43">
        <v>0</v>
      </c>
      <c r="F26" s="43">
        <v>0</v>
      </c>
      <c r="G26" s="43">
        <v>0</v>
      </c>
      <c r="H26" s="43">
        <v>0</v>
      </c>
      <c r="I26" s="43">
        <v>0</v>
      </c>
      <c r="J26" s="43">
        <v>0</v>
      </c>
      <c r="K26" s="43">
        <v>0</v>
      </c>
      <c r="L26" s="43">
        <v>0</v>
      </c>
      <c r="M26" s="43">
        <v>0</v>
      </c>
      <c r="N26" s="43">
        <v>0</v>
      </c>
      <c r="O26" s="43">
        <v>0</v>
      </c>
      <c r="P26" s="43">
        <v>0</v>
      </c>
      <c r="Q26" s="43">
        <v>0</v>
      </c>
      <c r="R26" s="43">
        <v>0</v>
      </c>
      <c r="S26" s="43">
        <v>0</v>
      </c>
      <c r="T26" s="43">
        <v>0</v>
      </c>
      <c r="U26" s="43">
        <v>0</v>
      </c>
      <c r="V26" s="15">
        <f t="shared" si="0"/>
        <v>3270</v>
      </c>
    </row>
    <row r="27" spans="1:22">
      <c r="A27" s="51" t="s">
        <v>59</v>
      </c>
      <c r="B27" s="48">
        <v>4825</v>
      </c>
      <c r="C27" s="48">
        <v>2600</v>
      </c>
      <c r="D27" s="48">
        <v>17361</v>
      </c>
      <c r="E27" s="48">
        <v>3980</v>
      </c>
      <c r="F27" s="48">
        <v>4678</v>
      </c>
      <c r="G27" s="48">
        <v>3664</v>
      </c>
      <c r="H27" s="48">
        <v>1594</v>
      </c>
      <c r="I27" s="48">
        <v>0</v>
      </c>
      <c r="J27" s="48">
        <v>0</v>
      </c>
      <c r="K27" s="48">
        <v>0</v>
      </c>
      <c r="L27" s="48">
        <v>0</v>
      </c>
      <c r="M27" s="48">
        <v>0</v>
      </c>
      <c r="N27" s="48">
        <v>0</v>
      </c>
      <c r="O27" s="48">
        <v>133</v>
      </c>
      <c r="P27" s="48">
        <v>20</v>
      </c>
      <c r="Q27" s="48">
        <v>195</v>
      </c>
      <c r="R27" s="48">
        <v>50</v>
      </c>
      <c r="S27" s="48">
        <v>107</v>
      </c>
      <c r="T27" s="48">
        <v>0</v>
      </c>
      <c r="U27" s="48">
        <v>135</v>
      </c>
      <c r="V27" s="15">
        <f t="shared" si="0"/>
        <v>39342</v>
      </c>
    </row>
    <row r="28" spans="1:22">
      <c r="A28" s="27"/>
      <c r="B28" s="52">
        <f>SUM(B4:B27)</f>
        <v>30549</v>
      </c>
      <c r="C28" s="52">
        <f t="shared" ref="C28:U28" si="1">SUM(C4:C27)</f>
        <v>66222</v>
      </c>
      <c r="D28" s="52">
        <f t="shared" si="1"/>
        <v>48586</v>
      </c>
      <c r="E28" s="52">
        <f t="shared" si="1"/>
        <v>26228</v>
      </c>
      <c r="F28" s="52">
        <f t="shared" si="1"/>
        <v>32746</v>
      </c>
      <c r="G28" s="52">
        <f t="shared" si="1"/>
        <v>10716</v>
      </c>
      <c r="H28" s="52">
        <f t="shared" si="1"/>
        <v>8913</v>
      </c>
      <c r="I28" s="52">
        <f t="shared" si="1"/>
        <v>296</v>
      </c>
      <c r="J28" s="52">
        <f t="shared" si="1"/>
        <v>744</v>
      </c>
      <c r="K28" s="52">
        <f t="shared" si="1"/>
        <v>7354</v>
      </c>
      <c r="L28" s="52">
        <f t="shared" si="1"/>
        <v>698</v>
      </c>
      <c r="M28" s="52">
        <f t="shared" si="1"/>
        <v>1900</v>
      </c>
      <c r="N28" s="52">
        <f t="shared" si="1"/>
        <v>1619</v>
      </c>
      <c r="O28" s="52">
        <f t="shared" si="1"/>
        <v>7935</v>
      </c>
      <c r="P28" s="52">
        <f t="shared" si="1"/>
        <v>20</v>
      </c>
      <c r="Q28" s="52">
        <f t="shared" si="1"/>
        <v>195</v>
      </c>
      <c r="R28" s="52">
        <f t="shared" si="1"/>
        <v>50</v>
      </c>
      <c r="S28" s="52">
        <f t="shared" si="1"/>
        <v>830</v>
      </c>
      <c r="T28" s="52">
        <f t="shared" si="1"/>
        <v>1236</v>
      </c>
      <c r="U28" s="52">
        <f t="shared" si="1"/>
        <v>767</v>
      </c>
      <c r="V28" s="15">
        <f t="shared" si="0"/>
        <v>247604</v>
      </c>
    </row>
    <row r="29" spans="1:22">
      <c r="A29" s="28" t="s">
        <v>97</v>
      </c>
      <c r="B29" s="28" t="s">
        <v>95</v>
      </c>
      <c r="C29" s="28"/>
      <c r="D29" s="28"/>
      <c r="E29" s="28"/>
      <c r="F29" s="28"/>
      <c r="G29" s="28"/>
      <c r="H29" s="28"/>
      <c r="I29" s="28"/>
      <c r="J29" s="28"/>
      <c r="K29" s="28"/>
      <c r="L29" s="28"/>
      <c r="M29" s="28"/>
      <c r="N29" s="28"/>
      <c r="O29" s="28"/>
      <c r="P29" s="28"/>
      <c r="Q29" s="28"/>
      <c r="R29" s="28"/>
      <c r="S29" s="28"/>
      <c r="T29" s="28"/>
      <c r="U29" s="28"/>
      <c r="V29" s="29"/>
    </row>
    <row r="30" spans="1:22">
      <c r="A30" s="30"/>
      <c r="B30" s="13" t="s">
        <v>57</v>
      </c>
      <c r="C30" s="30"/>
      <c r="D30" s="30"/>
      <c r="E30" s="30"/>
      <c r="F30" s="30"/>
      <c r="G30" s="30"/>
      <c r="H30" s="30"/>
      <c r="I30" s="30"/>
      <c r="J30" s="30"/>
      <c r="K30" s="30"/>
      <c r="L30" s="30"/>
      <c r="M30" s="30"/>
      <c r="N30" s="30"/>
      <c r="O30" s="30"/>
      <c r="P30" s="30"/>
      <c r="Q30" s="30"/>
      <c r="R30" s="30"/>
      <c r="S30" s="30"/>
      <c r="T30" s="30"/>
      <c r="U30" s="30"/>
      <c r="V30" s="29"/>
    </row>
    <row r="31" spans="1:22">
      <c r="A31" s="31"/>
      <c r="B31" s="31" t="s">
        <v>44</v>
      </c>
      <c r="C31" s="31" t="s">
        <v>33</v>
      </c>
      <c r="D31" s="31" t="s">
        <v>1</v>
      </c>
      <c r="E31" s="31" t="s">
        <v>35</v>
      </c>
      <c r="F31" s="31" t="s">
        <v>19</v>
      </c>
      <c r="G31" s="31" t="s">
        <v>29</v>
      </c>
      <c r="H31" s="31" t="s">
        <v>46</v>
      </c>
      <c r="I31" s="31" t="s">
        <v>18</v>
      </c>
      <c r="J31" s="31" t="s">
        <v>17</v>
      </c>
      <c r="K31" s="31" t="s">
        <v>15</v>
      </c>
      <c r="L31" s="31" t="s">
        <v>14</v>
      </c>
      <c r="M31" s="31" t="s">
        <v>42</v>
      </c>
      <c r="N31" s="31" t="s">
        <v>39</v>
      </c>
      <c r="O31" s="31" t="s">
        <v>34</v>
      </c>
      <c r="P31" s="31" t="s">
        <v>28</v>
      </c>
      <c r="Q31" s="31" t="s">
        <v>27</v>
      </c>
      <c r="R31" s="31" t="s">
        <v>26</v>
      </c>
      <c r="S31" s="31" t="s">
        <v>32</v>
      </c>
      <c r="T31" s="31" t="s">
        <v>31</v>
      </c>
      <c r="U31" s="31" t="s">
        <v>36</v>
      </c>
    </row>
    <row r="32" spans="1:22">
      <c r="A32" s="1" t="s">
        <v>6</v>
      </c>
      <c r="B32" s="14"/>
      <c r="C32" s="14"/>
      <c r="D32" s="14">
        <v>12</v>
      </c>
      <c r="E32" s="14"/>
      <c r="F32" s="14">
        <v>1870.4163879</v>
      </c>
      <c r="G32" s="14"/>
      <c r="H32" s="14"/>
      <c r="I32" s="14"/>
      <c r="J32" s="14"/>
      <c r="K32" s="14"/>
      <c r="L32" s="14"/>
      <c r="M32" s="14"/>
      <c r="N32" s="14"/>
      <c r="O32" s="17">
        <v>693.57142850000002</v>
      </c>
      <c r="P32" s="14"/>
      <c r="Q32" s="14"/>
      <c r="R32" s="14"/>
      <c r="S32" s="14"/>
      <c r="T32" s="14"/>
      <c r="U32" s="14"/>
      <c r="V32" s="15">
        <f>SUM(B32:U32)</f>
        <v>2575.9878164000002</v>
      </c>
    </row>
    <row r="33" spans="1:22">
      <c r="A33" s="1" t="s">
        <v>5</v>
      </c>
      <c r="B33" s="14"/>
      <c r="C33" s="14"/>
      <c r="D33" s="14">
        <v>3402</v>
      </c>
      <c r="E33" s="14"/>
      <c r="F33" s="14">
        <v>707.34870520000004</v>
      </c>
      <c r="G33" s="14">
        <v>620</v>
      </c>
      <c r="H33" s="14">
        <v>615.78599922000001</v>
      </c>
      <c r="I33" s="14"/>
      <c r="J33" s="14"/>
      <c r="K33" s="14"/>
      <c r="L33" s="14"/>
      <c r="M33" s="14">
        <v>320</v>
      </c>
      <c r="N33" s="14">
        <v>518</v>
      </c>
      <c r="O33" s="17">
        <v>456</v>
      </c>
      <c r="P33" s="14"/>
      <c r="Q33" s="14"/>
      <c r="R33" s="14"/>
      <c r="S33" s="14"/>
      <c r="T33" s="14"/>
      <c r="U33" s="14"/>
      <c r="V33" s="15">
        <f t="shared" ref="V33:V59" si="2">SUM(B33:U33)</f>
        <v>6639.1347044200002</v>
      </c>
    </row>
    <row r="34" spans="1:22">
      <c r="A34" s="32" t="s">
        <v>7</v>
      </c>
      <c r="B34" s="18"/>
      <c r="C34" s="18"/>
      <c r="D34" s="18">
        <v>270</v>
      </c>
      <c r="E34" s="18"/>
      <c r="F34" s="18"/>
      <c r="G34" s="18">
        <v>3381</v>
      </c>
      <c r="H34" s="18"/>
      <c r="I34" s="18"/>
      <c r="J34" s="18"/>
      <c r="K34" s="18"/>
      <c r="L34" s="18"/>
      <c r="M34" s="18"/>
      <c r="N34" s="18"/>
      <c r="O34" s="18">
        <v>471.99999989999998</v>
      </c>
      <c r="P34" s="18"/>
      <c r="Q34" s="18"/>
      <c r="R34" s="18"/>
      <c r="S34" s="18"/>
      <c r="T34" s="18"/>
      <c r="U34" s="18"/>
      <c r="V34" s="15">
        <f t="shared" si="2"/>
        <v>4122.9999999000001</v>
      </c>
    </row>
    <row r="35" spans="1:22">
      <c r="A35" s="1" t="s">
        <v>40</v>
      </c>
      <c r="B35" s="14"/>
      <c r="C35" s="14"/>
      <c r="D35" s="14"/>
      <c r="E35" s="14"/>
      <c r="F35" s="14"/>
      <c r="G35" s="14"/>
      <c r="H35" s="14"/>
      <c r="I35" s="14"/>
      <c r="J35" s="14"/>
      <c r="K35" s="14"/>
      <c r="L35" s="14"/>
      <c r="M35" s="14">
        <v>212.00000001000001</v>
      </c>
      <c r="N35" s="14">
        <v>137.00000001000001</v>
      </c>
      <c r="O35" s="14"/>
      <c r="P35" s="14"/>
      <c r="Q35" s="14"/>
      <c r="R35" s="14"/>
      <c r="S35" s="14"/>
      <c r="T35" s="14"/>
      <c r="U35" s="14"/>
      <c r="V35" s="15">
        <f t="shared" si="2"/>
        <v>349.00000002000002</v>
      </c>
    </row>
    <row r="36" spans="1:22">
      <c r="A36" s="32" t="s">
        <v>38</v>
      </c>
      <c r="B36" s="18"/>
      <c r="C36" s="18"/>
      <c r="D36" s="18"/>
      <c r="E36" s="18"/>
      <c r="F36" s="18"/>
      <c r="G36" s="18"/>
      <c r="H36" s="18"/>
      <c r="I36" s="18"/>
      <c r="J36" s="18"/>
      <c r="K36" s="18"/>
      <c r="L36" s="18"/>
      <c r="M36" s="18"/>
      <c r="N36" s="18"/>
      <c r="O36" s="18"/>
      <c r="P36" s="18"/>
      <c r="Q36" s="18"/>
      <c r="R36" s="18"/>
      <c r="S36" s="18"/>
      <c r="T36" s="18"/>
      <c r="U36" s="18">
        <v>660</v>
      </c>
      <c r="V36" s="15">
        <f t="shared" si="2"/>
        <v>660</v>
      </c>
    </row>
    <row r="37" spans="1:22">
      <c r="A37" s="1" t="s">
        <v>41</v>
      </c>
      <c r="B37" s="14"/>
      <c r="C37" s="14"/>
      <c r="D37" s="14"/>
      <c r="E37" s="14"/>
      <c r="F37" s="14"/>
      <c r="G37" s="14"/>
      <c r="H37" s="14"/>
      <c r="I37" s="14"/>
      <c r="J37" s="14"/>
      <c r="K37" s="14"/>
      <c r="L37" s="14"/>
      <c r="M37" s="14"/>
      <c r="N37" s="14">
        <v>430</v>
      </c>
      <c r="O37" s="14"/>
      <c r="P37" s="14"/>
      <c r="Q37" s="14"/>
      <c r="R37" s="14"/>
      <c r="S37" s="14"/>
      <c r="T37" s="14"/>
      <c r="U37" s="14"/>
      <c r="V37" s="15">
        <f t="shared" si="2"/>
        <v>430</v>
      </c>
    </row>
    <row r="38" spans="1:22">
      <c r="A38" s="32" t="s">
        <v>43</v>
      </c>
      <c r="B38" s="18"/>
      <c r="C38" s="18"/>
      <c r="D38" s="18"/>
      <c r="E38" s="18"/>
      <c r="F38" s="18"/>
      <c r="G38" s="18"/>
      <c r="H38" s="18"/>
      <c r="I38" s="18"/>
      <c r="J38" s="18"/>
      <c r="K38" s="18"/>
      <c r="L38" s="18"/>
      <c r="M38" s="19">
        <v>520</v>
      </c>
      <c r="N38" s="18"/>
      <c r="O38" s="18"/>
      <c r="P38" s="18"/>
      <c r="Q38" s="18"/>
      <c r="R38" s="18"/>
      <c r="S38" s="18"/>
      <c r="T38" s="18"/>
      <c r="U38" s="18"/>
      <c r="V38" s="15">
        <f t="shared" si="2"/>
        <v>520</v>
      </c>
    </row>
    <row r="39" spans="1:22">
      <c r="A39" s="20" t="s">
        <v>65</v>
      </c>
      <c r="B39" s="21">
        <v>7935</v>
      </c>
      <c r="C39" s="21">
        <v>2549</v>
      </c>
      <c r="D39" s="21">
        <v>4637.0009769999997</v>
      </c>
      <c r="E39" s="21">
        <v>1586</v>
      </c>
      <c r="F39" s="21">
        <v>923</v>
      </c>
      <c r="G39" s="21">
        <v>540</v>
      </c>
      <c r="H39" s="21">
        <v>275.2637939</v>
      </c>
      <c r="I39" s="21">
        <v>258</v>
      </c>
      <c r="J39" s="21">
        <v>537</v>
      </c>
      <c r="K39" s="21">
        <v>2623</v>
      </c>
      <c r="L39" s="21">
        <v>591</v>
      </c>
      <c r="M39" s="21">
        <v>265.44000240000003</v>
      </c>
      <c r="N39" s="21">
        <v>457.9599915</v>
      </c>
      <c r="O39" s="21">
        <v>3028</v>
      </c>
      <c r="P39" s="21"/>
      <c r="Q39" s="21">
        <v>40.002998349999999</v>
      </c>
      <c r="R39" s="21">
        <v>36.299999239999998</v>
      </c>
      <c r="S39" s="21">
        <v>190</v>
      </c>
      <c r="T39" s="21">
        <v>0.21600000999999999</v>
      </c>
      <c r="U39" s="21">
        <v>148.6499939</v>
      </c>
      <c r="V39" s="15">
        <f t="shared" si="2"/>
        <v>26620.833756299999</v>
      </c>
    </row>
    <row r="40" spans="1:22">
      <c r="A40" s="33" t="s">
        <v>2</v>
      </c>
      <c r="B40" s="22"/>
      <c r="C40" s="23">
        <v>61761.000011999997</v>
      </c>
      <c r="D40" s="22">
        <v>7149</v>
      </c>
      <c r="E40" s="22">
        <v>7126.9500749999997</v>
      </c>
      <c r="F40" s="22"/>
      <c r="G40" s="22">
        <v>486</v>
      </c>
      <c r="H40" s="22"/>
      <c r="I40" s="22"/>
      <c r="J40" s="22"/>
      <c r="K40" s="22">
        <v>6835</v>
      </c>
      <c r="L40" s="22"/>
      <c r="M40" s="22"/>
      <c r="N40" s="22"/>
      <c r="O40" s="22">
        <v>4384</v>
      </c>
      <c r="P40" s="22"/>
      <c r="Q40" s="22"/>
      <c r="R40" s="22"/>
      <c r="S40" s="22"/>
      <c r="T40" s="22"/>
      <c r="U40" s="22"/>
      <c r="V40" s="15">
        <f t="shared" si="2"/>
        <v>87741.950087000005</v>
      </c>
    </row>
    <row r="41" spans="1:22">
      <c r="A41" s="1" t="s">
        <v>22</v>
      </c>
      <c r="B41" s="14">
        <v>5567.9000029999997</v>
      </c>
      <c r="C41" s="14"/>
      <c r="D41" s="14"/>
      <c r="E41" s="14"/>
      <c r="F41" s="14">
        <v>451.35998540000003</v>
      </c>
      <c r="G41" s="14"/>
      <c r="H41" s="14"/>
      <c r="I41" s="14"/>
      <c r="J41" s="14"/>
      <c r="K41" s="14"/>
      <c r="L41" s="14"/>
      <c r="M41" s="14"/>
      <c r="N41" s="14"/>
      <c r="O41" s="14"/>
      <c r="P41" s="14"/>
      <c r="Q41" s="14"/>
      <c r="R41" s="14"/>
      <c r="S41" s="14"/>
      <c r="T41" s="14"/>
      <c r="U41" s="14"/>
      <c r="V41" s="15">
        <f t="shared" si="2"/>
        <v>6019.2599884000001</v>
      </c>
    </row>
    <row r="42" spans="1:22">
      <c r="A42" s="1" t="s">
        <v>21</v>
      </c>
      <c r="B42" s="14"/>
      <c r="C42" s="14"/>
      <c r="D42" s="14"/>
      <c r="E42" s="14"/>
      <c r="F42" s="14">
        <v>5322.0000006</v>
      </c>
      <c r="G42" s="14"/>
      <c r="H42" s="14"/>
      <c r="I42" s="14"/>
      <c r="J42" s="14"/>
      <c r="K42" s="14"/>
      <c r="L42" s="14"/>
      <c r="M42" s="14"/>
      <c r="N42" s="14"/>
      <c r="O42" s="14"/>
      <c r="P42" s="14"/>
      <c r="Q42" s="14"/>
      <c r="R42" s="14"/>
      <c r="S42" s="14"/>
      <c r="T42" s="14"/>
      <c r="U42" s="14"/>
      <c r="V42" s="15">
        <f t="shared" si="2"/>
        <v>5322.0000006</v>
      </c>
    </row>
    <row r="43" spans="1:22">
      <c r="A43" s="32" t="s">
        <v>20</v>
      </c>
      <c r="B43" s="18">
        <v>3844.7000010000002</v>
      </c>
      <c r="C43" s="18"/>
      <c r="D43" s="18"/>
      <c r="E43" s="18"/>
      <c r="F43" s="18">
        <v>1840</v>
      </c>
      <c r="G43" s="18"/>
      <c r="H43" s="18"/>
      <c r="I43" s="18"/>
      <c r="J43" s="18"/>
      <c r="K43" s="18"/>
      <c r="L43" s="18"/>
      <c r="M43" s="18"/>
      <c r="N43" s="18"/>
      <c r="O43" s="18"/>
      <c r="P43" s="18"/>
      <c r="Q43" s="18"/>
      <c r="R43" s="18"/>
      <c r="S43" s="18"/>
      <c r="T43" s="18"/>
      <c r="U43" s="18"/>
      <c r="V43" s="15">
        <f t="shared" si="2"/>
        <v>5684.7000010000002</v>
      </c>
    </row>
    <row r="44" spans="1:22">
      <c r="A44" s="1" t="s">
        <v>24</v>
      </c>
      <c r="B44" s="14">
        <v>110</v>
      </c>
      <c r="C44" s="14"/>
      <c r="D44" s="14"/>
      <c r="E44" s="14">
        <v>4317.7899779999998</v>
      </c>
      <c r="F44" s="14">
        <v>6650.3693792000004</v>
      </c>
      <c r="G44" s="14"/>
      <c r="H44" s="14"/>
      <c r="I44" s="14"/>
      <c r="J44" s="14"/>
      <c r="K44" s="14"/>
      <c r="L44" s="14"/>
      <c r="M44" s="14"/>
      <c r="N44" s="14"/>
      <c r="O44" s="14">
        <v>277.42857140000001</v>
      </c>
      <c r="P44" s="14"/>
      <c r="Q44" s="14"/>
      <c r="R44" s="14"/>
      <c r="S44" s="14"/>
      <c r="T44" s="14"/>
      <c r="U44" s="14"/>
      <c r="V44" s="15">
        <f t="shared" si="2"/>
        <v>11355.5879286</v>
      </c>
    </row>
    <row r="45" spans="1:22">
      <c r="A45" s="1" t="s">
        <v>23</v>
      </c>
      <c r="B45" s="14">
        <v>5835.7999980000004</v>
      </c>
      <c r="C45" s="14"/>
      <c r="D45" s="14"/>
      <c r="E45" s="14"/>
      <c r="F45" s="14">
        <v>2122.0461156000001</v>
      </c>
      <c r="G45" s="14"/>
      <c r="H45" s="14"/>
      <c r="I45" s="14"/>
      <c r="J45" s="14"/>
      <c r="K45" s="14"/>
      <c r="L45" s="14"/>
      <c r="M45" s="14"/>
      <c r="N45" s="14">
        <v>259</v>
      </c>
      <c r="O45" s="14"/>
      <c r="P45" s="14"/>
      <c r="Q45" s="14"/>
      <c r="R45" s="14"/>
      <c r="S45" s="14"/>
      <c r="T45" s="14"/>
      <c r="U45" s="14"/>
      <c r="V45" s="15">
        <f t="shared" si="2"/>
        <v>8216.8461136000005</v>
      </c>
    </row>
    <row r="46" spans="1:22">
      <c r="A46" s="32" t="s">
        <v>25</v>
      </c>
      <c r="B46" s="18">
        <v>7703.8000101999996</v>
      </c>
      <c r="C46" s="18"/>
      <c r="D46" s="18"/>
      <c r="E46" s="18"/>
      <c r="F46" s="18">
        <v>4450.2999879999998</v>
      </c>
      <c r="G46" s="18"/>
      <c r="H46" s="18"/>
      <c r="I46" s="18"/>
      <c r="J46" s="18"/>
      <c r="K46" s="18"/>
      <c r="L46" s="18"/>
      <c r="M46" s="18"/>
      <c r="N46" s="18">
        <v>410</v>
      </c>
      <c r="O46" s="18"/>
      <c r="P46" s="18"/>
      <c r="Q46" s="18"/>
      <c r="R46" s="18"/>
      <c r="S46" s="18"/>
      <c r="T46" s="18"/>
      <c r="U46" s="18"/>
      <c r="V46" s="15">
        <f t="shared" si="2"/>
        <v>12564.099998199999</v>
      </c>
    </row>
    <row r="47" spans="1:22">
      <c r="A47" s="1" t="s">
        <v>4</v>
      </c>
      <c r="B47" s="14"/>
      <c r="C47" s="14"/>
      <c r="D47" s="14">
        <v>268.99999995000002</v>
      </c>
      <c r="E47" s="14"/>
      <c r="F47" s="14"/>
      <c r="G47" s="14"/>
      <c r="H47" s="14">
        <v>140</v>
      </c>
      <c r="I47" s="14"/>
      <c r="J47" s="14"/>
      <c r="K47" s="14"/>
      <c r="L47" s="14"/>
      <c r="M47" s="14"/>
      <c r="N47" s="14"/>
      <c r="O47" s="14"/>
      <c r="P47" s="14"/>
      <c r="Q47" s="14"/>
      <c r="R47" s="14"/>
      <c r="S47" s="14"/>
      <c r="T47" s="14"/>
      <c r="U47" s="14"/>
      <c r="V47" s="15">
        <f t="shared" si="2"/>
        <v>408.99999995000002</v>
      </c>
    </row>
    <row r="48" spans="1:22">
      <c r="A48" s="1" t="s">
        <v>3</v>
      </c>
      <c r="B48" s="14">
        <v>1059.38999838</v>
      </c>
      <c r="C48" s="14"/>
      <c r="D48" s="14">
        <v>68</v>
      </c>
      <c r="E48" s="14"/>
      <c r="F48" s="14"/>
      <c r="G48" s="14"/>
      <c r="H48" s="14"/>
      <c r="I48" s="14"/>
      <c r="J48" s="14"/>
      <c r="K48" s="14"/>
      <c r="L48" s="14"/>
      <c r="M48" s="14"/>
      <c r="N48" s="14"/>
      <c r="O48" s="14"/>
      <c r="P48" s="14"/>
      <c r="Q48" s="14"/>
      <c r="R48" s="14"/>
      <c r="S48" s="14"/>
      <c r="T48" s="14"/>
      <c r="U48" s="14"/>
      <c r="V48" s="15">
        <f t="shared" si="2"/>
        <v>1127.38999838</v>
      </c>
    </row>
    <row r="49" spans="1:23">
      <c r="A49" s="32" t="s">
        <v>37</v>
      </c>
      <c r="B49" s="18"/>
      <c r="C49" s="18"/>
      <c r="D49" s="18"/>
      <c r="E49" s="18"/>
      <c r="F49" s="18"/>
      <c r="G49" s="18"/>
      <c r="H49" s="18"/>
      <c r="I49" s="18"/>
      <c r="J49" s="18"/>
      <c r="K49" s="18"/>
      <c r="L49" s="18"/>
      <c r="M49" s="18"/>
      <c r="N49" s="18"/>
      <c r="O49" s="18"/>
      <c r="P49" s="18"/>
      <c r="Q49" s="18"/>
      <c r="R49" s="18"/>
      <c r="S49" s="18"/>
      <c r="T49" s="18"/>
      <c r="U49" s="18">
        <v>672</v>
      </c>
      <c r="V49" s="15">
        <f t="shared" si="2"/>
        <v>672</v>
      </c>
    </row>
    <row r="50" spans="1:23">
      <c r="A50" s="1" t="s">
        <v>9</v>
      </c>
      <c r="B50" s="14">
        <v>1993.8290024400001</v>
      </c>
      <c r="C50" s="14"/>
      <c r="D50" s="14">
        <v>57</v>
      </c>
      <c r="E50" s="14"/>
      <c r="F50" s="14"/>
      <c r="G50" s="14"/>
      <c r="H50" s="14"/>
      <c r="I50" s="14"/>
      <c r="J50" s="14"/>
      <c r="K50" s="14"/>
      <c r="L50" s="14"/>
      <c r="M50" s="14"/>
      <c r="N50" s="14"/>
      <c r="O50" s="14"/>
      <c r="P50" s="14"/>
      <c r="Q50" s="14"/>
      <c r="R50" s="14"/>
      <c r="S50" s="14"/>
      <c r="T50" s="14"/>
      <c r="U50" s="14">
        <v>94</v>
      </c>
      <c r="V50" s="15">
        <f t="shared" si="2"/>
        <v>2144.8290024400003</v>
      </c>
    </row>
    <row r="51" spans="1:23">
      <c r="A51" s="1" t="s">
        <v>45</v>
      </c>
      <c r="B51" s="14">
        <v>1120.1699980799999</v>
      </c>
      <c r="C51" s="14"/>
      <c r="D51" s="14"/>
      <c r="E51" s="14"/>
      <c r="F51" s="14"/>
      <c r="G51" s="14"/>
      <c r="H51" s="14">
        <v>781.10000032000005</v>
      </c>
      <c r="I51" s="14"/>
      <c r="J51" s="14"/>
      <c r="K51" s="14"/>
      <c r="L51" s="14"/>
      <c r="M51" s="14"/>
      <c r="N51" s="14"/>
      <c r="O51" s="14"/>
      <c r="P51" s="14"/>
      <c r="Q51" s="14"/>
      <c r="R51" s="14"/>
      <c r="S51" s="14"/>
      <c r="T51" s="14"/>
      <c r="U51" s="14"/>
      <c r="V51" s="15">
        <f t="shared" si="2"/>
        <v>1901.2699984000001</v>
      </c>
    </row>
    <row r="52" spans="1:23">
      <c r="A52" s="1" t="s">
        <v>8</v>
      </c>
      <c r="B52" s="14">
        <v>281.06000087000001</v>
      </c>
      <c r="C52" s="14">
        <v>199</v>
      </c>
      <c r="D52" s="14">
        <v>931</v>
      </c>
      <c r="E52" s="14"/>
      <c r="F52" s="14"/>
      <c r="G52" s="14">
        <v>40</v>
      </c>
      <c r="H52" s="14">
        <v>50</v>
      </c>
      <c r="I52" s="14"/>
      <c r="J52" s="14">
        <v>53.748001100000003</v>
      </c>
      <c r="K52" s="14">
        <v>57.041000369999999</v>
      </c>
      <c r="L52" s="14"/>
      <c r="M52" s="14"/>
      <c r="N52" s="14"/>
      <c r="O52" s="14">
        <v>232</v>
      </c>
      <c r="P52" s="14"/>
      <c r="Q52" s="14"/>
      <c r="R52" s="14"/>
      <c r="S52" s="14"/>
      <c r="T52" s="14"/>
      <c r="U52" s="14"/>
      <c r="V52" s="15">
        <f t="shared" si="2"/>
        <v>1843.84900234</v>
      </c>
    </row>
    <row r="53" spans="1:23">
      <c r="A53" s="1" t="s">
        <v>12</v>
      </c>
      <c r="B53" s="14">
        <v>3671.6880017399999</v>
      </c>
      <c r="C53" s="14"/>
      <c r="D53" s="14">
        <v>465</v>
      </c>
      <c r="E53" s="14"/>
      <c r="F53" s="14"/>
      <c r="G53" s="14">
        <v>1957.5000001999999</v>
      </c>
      <c r="H53" s="14"/>
      <c r="I53" s="14"/>
      <c r="J53" s="14"/>
      <c r="K53" s="14"/>
      <c r="L53" s="14"/>
      <c r="M53" s="14"/>
      <c r="N53" s="14"/>
      <c r="O53" s="14"/>
      <c r="P53" s="14"/>
      <c r="Q53" s="14"/>
      <c r="R53" s="14"/>
      <c r="S53" s="14"/>
      <c r="T53" s="14"/>
      <c r="U53" s="14"/>
      <c r="V53" s="15">
        <f t="shared" si="2"/>
        <v>6094.1880019399996</v>
      </c>
    </row>
    <row r="54" spans="1:23">
      <c r="A54" s="1" t="s">
        <v>11</v>
      </c>
      <c r="B54" s="14">
        <v>5511.9999564</v>
      </c>
      <c r="C54" s="14"/>
      <c r="D54" s="14">
        <v>14848.100037</v>
      </c>
      <c r="E54" s="14"/>
      <c r="F54" s="14"/>
      <c r="G54" s="14">
        <v>2232.0000000999999</v>
      </c>
      <c r="H54" s="14">
        <v>965</v>
      </c>
      <c r="I54" s="14"/>
      <c r="J54" s="14"/>
      <c r="K54" s="14"/>
      <c r="L54" s="14"/>
      <c r="M54" s="14">
        <v>23.200000760000002</v>
      </c>
      <c r="N54" s="14"/>
      <c r="O54" s="17">
        <v>640</v>
      </c>
      <c r="P54" s="14"/>
      <c r="Q54" s="14"/>
      <c r="R54" s="14"/>
      <c r="S54" s="14"/>
      <c r="T54" s="14"/>
      <c r="U54" s="14"/>
      <c r="V54" s="15">
        <f t="shared" si="2"/>
        <v>24220.29999426</v>
      </c>
    </row>
    <row r="55" spans="1:23">
      <c r="A55" s="1" t="s">
        <v>16</v>
      </c>
      <c r="B55" s="14"/>
      <c r="C55" s="14">
        <v>792</v>
      </c>
      <c r="D55" s="14"/>
      <c r="E55" s="14">
        <v>24498.5600013</v>
      </c>
      <c r="F55" s="14"/>
      <c r="G55" s="14"/>
      <c r="H55" s="14"/>
      <c r="I55" s="14"/>
      <c r="J55" s="14"/>
      <c r="K55" s="14">
        <v>267</v>
      </c>
      <c r="L55" s="14"/>
      <c r="M55" s="14"/>
      <c r="N55" s="14"/>
      <c r="O55" s="17">
        <v>234</v>
      </c>
      <c r="P55" s="14"/>
      <c r="Q55" s="14"/>
      <c r="R55" s="14"/>
      <c r="S55" s="14"/>
      <c r="T55" s="14">
        <v>99</v>
      </c>
      <c r="U55" s="14"/>
      <c r="V55" s="15">
        <f t="shared" si="2"/>
        <v>25890.5600013</v>
      </c>
    </row>
    <row r="56" spans="1:23">
      <c r="A56" s="1" t="s">
        <v>10</v>
      </c>
      <c r="B56" s="14"/>
      <c r="C56" s="14">
        <v>5346.9999995999997</v>
      </c>
      <c r="D56" s="14">
        <v>910</v>
      </c>
      <c r="E56" s="14"/>
      <c r="F56" s="14"/>
      <c r="G56" s="14">
        <v>6160.0000005000002</v>
      </c>
      <c r="H56" s="14">
        <v>3287.2000121999999</v>
      </c>
      <c r="I56" s="14"/>
      <c r="J56" s="14"/>
      <c r="K56" s="14"/>
      <c r="L56" s="14"/>
      <c r="M56" s="14"/>
      <c r="N56" s="14"/>
      <c r="O56" s="14"/>
      <c r="P56" s="14"/>
      <c r="Q56" s="14"/>
      <c r="R56" s="14"/>
      <c r="S56" s="14"/>
      <c r="T56" s="14"/>
      <c r="U56" s="14"/>
      <c r="V56" s="15">
        <f t="shared" si="2"/>
        <v>15704.2000123</v>
      </c>
    </row>
    <row r="57" spans="1:23">
      <c r="A57" s="1" t="s">
        <v>30</v>
      </c>
      <c r="B57" s="14">
        <v>3102.90800008</v>
      </c>
      <c r="C57" s="17">
        <v>437.00000010000002</v>
      </c>
      <c r="D57" s="14"/>
      <c r="E57" s="14"/>
      <c r="F57" s="14"/>
      <c r="G57" s="14">
        <v>602.79999882000004</v>
      </c>
      <c r="H57" s="14">
        <v>242</v>
      </c>
      <c r="I57" s="14"/>
      <c r="J57" s="14"/>
      <c r="K57" s="14"/>
      <c r="L57" s="14"/>
      <c r="M57" s="14"/>
      <c r="N57" s="14"/>
      <c r="O57" s="14">
        <v>87</v>
      </c>
      <c r="P57" s="14"/>
      <c r="Q57" s="14"/>
      <c r="R57" s="14"/>
      <c r="S57" s="14"/>
      <c r="T57" s="14"/>
      <c r="U57" s="14"/>
      <c r="V57" s="15">
        <f t="shared" si="2"/>
        <v>4471.7079990000002</v>
      </c>
    </row>
    <row r="58" spans="1:23">
      <c r="A58" s="32" t="s">
        <v>13</v>
      </c>
      <c r="B58" s="18">
        <v>6677.0999892</v>
      </c>
      <c r="C58" s="18">
        <v>414</v>
      </c>
      <c r="D58" s="18">
        <v>13694.999999400001</v>
      </c>
      <c r="E58" s="18"/>
      <c r="F58" s="18">
        <v>2016.3670044</v>
      </c>
      <c r="G58" s="18"/>
      <c r="H58" s="18">
        <v>2499</v>
      </c>
      <c r="I58" s="18"/>
      <c r="J58" s="18"/>
      <c r="K58" s="18"/>
      <c r="L58" s="18"/>
      <c r="M58" s="18"/>
      <c r="N58" s="18"/>
      <c r="O58" s="18"/>
      <c r="P58" s="18"/>
      <c r="Q58" s="18"/>
      <c r="R58" s="18"/>
      <c r="S58" s="18"/>
      <c r="T58" s="18">
        <v>850</v>
      </c>
      <c r="U58" s="18"/>
      <c r="V58" s="15">
        <f t="shared" si="2"/>
        <v>26151.466992999998</v>
      </c>
    </row>
    <row r="59" spans="1:23">
      <c r="A59" s="33" t="s">
        <v>59</v>
      </c>
      <c r="B59" s="22">
        <v>12874.599854</v>
      </c>
      <c r="C59" s="22">
        <v>6533.9998780000005</v>
      </c>
      <c r="D59" s="22">
        <v>7307.1940000000004</v>
      </c>
      <c r="E59" s="22">
        <v>4292</v>
      </c>
      <c r="F59" s="22">
        <v>6998</v>
      </c>
      <c r="G59" s="22">
        <v>4350</v>
      </c>
      <c r="H59" s="22">
        <v>1244</v>
      </c>
      <c r="I59" s="22">
        <v>0</v>
      </c>
      <c r="J59" s="22">
        <v>0</v>
      </c>
      <c r="K59" s="22">
        <v>0</v>
      </c>
      <c r="L59" s="22">
        <v>0</v>
      </c>
      <c r="M59" s="22">
        <v>248.40000153</v>
      </c>
      <c r="N59" s="22">
        <v>500.83999630000005</v>
      </c>
      <c r="O59" s="22">
        <v>3241</v>
      </c>
      <c r="P59" s="22">
        <v>20</v>
      </c>
      <c r="Q59" s="22">
        <v>195</v>
      </c>
      <c r="R59" s="22">
        <v>50</v>
      </c>
      <c r="S59" s="22">
        <v>135</v>
      </c>
      <c r="T59" s="22">
        <v>0</v>
      </c>
      <c r="U59" s="22">
        <v>155</v>
      </c>
      <c r="V59" s="15">
        <f t="shared" si="2"/>
        <v>48145.03372983</v>
      </c>
    </row>
    <row r="60" spans="1:23">
      <c r="B60" s="15">
        <f t="shared" ref="B60:U60" si="3">SUM(B32:B59)</f>
        <v>67289.94481339</v>
      </c>
      <c r="C60" s="15">
        <f t="shared" si="3"/>
        <v>78032.999889700004</v>
      </c>
      <c r="D60" s="15">
        <f t="shared" si="3"/>
        <v>54020.295013350005</v>
      </c>
      <c r="E60" s="15">
        <f t="shared" si="3"/>
        <v>41821.300054300002</v>
      </c>
      <c r="F60" s="15">
        <f t="shared" si="3"/>
        <v>33351.2075663</v>
      </c>
      <c r="G60" s="15">
        <f t="shared" si="3"/>
        <v>20369.299999620001</v>
      </c>
      <c r="H60" s="15">
        <f t="shared" si="3"/>
        <v>10099.34980564</v>
      </c>
      <c r="I60" s="15">
        <f t="shared" si="3"/>
        <v>258</v>
      </c>
      <c r="J60" s="15">
        <f t="shared" si="3"/>
        <v>590.74800110000001</v>
      </c>
      <c r="K60" s="15">
        <f t="shared" si="3"/>
        <v>9782.0410003699999</v>
      </c>
      <c r="L60" s="15">
        <f t="shared" si="3"/>
        <v>591</v>
      </c>
      <c r="M60" s="15">
        <f t="shared" si="3"/>
        <v>1589.0400047000001</v>
      </c>
      <c r="N60" s="15">
        <f t="shared" si="3"/>
        <v>2712.7999878099999</v>
      </c>
      <c r="O60" s="15">
        <f t="shared" si="3"/>
        <v>13744.999999799998</v>
      </c>
      <c r="P60" s="15">
        <f t="shared" si="3"/>
        <v>20</v>
      </c>
      <c r="Q60" s="15">
        <f t="shared" si="3"/>
        <v>235.00299834999998</v>
      </c>
      <c r="R60" s="15">
        <f t="shared" si="3"/>
        <v>86.299999240000005</v>
      </c>
      <c r="S60" s="15">
        <f t="shared" si="3"/>
        <v>325</v>
      </c>
      <c r="T60" s="15">
        <f t="shared" si="3"/>
        <v>949.21600001000002</v>
      </c>
      <c r="U60" s="15">
        <f t="shared" si="3"/>
        <v>1729.6499939</v>
      </c>
      <c r="V60" s="15">
        <f>SUM(B60:U60)</f>
        <v>337598.19512758002</v>
      </c>
      <c r="W60" s="15">
        <f>V60-V40</f>
        <v>249856.24504058002</v>
      </c>
    </row>
    <row r="61" spans="1:23">
      <c r="A61" s="28" t="s">
        <v>98</v>
      </c>
      <c r="B61" s="28" t="s">
        <v>58</v>
      </c>
      <c r="C61" s="28"/>
      <c r="D61" s="28"/>
      <c r="E61" s="28"/>
      <c r="F61" s="28"/>
      <c r="G61" s="28"/>
      <c r="H61" s="28"/>
      <c r="I61" s="28"/>
      <c r="J61" s="28"/>
      <c r="K61" s="28"/>
      <c r="L61" s="28"/>
      <c r="M61" s="28"/>
      <c r="N61" s="28"/>
      <c r="O61" s="28"/>
      <c r="P61" s="28"/>
      <c r="Q61" s="28"/>
      <c r="R61" s="28"/>
      <c r="S61" s="28"/>
      <c r="T61" s="28"/>
      <c r="U61" s="28"/>
      <c r="V61" s="15"/>
      <c r="W61" s="60"/>
    </row>
    <row r="62" spans="1:23">
      <c r="A62" s="31"/>
      <c r="B62" s="31" t="s">
        <v>44</v>
      </c>
      <c r="C62" s="31" t="s">
        <v>33</v>
      </c>
      <c r="D62" s="31" t="s">
        <v>1</v>
      </c>
      <c r="E62" s="31" t="s">
        <v>35</v>
      </c>
      <c r="F62" s="31" t="s">
        <v>19</v>
      </c>
      <c r="G62" s="31" t="s">
        <v>29</v>
      </c>
      <c r="H62" s="31" t="s">
        <v>46</v>
      </c>
      <c r="I62" s="31" t="s">
        <v>18</v>
      </c>
      <c r="J62" s="31" t="s">
        <v>17</v>
      </c>
      <c r="K62" s="31" t="s">
        <v>15</v>
      </c>
      <c r="L62" s="31" t="s">
        <v>14</v>
      </c>
      <c r="M62" s="31" t="s">
        <v>42</v>
      </c>
      <c r="N62" s="31" t="s">
        <v>39</v>
      </c>
      <c r="O62" s="31" t="s">
        <v>34</v>
      </c>
      <c r="P62" s="31" t="s">
        <v>28</v>
      </c>
      <c r="Q62" s="31" t="s">
        <v>27</v>
      </c>
      <c r="R62" s="31" t="s">
        <v>26</v>
      </c>
      <c r="S62" s="31" t="s">
        <v>32</v>
      </c>
      <c r="T62" s="31" t="s">
        <v>31</v>
      </c>
      <c r="U62" s="31" t="s">
        <v>36</v>
      </c>
      <c r="V62" s="15"/>
      <c r="W62" s="60"/>
    </row>
    <row r="63" spans="1:23">
      <c r="A63" s="24" t="s">
        <v>16</v>
      </c>
      <c r="B63" s="14"/>
      <c r="C63" s="25"/>
      <c r="D63" s="14"/>
      <c r="E63" s="14"/>
      <c r="F63" s="14"/>
      <c r="G63" s="14"/>
      <c r="H63" s="14"/>
      <c r="I63" s="14"/>
      <c r="J63" s="14"/>
      <c r="K63" s="14"/>
      <c r="L63" s="14"/>
      <c r="M63" s="14"/>
      <c r="N63" s="14"/>
      <c r="O63" s="14"/>
      <c r="P63" s="14"/>
      <c r="Q63" s="14"/>
      <c r="R63" s="14"/>
      <c r="S63" s="14">
        <v>1350</v>
      </c>
      <c r="T63" s="14"/>
      <c r="U63" s="14"/>
      <c r="V63" s="15"/>
      <c r="W63" s="60"/>
    </row>
    <row r="64" spans="1:23">
      <c r="A64" s="24" t="s">
        <v>30</v>
      </c>
      <c r="B64" s="14"/>
      <c r="C64" s="14">
        <v>5500</v>
      </c>
      <c r="D64" s="14"/>
      <c r="E64" s="14"/>
      <c r="F64" s="14"/>
      <c r="G64" s="14"/>
      <c r="H64" s="14"/>
      <c r="I64" s="14"/>
      <c r="J64" s="14"/>
      <c r="K64" s="14"/>
      <c r="L64" s="14"/>
      <c r="M64" s="14"/>
      <c r="N64" s="14"/>
      <c r="O64" s="14"/>
      <c r="P64" s="14"/>
      <c r="Q64" s="14"/>
      <c r="R64" s="14"/>
      <c r="S64" s="14"/>
      <c r="T64" s="14"/>
      <c r="U64" s="14"/>
      <c r="V64" s="15"/>
      <c r="W64" s="60"/>
    </row>
    <row r="65" spans="1:23">
      <c r="A65" s="26" t="s">
        <v>3</v>
      </c>
      <c r="B65" s="16"/>
      <c r="C65" s="16">
        <v>2600</v>
      </c>
      <c r="D65" s="16"/>
      <c r="E65" s="16"/>
      <c r="F65" s="16"/>
      <c r="G65" s="16"/>
      <c r="H65" s="16"/>
      <c r="I65" s="16"/>
      <c r="J65" s="16"/>
      <c r="K65" s="16"/>
      <c r="L65" s="16"/>
      <c r="M65" s="16"/>
      <c r="N65" s="16"/>
      <c r="O65" s="16"/>
      <c r="P65" s="16"/>
      <c r="Q65" s="16"/>
      <c r="R65" s="16"/>
      <c r="S65" s="16"/>
      <c r="T65" s="16"/>
      <c r="U65" s="16"/>
      <c r="V65" s="15">
        <f>SUM(B63:U65)</f>
        <v>9450</v>
      </c>
      <c r="W65" s="15">
        <f>SUM(V32:V38,V40:V58,V65)</f>
        <v>272282.32764144999</v>
      </c>
    </row>
    <row r="66" spans="1:23">
      <c r="V66" s="60"/>
      <c r="W66" s="60"/>
    </row>
    <row r="67" spans="1:23">
      <c r="A67" s="62" t="s">
        <v>61</v>
      </c>
      <c r="B67" s="61"/>
      <c r="C67" s="61"/>
      <c r="D67" s="61"/>
      <c r="E67" s="61"/>
      <c r="F67" s="61"/>
      <c r="G67" s="61"/>
      <c r="H67" s="61"/>
      <c r="I67" s="61"/>
      <c r="J67" s="61"/>
      <c r="K67" s="61"/>
      <c r="L67" s="61"/>
      <c r="M67" s="61"/>
      <c r="N67" s="61"/>
      <c r="O67" s="61"/>
      <c r="P67" s="61"/>
      <c r="Q67" s="61"/>
      <c r="R67" s="61"/>
      <c r="S67" s="61"/>
      <c r="T67" s="61"/>
      <c r="U67" s="61"/>
      <c r="V67" s="61"/>
    </row>
    <row r="68" spans="1:23">
      <c r="A68" s="69" t="s">
        <v>96</v>
      </c>
      <c r="B68" s="70"/>
      <c r="C68" s="71"/>
      <c r="D68" s="71"/>
      <c r="E68" s="71"/>
      <c r="F68" s="71"/>
      <c r="G68" s="71"/>
      <c r="H68" s="71"/>
      <c r="I68" s="72"/>
      <c r="J68" s="72"/>
      <c r="K68" s="72"/>
      <c r="L68" s="72"/>
      <c r="M68" s="72"/>
      <c r="N68" s="72"/>
      <c r="O68" s="72"/>
      <c r="P68" s="72"/>
      <c r="Q68" s="72"/>
      <c r="R68" s="72"/>
      <c r="S68" s="72"/>
      <c r="T68" s="72"/>
      <c r="U68" s="72"/>
    </row>
    <row r="69" spans="1:23">
      <c r="A69" s="31"/>
      <c r="B69" s="31" t="s">
        <v>44</v>
      </c>
      <c r="C69" s="31" t="s">
        <v>33</v>
      </c>
      <c r="D69" s="31" t="s">
        <v>1</v>
      </c>
      <c r="E69" s="31" t="s">
        <v>35</v>
      </c>
      <c r="F69" s="31" t="s">
        <v>19</v>
      </c>
      <c r="G69" s="31" t="s">
        <v>29</v>
      </c>
      <c r="H69" s="31" t="s">
        <v>46</v>
      </c>
      <c r="I69" s="31" t="s">
        <v>18</v>
      </c>
      <c r="J69" s="31" t="s">
        <v>17</v>
      </c>
      <c r="K69" s="31" t="s">
        <v>15</v>
      </c>
      <c r="L69" s="31" t="s">
        <v>14</v>
      </c>
      <c r="M69" s="31" t="s">
        <v>42</v>
      </c>
      <c r="N69" s="31" t="s">
        <v>39</v>
      </c>
      <c r="O69" s="31" t="s">
        <v>34</v>
      </c>
      <c r="P69" s="31" t="s">
        <v>28</v>
      </c>
      <c r="Q69" s="31" t="s">
        <v>27</v>
      </c>
      <c r="R69" s="31" t="s">
        <v>26</v>
      </c>
      <c r="S69" s="31" t="s">
        <v>32</v>
      </c>
      <c r="T69" s="31" t="s">
        <v>31</v>
      </c>
      <c r="U69" s="31" t="s">
        <v>36</v>
      </c>
    </row>
    <row r="70" spans="1:23">
      <c r="A70" s="63" t="s">
        <v>53</v>
      </c>
      <c r="B70" s="53">
        <f>B4</f>
        <v>0</v>
      </c>
      <c r="C70" s="53">
        <f t="shared" ref="C70:U70" si="4">C4</f>
        <v>0</v>
      </c>
      <c r="D70" s="53">
        <f t="shared" si="4"/>
        <v>18</v>
      </c>
      <c r="E70" s="53">
        <f t="shared" si="4"/>
        <v>0</v>
      </c>
      <c r="F70" s="53">
        <f t="shared" si="4"/>
        <v>0</v>
      </c>
      <c r="G70" s="53">
        <f t="shared" si="4"/>
        <v>0</v>
      </c>
      <c r="H70" s="53">
        <f t="shared" si="4"/>
        <v>0</v>
      </c>
      <c r="I70" s="53">
        <f t="shared" si="4"/>
        <v>0</v>
      </c>
      <c r="J70" s="53">
        <f t="shared" si="4"/>
        <v>0</v>
      </c>
      <c r="K70" s="53">
        <f t="shared" si="4"/>
        <v>0</v>
      </c>
      <c r="L70" s="53">
        <f t="shared" si="4"/>
        <v>0</v>
      </c>
      <c r="M70" s="53">
        <f t="shared" si="4"/>
        <v>0</v>
      </c>
      <c r="N70" s="53">
        <f t="shared" si="4"/>
        <v>0</v>
      </c>
      <c r="O70" s="53">
        <f t="shared" si="4"/>
        <v>0</v>
      </c>
      <c r="P70" s="53">
        <f t="shared" si="4"/>
        <v>0</v>
      </c>
      <c r="Q70" s="53">
        <f t="shared" si="4"/>
        <v>0</v>
      </c>
      <c r="R70" s="53">
        <f t="shared" si="4"/>
        <v>0</v>
      </c>
      <c r="S70" s="53">
        <f t="shared" si="4"/>
        <v>0</v>
      </c>
      <c r="T70" s="53">
        <f t="shared" si="4"/>
        <v>0</v>
      </c>
      <c r="U70" s="53">
        <f t="shared" si="4"/>
        <v>0</v>
      </c>
      <c r="V70" s="15">
        <f>SUM(B70:U70)</f>
        <v>18</v>
      </c>
    </row>
    <row r="71" spans="1:23">
      <c r="A71" s="66" t="s">
        <v>6</v>
      </c>
      <c r="B71" s="8"/>
      <c r="C71" s="8"/>
      <c r="D71" s="8"/>
      <c r="E71" s="8"/>
      <c r="F71" s="8"/>
      <c r="G71" s="8"/>
      <c r="H71" s="8"/>
      <c r="I71" s="8"/>
      <c r="J71" s="8"/>
      <c r="K71" s="8"/>
      <c r="L71" s="8"/>
      <c r="M71" s="8"/>
      <c r="N71" s="8"/>
      <c r="O71" s="8"/>
      <c r="P71" s="8"/>
      <c r="Q71" s="8"/>
      <c r="R71" s="8"/>
      <c r="S71" s="8"/>
      <c r="T71" s="8"/>
      <c r="U71" s="8"/>
      <c r="V71" s="15">
        <f t="shared" ref="V71:V102" si="5">SUM(B71:U71)</f>
        <v>0</v>
      </c>
    </row>
    <row r="72" spans="1:23">
      <c r="A72" s="66" t="s">
        <v>5</v>
      </c>
      <c r="B72" s="8"/>
      <c r="C72" s="8"/>
      <c r="D72" s="8"/>
      <c r="E72" s="8"/>
      <c r="F72" s="8"/>
      <c r="G72" s="8"/>
      <c r="H72" s="8"/>
      <c r="I72" s="8"/>
      <c r="J72" s="8"/>
      <c r="K72" s="8"/>
      <c r="L72" s="8"/>
      <c r="M72" s="8"/>
      <c r="N72" s="8"/>
      <c r="O72" s="8"/>
      <c r="P72" s="8"/>
      <c r="Q72" s="8"/>
      <c r="R72" s="8"/>
      <c r="S72" s="8"/>
      <c r="T72" s="8"/>
      <c r="U72" s="8"/>
      <c r="V72" s="15">
        <f t="shared" si="5"/>
        <v>0</v>
      </c>
    </row>
    <row r="73" spans="1:23">
      <c r="A73" s="90" t="s">
        <v>7</v>
      </c>
      <c r="B73" s="53">
        <f>B5</f>
        <v>0</v>
      </c>
      <c r="C73" s="53">
        <f t="shared" ref="C73:U73" si="6">C5</f>
        <v>0</v>
      </c>
      <c r="D73" s="53">
        <f t="shared" si="6"/>
        <v>0</v>
      </c>
      <c r="E73" s="53">
        <f t="shared" si="6"/>
        <v>0</v>
      </c>
      <c r="F73" s="53">
        <f t="shared" si="6"/>
        <v>3213</v>
      </c>
      <c r="G73" s="53">
        <f t="shared" si="6"/>
        <v>0</v>
      </c>
      <c r="H73" s="53">
        <f t="shared" si="6"/>
        <v>354</v>
      </c>
      <c r="I73" s="53">
        <f t="shared" si="6"/>
        <v>0</v>
      </c>
      <c r="J73" s="53">
        <f t="shared" si="6"/>
        <v>0</v>
      </c>
      <c r="K73" s="53">
        <f t="shared" si="6"/>
        <v>0</v>
      </c>
      <c r="L73" s="53">
        <f t="shared" si="6"/>
        <v>0</v>
      </c>
      <c r="M73" s="53">
        <f t="shared" si="6"/>
        <v>831</v>
      </c>
      <c r="N73" s="53">
        <f t="shared" si="6"/>
        <v>411</v>
      </c>
      <c r="O73" s="53">
        <f t="shared" si="6"/>
        <v>928</v>
      </c>
      <c r="P73" s="53">
        <f t="shared" si="6"/>
        <v>0</v>
      </c>
      <c r="Q73" s="53">
        <f t="shared" si="6"/>
        <v>0</v>
      </c>
      <c r="R73" s="53">
        <f t="shared" si="6"/>
        <v>0</v>
      </c>
      <c r="S73" s="53">
        <f t="shared" si="6"/>
        <v>0</v>
      </c>
      <c r="T73" s="53">
        <f t="shared" si="6"/>
        <v>0</v>
      </c>
      <c r="U73" s="53">
        <f t="shared" si="6"/>
        <v>0</v>
      </c>
      <c r="V73" s="15">
        <f t="shared" si="5"/>
        <v>5737</v>
      </c>
    </row>
    <row r="74" spans="1:23">
      <c r="A74" s="66" t="s">
        <v>40</v>
      </c>
      <c r="B74" s="8"/>
      <c r="C74" s="8"/>
      <c r="D74" s="8"/>
      <c r="E74" s="8"/>
      <c r="F74" s="8"/>
      <c r="G74" s="8"/>
      <c r="H74" s="8"/>
      <c r="I74" s="8"/>
      <c r="J74" s="8"/>
      <c r="K74" s="8"/>
      <c r="L74" s="8"/>
      <c r="M74" s="8"/>
      <c r="N74" s="8"/>
      <c r="O74" s="8"/>
      <c r="P74" s="8"/>
      <c r="Q74" s="8"/>
      <c r="R74" s="8"/>
      <c r="S74" s="8"/>
      <c r="T74" s="8"/>
      <c r="U74" s="8"/>
      <c r="V74" s="15">
        <f t="shared" si="5"/>
        <v>0</v>
      </c>
    </row>
    <row r="75" spans="1:23">
      <c r="A75" s="64" t="s">
        <v>54</v>
      </c>
      <c r="B75" s="8">
        <f t="shared" ref="B75:U75" si="7">B6</f>
        <v>0</v>
      </c>
      <c r="C75" s="8">
        <f t="shared" si="7"/>
        <v>0</v>
      </c>
      <c r="D75" s="8">
        <f t="shared" si="7"/>
        <v>0</v>
      </c>
      <c r="E75" s="8">
        <f t="shared" si="7"/>
        <v>0</v>
      </c>
      <c r="F75" s="8">
        <f t="shared" si="7"/>
        <v>0</v>
      </c>
      <c r="G75" s="8">
        <f t="shared" si="7"/>
        <v>0</v>
      </c>
      <c r="H75" s="8">
        <f t="shared" si="7"/>
        <v>0</v>
      </c>
      <c r="I75" s="8">
        <f t="shared" si="7"/>
        <v>0</v>
      </c>
      <c r="J75" s="8">
        <f t="shared" si="7"/>
        <v>0</v>
      </c>
      <c r="K75" s="8">
        <f t="shared" si="7"/>
        <v>0</v>
      </c>
      <c r="L75" s="8">
        <f t="shared" si="7"/>
        <v>0</v>
      </c>
      <c r="M75" s="8">
        <f t="shared" si="7"/>
        <v>0</v>
      </c>
      <c r="N75" s="8">
        <f t="shared" si="7"/>
        <v>0</v>
      </c>
      <c r="O75" s="8">
        <f t="shared" si="7"/>
        <v>0</v>
      </c>
      <c r="P75" s="8">
        <f t="shared" si="7"/>
        <v>0</v>
      </c>
      <c r="Q75" s="8">
        <f t="shared" si="7"/>
        <v>0</v>
      </c>
      <c r="R75" s="8">
        <f t="shared" si="7"/>
        <v>0</v>
      </c>
      <c r="S75" s="8">
        <f t="shared" si="7"/>
        <v>0</v>
      </c>
      <c r="T75" s="8">
        <f t="shared" si="7"/>
        <v>0</v>
      </c>
      <c r="U75" s="8">
        <f t="shared" si="7"/>
        <v>464</v>
      </c>
      <c r="V75" s="15">
        <f t="shared" si="5"/>
        <v>464</v>
      </c>
    </row>
    <row r="76" spans="1:23">
      <c r="A76" s="67" t="s">
        <v>38</v>
      </c>
      <c r="B76" s="53"/>
      <c r="C76" s="53"/>
      <c r="D76" s="53"/>
      <c r="E76" s="53"/>
      <c r="F76" s="53"/>
      <c r="G76" s="53"/>
      <c r="H76" s="53"/>
      <c r="I76" s="53"/>
      <c r="J76" s="53"/>
      <c r="K76" s="53"/>
      <c r="L76" s="53"/>
      <c r="M76" s="53"/>
      <c r="N76" s="53"/>
      <c r="O76" s="53"/>
      <c r="P76" s="53"/>
      <c r="Q76" s="53"/>
      <c r="R76" s="53"/>
      <c r="S76" s="53"/>
      <c r="T76" s="53"/>
      <c r="U76" s="53"/>
      <c r="V76" s="15">
        <f t="shared" si="5"/>
        <v>0</v>
      </c>
    </row>
    <row r="77" spans="1:23">
      <c r="A77" s="66" t="s">
        <v>41</v>
      </c>
      <c r="B77" s="8"/>
      <c r="C77" s="8"/>
      <c r="D77" s="8"/>
      <c r="E77" s="8"/>
      <c r="F77" s="8"/>
      <c r="G77" s="8"/>
      <c r="H77" s="8"/>
      <c r="I77" s="8"/>
      <c r="J77" s="8"/>
      <c r="K77" s="8"/>
      <c r="L77" s="8"/>
      <c r="M77" s="8"/>
      <c r="N77" s="8"/>
      <c r="O77" s="8"/>
      <c r="P77" s="8"/>
      <c r="Q77" s="8"/>
      <c r="R77" s="8"/>
      <c r="S77" s="8"/>
      <c r="T77" s="8"/>
      <c r="U77" s="8"/>
      <c r="V77" s="15">
        <f t="shared" si="5"/>
        <v>0</v>
      </c>
    </row>
    <row r="78" spans="1:23">
      <c r="A78" s="64" t="s">
        <v>55</v>
      </c>
      <c r="B78" s="8">
        <f t="shared" ref="B78:U78" si="8">B7</f>
        <v>0</v>
      </c>
      <c r="C78" s="8">
        <f t="shared" si="8"/>
        <v>0</v>
      </c>
      <c r="D78" s="8">
        <f t="shared" si="8"/>
        <v>0</v>
      </c>
      <c r="E78" s="8">
        <f t="shared" si="8"/>
        <v>0</v>
      </c>
      <c r="F78" s="8">
        <f t="shared" si="8"/>
        <v>0</v>
      </c>
      <c r="G78" s="8">
        <f t="shared" si="8"/>
        <v>0</v>
      </c>
      <c r="H78" s="8">
        <f t="shared" si="8"/>
        <v>0</v>
      </c>
      <c r="I78" s="8">
        <f t="shared" si="8"/>
        <v>0</v>
      </c>
      <c r="J78" s="8">
        <f t="shared" si="8"/>
        <v>0</v>
      </c>
      <c r="K78" s="8">
        <f t="shared" si="8"/>
        <v>0</v>
      </c>
      <c r="L78" s="8">
        <f t="shared" si="8"/>
        <v>0</v>
      </c>
      <c r="M78" s="8">
        <f t="shared" si="8"/>
        <v>217</v>
      </c>
      <c r="N78" s="8">
        <f t="shared" si="8"/>
        <v>474</v>
      </c>
      <c r="O78" s="8">
        <f t="shared" si="8"/>
        <v>0</v>
      </c>
      <c r="P78" s="8">
        <f t="shared" si="8"/>
        <v>0</v>
      </c>
      <c r="Q78" s="8">
        <f t="shared" si="8"/>
        <v>0</v>
      </c>
      <c r="R78" s="8">
        <f t="shared" si="8"/>
        <v>0</v>
      </c>
      <c r="S78" s="8">
        <f t="shared" si="8"/>
        <v>0</v>
      </c>
      <c r="T78" s="8">
        <f t="shared" si="8"/>
        <v>0</v>
      </c>
      <c r="U78" s="8">
        <f t="shared" si="8"/>
        <v>0</v>
      </c>
      <c r="V78" s="15">
        <f t="shared" si="5"/>
        <v>691</v>
      </c>
    </row>
    <row r="79" spans="1:23">
      <c r="A79" s="68" t="s">
        <v>43</v>
      </c>
      <c r="B79" s="53"/>
      <c r="C79" s="53"/>
      <c r="D79" s="53"/>
      <c r="E79" s="53"/>
      <c r="F79" s="53"/>
      <c r="G79" s="53"/>
      <c r="H79" s="53"/>
      <c r="I79" s="53"/>
      <c r="J79" s="53"/>
      <c r="K79" s="53"/>
      <c r="L79" s="53"/>
      <c r="M79" s="53"/>
      <c r="N79" s="53"/>
      <c r="O79" s="53"/>
      <c r="P79" s="53"/>
      <c r="Q79" s="53"/>
      <c r="R79" s="53"/>
      <c r="S79" s="53"/>
      <c r="T79" s="53"/>
      <c r="U79" s="53"/>
      <c r="V79" s="15">
        <f t="shared" si="5"/>
        <v>0</v>
      </c>
    </row>
    <row r="80" spans="1:23">
      <c r="A80" s="54" t="s">
        <v>65</v>
      </c>
      <c r="B80" s="53">
        <f t="shared" ref="B80:U80" si="9">B8</f>
        <v>8564</v>
      </c>
      <c r="C80" s="53">
        <f t="shared" si="9"/>
        <v>2415</v>
      </c>
      <c r="D80" s="53">
        <f t="shared" si="9"/>
        <v>3053</v>
      </c>
      <c r="E80" s="53">
        <f t="shared" si="9"/>
        <v>1730</v>
      </c>
      <c r="F80" s="53">
        <f t="shared" si="9"/>
        <v>2183</v>
      </c>
      <c r="G80" s="53">
        <f t="shared" si="9"/>
        <v>415</v>
      </c>
      <c r="H80" s="53">
        <f t="shared" si="9"/>
        <v>615</v>
      </c>
      <c r="I80" s="53">
        <f t="shared" si="9"/>
        <v>199</v>
      </c>
      <c r="J80" s="53">
        <f t="shared" si="9"/>
        <v>744</v>
      </c>
      <c r="K80" s="53">
        <f t="shared" si="9"/>
        <v>2554</v>
      </c>
      <c r="L80" s="53">
        <f t="shared" si="9"/>
        <v>698</v>
      </c>
      <c r="M80" s="53">
        <f t="shared" si="9"/>
        <v>0</v>
      </c>
      <c r="N80" s="53">
        <f t="shared" si="9"/>
        <v>7</v>
      </c>
      <c r="O80" s="53">
        <f t="shared" si="9"/>
        <v>2625</v>
      </c>
      <c r="P80" s="53">
        <f t="shared" si="9"/>
        <v>0</v>
      </c>
      <c r="Q80" s="53">
        <f t="shared" si="9"/>
        <v>0</v>
      </c>
      <c r="R80" s="53">
        <f t="shared" si="9"/>
        <v>0</v>
      </c>
      <c r="S80" s="53">
        <f t="shared" si="9"/>
        <v>210</v>
      </c>
      <c r="T80" s="53">
        <f t="shared" si="9"/>
        <v>159</v>
      </c>
      <c r="U80" s="53">
        <f t="shared" si="9"/>
        <v>168</v>
      </c>
      <c r="V80" s="15">
        <f t="shared" si="5"/>
        <v>26339</v>
      </c>
    </row>
    <row r="81" spans="1:22">
      <c r="A81" s="55" t="s">
        <v>2</v>
      </c>
      <c r="B81" s="59">
        <f t="shared" ref="B81:U81" si="10">B9</f>
        <v>0</v>
      </c>
      <c r="C81" s="59">
        <f t="shared" si="10"/>
        <v>54700</v>
      </c>
      <c r="D81" s="59">
        <f t="shared" si="10"/>
        <v>4500</v>
      </c>
      <c r="E81" s="59">
        <f t="shared" si="10"/>
        <v>0</v>
      </c>
      <c r="F81" s="59">
        <f t="shared" si="10"/>
        <v>2220</v>
      </c>
      <c r="G81" s="59">
        <f t="shared" si="10"/>
        <v>243</v>
      </c>
      <c r="H81" s="59">
        <f t="shared" si="10"/>
        <v>1038</v>
      </c>
      <c r="I81" s="59">
        <f t="shared" si="10"/>
        <v>0</v>
      </c>
      <c r="J81" s="59">
        <f t="shared" si="10"/>
        <v>0</v>
      </c>
      <c r="K81" s="59">
        <f t="shared" si="10"/>
        <v>4800</v>
      </c>
      <c r="L81" s="59">
        <f t="shared" si="10"/>
        <v>0</v>
      </c>
      <c r="M81" s="59">
        <f t="shared" si="10"/>
        <v>0</v>
      </c>
      <c r="N81" s="59">
        <f t="shared" si="10"/>
        <v>0</v>
      </c>
      <c r="O81" s="59">
        <f t="shared" si="10"/>
        <v>3250</v>
      </c>
      <c r="P81" s="59">
        <f t="shared" si="10"/>
        <v>0</v>
      </c>
      <c r="Q81" s="59">
        <f t="shared" si="10"/>
        <v>0</v>
      </c>
      <c r="R81" s="59">
        <f t="shared" si="10"/>
        <v>0</v>
      </c>
      <c r="S81" s="59">
        <f t="shared" si="10"/>
        <v>0</v>
      </c>
      <c r="T81" s="59">
        <f t="shared" si="10"/>
        <v>0</v>
      </c>
      <c r="U81" s="59">
        <f t="shared" si="10"/>
        <v>0</v>
      </c>
      <c r="V81" s="15">
        <f t="shared" si="5"/>
        <v>70751</v>
      </c>
    </row>
    <row r="82" spans="1:22">
      <c r="A82" s="56" t="s">
        <v>21</v>
      </c>
      <c r="B82" s="8">
        <f t="shared" ref="B82:U82" si="11">B10</f>
        <v>0</v>
      </c>
      <c r="C82" s="8">
        <f t="shared" si="11"/>
        <v>0</v>
      </c>
      <c r="D82" s="8">
        <f t="shared" si="11"/>
        <v>0</v>
      </c>
      <c r="E82" s="8">
        <f t="shared" si="11"/>
        <v>0</v>
      </c>
      <c r="F82" s="8">
        <f t="shared" si="11"/>
        <v>1873</v>
      </c>
      <c r="G82" s="8">
        <f t="shared" si="11"/>
        <v>0</v>
      </c>
      <c r="H82" s="8">
        <f t="shared" si="11"/>
        <v>0</v>
      </c>
      <c r="I82" s="8">
        <f t="shared" si="11"/>
        <v>0</v>
      </c>
      <c r="J82" s="8">
        <f t="shared" si="11"/>
        <v>0</v>
      </c>
      <c r="K82" s="8">
        <f t="shared" si="11"/>
        <v>0</v>
      </c>
      <c r="L82" s="8">
        <f t="shared" si="11"/>
        <v>0</v>
      </c>
      <c r="M82" s="8">
        <f t="shared" si="11"/>
        <v>0</v>
      </c>
      <c r="N82" s="8">
        <f t="shared" si="11"/>
        <v>0</v>
      </c>
      <c r="O82" s="8">
        <f t="shared" si="11"/>
        <v>0</v>
      </c>
      <c r="P82" s="8">
        <f t="shared" si="11"/>
        <v>0</v>
      </c>
      <c r="Q82" s="8">
        <f t="shared" si="11"/>
        <v>0</v>
      </c>
      <c r="R82" s="8">
        <f t="shared" si="11"/>
        <v>0</v>
      </c>
      <c r="S82" s="8">
        <f t="shared" si="11"/>
        <v>0</v>
      </c>
      <c r="T82" s="8">
        <f t="shared" si="11"/>
        <v>0</v>
      </c>
      <c r="U82" s="8">
        <f t="shared" si="11"/>
        <v>0</v>
      </c>
      <c r="V82" s="15">
        <f t="shared" si="5"/>
        <v>1873</v>
      </c>
    </row>
    <row r="83" spans="1:22">
      <c r="A83" s="56" t="s">
        <v>20</v>
      </c>
      <c r="B83" s="8">
        <f t="shared" ref="B83:U83" si="12">B11</f>
        <v>0</v>
      </c>
      <c r="C83" s="8">
        <f t="shared" si="12"/>
        <v>0</v>
      </c>
      <c r="D83" s="8">
        <f t="shared" si="12"/>
        <v>0</v>
      </c>
      <c r="E83" s="8">
        <f t="shared" si="12"/>
        <v>0</v>
      </c>
      <c r="F83" s="8">
        <f t="shared" si="12"/>
        <v>1464</v>
      </c>
      <c r="G83" s="8">
        <f t="shared" si="12"/>
        <v>0</v>
      </c>
      <c r="H83" s="8">
        <f t="shared" si="12"/>
        <v>0</v>
      </c>
      <c r="I83" s="8">
        <f t="shared" si="12"/>
        <v>0</v>
      </c>
      <c r="J83" s="8">
        <f t="shared" si="12"/>
        <v>0</v>
      </c>
      <c r="K83" s="8">
        <f t="shared" si="12"/>
        <v>0</v>
      </c>
      <c r="L83" s="8">
        <f t="shared" si="12"/>
        <v>0</v>
      </c>
      <c r="M83" s="8">
        <f t="shared" si="12"/>
        <v>0</v>
      </c>
      <c r="N83" s="8">
        <f t="shared" si="12"/>
        <v>0</v>
      </c>
      <c r="O83" s="8">
        <f t="shared" si="12"/>
        <v>0</v>
      </c>
      <c r="P83" s="8">
        <f t="shared" si="12"/>
        <v>0</v>
      </c>
      <c r="Q83" s="8">
        <f t="shared" si="12"/>
        <v>0</v>
      </c>
      <c r="R83" s="8">
        <f t="shared" si="12"/>
        <v>0</v>
      </c>
      <c r="S83" s="8">
        <f t="shared" si="12"/>
        <v>0</v>
      </c>
      <c r="T83" s="8">
        <f t="shared" si="12"/>
        <v>0</v>
      </c>
      <c r="U83" s="8">
        <f t="shared" si="12"/>
        <v>0</v>
      </c>
      <c r="V83" s="15">
        <f t="shared" si="5"/>
        <v>1464</v>
      </c>
    </row>
    <row r="84" spans="1:22">
      <c r="A84" s="67" t="s">
        <v>22</v>
      </c>
      <c r="B84" s="53"/>
      <c r="C84" s="53"/>
      <c r="D84" s="53"/>
      <c r="E84" s="53"/>
      <c r="F84" s="53"/>
      <c r="G84" s="53"/>
      <c r="H84" s="53"/>
      <c r="I84" s="53"/>
      <c r="J84" s="53"/>
      <c r="K84" s="53"/>
      <c r="L84" s="53"/>
      <c r="M84" s="53"/>
      <c r="N84" s="53"/>
      <c r="O84" s="53"/>
      <c r="P84" s="53"/>
      <c r="Q84" s="53"/>
      <c r="R84" s="53"/>
      <c r="S84" s="53"/>
      <c r="T84" s="53"/>
      <c r="U84" s="53"/>
      <c r="V84" s="15">
        <f t="shared" si="5"/>
        <v>0</v>
      </c>
    </row>
    <row r="85" spans="1:22">
      <c r="A85" s="56" t="s">
        <v>24</v>
      </c>
      <c r="B85" s="8">
        <f t="shared" ref="B85:U85" si="13">B12</f>
        <v>0</v>
      </c>
      <c r="C85" s="8">
        <f t="shared" si="13"/>
        <v>0</v>
      </c>
      <c r="D85" s="8">
        <f t="shared" si="13"/>
        <v>0</v>
      </c>
      <c r="E85" s="8">
        <f t="shared" si="13"/>
        <v>0</v>
      </c>
      <c r="F85" s="8">
        <f t="shared" si="13"/>
        <v>3213</v>
      </c>
      <c r="G85" s="8">
        <f t="shared" si="13"/>
        <v>0</v>
      </c>
      <c r="H85" s="8">
        <f t="shared" si="13"/>
        <v>0</v>
      </c>
      <c r="I85" s="8">
        <f t="shared" si="13"/>
        <v>0</v>
      </c>
      <c r="J85" s="8">
        <f t="shared" si="13"/>
        <v>0</v>
      </c>
      <c r="K85" s="8">
        <f t="shared" si="13"/>
        <v>0</v>
      </c>
      <c r="L85" s="8">
        <f t="shared" si="13"/>
        <v>0</v>
      </c>
      <c r="M85" s="8">
        <f t="shared" si="13"/>
        <v>0</v>
      </c>
      <c r="N85" s="8">
        <f t="shared" si="13"/>
        <v>0</v>
      </c>
      <c r="O85" s="8">
        <f t="shared" si="13"/>
        <v>0</v>
      </c>
      <c r="P85" s="8">
        <f t="shared" si="13"/>
        <v>0</v>
      </c>
      <c r="Q85" s="8">
        <f t="shared" si="13"/>
        <v>0</v>
      </c>
      <c r="R85" s="8">
        <f t="shared" si="13"/>
        <v>0</v>
      </c>
      <c r="S85" s="8">
        <f t="shared" si="13"/>
        <v>0</v>
      </c>
      <c r="T85" s="8">
        <f t="shared" si="13"/>
        <v>0</v>
      </c>
      <c r="U85" s="8">
        <f t="shared" si="13"/>
        <v>0</v>
      </c>
      <c r="V85" s="15">
        <f t="shared" si="5"/>
        <v>3213</v>
      </c>
    </row>
    <row r="86" spans="1:22">
      <c r="A86" s="56" t="s">
        <v>23</v>
      </c>
      <c r="B86" s="8">
        <f t="shared" ref="B86:U86" si="14">B13</f>
        <v>0</v>
      </c>
      <c r="C86" s="8">
        <f t="shared" si="14"/>
        <v>0</v>
      </c>
      <c r="D86" s="8">
        <f t="shared" si="14"/>
        <v>0</v>
      </c>
      <c r="E86" s="8">
        <f t="shared" si="14"/>
        <v>0</v>
      </c>
      <c r="F86" s="8">
        <f t="shared" si="14"/>
        <v>2597</v>
      </c>
      <c r="G86" s="8">
        <f t="shared" si="14"/>
        <v>0</v>
      </c>
      <c r="H86" s="8">
        <f t="shared" si="14"/>
        <v>0</v>
      </c>
      <c r="I86" s="8">
        <f t="shared" si="14"/>
        <v>0</v>
      </c>
      <c r="J86" s="8">
        <f t="shared" si="14"/>
        <v>0</v>
      </c>
      <c r="K86" s="8">
        <f t="shared" si="14"/>
        <v>0</v>
      </c>
      <c r="L86" s="8">
        <f t="shared" si="14"/>
        <v>0</v>
      </c>
      <c r="M86" s="8">
        <f t="shared" si="14"/>
        <v>0</v>
      </c>
      <c r="N86" s="8">
        <f t="shared" si="14"/>
        <v>0</v>
      </c>
      <c r="O86" s="8">
        <f t="shared" si="14"/>
        <v>0</v>
      </c>
      <c r="P86" s="8">
        <f t="shared" si="14"/>
        <v>0</v>
      </c>
      <c r="Q86" s="8">
        <f t="shared" si="14"/>
        <v>0</v>
      </c>
      <c r="R86" s="8">
        <f t="shared" si="14"/>
        <v>0</v>
      </c>
      <c r="S86" s="8">
        <f t="shared" si="14"/>
        <v>0</v>
      </c>
      <c r="T86" s="8">
        <f t="shared" si="14"/>
        <v>0</v>
      </c>
      <c r="U86" s="8">
        <f t="shared" si="14"/>
        <v>0</v>
      </c>
      <c r="V86" s="15">
        <f t="shared" si="5"/>
        <v>2597</v>
      </c>
    </row>
    <row r="87" spans="1:22">
      <c r="A87" s="57" t="s">
        <v>25</v>
      </c>
      <c r="B87" s="53">
        <f t="shared" ref="B87:U87" si="15">B14</f>
        <v>0</v>
      </c>
      <c r="C87" s="53">
        <f t="shared" si="15"/>
        <v>0</v>
      </c>
      <c r="D87" s="53">
        <f t="shared" si="15"/>
        <v>0</v>
      </c>
      <c r="E87" s="53">
        <f t="shared" si="15"/>
        <v>0</v>
      </c>
      <c r="F87" s="53">
        <f t="shared" si="15"/>
        <v>1663</v>
      </c>
      <c r="G87" s="53">
        <f t="shared" si="15"/>
        <v>0</v>
      </c>
      <c r="H87" s="53">
        <f t="shared" si="15"/>
        <v>0</v>
      </c>
      <c r="I87" s="53">
        <f t="shared" si="15"/>
        <v>0</v>
      </c>
      <c r="J87" s="53">
        <f t="shared" si="15"/>
        <v>0</v>
      </c>
      <c r="K87" s="53">
        <f t="shared" si="15"/>
        <v>0</v>
      </c>
      <c r="L87" s="53">
        <f t="shared" si="15"/>
        <v>0</v>
      </c>
      <c r="M87" s="53">
        <f t="shared" si="15"/>
        <v>0</v>
      </c>
      <c r="N87" s="53">
        <f t="shared" si="15"/>
        <v>0</v>
      </c>
      <c r="O87" s="53">
        <f t="shared" si="15"/>
        <v>0</v>
      </c>
      <c r="P87" s="53">
        <f t="shared" si="15"/>
        <v>0</v>
      </c>
      <c r="Q87" s="53">
        <f t="shared" si="15"/>
        <v>0</v>
      </c>
      <c r="R87" s="53">
        <f t="shared" si="15"/>
        <v>0</v>
      </c>
      <c r="S87" s="53">
        <f t="shared" si="15"/>
        <v>0</v>
      </c>
      <c r="T87" s="53">
        <f t="shared" si="15"/>
        <v>0</v>
      </c>
      <c r="U87" s="53">
        <f t="shared" si="15"/>
        <v>0</v>
      </c>
      <c r="V87" s="15">
        <f t="shared" si="5"/>
        <v>1663</v>
      </c>
    </row>
    <row r="88" spans="1:22">
      <c r="A88" s="66" t="s">
        <v>37</v>
      </c>
      <c r="B88" s="8"/>
      <c r="C88" s="8"/>
      <c r="D88" s="8"/>
      <c r="E88" s="8"/>
      <c r="F88" s="8"/>
      <c r="G88" s="8"/>
      <c r="H88" s="8"/>
      <c r="I88" s="8"/>
      <c r="J88" s="8"/>
      <c r="K88" s="8"/>
      <c r="L88" s="8"/>
      <c r="M88" s="8"/>
      <c r="N88" s="8"/>
      <c r="O88" s="8"/>
      <c r="P88" s="8"/>
      <c r="Q88" s="8"/>
      <c r="R88" s="8"/>
      <c r="S88" s="8"/>
      <c r="T88" s="8"/>
      <c r="U88" s="8"/>
      <c r="V88" s="15">
        <f t="shared" si="5"/>
        <v>0</v>
      </c>
    </row>
    <row r="89" spans="1:22">
      <c r="A89" s="56" t="s">
        <v>3</v>
      </c>
      <c r="B89" s="8">
        <f t="shared" ref="B89:U89" si="16">B15</f>
        <v>745</v>
      </c>
      <c r="C89" s="8">
        <f t="shared" si="16"/>
        <v>0</v>
      </c>
      <c r="D89" s="8">
        <f t="shared" si="16"/>
        <v>389</v>
      </c>
      <c r="E89" s="8">
        <f t="shared" si="16"/>
        <v>0</v>
      </c>
      <c r="F89" s="8">
        <f t="shared" si="16"/>
        <v>0</v>
      </c>
      <c r="G89" s="8">
        <f t="shared" si="16"/>
        <v>0</v>
      </c>
      <c r="H89" s="8">
        <f t="shared" si="16"/>
        <v>0</v>
      </c>
      <c r="I89" s="8">
        <f t="shared" si="16"/>
        <v>0</v>
      </c>
      <c r="J89" s="8">
        <f t="shared" si="16"/>
        <v>0</v>
      </c>
      <c r="K89" s="8">
        <f t="shared" si="16"/>
        <v>0</v>
      </c>
      <c r="L89" s="8">
        <f t="shared" si="16"/>
        <v>0</v>
      </c>
      <c r="M89" s="8">
        <f t="shared" si="16"/>
        <v>531</v>
      </c>
      <c r="N89" s="8">
        <f t="shared" si="16"/>
        <v>152</v>
      </c>
      <c r="O89" s="8">
        <f t="shared" si="16"/>
        <v>0</v>
      </c>
      <c r="P89" s="8">
        <f t="shared" si="16"/>
        <v>0</v>
      </c>
      <c r="Q89" s="8">
        <f t="shared" si="16"/>
        <v>0</v>
      </c>
      <c r="R89" s="8">
        <f t="shared" si="16"/>
        <v>0</v>
      </c>
      <c r="S89" s="8">
        <f t="shared" si="16"/>
        <v>0</v>
      </c>
      <c r="T89" s="8">
        <f t="shared" si="16"/>
        <v>0</v>
      </c>
      <c r="U89" s="8">
        <f t="shared" si="16"/>
        <v>0</v>
      </c>
      <c r="V89" s="15">
        <f t="shared" si="5"/>
        <v>1817</v>
      </c>
    </row>
    <row r="90" spans="1:22">
      <c r="A90" s="57" t="s">
        <v>4</v>
      </c>
      <c r="B90" s="53">
        <f t="shared" ref="B90:U90" si="17">B16</f>
        <v>0</v>
      </c>
      <c r="C90" s="53">
        <f t="shared" si="17"/>
        <v>0</v>
      </c>
      <c r="D90" s="53">
        <f t="shared" si="17"/>
        <v>0</v>
      </c>
      <c r="E90" s="53">
        <f t="shared" si="17"/>
        <v>0</v>
      </c>
      <c r="F90" s="53">
        <f t="shared" si="17"/>
        <v>0</v>
      </c>
      <c r="G90" s="53">
        <f t="shared" si="17"/>
        <v>0</v>
      </c>
      <c r="H90" s="53">
        <f t="shared" si="17"/>
        <v>140</v>
      </c>
      <c r="I90" s="53">
        <f t="shared" si="17"/>
        <v>0</v>
      </c>
      <c r="J90" s="53">
        <f t="shared" si="17"/>
        <v>0</v>
      </c>
      <c r="K90" s="53">
        <f t="shared" si="17"/>
        <v>0</v>
      </c>
      <c r="L90" s="53">
        <f t="shared" si="17"/>
        <v>0</v>
      </c>
      <c r="M90" s="53">
        <f t="shared" si="17"/>
        <v>65</v>
      </c>
      <c r="N90" s="53">
        <f t="shared" si="17"/>
        <v>0</v>
      </c>
      <c r="O90" s="53">
        <f t="shared" si="17"/>
        <v>0</v>
      </c>
      <c r="P90" s="53">
        <f t="shared" si="17"/>
        <v>0</v>
      </c>
      <c r="Q90" s="53">
        <f t="shared" si="17"/>
        <v>0</v>
      </c>
      <c r="R90" s="53">
        <f t="shared" si="17"/>
        <v>0</v>
      </c>
      <c r="S90" s="53">
        <f t="shared" si="17"/>
        <v>0</v>
      </c>
      <c r="T90" s="53">
        <f t="shared" si="17"/>
        <v>0</v>
      </c>
      <c r="U90" s="53">
        <f t="shared" si="17"/>
        <v>0</v>
      </c>
      <c r="V90" s="15">
        <f t="shared" si="5"/>
        <v>205</v>
      </c>
    </row>
    <row r="91" spans="1:22">
      <c r="A91" s="56" t="s">
        <v>9</v>
      </c>
      <c r="B91" s="8">
        <f t="shared" ref="B91:U91" si="18">B17</f>
        <v>0</v>
      </c>
      <c r="C91" s="8">
        <f t="shared" si="18"/>
        <v>0</v>
      </c>
      <c r="D91" s="8">
        <f t="shared" si="18"/>
        <v>1234</v>
      </c>
      <c r="E91" s="8">
        <f t="shared" si="18"/>
        <v>0</v>
      </c>
      <c r="F91" s="8">
        <f t="shared" si="18"/>
        <v>0</v>
      </c>
      <c r="G91" s="8">
        <f t="shared" si="18"/>
        <v>0</v>
      </c>
      <c r="H91" s="8">
        <f t="shared" si="18"/>
        <v>0</v>
      </c>
      <c r="I91" s="8">
        <f t="shared" si="18"/>
        <v>0</v>
      </c>
      <c r="J91" s="8">
        <f t="shared" si="18"/>
        <v>0</v>
      </c>
      <c r="K91" s="8">
        <f t="shared" si="18"/>
        <v>0</v>
      </c>
      <c r="L91" s="8">
        <f t="shared" si="18"/>
        <v>0</v>
      </c>
      <c r="M91" s="8">
        <f t="shared" si="18"/>
        <v>0</v>
      </c>
      <c r="N91" s="8">
        <f t="shared" si="18"/>
        <v>0</v>
      </c>
      <c r="O91" s="8">
        <f t="shared" si="18"/>
        <v>0</v>
      </c>
      <c r="P91" s="8">
        <f t="shared" si="18"/>
        <v>0</v>
      </c>
      <c r="Q91" s="8">
        <f t="shared" si="18"/>
        <v>0</v>
      </c>
      <c r="R91" s="8">
        <f t="shared" si="18"/>
        <v>0</v>
      </c>
      <c r="S91" s="8">
        <f t="shared" si="18"/>
        <v>0</v>
      </c>
      <c r="T91" s="8">
        <f t="shared" si="18"/>
        <v>0</v>
      </c>
      <c r="U91" s="8">
        <f t="shared" si="18"/>
        <v>0</v>
      </c>
      <c r="V91" s="15">
        <f t="shared" si="5"/>
        <v>1234</v>
      </c>
    </row>
    <row r="92" spans="1:22">
      <c r="A92" s="56" t="s">
        <v>45</v>
      </c>
      <c r="B92" s="8">
        <f t="shared" ref="B92:U92" si="19">B18</f>
        <v>149</v>
      </c>
      <c r="C92" s="8">
        <f t="shared" si="19"/>
        <v>0</v>
      </c>
      <c r="D92" s="8">
        <f t="shared" si="19"/>
        <v>2458</v>
      </c>
      <c r="E92" s="8">
        <f t="shared" si="19"/>
        <v>0</v>
      </c>
      <c r="F92" s="8">
        <f t="shared" si="19"/>
        <v>0</v>
      </c>
      <c r="G92" s="8">
        <f t="shared" si="19"/>
        <v>0</v>
      </c>
      <c r="H92" s="8">
        <f t="shared" si="19"/>
        <v>828</v>
      </c>
      <c r="I92" s="8">
        <f t="shared" si="19"/>
        <v>0</v>
      </c>
      <c r="J92" s="8">
        <f t="shared" si="19"/>
        <v>0</v>
      </c>
      <c r="K92" s="8">
        <f t="shared" si="19"/>
        <v>0</v>
      </c>
      <c r="L92" s="8">
        <f t="shared" si="19"/>
        <v>0</v>
      </c>
      <c r="M92" s="8">
        <f t="shared" si="19"/>
        <v>0</v>
      </c>
      <c r="N92" s="8">
        <f t="shared" si="19"/>
        <v>0</v>
      </c>
      <c r="O92" s="8">
        <f t="shared" si="19"/>
        <v>0</v>
      </c>
      <c r="P92" s="8">
        <f t="shared" si="19"/>
        <v>0</v>
      </c>
      <c r="Q92" s="8">
        <f t="shared" si="19"/>
        <v>0</v>
      </c>
      <c r="R92" s="8">
        <f t="shared" si="19"/>
        <v>0</v>
      </c>
      <c r="S92" s="8">
        <f t="shared" si="19"/>
        <v>110</v>
      </c>
      <c r="T92" s="8">
        <f t="shared" si="19"/>
        <v>0</v>
      </c>
      <c r="U92" s="8">
        <f t="shared" si="19"/>
        <v>0</v>
      </c>
      <c r="V92" s="15">
        <f t="shared" si="5"/>
        <v>3545</v>
      </c>
    </row>
    <row r="93" spans="1:22">
      <c r="A93" s="56" t="s">
        <v>8</v>
      </c>
      <c r="B93" s="8">
        <f t="shared" ref="B93:U93" si="20">B19</f>
        <v>23</v>
      </c>
      <c r="C93" s="8">
        <f t="shared" si="20"/>
        <v>0</v>
      </c>
      <c r="D93" s="8">
        <f t="shared" si="20"/>
        <v>1209</v>
      </c>
      <c r="E93" s="8">
        <f t="shared" si="20"/>
        <v>0</v>
      </c>
      <c r="F93" s="8">
        <f t="shared" si="20"/>
        <v>0</v>
      </c>
      <c r="G93" s="8">
        <f t="shared" si="20"/>
        <v>165</v>
      </c>
      <c r="H93" s="8">
        <f t="shared" si="20"/>
        <v>0</v>
      </c>
      <c r="I93" s="8">
        <f t="shared" si="20"/>
        <v>97</v>
      </c>
      <c r="J93" s="8">
        <f t="shared" si="20"/>
        <v>0</v>
      </c>
      <c r="K93" s="8">
        <f t="shared" si="20"/>
        <v>0</v>
      </c>
      <c r="L93" s="8">
        <f t="shared" si="20"/>
        <v>0</v>
      </c>
      <c r="M93" s="8">
        <f t="shared" si="20"/>
        <v>128</v>
      </c>
      <c r="N93" s="8">
        <f t="shared" si="20"/>
        <v>420</v>
      </c>
      <c r="O93" s="8">
        <f t="shared" si="20"/>
        <v>38</v>
      </c>
      <c r="P93" s="8">
        <f t="shared" si="20"/>
        <v>0</v>
      </c>
      <c r="Q93" s="8">
        <f t="shared" si="20"/>
        <v>0</v>
      </c>
      <c r="R93" s="8">
        <f t="shared" si="20"/>
        <v>0</v>
      </c>
      <c r="S93" s="8">
        <f t="shared" si="20"/>
        <v>0</v>
      </c>
      <c r="T93" s="8">
        <f t="shared" si="20"/>
        <v>0</v>
      </c>
      <c r="U93" s="8">
        <f t="shared" si="20"/>
        <v>0</v>
      </c>
      <c r="V93" s="15">
        <f t="shared" si="5"/>
        <v>2080</v>
      </c>
    </row>
    <row r="94" spans="1:22">
      <c r="A94" s="56" t="s">
        <v>12</v>
      </c>
      <c r="B94" s="8">
        <f t="shared" ref="B94:U94" si="21">B20</f>
        <v>54</v>
      </c>
      <c r="C94" s="8">
        <f t="shared" si="21"/>
        <v>0</v>
      </c>
      <c r="D94" s="8">
        <f t="shared" si="21"/>
        <v>0</v>
      </c>
      <c r="E94" s="8">
        <f t="shared" si="21"/>
        <v>0</v>
      </c>
      <c r="F94" s="8">
        <f t="shared" si="21"/>
        <v>0</v>
      </c>
      <c r="G94" s="8">
        <f t="shared" si="21"/>
        <v>0</v>
      </c>
      <c r="H94" s="8">
        <f t="shared" si="21"/>
        <v>0</v>
      </c>
      <c r="I94" s="8">
        <f t="shared" si="21"/>
        <v>0</v>
      </c>
      <c r="J94" s="8">
        <f t="shared" si="21"/>
        <v>0</v>
      </c>
      <c r="K94" s="8">
        <f t="shared" si="21"/>
        <v>0</v>
      </c>
      <c r="L94" s="8">
        <f t="shared" si="21"/>
        <v>0</v>
      </c>
      <c r="M94" s="8">
        <f t="shared" si="21"/>
        <v>38</v>
      </c>
      <c r="N94" s="8">
        <f t="shared" si="21"/>
        <v>47</v>
      </c>
      <c r="O94" s="8">
        <f t="shared" si="21"/>
        <v>0</v>
      </c>
      <c r="P94" s="8">
        <f t="shared" si="21"/>
        <v>0</v>
      </c>
      <c r="Q94" s="8">
        <f t="shared" si="21"/>
        <v>0</v>
      </c>
      <c r="R94" s="8">
        <f t="shared" si="21"/>
        <v>0</v>
      </c>
      <c r="S94" s="8">
        <f t="shared" si="21"/>
        <v>0</v>
      </c>
      <c r="T94" s="8">
        <f t="shared" si="21"/>
        <v>0</v>
      </c>
      <c r="U94" s="8">
        <f t="shared" si="21"/>
        <v>0</v>
      </c>
      <c r="V94" s="15">
        <f t="shared" si="5"/>
        <v>139</v>
      </c>
    </row>
    <row r="95" spans="1:22">
      <c r="A95" s="56" t="s">
        <v>11</v>
      </c>
      <c r="B95" s="8">
        <f t="shared" ref="B95:U95" si="22">B21</f>
        <v>274</v>
      </c>
      <c r="C95" s="8">
        <f t="shared" si="22"/>
        <v>0</v>
      </c>
      <c r="D95" s="8">
        <f t="shared" si="22"/>
        <v>539</v>
      </c>
      <c r="E95" s="8">
        <f t="shared" si="22"/>
        <v>0</v>
      </c>
      <c r="F95" s="8">
        <f t="shared" si="22"/>
        <v>0</v>
      </c>
      <c r="G95" s="8">
        <f t="shared" si="22"/>
        <v>2073</v>
      </c>
      <c r="H95" s="8">
        <f t="shared" si="22"/>
        <v>0</v>
      </c>
      <c r="I95" s="8">
        <f t="shared" si="22"/>
        <v>0</v>
      </c>
      <c r="J95" s="8">
        <f t="shared" si="22"/>
        <v>0</v>
      </c>
      <c r="K95" s="8">
        <f t="shared" si="22"/>
        <v>0</v>
      </c>
      <c r="L95" s="8">
        <f t="shared" si="22"/>
        <v>0</v>
      </c>
      <c r="M95" s="8">
        <f t="shared" si="22"/>
        <v>0</v>
      </c>
      <c r="N95" s="8">
        <f t="shared" si="22"/>
        <v>54</v>
      </c>
      <c r="O95" s="8">
        <f t="shared" si="22"/>
        <v>640</v>
      </c>
      <c r="P95" s="8">
        <f t="shared" si="22"/>
        <v>0</v>
      </c>
      <c r="Q95" s="8">
        <f t="shared" si="22"/>
        <v>0</v>
      </c>
      <c r="R95" s="8">
        <f t="shared" si="22"/>
        <v>0</v>
      </c>
      <c r="S95" s="8">
        <f t="shared" si="22"/>
        <v>0</v>
      </c>
      <c r="T95" s="8">
        <f t="shared" si="22"/>
        <v>0</v>
      </c>
      <c r="U95" s="8">
        <f t="shared" si="22"/>
        <v>0</v>
      </c>
      <c r="V95" s="15">
        <f t="shared" si="5"/>
        <v>3580</v>
      </c>
    </row>
    <row r="96" spans="1:22">
      <c r="A96" s="56" t="s">
        <v>16</v>
      </c>
      <c r="B96" s="8">
        <f t="shared" ref="B96:U96" si="23">B22</f>
        <v>869</v>
      </c>
      <c r="C96" s="8">
        <f t="shared" si="23"/>
        <v>792</v>
      </c>
      <c r="D96" s="8">
        <f t="shared" si="23"/>
        <v>13117</v>
      </c>
      <c r="E96" s="8">
        <f t="shared" si="23"/>
        <v>20518</v>
      </c>
      <c r="F96" s="8">
        <f t="shared" si="23"/>
        <v>0</v>
      </c>
      <c r="G96" s="8">
        <f t="shared" si="23"/>
        <v>0</v>
      </c>
      <c r="H96" s="8">
        <f t="shared" si="23"/>
        <v>0</v>
      </c>
      <c r="I96" s="8">
        <f t="shared" si="23"/>
        <v>0</v>
      </c>
      <c r="J96" s="8">
        <f t="shared" si="23"/>
        <v>0</v>
      </c>
      <c r="K96" s="8">
        <f t="shared" si="23"/>
        <v>0</v>
      </c>
      <c r="L96" s="8">
        <f t="shared" si="23"/>
        <v>0</v>
      </c>
      <c r="M96" s="8">
        <f t="shared" si="23"/>
        <v>0</v>
      </c>
      <c r="N96" s="8">
        <f t="shared" si="23"/>
        <v>0</v>
      </c>
      <c r="O96" s="8">
        <f t="shared" si="23"/>
        <v>234</v>
      </c>
      <c r="P96" s="8">
        <f t="shared" si="23"/>
        <v>0</v>
      </c>
      <c r="Q96" s="8">
        <f t="shared" si="23"/>
        <v>0</v>
      </c>
      <c r="R96" s="8">
        <f t="shared" si="23"/>
        <v>0</v>
      </c>
      <c r="S96" s="8">
        <f t="shared" si="23"/>
        <v>0</v>
      </c>
      <c r="T96" s="8">
        <f t="shared" si="23"/>
        <v>73</v>
      </c>
      <c r="U96" s="8">
        <f t="shared" si="23"/>
        <v>0</v>
      </c>
      <c r="V96" s="15">
        <f t="shared" si="5"/>
        <v>35603</v>
      </c>
    </row>
    <row r="97" spans="1:22">
      <c r="A97" s="56" t="s">
        <v>10</v>
      </c>
      <c r="B97" s="8">
        <f t="shared" ref="B97:U97" si="24">B23</f>
        <v>12072</v>
      </c>
      <c r="C97" s="8">
        <f t="shared" si="24"/>
        <v>5347</v>
      </c>
      <c r="D97" s="8">
        <f t="shared" si="24"/>
        <v>408</v>
      </c>
      <c r="E97" s="8">
        <f t="shared" si="24"/>
        <v>0</v>
      </c>
      <c r="F97" s="8">
        <f t="shared" si="24"/>
        <v>0</v>
      </c>
      <c r="G97" s="8">
        <f t="shared" si="24"/>
        <v>3924</v>
      </c>
      <c r="H97" s="8">
        <f t="shared" si="24"/>
        <v>1732</v>
      </c>
      <c r="I97" s="8">
        <f t="shared" si="24"/>
        <v>0</v>
      </c>
      <c r="J97" s="8">
        <f t="shared" si="24"/>
        <v>0</v>
      </c>
      <c r="K97" s="8">
        <f t="shared" si="24"/>
        <v>0</v>
      </c>
      <c r="L97" s="8">
        <f t="shared" si="24"/>
        <v>0</v>
      </c>
      <c r="M97" s="8">
        <f t="shared" si="24"/>
        <v>0</v>
      </c>
      <c r="N97" s="8">
        <f t="shared" si="24"/>
        <v>0</v>
      </c>
      <c r="O97" s="8">
        <f t="shared" si="24"/>
        <v>0</v>
      </c>
      <c r="P97" s="8">
        <f t="shared" si="24"/>
        <v>0</v>
      </c>
      <c r="Q97" s="8">
        <f t="shared" si="24"/>
        <v>0</v>
      </c>
      <c r="R97" s="8">
        <f t="shared" si="24"/>
        <v>0</v>
      </c>
      <c r="S97" s="8">
        <f t="shared" si="24"/>
        <v>403</v>
      </c>
      <c r="T97" s="8">
        <f t="shared" si="24"/>
        <v>0</v>
      </c>
      <c r="U97" s="8">
        <f t="shared" si="24"/>
        <v>0</v>
      </c>
      <c r="V97" s="15">
        <f t="shared" si="5"/>
        <v>23886</v>
      </c>
    </row>
    <row r="98" spans="1:22">
      <c r="A98" s="56" t="s">
        <v>30</v>
      </c>
      <c r="B98" s="8">
        <f t="shared" ref="B98:U98" si="25">B24</f>
        <v>1467</v>
      </c>
      <c r="C98" s="8">
        <f t="shared" si="25"/>
        <v>368</v>
      </c>
      <c r="D98" s="8">
        <f t="shared" si="25"/>
        <v>0</v>
      </c>
      <c r="E98" s="8">
        <f t="shared" si="25"/>
        <v>0</v>
      </c>
      <c r="F98" s="8">
        <f t="shared" si="25"/>
        <v>0</v>
      </c>
      <c r="G98" s="8">
        <f t="shared" si="25"/>
        <v>232</v>
      </c>
      <c r="H98" s="8">
        <f t="shared" si="25"/>
        <v>244</v>
      </c>
      <c r="I98" s="8">
        <f t="shared" si="25"/>
        <v>0</v>
      </c>
      <c r="J98" s="8">
        <f t="shared" si="25"/>
        <v>0</v>
      </c>
      <c r="K98" s="8">
        <f t="shared" si="25"/>
        <v>0</v>
      </c>
      <c r="L98" s="8">
        <f t="shared" si="25"/>
        <v>0</v>
      </c>
      <c r="M98" s="8">
        <f t="shared" si="25"/>
        <v>90</v>
      </c>
      <c r="N98" s="8">
        <f t="shared" si="25"/>
        <v>54</v>
      </c>
      <c r="O98" s="8">
        <f t="shared" si="25"/>
        <v>87</v>
      </c>
      <c r="P98" s="8">
        <f t="shared" si="25"/>
        <v>0</v>
      </c>
      <c r="Q98" s="8">
        <f t="shared" si="25"/>
        <v>0</v>
      </c>
      <c r="R98" s="8">
        <f t="shared" si="25"/>
        <v>0</v>
      </c>
      <c r="S98" s="8">
        <f t="shared" si="25"/>
        <v>0</v>
      </c>
      <c r="T98" s="8">
        <f t="shared" si="25"/>
        <v>0</v>
      </c>
      <c r="U98" s="8">
        <f t="shared" si="25"/>
        <v>0</v>
      </c>
      <c r="V98" s="15">
        <f t="shared" si="5"/>
        <v>2542</v>
      </c>
    </row>
    <row r="99" spans="1:22">
      <c r="A99" s="56" t="s">
        <v>13</v>
      </c>
      <c r="B99" s="8">
        <f t="shared" ref="B99:U99" si="26">B25</f>
        <v>1507</v>
      </c>
      <c r="C99" s="8">
        <f t="shared" si="26"/>
        <v>0</v>
      </c>
      <c r="D99" s="8">
        <f t="shared" si="26"/>
        <v>1030</v>
      </c>
      <c r="E99" s="8">
        <f t="shared" si="26"/>
        <v>0</v>
      </c>
      <c r="F99" s="8">
        <f t="shared" si="26"/>
        <v>9642</v>
      </c>
      <c r="G99" s="8">
        <f t="shared" si="26"/>
        <v>0</v>
      </c>
      <c r="H99" s="8">
        <f t="shared" si="26"/>
        <v>2368</v>
      </c>
      <c r="I99" s="8">
        <f t="shared" si="26"/>
        <v>0</v>
      </c>
      <c r="J99" s="8">
        <f t="shared" si="26"/>
        <v>0</v>
      </c>
      <c r="K99" s="8">
        <f t="shared" si="26"/>
        <v>0</v>
      </c>
      <c r="L99" s="8">
        <f t="shared" si="26"/>
        <v>0</v>
      </c>
      <c r="M99" s="8">
        <f t="shared" si="26"/>
        <v>0</v>
      </c>
      <c r="N99" s="8">
        <f t="shared" si="26"/>
        <v>0</v>
      </c>
      <c r="O99" s="8">
        <f t="shared" si="26"/>
        <v>0</v>
      </c>
      <c r="P99" s="8">
        <f t="shared" si="26"/>
        <v>0</v>
      </c>
      <c r="Q99" s="8">
        <f t="shared" si="26"/>
        <v>0</v>
      </c>
      <c r="R99" s="8">
        <f t="shared" si="26"/>
        <v>0</v>
      </c>
      <c r="S99" s="8">
        <f t="shared" si="26"/>
        <v>0</v>
      </c>
      <c r="T99" s="8">
        <f t="shared" si="26"/>
        <v>1004</v>
      </c>
      <c r="U99" s="8">
        <f t="shared" si="26"/>
        <v>0</v>
      </c>
      <c r="V99" s="15">
        <f t="shared" si="5"/>
        <v>15551</v>
      </c>
    </row>
    <row r="100" spans="1:22">
      <c r="A100" s="65" t="s">
        <v>56</v>
      </c>
      <c r="B100" s="53">
        <f t="shared" ref="B100:U100" si="27">B26</f>
        <v>0</v>
      </c>
      <c r="C100" s="53">
        <f t="shared" si="27"/>
        <v>0</v>
      </c>
      <c r="D100" s="53">
        <f t="shared" si="27"/>
        <v>3270</v>
      </c>
      <c r="E100" s="53">
        <f t="shared" si="27"/>
        <v>0</v>
      </c>
      <c r="F100" s="53">
        <f t="shared" si="27"/>
        <v>0</v>
      </c>
      <c r="G100" s="53">
        <f t="shared" si="27"/>
        <v>0</v>
      </c>
      <c r="H100" s="53">
        <f t="shared" si="27"/>
        <v>0</v>
      </c>
      <c r="I100" s="53">
        <f t="shared" si="27"/>
        <v>0</v>
      </c>
      <c r="J100" s="53">
        <f t="shared" si="27"/>
        <v>0</v>
      </c>
      <c r="K100" s="53">
        <f t="shared" si="27"/>
        <v>0</v>
      </c>
      <c r="L100" s="53">
        <f t="shared" si="27"/>
        <v>0</v>
      </c>
      <c r="M100" s="53">
        <f t="shared" si="27"/>
        <v>0</v>
      </c>
      <c r="N100" s="53">
        <f t="shared" si="27"/>
        <v>0</v>
      </c>
      <c r="O100" s="53">
        <f t="shared" si="27"/>
        <v>0</v>
      </c>
      <c r="P100" s="53">
        <f t="shared" si="27"/>
        <v>0</v>
      </c>
      <c r="Q100" s="53">
        <f t="shared" si="27"/>
        <v>0</v>
      </c>
      <c r="R100" s="53">
        <f t="shared" si="27"/>
        <v>0</v>
      </c>
      <c r="S100" s="53">
        <f t="shared" si="27"/>
        <v>0</v>
      </c>
      <c r="T100" s="53">
        <f t="shared" si="27"/>
        <v>0</v>
      </c>
      <c r="U100" s="53">
        <f t="shared" si="27"/>
        <v>0</v>
      </c>
      <c r="V100" s="15">
        <f t="shared" si="5"/>
        <v>3270</v>
      </c>
    </row>
    <row r="101" spans="1:22">
      <c r="A101" s="58" t="s">
        <v>59</v>
      </c>
      <c r="B101" s="59">
        <f t="shared" ref="B101:U101" si="28">B27</f>
        <v>4825</v>
      </c>
      <c r="C101" s="59">
        <f t="shared" si="28"/>
        <v>2600</v>
      </c>
      <c r="D101" s="59">
        <f t="shared" si="28"/>
        <v>17361</v>
      </c>
      <c r="E101" s="59">
        <f t="shared" si="28"/>
        <v>3980</v>
      </c>
      <c r="F101" s="59">
        <f t="shared" si="28"/>
        <v>4678</v>
      </c>
      <c r="G101" s="59">
        <f t="shared" si="28"/>
        <v>3664</v>
      </c>
      <c r="H101" s="59">
        <f t="shared" si="28"/>
        <v>1594</v>
      </c>
      <c r="I101" s="59">
        <f t="shared" si="28"/>
        <v>0</v>
      </c>
      <c r="J101" s="59">
        <f t="shared" si="28"/>
        <v>0</v>
      </c>
      <c r="K101" s="59">
        <f t="shared" si="28"/>
        <v>0</v>
      </c>
      <c r="L101" s="59">
        <f t="shared" si="28"/>
        <v>0</v>
      </c>
      <c r="M101" s="59">
        <f t="shared" si="28"/>
        <v>0</v>
      </c>
      <c r="N101" s="59">
        <f t="shared" si="28"/>
        <v>0</v>
      </c>
      <c r="O101" s="59">
        <f t="shared" si="28"/>
        <v>133</v>
      </c>
      <c r="P101" s="59">
        <f t="shared" si="28"/>
        <v>20</v>
      </c>
      <c r="Q101" s="59">
        <f t="shared" si="28"/>
        <v>195</v>
      </c>
      <c r="R101" s="59">
        <f t="shared" si="28"/>
        <v>50</v>
      </c>
      <c r="S101" s="59">
        <f t="shared" si="28"/>
        <v>107</v>
      </c>
      <c r="T101" s="59">
        <f t="shared" si="28"/>
        <v>0</v>
      </c>
      <c r="U101" s="59">
        <f t="shared" si="28"/>
        <v>135</v>
      </c>
      <c r="V101" s="15">
        <f t="shared" si="5"/>
        <v>39342</v>
      </c>
    </row>
    <row r="102" spans="1:22">
      <c r="B102" s="15">
        <f t="shared" ref="B102:U102" si="29">SUM(B70:B101)</f>
        <v>30549</v>
      </c>
      <c r="C102" s="15">
        <f t="shared" si="29"/>
        <v>66222</v>
      </c>
      <c r="D102" s="15">
        <f t="shared" si="29"/>
        <v>48586</v>
      </c>
      <c r="E102" s="15">
        <f t="shared" si="29"/>
        <v>26228</v>
      </c>
      <c r="F102" s="15">
        <f t="shared" si="29"/>
        <v>32746</v>
      </c>
      <c r="G102" s="15">
        <f t="shared" si="29"/>
        <v>10716</v>
      </c>
      <c r="H102" s="15">
        <f t="shared" si="29"/>
        <v>8913</v>
      </c>
      <c r="I102" s="15">
        <f t="shared" si="29"/>
        <v>296</v>
      </c>
      <c r="J102" s="15">
        <f t="shared" si="29"/>
        <v>744</v>
      </c>
      <c r="K102" s="15">
        <f t="shared" si="29"/>
        <v>7354</v>
      </c>
      <c r="L102" s="15">
        <f t="shared" si="29"/>
        <v>698</v>
      </c>
      <c r="M102" s="15">
        <f t="shared" si="29"/>
        <v>1900</v>
      </c>
      <c r="N102" s="15">
        <f t="shared" si="29"/>
        <v>1619</v>
      </c>
      <c r="O102" s="15">
        <f t="shared" si="29"/>
        <v>7935</v>
      </c>
      <c r="P102" s="15">
        <f t="shared" si="29"/>
        <v>20</v>
      </c>
      <c r="Q102" s="15">
        <f t="shared" si="29"/>
        <v>195</v>
      </c>
      <c r="R102" s="15">
        <f t="shared" si="29"/>
        <v>50</v>
      </c>
      <c r="S102" s="15">
        <f t="shared" si="29"/>
        <v>830</v>
      </c>
      <c r="T102" s="15">
        <f t="shared" si="29"/>
        <v>1236</v>
      </c>
      <c r="U102" s="15">
        <f t="shared" si="29"/>
        <v>767</v>
      </c>
      <c r="V102" s="15">
        <f t="shared" si="5"/>
        <v>247604</v>
      </c>
    </row>
    <row r="103" spans="1:22">
      <c r="A103" s="73" t="s">
        <v>99</v>
      </c>
      <c r="B103" s="74"/>
      <c r="C103" s="75"/>
      <c r="D103" s="75"/>
      <c r="E103" s="75"/>
      <c r="F103" s="75"/>
      <c r="G103" s="75"/>
      <c r="H103" s="75"/>
      <c r="I103" s="76"/>
      <c r="J103" s="76"/>
      <c r="K103" s="76"/>
      <c r="L103" s="76"/>
      <c r="M103" s="76"/>
      <c r="N103" s="76"/>
      <c r="O103" s="76"/>
      <c r="P103" s="76"/>
      <c r="Q103" s="76"/>
      <c r="R103" s="76"/>
      <c r="S103" s="76"/>
      <c r="T103" s="76"/>
      <c r="U103" s="76"/>
    </row>
    <row r="104" spans="1:22">
      <c r="A104" s="31"/>
      <c r="B104" s="31" t="s">
        <v>44</v>
      </c>
      <c r="C104" s="31" t="s">
        <v>33</v>
      </c>
      <c r="D104" s="31" t="s">
        <v>1</v>
      </c>
      <c r="E104" s="31" t="s">
        <v>35</v>
      </c>
      <c r="F104" s="31" t="s">
        <v>19</v>
      </c>
      <c r="G104" s="31" t="s">
        <v>29</v>
      </c>
      <c r="H104" s="31" t="s">
        <v>46</v>
      </c>
      <c r="I104" s="31" t="s">
        <v>18</v>
      </c>
      <c r="J104" s="31" t="s">
        <v>17</v>
      </c>
      <c r="K104" s="31" t="s">
        <v>15</v>
      </c>
      <c r="L104" s="31" t="s">
        <v>14</v>
      </c>
      <c r="M104" s="31" t="s">
        <v>42</v>
      </c>
      <c r="N104" s="31" t="s">
        <v>39</v>
      </c>
      <c r="O104" s="31" t="s">
        <v>34</v>
      </c>
      <c r="P104" s="31" t="s">
        <v>28</v>
      </c>
      <c r="Q104" s="31" t="s">
        <v>27</v>
      </c>
      <c r="R104" s="31" t="s">
        <v>26</v>
      </c>
      <c r="S104" s="31" t="s">
        <v>32</v>
      </c>
      <c r="T104" s="31" t="s">
        <v>31</v>
      </c>
      <c r="U104" s="31" t="s">
        <v>36</v>
      </c>
    </row>
    <row r="105" spans="1:22">
      <c r="A105" s="63" t="s">
        <v>53</v>
      </c>
      <c r="B105" s="53"/>
      <c r="C105" s="53"/>
      <c r="D105" s="53"/>
      <c r="E105" s="53"/>
      <c r="F105" s="53"/>
      <c r="G105" s="53"/>
      <c r="H105" s="53"/>
      <c r="I105" s="53"/>
      <c r="J105" s="53"/>
      <c r="K105" s="53"/>
      <c r="L105" s="53"/>
      <c r="M105" s="53"/>
      <c r="N105" s="53"/>
      <c r="O105" s="53"/>
      <c r="P105" s="53"/>
      <c r="Q105" s="53"/>
      <c r="R105" s="53"/>
      <c r="S105" s="53"/>
      <c r="T105" s="53"/>
      <c r="U105" s="53"/>
      <c r="V105" s="15">
        <f>SUM(B105:U105)</f>
        <v>0</v>
      </c>
    </row>
    <row r="106" spans="1:22">
      <c r="A106" s="66" t="s">
        <v>6</v>
      </c>
      <c r="B106" s="8">
        <f t="shared" ref="B106:U106" si="30">B32</f>
        <v>0</v>
      </c>
      <c r="C106" s="8">
        <f t="shared" si="30"/>
        <v>0</v>
      </c>
      <c r="D106" s="8">
        <f t="shared" si="30"/>
        <v>12</v>
      </c>
      <c r="E106" s="8">
        <f t="shared" si="30"/>
        <v>0</v>
      </c>
      <c r="F106" s="8">
        <f t="shared" si="30"/>
        <v>1870.4163879</v>
      </c>
      <c r="G106" s="8">
        <f t="shared" si="30"/>
        <v>0</v>
      </c>
      <c r="H106" s="8">
        <f t="shared" si="30"/>
        <v>0</v>
      </c>
      <c r="I106" s="8">
        <f t="shared" si="30"/>
        <v>0</v>
      </c>
      <c r="J106" s="8">
        <f t="shared" si="30"/>
        <v>0</v>
      </c>
      <c r="K106" s="8">
        <f t="shared" si="30"/>
        <v>0</v>
      </c>
      <c r="L106" s="8">
        <f t="shared" si="30"/>
        <v>0</v>
      </c>
      <c r="M106" s="8">
        <f t="shared" si="30"/>
        <v>0</v>
      </c>
      <c r="N106" s="8">
        <f t="shared" si="30"/>
        <v>0</v>
      </c>
      <c r="O106" s="8">
        <f t="shared" si="30"/>
        <v>693.57142850000002</v>
      </c>
      <c r="P106" s="8">
        <f t="shared" si="30"/>
        <v>0</v>
      </c>
      <c r="Q106" s="8">
        <f t="shared" si="30"/>
        <v>0</v>
      </c>
      <c r="R106" s="8">
        <f t="shared" si="30"/>
        <v>0</v>
      </c>
      <c r="S106" s="8">
        <f t="shared" si="30"/>
        <v>0</v>
      </c>
      <c r="T106" s="8">
        <f t="shared" si="30"/>
        <v>0</v>
      </c>
      <c r="U106" s="8">
        <f t="shared" si="30"/>
        <v>0</v>
      </c>
      <c r="V106" s="15">
        <f t="shared" ref="V106:V137" si="31">SUM(B106:U106)</f>
        <v>2575.9878164000002</v>
      </c>
    </row>
    <row r="107" spans="1:22">
      <c r="A107" s="66" t="s">
        <v>5</v>
      </c>
      <c r="B107" s="8">
        <f t="shared" ref="B107:U107" si="32">B33</f>
        <v>0</v>
      </c>
      <c r="C107" s="8">
        <f t="shared" si="32"/>
        <v>0</v>
      </c>
      <c r="D107" s="8">
        <f t="shared" si="32"/>
        <v>3402</v>
      </c>
      <c r="E107" s="8">
        <f t="shared" si="32"/>
        <v>0</v>
      </c>
      <c r="F107" s="8">
        <f t="shared" si="32"/>
        <v>707.34870520000004</v>
      </c>
      <c r="G107" s="8">
        <f t="shared" si="32"/>
        <v>620</v>
      </c>
      <c r="H107" s="8">
        <f t="shared" si="32"/>
        <v>615.78599922000001</v>
      </c>
      <c r="I107" s="8">
        <f t="shared" si="32"/>
        <v>0</v>
      </c>
      <c r="J107" s="8">
        <f t="shared" si="32"/>
        <v>0</v>
      </c>
      <c r="K107" s="8">
        <f t="shared" si="32"/>
        <v>0</v>
      </c>
      <c r="L107" s="8">
        <f t="shared" si="32"/>
        <v>0</v>
      </c>
      <c r="M107" s="8">
        <f t="shared" si="32"/>
        <v>320</v>
      </c>
      <c r="N107" s="8">
        <f t="shared" si="32"/>
        <v>518</v>
      </c>
      <c r="O107" s="8">
        <f t="shared" si="32"/>
        <v>456</v>
      </c>
      <c r="P107" s="8">
        <f t="shared" si="32"/>
        <v>0</v>
      </c>
      <c r="Q107" s="8">
        <f t="shared" si="32"/>
        <v>0</v>
      </c>
      <c r="R107" s="8">
        <f t="shared" si="32"/>
        <v>0</v>
      </c>
      <c r="S107" s="8">
        <f t="shared" si="32"/>
        <v>0</v>
      </c>
      <c r="T107" s="8">
        <f t="shared" si="32"/>
        <v>0</v>
      </c>
      <c r="U107" s="8">
        <f t="shared" si="32"/>
        <v>0</v>
      </c>
      <c r="V107" s="15">
        <f t="shared" si="31"/>
        <v>6639.1347044200002</v>
      </c>
    </row>
    <row r="108" spans="1:22">
      <c r="A108" s="90" t="s">
        <v>7</v>
      </c>
      <c r="B108" s="53">
        <f t="shared" ref="B108:U108" si="33">B34</f>
        <v>0</v>
      </c>
      <c r="C108" s="53">
        <f t="shared" si="33"/>
        <v>0</v>
      </c>
      <c r="D108" s="53">
        <f t="shared" si="33"/>
        <v>270</v>
      </c>
      <c r="E108" s="53">
        <f t="shared" si="33"/>
        <v>0</v>
      </c>
      <c r="F108" s="53">
        <f t="shared" si="33"/>
        <v>0</v>
      </c>
      <c r="G108" s="53">
        <f t="shared" si="33"/>
        <v>3381</v>
      </c>
      <c r="H108" s="53">
        <f t="shared" si="33"/>
        <v>0</v>
      </c>
      <c r="I108" s="53">
        <f t="shared" si="33"/>
        <v>0</v>
      </c>
      <c r="J108" s="53">
        <f t="shared" si="33"/>
        <v>0</v>
      </c>
      <c r="K108" s="53">
        <f t="shared" si="33"/>
        <v>0</v>
      </c>
      <c r="L108" s="53">
        <f t="shared" si="33"/>
        <v>0</v>
      </c>
      <c r="M108" s="53">
        <f t="shared" si="33"/>
        <v>0</v>
      </c>
      <c r="N108" s="53">
        <f t="shared" si="33"/>
        <v>0</v>
      </c>
      <c r="O108" s="53">
        <f t="shared" si="33"/>
        <v>471.99999989999998</v>
      </c>
      <c r="P108" s="53">
        <f t="shared" si="33"/>
        <v>0</v>
      </c>
      <c r="Q108" s="53">
        <f t="shared" si="33"/>
        <v>0</v>
      </c>
      <c r="R108" s="53">
        <f t="shared" si="33"/>
        <v>0</v>
      </c>
      <c r="S108" s="53">
        <f t="shared" si="33"/>
        <v>0</v>
      </c>
      <c r="T108" s="53">
        <f t="shared" si="33"/>
        <v>0</v>
      </c>
      <c r="U108" s="53">
        <f t="shared" si="33"/>
        <v>0</v>
      </c>
      <c r="V108" s="15">
        <f t="shared" si="31"/>
        <v>4122.9999999000001</v>
      </c>
    </row>
    <row r="109" spans="1:22">
      <c r="A109" s="66" t="s">
        <v>40</v>
      </c>
      <c r="B109" s="8">
        <f t="shared" ref="B109:U109" si="34">B35</f>
        <v>0</v>
      </c>
      <c r="C109" s="8">
        <f t="shared" si="34"/>
        <v>0</v>
      </c>
      <c r="D109" s="8">
        <f t="shared" si="34"/>
        <v>0</v>
      </c>
      <c r="E109" s="8">
        <f t="shared" si="34"/>
        <v>0</v>
      </c>
      <c r="F109" s="8">
        <f t="shared" si="34"/>
        <v>0</v>
      </c>
      <c r="G109" s="8">
        <f t="shared" si="34"/>
        <v>0</v>
      </c>
      <c r="H109" s="8">
        <f t="shared" si="34"/>
        <v>0</v>
      </c>
      <c r="I109" s="8">
        <f t="shared" si="34"/>
        <v>0</v>
      </c>
      <c r="J109" s="8">
        <f t="shared" si="34"/>
        <v>0</v>
      </c>
      <c r="K109" s="8">
        <f t="shared" si="34"/>
        <v>0</v>
      </c>
      <c r="L109" s="8">
        <f t="shared" si="34"/>
        <v>0</v>
      </c>
      <c r="M109" s="8">
        <f t="shared" si="34"/>
        <v>212.00000001000001</v>
      </c>
      <c r="N109" s="8">
        <f t="shared" si="34"/>
        <v>137.00000001000001</v>
      </c>
      <c r="O109" s="8">
        <f t="shared" si="34"/>
        <v>0</v>
      </c>
      <c r="P109" s="8">
        <f t="shared" si="34"/>
        <v>0</v>
      </c>
      <c r="Q109" s="8">
        <f t="shared" si="34"/>
        <v>0</v>
      </c>
      <c r="R109" s="8">
        <f t="shared" si="34"/>
        <v>0</v>
      </c>
      <c r="S109" s="8">
        <f t="shared" si="34"/>
        <v>0</v>
      </c>
      <c r="T109" s="8">
        <f t="shared" si="34"/>
        <v>0</v>
      </c>
      <c r="U109" s="8">
        <f t="shared" si="34"/>
        <v>0</v>
      </c>
      <c r="V109" s="15">
        <f t="shared" si="31"/>
        <v>349.00000002000002</v>
      </c>
    </row>
    <row r="110" spans="1:22">
      <c r="A110" s="64" t="s">
        <v>54</v>
      </c>
      <c r="B110" s="8"/>
      <c r="C110" s="8"/>
      <c r="D110" s="8"/>
      <c r="E110" s="8"/>
      <c r="F110" s="8"/>
      <c r="G110" s="8"/>
      <c r="H110" s="8"/>
      <c r="I110" s="8"/>
      <c r="J110" s="8"/>
      <c r="K110" s="8"/>
      <c r="L110" s="8"/>
      <c r="M110" s="8"/>
      <c r="N110" s="8"/>
      <c r="O110" s="8"/>
      <c r="P110" s="8"/>
      <c r="Q110" s="8"/>
      <c r="R110" s="8"/>
      <c r="S110" s="8"/>
      <c r="T110" s="8"/>
      <c r="U110" s="8"/>
      <c r="V110" s="15">
        <f t="shared" si="31"/>
        <v>0</v>
      </c>
    </row>
    <row r="111" spans="1:22">
      <c r="A111" s="67" t="s">
        <v>38</v>
      </c>
      <c r="B111" s="53">
        <f t="shared" ref="B111:U111" si="35">B36</f>
        <v>0</v>
      </c>
      <c r="C111" s="53">
        <f t="shared" si="35"/>
        <v>0</v>
      </c>
      <c r="D111" s="53">
        <f t="shared" si="35"/>
        <v>0</v>
      </c>
      <c r="E111" s="53">
        <f t="shared" si="35"/>
        <v>0</v>
      </c>
      <c r="F111" s="53">
        <f t="shared" si="35"/>
        <v>0</v>
      </c>
      <c r="G111" s="53">
        <f t="shared" si="35"/>
        <v>0</v>
      </c>
      <c r="H111" s="53">
        <f t="shared" si="35"/>
        <v>0</v>
      </c>
      <c r="I111" s="53">
        <f t="shared" si="35"/>
        <v>0</v>
      </c>
      <c r="J111" s="53">
        <f t="shared" si="35"/>
        <v>0</v>
      </c>
      <c r="K111" s="53">
        <f t="shared" si="35"/>
        <v>0</v>
      </c>
      <c r="L111" s="53">
        <f t="shared" si="35"/>
        <v>0</v>
      </c>
      <c r="M111" s="53">
        <f t="shared" si="35"/>
        <v>0</v>
      </c>
      <c r="N111" s="53">
        <f t="shared" si="35"/>
        <v>0</v>
      </c>
      <c r="O111" s="53">
        <f t="shared" si="35"/>
        <v>0</v>
      </c>
      <c r="P111" s="53">
        <f t="shared" si="35"/>
        <v>0</v>
      </c>
      <c r="Q111" s="53">
        <f t="shared" si="35"/>
        <v>0</v>
      </c>
      <c r="R111" s="53">
        <f t="shared" si="35"/>
        <v>0</v>
      </c>
      <c r="S111" s="53">
        <f t="shared" si="35"/>
        <v>0</v>
      </c>
      <c r="T111" s="53">
        <f t="shared" si="35"/>
        <v>0</v>
      </c>
      <c r="U111" s="53">
        <f t="shared" si="35"/>
        <v>660</v>
      </c>
      <c r="V111" s="15">
        <f t="shared" si="31"/>
        <v>660</v>
      </c>
    </row>
    <row r="112" spans="1:22">
      <c r="A112" s="66" t="s">
        <v>41</v>
      </c>
      <c r="B112" s="8">
        <f t="shared" ref="B112:U112" si="36">B37</f>
        <v>0</v>
      </c>
      <c r="C112" s="8">
        <f t="shared" si="36"/>
        <v>0</v>
      </c>
      <c r="D112" s="8">
        <f t="shared" si="36"/>
        <v>0</v>
      </c>
      <c r="E112" s="8">
        <f t="shared" si="36"/>
        <v>0</v>
      </c>
      <c r="F112" s="8">
        <f t="shared" si="36"/>
        <v>0</v>
      </c>
      <c r="G112" s="8">
        <f t="shared" si="36"/>
        <v>0</v>
      </c>
      <c r="H112" s="8">
        <f t="shared" si="36"/>
        <v>0</v>
      </c>
      <c r="I112" s="8">
        <f t="shared" si="36"/>
        <v>0</v>
      </c>
      <c r="J112" s="8">
        <f t="shared" si="36"/>
        <v>0</v>
      </c>
      <c r="K112" s="8">
        <f t="shared" si="36"/>
        <v>0</v>
      </c>
      <c r="L112" s="8">
        <f t="shared" si="36"/>
        <v>0</v>
      </c>
      <c r="M112" s="8">
        <f t="shared" si="36"/>
        <v>0</v>
      </c>
      <c r="N112" s="8">
        <f t="shared" si="36"/>
        <v>430</v>
      </c>
      <c r="O112" s="8">
        <f t="shared" si="36"/>
        <v>0</v>
      </c>
      <c r="P112" s="8">
        <f t="shared" si="36"/>
        <v>0</v>
      </c>
      <c r="Q112" s="8">
        <f t="shared" si="36"/>
        <v>0</v>
      </c>
      <c r="R112" s="8">
        <f t="shared" si="36"/>
        <v>0</v>
      </c>
      <c r="S112" s="8">
        <f t="shared" si="36"/>
        <v>0</v>
      </c>
      <c r="T112" s="8">
        <f t="shared" si="36"/>
        <v>0</v>
      </c>
      <c r="U112" s="8">
        <f t="shared" si="36"/>
        <v>0</v>
      </c>
      <c r="V112" s="15">
        <f t="shared" si="31"/>
        <v>430</v>
      </c>
    </row>
    <row r="113" spans="1:22">
      <c r="A113" s="64" t="s">
        <v>55</v>
      </c>
      <c r="B113" s="8"/>
      <c r="C113" s="8"/>
      <c r="D113" s="8"/>
      <c r="E113" s="8"/>
      <c r="F113" s="8"/>
      <c r="G113" s="8"/>
      <c r="H113" s="8"/>
      <c r="I113" s="8"/>
      <c r="J113" s="8"/>
      <c r="K113" s="8"/>
      <c r="L113" s="8"/>
      <c r="M113" s="8"/>
      <c r="N113" s="8"/>
      <c r="O113" s="8"/>
      <c r="P113" s="8"/>
      <c r="Q113" s="8"/>
      <c r="R113" s="8"/>
      <c r="S113" s="8"/>
      <c r="T113" s="8"/>
      <c r="U113" s="8"/>
      <c r="V113" s="15">
        <f t="shared" si="31"/>
        <v>0</v>
      </c>
    </row>
    <row r="114" spans="1:22">
      <c r="A114" s="68" t="s">
        <v>43</v>
      </c>
      <c r="B114" s="53">
        <f t="shared" ref="B114:U114" si="37">B38</f>
        <v>0</v>
      </c>
      <c r="C114" s="53">
        <f t="shared" si="37"/>
        <v>0</v>
      </c>
      <c r="D114" s="53">
        <f t="shared" si="37"/>
        <v>0</v>
      </c>
      <c r="E114" s="53">
        <f t="shared" si="37"/>
        <v>0</v>
      </c>
      <c r="F114" s="53">
        <f t="shared" si="37"/>
        <v>0</v>
      </c>
      <c r="G114" s="53">
        <f t="shared" si="37"/>
        <v>0</v>
      </c>
      <c r="H114" s="53">
        <f t="shared" si="37"/>
        <v>0</v>
      </c>
      <c r="I114" s="53">
        <f t="shared" si="37"/>
        <v>0</v>
      </c>
      <c r="J114" s="53">
        <f t="shared" si="37"/>
        <v>0</v>
      </c>
      <c r="K114" s="53">
        <f t="shared" si="37"/>
        <v>0</v>
      </c>
      <c r="L114" s="53">
        <f t="shared" si="37"/>
        <v>0</v>
      </c>
      <c r="M114" s="53">
        <f t="shared" si="37"/>
        <v>520</v>
      </c>
      <c r="N114" s="53">
        <f t="shared" si="37"/>
        <v>0</v>
      </c>
      <c r="O114" s="53">
        <f t="shared" si="37"/>
        <v>0</v>
      </c>
      <c r="P114" s="53">
        <f t="shared" si="37"/>
        <v>0</v>
      </c>
      <c r="Q114" s="53">
        <f t="shared" si="37"/>
        <v>0</v>
      </c>
      <c r="R114" s="53">
        <f t="shared" si="37"/>
        <v>0</v>
      </c>
      <c r="S114" s="53">
        <f t="shared" si="37"/>
        <v>0</v>
      </c>
      <c r="T114" s="53">
        <f t="shared" si="37"/>
        <v>0</v>
      </c>
      <c r="U114" s="53">
        <f t="shared" si="37"/>
        <v>0</v>
      </c>
      <c r="V114" s="15">
        <f t="shared" si="31"/>
        <v>520</v>
      </c>
    </row>
    <row r="115" spans="1:22">
      <c r="A115" s="54" t="s">
        <v>65</v>
      </c>
      <c r="B115" s="53">
        <f t="shared" ref="B115:U115" si="38">B39</f>
        <v>7935</v>
      </c>
      <c r="C115" s="53">
        <f t="shared" si="38"/>
        <v>2549</v>
      </c>
      <c r="D115" s="53">
        <f t="shared" si="38"/>
        <v>4637.0009769999997</v>
      </c>
      <c r="E115" s="53">
        <f t="shared" si="38"/>
        <v>1586</v>
      </c>
      <c r="F115" s="53">
        <f t="shared" si="38"/>
        <v>923</v>
      </c>
      <c r="G115" s="53">
        <f t="shared" si="38"/>
        <v>540</v>
      </c>
      <c r="H115" s="53">
        <f t="shared" si="38"/>
        <v>275.2637939</v>
      </c>
      <c r="I115" s="53">
        <f t="shared" si="38"/>
        <v>258</v>
      </c>
      <c r="J115" s="53">
        <f t="shared" si="38"/>
        <v>537</v>
      </c>
      <c r="K115" s="53">
        <f t="shared" si="38"/>
        <v>2623</v>
      </c>
      <c r="L115" s="53">
        <f t="shared" si="38"/>
        <v>591</v>
      </c>
      <c r="M115" s="53">
        <f t="shared" si="38"/>
        <v>265.44000240000003</v>
      </c>
      <c r="N115" s="53">
        <f t="shared" si="38"/>
        <v>457.9599915</v>
      </c>
      <c r="O115" s="53">
        <f t="shared" si="38"/>
        <v>3028</v>
      </c>
      <c r="P115" s="53">
        <f t="shared" si="38"/>
        <v>0</v>
      </c>
      <c r="Q115" s="53">
        <f t="shared" si="38"/>
        <v>40.002998349999999</v>
      </c>
      <c r="R115" s="53">
        <f t="shared" si="38"/>
        <v>36.299999239999998</v>
      </c>
      <c r="S115" s="53">
        <f t="shared" si="38"/>
        <v>190</v>
      </c>
      <c r="T115" s="53">
        <f t="shared" si="38"/>
        <v>0.21600000999999999</v>
      </c>
      <c r="U115" s="53">
        <f t="shared" si="38"/>
        <v>148.6499939</v>
      </c>
      <c r="V115" s="15">
        <f t="shared" si="31"/>
        <v>26620.833756299999</v>
      </c>
    </row>
    <row r="116" spans="1:22">
      <c r="A116" s="55" t="s">
        <v>2</v>
      </c>
      <c r="B116" s="59">
        <f t="shared" ref="B116:U116" si="39">B40</f>
        <v>0</v>
      </c>
      <c r="C116" s="59">
        <f t="shared" si="39"/>
        <v>61761.000011999997</v>
      </c>
      <c r="D116" s="59">
        <f t="shared" si="39"/>
        <v>7149</v>
      </c>
      <c r="E116" s="59">
        <f t="shared" si="39"/>
        <v>7126.9500749999997</v>
      </c>
      <c r="F116" s="59">
        <f t="shared" si="39"/>
        <v>0</v>
      </c>
      <c r="G116" s="59">
        <f t="shared" si="39"/>
        <v>486</v>
      </c>
      <c r="H116" s="59">
        <f t="shared" si="39"/>
        <v>0</v>
      </c>
      <c r="I116" s="59">
        <f t="shared" si="39"/>
        <v>0</v>
      </c>
      <c r="J116" s="59">
        <f t="shared" si="39"/>
        <v>0</v>
      </c>
      <c r="K116" s="59">
        <f t="shared" si="39"/>
        <v>6835</v>
      </c>
      <c r="L116" s="59">
        <f t="shared" si="39"/>
        <v>0</v>
      </c>
      <c r="M116" s="59">
        <f t="shared" si="39"/>
        <v>0</v>
      </c>
      <c r="N116" s="59">
        <f t="shared" si="39"/>
        <v>0</v>
      </c>
      <c r="O116" s="59">
        <f t="shared" si="39"/>
        <v>4384</v>
      </c>
      <c r="P116" s="59">
        <f t="shared" si="39"/>
        <v>0</v>
      </c>
      <c r="Q116" s="59">
        <f t="shared" si="39"/>
        <v>0</v>
      </c>
      <c r="R116" s="59">
        <f t="shared" si="39"/>
        <v>0</v>
      </c>
      <c r="S116" s="59">
        <f t="shared" si="39"/>
        <v>0</v>
      </c>
      <c r="T116" s="59">
        <f t="shared" si="39"/>
        <v>0</v>
      </c>
      <c r="U116" s="59">
        <f t="shared" si="39"/>
        <v>0</v>
      </c>
      <c r="V116" s="15">
        <f t="shared" si="31"/>
        <v>87741.950087000005</v>
      </c>
    </row>
    <row r="117" spans="1:22">
      <c r="A117" s="56" t="s">
        <v>21</v>
      </c>
      <c r="B117" s="8">
        <f t="shared" ref="B117:U117" si="40">B42</f>
        <v>0</v>
      </c>
      <c r="C117" s="8">
        <f t="shared" si="40"/>
        <v>0</v>
      </c>
      <c r="D117" s="8">
        <f t="shared" si="40"/>
        <v>0</v>
      </c>
      <c r="E117" s="8">
        <f t="shared" si="40"/>
        <v>0</v>
      </c>
      <c r="F117" s="8">
        <f t="shared" si="40"/>
        <v>5322.0000006</v>
      </c>
      <c r="G117" s="8">
        <f t="shared" si="40"/>
        <v>0</v>
      </c>
      <c r="H117" s="8">
        <f t="shared" si="40"/>
        <v>0</v>
      </c>
      <c r="I117" s="8">
        <f t="shared" si="40"/>
        <v>0</v>
      </c>
      <c r="J117" s="8">
        <f t="shared" si="40"/>
        <v>0</v>
      </c>
      <c r="K117" s="8">
        <f t="shared" si="40"/>
        <v>0</v>
      </c>
      <c r="L117" s="8">
        <f t="shared" si="40"/>
        <v>0</v>
      </c>
      <c r="M117" s="8">
        <f t="shared" si="40"/>
        <v>0</v>
      </c>
      <c r="N117" s="8">
        <f t="shared" si="40"/>
        <v>0</v>
      </c>
      <c r="O117" s="8">
        <f t="shared" si="40"/>
        <v>0</v>
      </c>
      <c r="P117" s="8">
        <f t="shared" si="40"/>
        <v>0</v>
      </c>
      <c r="Q117" s="8">
        <f t="shared" si="40"/>
        <v>0</v>
      </c>
      <c r="R117" s="8">
        <f t="shared" si="40"/>
        <v>0</v>
      </c>
      <c r="S117" s="8">
        <f t="shared" si="40"/>
        <v>0</v>
      </c>
      <c r="T117" s="8">
        <f t="shared" si="40"/>
        <v>0</v>
      </c>
      <c r="U117" s="8">
        <f t="shared" si="40"/>
        <v>0</v>
      </c>
      <c r="V117" s="15">
        <f t="shared" si="31"/>
        <v>5322.0000006</v>
      </c>
    </row>
    <row r="118" spans="1:22">
      <c r="A118" s="56" t="s">
        <v>20</v>
      </c>
      <c r="B118" s="8">
        <f t="shared" ref="B118:U118" si="41">B43</f>
        <v>3844.7000010000002</v>
      </c>
      <c r="C118" s="8">
        <f t="shared" si="41"/>
        <v>0</v>
      </c>
      <c r="D118" s="8">
        <f t="shared" si="41"/>
        <v>0</v>
      </c>
      <c r="E118" s="8">
        <f t="shared" si="41"/>
        <v>0</v>
      </c>
      <c r="F118" s="8">
        <f t="shared" si="41"/>
        <v>1840</v>
      </c>
      <c r="G118" s="8">
        <f t="shared" si="41"/>
        <v>0</v>
      </c>
      <c r="H118" s="8">
        <f t="shared" si="41"/>
        <v>0</v>
      </c>
      <c r="I118" s="8">
        <f t="shared" si="41"/>
        <v>0</v>
      </c>
      <c r="J118" s="8">
        <f t="shared" si="41"/>
        <v>0</v>
      </c>
      <c r="K118" s="8">
        <f t="shared" si="41"/>
        <v>0</v>
      </c>
      <c r="L118" s="8">
        <f t="shared" si="41"/>
        <v>0</v>
      </c>
      <c r="M118" s="8">
        <f t="shared" si="41"/>
        <v>0</v>
      </c>
      <c r="N118" s="8">
        <f t="shared" si="41"/>
        <v>0</v>
      </c>
      <c r="O118" s="8">
        <f t="shared" si="41"/>
        <v>0</v>
      </c>
      <c r="P118" s="8">
        <f t="shared" si="41"/>
        <v>0</v>
      </c>
      <c r="Q118" s="8">
        <f t="shared" si="41"/>
        <v>0</v>
      </c>
      <c r="R118" s="8">
        <f t="shared" si="41"/>
        <v>0</v>
      </c>
      <c r="S118" s="8">
        <f t="shared" si="41"/>
        <v>0</v>
      </c>
      <c r="T118" s="8">
        <f t="shared" si="41"/>
        <v>0</v>
      </c>
      <c r="U118" s="8">
        <f t="shared" si="41"/>
        <v>0</v>
      </c>
      <c r="V118" s="15">
        <f t="shared" si="31"/>
        <v>5684.7000010000002</v>
      </c>
    </row>
    <row r="119" spans="1:22">
      <c r="A119" s="67" t="s">
        <v>22</v>
      </c>
      <c r="B119" s="53">
        <f t="shared" ref="B119:U119" si="42">B41</f>
        <v>5567.9000029999997</v>
      </c>
      <c r="C119" s="53">
        <f t="shared" si="42"/>
        <v>0</v>
      </c>
      <c r="D119" s="53">
        <f t="shared" si="42"/>
        <v>0</v>
      </c>
      <c r="E119" s="53">
        <f t="shared" si="42"/>
        <v>0</v>
      </c>
      <c r="F119" s="53">
        <f t="shared" si="42"/>
        <v>451.35998540000003</v>
      </c>
      <c r="G119" s="53">
        <f t="shared" si="42"/>
        <v>0</v>
      </c>
      <c r="H119" s="53">
        <f t="shared" si="42"/>
        <v>0</v>
      </c>
      <c r="I119" s="53">
        <f t="shared" si="42"/>
        <v>0</v>
      </c>
      <c r="J119" s="53">
        <f t="shared" si="42"/>
        <v>0</v>
      </c>
      <c r="K119" s="53">
        <f t="shared" si="42"/>
        <v>0</v>
      </c>
      <c r="L119" s="53">
        <f t="shared" si="42"/>
        <v>0</v>
      </c>
      <c r="M119" s="53">
        <f t="shared" si="42"/>
        <v>0</v>
      </c>
      <c r="N119" s="53">
        <f t="shared" si="42"/>
        <v>0</v>
      </c>
      <c r="O119" s="53">
        <f t="shared" si="42"/>
        <v>0</v>
      </c>
      <c r="P119" s="53">
        <f t="shared" si="42"/>
        <v>0</v>
      </c>
      <c r="Q119" s="53">
        <f t="shared" si="42"/>
        <v>0</v>
      </c>
      <c r="R119" s="53">
        <f t="shared" si="42"/>
        <v>0</v>
      </c>
      <c r="S119" s="53">
        <f t="shared" si="42"/>
        <v>0</v>
      </c>
      <c r="T119" s="53">
        <f t="shared" si="42"/>
        <v>0</v>
      </c>
      <c r="U119" s="53">
        <f t="shared" si="42"/>
        <v>0</v>
      </c>
      <c r="V119" s="15">
        <f t="shared" si="31"/>
        <v>6019.2599884000001</v>
      </c>
    </row>
    <row r="120" spans="1:22">
      <c r="A120" s="56" t="s">
        <v>24</v>
      </c>
      <c r="B120" s="8">
        <f t="shared" ref="B120:U120" si="43">B44</f>
        <v>110</v>
      </c>
      <c r="C120" s="8">
        <f t="shared" si="43"/>
        <v>0</v>
      </c>
      <c r="D120" s="8">
        <f t="shared" si="43"/>
        <v>0</v>
      </c>
      <c r="E120" s="8">
        <f t="shared" si="43"/>
        <v>4317.7899779999998</v>
      </c>
      <c r="F120" s="8">
        <f t="shared" si="43"/>
        <v>6650.3693792000004</v>
      </c>
      <c r="G120" s="8">
        <f t="shared" si="43"/>
        <v>0</v>
      </c>
      <c r="H120" s="8">
        <f t="shared" si="43"/>
        <v>0</v>
      </c>
      <c r="I120" s="8">
        <f t="shared" si="43"/>
        <v>0</v>
      </c>
      <c r="J120" s="8">
        <f t="shared" si="43"/>
        <v>0</v>
      </c>
      <c r="K120" s="8">
        <f t="shared" si="43"/>
        <v>0</v>
      </c>
      <c r="L120" s="8">
        <f t="shared" si="43"/>
        <v>0</v>
      </c>
      <c r="M120" s="8">
        <f t="shared" si="43"/>
        <v>0</v>
      </c>
      <c r="N120" s="8">
        <f t="shared" si="43"/>
        <v>0</v>
      </c>
      <c r="O120" s="8">
        <f t="shared" si="43"/>
        <v>277.42857140000001</v>
      </c>
      <c r="P120" s="8">
        <f t="shared" si="43"/>
        <v>0</v>
      </c>
      <c r="Q120" s="8">
        <f t="shared" si="43"/>
        <v>0</v>
      </c>
      <c r="R120" s="8">
        <f t="shared" si="43"/>
        <v>0</v>
      </c>
      <c r="S120" s="8">
        <f t="shared" si="43"/>
        <v>0</v>
      </c>
      <c r="T120" s="8">
        <f t="shared" si="43"/>
        <v>0</v>
      </c>
      <c r="U120" s="8">
        <f t="shared" si="43"/>
        <v>0</v>
      </c>
      <c r="V120" s="15">
        <f t="shared" si="31"/>
        <v>11355.5879286</v>
      </c>
    </row>
    <row r="121" spans="1:22">
      <c r="A121" s="56" t="s">
        <v>23</v>
      </c>
      <c r="B121" s="8">
        <f t="shared" ref="B121:U121" si="44">B45</f>
        <v>5835.7999980000004</v>
      </c>
      <c r="C121" s="8">
        <f t="shared" si="44"/>
        <v>0</v>
      </c>
      <c r="D121" s="8">
        <f t="shared" si="44"/>
        <v>0</v>
      </c>
      <c r="E121" s="8">
        <f t="shared" si="44"/>
        <v>0</v>
      </c>
      <c r="F121" s="8">
        <f t="shared" si="44"/>
        <v>2122.0461156000001</v>
      </c>
      <c r="G121" s="8">
        <f t="shared" si="44"/>
        <v>0</v>
      </c>
      <c r="H121" s="8">
        <f t="shared" si="44"/>
        <v>0</v>
      </c>
      <c r="I121" s="8">
        <f t="shared" si="44"/>
        <v>0</v>
      </c>
      <c r="J121" s="8">
        <f t="shared" si="44"/>
        <v>0</v>
      </c>
      <c r="K121" s="8">
        <f t="shared" si="44"/>
        <v>0</v>
      </c>
      <c r="L121" s="8">
        <f t="shared" si="44"/>
        <v>0</v>
      </c>
      <c r="M121" s="8">
        <f t="shared" si="44"/>
        <v>0</v>
      </c>
      <c r="N121" s="8">
        <f t="shared" si="44"/>
        <v>259</v>
      </c>
      <c r="O121" s="8">
        <f t="shared" si="44"/>
        <v>0</v>
      </c>
      <c r="P121" s="8">
        <f t="shared" si="44"/>
        <v>0</v>
      </c>
      <c r="Q121" s="8">
        <f t="shared" si="44"/>
        <v>0</v>
      </c>
      <c r="R121" s="8">
        <f t="shared" si="44"/>
        <v>0</v>
      </c>
      <c r="S121" s="8">
        <f t="shared" si="44"/>
        <v>0</v>
      </c>
      <c r="T121" s="8">
        <f t="shared" si="44"/>
        <v>0</v>
      </c>
      <c r="U121" s="8">
        <f t="shared" si="44"/>
        <v>0</v>
      </c>
      <c r="V121" s="15">
        <f t="shared" si="31"/>
        <v>8216.8461136000005</v>
      </c>
    </row>
    <row r="122" spans="1:22">
      <c r="A122" s="57" t="s">
        <v>25</v>
      </c>
      <c r="B122" s="53">
        <f t="shared" ref="B122:U122" si="45">B46</f>
        <v>7703.8000101999996</v>
      </c>
      <c r="C122" s="53">
        <f t="shared" si="45"/>
        <v>0</v>
      </c>
      <c r="D122" s="53">
        <f t="shared" si="45"/>
        <v>0</v>
      </c>
      <c r="E122" s="53">
        <f t="shared" si="45"/>
        <v>0</v>
      </c>
      <c r="F122" s="53">
        <f t="shared" si="45"/>
        <v>4450.2999879999998</v>
      </c>
      <c r="G122" s="53">
        <f t="shared" si="45"/>
        <v>0</v>
      </c>
      <c r="H122" s="53">
        <f t="shared" si="45"/>
        <v>0</v>
      </c>
      <c r="I122" s="53">
        <f t="shared" si="45"/>
        <v>0</v>
      </c>
      <c r="J122" s="53">
        <f t="shared" si="45"/>
        <v>0</v>
      </c>
      <c r="K122" s="53">
        <f t="shared" si="45"/>
        <v>0</v>
      </c>
      <c r="L122" s="53">
        <f t="shared" si="45"/>
        <v>0</v>
      </c>
      <c r="M122" s="53">
        <f t="shared" si="45"/>
        <v>0</v>
      </c>
      <c r="N122" s="53">
        <f t="shared" si="45"/>
        <v>410</v>
      </c>
      <c r="O122" s="53">
        <f t="shared" si="45"/>
        <v>0</v>
      </c>
      <c r="P122" s="53">
        <f t="shared" si="45"/>
        <v>0</v>
      </c>
      <c r="Q122" s="53">
        <f t="shared" si="45"/>
        <v>0</v>
      </c>
      <c r="R122" s="53">
        <f t="shared" si="45"/>
        <v>0</v>
      </c>
      <c r="S122" s="53">
        <f t="shared" si="45"/>
        <v>0</v>
      </c>
      <c r="T122" s="53">
        <f t="shared" si="45"/>
        <v>0</v>
      </c>
      <c r="U122" s="53">
        <f t="shared" si="45"/>
        <v>0</v>
      </c>
      <c r="V122" s="15">
        <f t="shared" si="31"/>
        <v>12564.099998199999</v>
      </c>
    </row>
    <row r="123" spans="1:22">
      <c r="A123" s="66" t="s">
        <v>37</v>
      </c>
      <c r="B123" s="8">
        <f t="shared" ref="B123:U123" si="46">B49</f>
        <v>0</v>
      </c>
      <c r="C123" s="8">
        <f t="shared" si="46"/>
        <v>0</v>
      </c>
      <c r="D123" s="8">
        <f t="shared" si="46"/>
        <v>0</v>
      </c>
      <c r="E123" s="8">
        <f t="shared" si="46"/>
        <v>0</v>
      </c>
      <c r="F123" s="8">
        <f t="shared" si="46"/>
        <v>0</v>
      </c>
      <c r="G123" s="8">
        <f t="shared" si="46"/>
        <v>0</v>
      </c>
      <c r="H123" s="8">
        <f t="shared" si="46"/>
        <v>0</v>
      </c>
      <c r="I123" s="8">
        <f t="shared" si="46"/>
        <v>0</v>
      </c>
      <c r="J123" s="8">
        <f t="shared" si="46"/>
        <v>0</v>
      </c>
      <c r="K123" s="8">
        <f t="shared" si="46"/>
        <v>0</v>
      </c>
      <c r="L123" s="8">
        <f t="shared" si="46"/>
        <v>0</v>
      </c>
      <c r="M123" s="8">
        <f t="shared" si="46"/>
        <v>0</v>
      </c>
      <c r="N123" s="8">
        <f t="shared" si="46"/>
        <v>0</v>
      </c>
      <c r="O123" s="8">
        <f t="shared" si="46"/>
        <v>0</v>
      </c>
      <c r="P123" s="8">
        <f t="shared" si="46"/>
        <v>0</v>
      </c>
      <c r="Q123" s="8">
        <f t="shared" si="46"/>
        <v>0</v>
      </c>
      <c r="R123" s="8">
        <f t="shared" si="46"/>
        <v>0</v>
      </c>
      <c r="S123" s="8">
        <f t="shared" si="46"/>
        <v>0</v>
      </c>
      <c r="T123" s="8">
        <f t="shared" si="46"/>
        <v>0</v>
      </c>
      <c r="U123" s="8">
        <f t="shared" si="46"/>
        <v>672</v>
      </c>
      <c r="V123" s="15">
        <f t="shared" si="31"/>
        <v>672</v>
      </c>
    </row>
    <row r="124" spans="1:22">
      <c r="A124" s="56" t="s">
        <v>3</v>
      </c>
      <c r="B124" s="8">
        <f>B48</f>
        <v>1059.38999838</v>
      </c>
      <c r="C124" s="8">
        <f>C65</f>
        <v>2600</v>
      </c>
      <c r="D124" s="8">
        <f t="shared" ref="D124:U124" si="47">D48</f>
        <v>68</v>
      </c>
      <c r="E124" s="8">
        <f t="shared" si="47"/>
        <v>0</v>
      </c>
      <c r="F124" s="8">
        <f t="shared" si="47"/>
        <v>0</v>
      </c>
      <c r="G124" s="8">
        <f t="shared" si="47"/>
        <v>0</v>
      </c>
      <c r="H124" s="8">
        <f t="shared" si="47"/>
        <v>0</v>
      </c>
      <c r="I124" s="8">
        <f t="shared" si="47"/>
        <v>0</v>
      </c>
      <c r="J124" s="8">
        <f t="shared" si="47"/>
        <v>0</v>
      </c>
      <c r="K124" s="8">
        <f t="shared" si="47"/>
        <v>0</v>
      </c>
      <c r="L124" s="8">
        <f t="shared" si="47"/>
        <v>0</v>
      </c>
      <c r="M124" s="8">
        <f t="shared" si="47"/>
        <v>0</v>
      </c>
      <c r="N124" s="8">
        <f t="shared" si="47"/>
        <v>0</v>
      </c>
      <c r="O124" s="8">
        <f t="shared" si="47"/>
        <v>0</v>
      </c>
      <c r="P124" s="8">
        <f t="shared" si="47"/>
        <v>0</v>
      </c>
      <c r="Q124" s="8">
        <f t="shared" si="47"/>
        <v>0</v>
      </c>
      <c r="R124" s="8">
        <f t="shared" si="47"/>
        <v>0</v>
      </c>
      <c r="S124" s="8">
        <f t="shared" si="47"/>
        <v>0</v>
      </c>
      <c r="T124" s="8">
        <f t="shared" si="47"/>
        <v>0</v>
      </c>
      <c r="U124" s="8">
        <f t="shared" si="47"/>
        <v>0</v>
      </c>
      <c r="V124" s="15">
        <f t="shared" si="31"/>
        <v>3727.3899983800002</v>
      </c>
    </row>
    <row r="125" spans="1:22">
      <c r="A125" s="57" t="s">
        <v>4</v>
      </c>
      <c r="B125" s="53">
        <f t="shared" ref="B125:U125" si="48">B47</f>
        <v>0</v>
      </c>
      <c r="C125" s="53">
        <f t="shared" si="48"/>
        <v>0</v>
      </c>
      <c r="D125" s="53">
        <f t="shared" si="48"/>
        <v>268.99999995000002</v>
      </c>
      <c r="E125" s="53">
        <f t="shared" si="48"/>
        <v>0</v>
      </c>
      <c r="F125" s="53">
        <f t="shared" si="48"/>
        <v>0</v>
      </c>
      <c r="G125" s="53">
        <f t="shared" si="48"/>
        <v>0</v>
      </c>
      <c r="H125" s="53">
        <f t="shared" si="48"/>
        <v>140</v>
      </c>
      <c r="I125" s="53">
        <f t="shared" si="48"/>
        <v>0</v>
      </c>
      <c r="J125" s="53">
        <f t="shared" si="48"/>
        <v>0</v>
      </c>
      <c r="K125" s="53">
        <f t="shared" si="48"/>
        <v>0</v>
      </c>
      <c r="L125" s="53">
        <f t="shared" si="48"/>
        <v>0</v>
      </c>
      <c r="M125" s="53">
        <f t="shared" si="48"/>
        <v>0</v>
      </c>
      <c r="N125" s="53">
        <f t="shared" si="48"/>
        <v>0</v>
      </c>
      <c r="O125" s="53">
        <f t="shared" si="48"/>
        <v>0</v>
      </c>
      <c r="P125" s="53">
        <f t="shared" si="48"/>
        <v>0</v>
      </c>
      <c r="Q125" s="53">
        <f t="shared" si="48"/>
        <v>0</v>
      </c>
      <c r="R125" s="53">
        <f t="shared" si="48"/>
        <v>0</v>
      </c>
      <c r="S125" s="53">
        <f t="shared" si="48"/>
        <v>0</v>
      </c>
      <c r="T125" s="53">
        <f t="shared" si="48"/>
        <v>0</v>
      </c>
      <c r="U125" s="53">
        <f t="shared" si="48"/>
        <v>0</v>
      </c>
      <c r="V125" s="15">
        <f t="shared" si="31"/>
        <v>408.99999995000002</v>
      </c>
    </row>
    <row r="126" spans="1:22">
      <c r="A126" s="56" t="s">
        <v>9</v>
      </c>
      <c r="B126" s="8">
        <f t="shared" ref="B126:U126" si="49">B50</f>
        <v>1993.8290024400001</v>
      </c>
      <c r="C126" s="8">
        <f t="shared" si="49"/>
        <v>0</v>
      </c>
      <c r="D126" s="8">
        <f t="shared" si="49"/>
        <v>57</v>
      </c>
      <c r="E126" s="8">
        <f t="shared" si="49"/>
        <v>0</v>
      </c>
      <c r="F126" s="8">
        <f t="shared" si="49"/>
        <v>0</v>
      </c>
      <c r="G126" s="8">
        <f t="shared" si="49"/>
        <v>0</v>
      </c>
      <c r="H126" s="8">
        <f t="shared" si="49"/>
        <v>0</v>
      </c>
      <c r="I126" s="8">
        <f t="shared" si="49"/>
        <v>0</v>
      </c>
      <c r="J126" s="8">
        <f t="shared" si="49"/>
        <v>0</v>
      </c>
      <c r="K126" s="8">
        <f t="shared" si="49"/>
        <v>0</v>
      </c>
      <c r="L126" s="8">
        <f t="shared" si="49"/>
        <v>0</v>
      </c>
      <c r="M126" s="8">
        <f t="shared" si="49"/>
        <v>0</v>
      </c>
      <c r="N126" s="8">
        <f t="shared" si="49"/>
        <v>0</v>
      </c>
      <c r="O126" s="8">
        <f t="shared" si="49"/>
        <v>0</v>
      </c>
      <c r="P126" s="8">
        <f t="shared" si="49"/>
        <v>0</v>
      </c>
      <c r="Q126" s="8">
        <f t="shared" si="49"/>
        <v>0</v>
      </c>
      <c r="R126" s="8">
        <f t="shared" si="49"/>
        <v>0</v>
      </c>
      <c r="S126" s="8">
        <f t="shared" si="49"/>
        <v>0</v>
      </c>
      <c r="T126" s="8">
        <f t="shared" si="49"/>
        <v>0</v>
      </c>
      <c r="U126" s="8">
        <f t="shared" si="49"/>
        <v>94</v>
      </c>
      <c r="V126" s="15">
        <f t="shared" si="31"/>
        <v>2144.8290024400003</v>
      </c>
    </row>
    <row r="127" spans="1:22">
      <c r="A127" s="56" t="s">
        <v>45</v>
      </c>
      <c r="B127" s="8">
        <f t="shared" ref="B127:U127" si="50">B51</f>
        <v>1120.1699980799999</v>
      </c>
      <c r="C127" s="8">
        <f t="shared" si="50"/>
        <v>0</v>
      </c>
      <c r="D127" s="8">
        <f t="shared" si="50"/>
        <v>0</v>
      </c>
      <c r="E127" s="8">
        <f t="shared" si="50"/>
        <v>0</v>
      </c>
      <c r="F127" s="8">
        <f t="shared" si="50"/>
        <v>0</v>
      </c>
      <c r="G127" s="8">
        <f t="shared" si="50"/>
        <v>0</v>
      </c>
      <c r="H127" s="8">
        <f t="shared" si="50"/>
        <v>781.10000032000005</v>
      </c>
      <c r="I127" s="8">
        <f t="shared" si="50"/>
        <v>0</v>
      </c>
      <c r="J127" s="8">
        <f t="shared" si="50"/>
        <v>0</v>
      </c>
      <c r="K127" s="8">
        <f t="shared" si="50"/>
        <v>0</v>
      </c>
      <c r="L127" s="8">
        <f t="shared" si="50"/>
        <v>0</v>
      </c>
      <c r="M127" s="8">
        <f t="shared" si="50"/>
        <v>0</v>
      </c>
      <c r="N127" s="8">
        <f t="shared" si="50"/>
        <v>0</v>
      </c>
      <c r="O127" s="8">
        <f t="shared" si="50"/>
        <v>0</v>
      </c>
      <c r="P127" s="8">
        <f t="shared" si="50"/>
        <v>0</v>
      </c>
      <c r="Q127" s="8">
        <f t="shared" si="50"/>
        <v>0</v>
      </c>
      <c r="R127" s="8">
        <f t="shared" si="50"/>
        <v>0</v>
      </c>
      <c r="S127" s="8">
        <f t="shared" si="50"/>
        <v>0</v>
      </c>
      <c r="T127" s="8">
        <f t="shared" si="50"/>
        <v>0</v>
      </c>
      <c r="U127" s="8">
        <f t="shared" si="50"/>
        <v>0</v>
      </c>
      <c r="V127" s="15">
        <f t="shared" si="31"/>
        <v>1901.2699984000001</v>
      </c>
    </row>
    <row r="128" spans="1:22">
      <c r="A128" s="56" t="s">
        <v>8</v>
      </c>
      <c r="B128" s="8">
        <f t="shared" ref="B128:U128" si="51">B52</f>
        <v>281.06000087000001</v>
      </c>
      <c r="C128" s="8">
        <f t="shared" si="51"/>
        <v>199</v>
      </c>
      <c r="D128" s="8">
        <f t="shared" si="51"/>
        <v>931</v>
      </c>
      <c r="E128" s="8">
        <f t="shared" si="51"/>
        <v>0</v>
      </c>
      <c r="F128" s="8">
        <f t="shared" si="51"/>
        <v>0</v>
      </c>
      <c r="G128" s="8">
        <f t="shared" si="51"/>
        <v>40</v>
      </c>
      <c r="H128" s="8">
        <f t="shared" si="51"/>
        <v>50</v>
      </c>
      <c r="I128" s="8">
        <f t="shared" si="51"/>
        <v>0</v>
      </c>
      <c r="J128" s="8">
        <f t="shared" si="51"/>
        <v>53.748001100000003</v>
      </c>
      <c r="K128" s="8">
        <f t="shared" si="51"/>
        <v>57.041000369999999</v>
      </c>
      <c r="L128" s="8">
        <f t="shared" si="51"/>
        <v>0</v>
      </c>
      <c r="M128" s="8">
        <f t="shared" si="51"/>
        <v>0</v>
      </c>
      <c r="N128" s="8">
        <f t="shared" si="51"/>
        <v>0</v>
      </c>
      <c r="O128" s="8">
        <f t="shared" si="51"/>
        <v>232</v>
      </c>
      <c r="P128" s="8">
        <f t="shared" si="51"/>
        <v>0</v>
      </c>
      <c r="Q128" s="8">
        <f t="shared" si="51"/>
        <v>0</v>
      </c>
      <c r="R128" s="8">
        <f t="shared" si="51"/>
        <v>0</v>
      </c>
      <c r="S128" s="8">
        <f t="shared" si="51"/>
        <v>0</v>
      </c>
      <c r="T128" s="8">
        <f t="shared" si="51"/>
        <v>0</v>
      </c>
      <c r="U128" s="8">
        <f t="shared" si="51"/>
        <v>0</v>
      </c>
      <c r="V128" s="15">
        <f t="shared" si="31"/>
        <v>1843.84900234</v>
      </c>
    </row>
    <row r="129" spans="1:25">
      <c r="A129" s="56" t="s">
        <v>12</v>
      </c>
      <c r="B129" s="8">
        <f t="shared" ref="B129:U129" si="52">B53</f>
        <v>3671.6880017399999</v>
      </c>
      <c r="C129" s="8">
        <f t="shared" si="52"/>
        <v>0</v>
      </c>
      <c r="D129" s="8">
        <f t="shared" si="52"/>
        <v>465</v>
      </c>
      <c r="E129" s="8">
        <f t="shared" si="52"/>
        <v>0</v>
      </c>
      <c r="F129" s="8">
        <f t="shared" si="52"/>
        <v>0</v>
      </c>
      <c r="G129" s="8">
        <f t="shared" si="52"/>
        <v>1957.5000001999999</v>
      </c>
      <c r="H129" s="8">
        <f t="shared" si="52"/>
        <v>0</v>
      </c>
      <c r="I129" s="8">
        <f t="shared" si="52"/>
        <v>0</v>
      </c>
      <c r="J129" s="8">
        <f t="shared" si="52"/>
        <v>0</v>
      </c>
      <c r="K129" s="8">
        <f t="shared" si="52"/>
        <v>0</v>
      </c>
      <c r="L129" s="8">
        <f t="shared" si="52"/>
        <v>0</v>
      </c>
      <c r="M129" s="8">
        <f t="shared" si="52"/>
        <v>0</v>
      </c>
      <c r="N129" s="8">
        <f t="shared" si="52"/>
        <v>0</v>
      </c>
      <c r="O129" s="8">
        <f t="shared" si="52"/>
        <v>0</v>
      </c>
      <c r="P129" s="8">
        <f t="shared" si="52"/>
        <v>0</v>
      </c>
      <c r="Q129" s="8">
        <f t="shared" si="52"/>
        <v>0</v>
      </c>
      <c r="R129" s="8">
        <f t="shared" si="52"/>
        <v>0</v>
      </c>
      <c r="S129" s="8">
        <f t="shared" si="52"/>
        <v>0</v>
      </c>
      <c r="T129" s="8">
        <f t="shared" si="52"/>
        <v>0</v>
      </c>
      <c r="U129" s="8">
        <f t="shared" si="52"/>
        <v>0</v>
      </c>
      <c r="V129" s="15">
        <f t="shared" si="31"/>
        <v>6094.1880019399996</v>
      </c>
    </row>
    <row r="130" spans="1:25">
      <c r="A130" s="56" t="s">
        <v>11</v>
      </c>
      <c r="B130" s="8">
        <f t="shared" ref="B130:U130" si="53">B54</f>
        <v>5511.9999564</v>
      </c>
      <c r="C130" s="8">
        <f t="shared" si="53"/>
        <v>0</v>
      </c>
      <c r="D130" s="8">
        <f t="shared" si="53"/>
        <v>14848.100037</v>
      </c>
      <c r="E130" s="8">
        <f t="shared" si="53"/>
        <v>0</v>
      </c>
      <c r="F130" s="8">
        <f t="shared" si="53"/>
        <v>0</v>
      </c>
      <c r="G130" s="8">
        <f t="shared" si="53"/>
        <v>2232.0000000999999</v>
      </c>
      <c r="H130" s="8">
        <f t="shared" si="53"/>
        <v>965</v>
      </c>
      <c r="I130" s="8">
        <f t="shared" si="53"/>
        <v>0</v>
      </c>
      <c r="J130" s="8">
        <f t="shared" si="53"/>
        <v>0</v>
      </c>
      <c r="K130" s="8">
        <f t="shared" si="53"/>
        <v>0</v>
      </c>
      <c r="L130" s="8">
        <f t="shared" si="53"/>
        <v>0</v>
      </c>
      <c r="M130" s="8">
        <f t="shared" si="53"/>
        <v>23.200000760000002</v>
      </c>
      <c r="N130" s="8">
        <f t="shared" si="53"/>
        <v>0</v>
      </c>
      <c r="O130" s="8">
        <f t="shared" si="53"/>
        <v>640</v>
      </c>
      <c r="P130" s="8">
        <f t="shared" si="53"/>
        <v>0</v>
      </c>
      <c r="Q130" s="8">
        <f t="shared" si="53"/>
        <v>0</v>
      </c>
      <c r="R130" s="8">
        <f t="shared" si="53"/>
        <v>0</v>
      </c>
      <c r="S130" s="8">
        <f t="shared" si="53"/>
        <v>0</v>
      </c>
      <c r="T130" s="8">
        <f t="shared" si="53"/>
        <v>0</v>
      </c>
      <c r="U130" s="8">
        <f t="shared" si="53"/>
        <v>0</v>
      </c>
      <c r="V130" s="15">
        <f t="shared" si="31"/>
        <v>24220.29999426</v>
      </c>
    </row>
    <row r="131" spans="1:25">
      <c r="A131" s="56" t="s">
        <v>16</v>
      </c>
      <c r="B131" s="8">
        <f t="shared" ref="B131:R131" si="54">B55</f>
        <v>0</v>
      </c>
      <c r="C131" s="8">
        <f t="shared" si="54"/>
        <v>792</v>
      </c>
      <c r="D131" s="8">
        <f t="shared" si="54"/>
        <v>0</v>
      </c>
      <c r="E131" s="8">
        <f t="shared" si="54"/>
        <v>24498.5600013</v>
      </c>
      <c r="F131" s="8">
        <f t="shared" si="54"/>
        <v>0</v>
      </c>
      <c r="G131" s="8">
        <f t="shared" si="54"/>
        <v>0</v>
      </c>
      <c r="H131" s="8">
        <f t="shared" si="54"/>
        <v>0</v>
      </c>
      <c r="I131" s="8">
        <f t="shared" si="54"/>
        <v>0</v>
      </c>
      <c r="J131" s="8">
        <f t="shared" si="54"/>
        <v>0</v>
      </c>
      <c r="K131" s="8">
        <f t="shared" si="54"/>
        <v>267</v>
      </c>
      <c r="L131" s="8">
        <f t="shared" si="54"/>
        <v>0</v>
      </c>
      <c r="M131" s="8">
        <f t="shared" si="54"/>
        <v>0</v>
      </c>
      <c r="N131" s="8">
        <f t="shared" si="54"/>
        <v>0</v>
      </c>
      <c r="O131" s="8">
        <f t="shared" si="54"/>
        <v>234</v>
      </c>
      <c r="P131" s="8">
        <f t="shared" si="54"/>
        <v>0</v>
      </c>
      <c r="Q131" s="8">
        <f t="shared" si="54"/>
        <v>0</v>
      </c>
      <c r="R131" s="8">
        <f t="shared" si="54"/>
        <v>0</v>
      </c>
      <c r="S131" s="77">
        <f>S63</f>
        <v>1350</v>
      </c>
      <c r="T131" s="8">
        <f t="shared" ref="T131:U134" si="55">T55</f>
        <v>99</v>
      </c>
      <c r="U131" s="8">
        <f t="shared" si="55"/>
        <v>0</v>
      </c>
      <c r="V131" s="15">
        <f t="shared" si="31"/>
        <v>27240.5600013</v>
      </c>
    </row>
    <row r="132" spans="1:25">
      <c r="A132" s="56" t="s">
        <v>10</v>
      </c>
      <c r="B132" s="8">
        <f t="shared" ref="B132:R132" si="56">B56</f>
        <v>0</v>
      </c>
      <c r="C132" s="8">
        <f t="shared" si="56"/>
        <v>5346.9999995999997</v>
      </c>
      <c r="D132" s="8">
        <f t="shared" si="56"/>
        <v>910</v>
      </c>
      <c r="E132" s="8">
        <f t="shared" si="56"/>
        <v>0</v>
      </c>
      <c r="F132" s="8">
        <f t="shared" si="56"/>
        <v>0</v>
      </c>
      <c r="G132" s="8">
        <f t="shared" si="56"/>
        <v>6160.0000005000002</v>
      </c>
      <c r="H132" s="8">
        <f t="shared" si="56"/>
        <v>3287.2000121999999</v>
      </c>
      <c r="I132" s="8">
        <f t="shared" si="56"/>
        <v>0</v>
      </c>
      <c r="J132" s="8">
        <f t="shared" si="56"/>
        <v>0</v>
      </c>
      <c r="K132" s="8">
        <f t="shared" si="56"/>
        <v>0</v>
      </c>
      <c r="L132" s="8">
        <f t="shared" si="56"/>
        <v>0</v>
      </c>
      <c r="M132" s="8">
        <f t="shared" si="56"/>
        <v>0</v>
      </c>
      <c r="N132" s="8">
        <f t="shared" si="56"/>
        <v>0</v>
      </c>
      <c r="O132" s="8">
        <f t="shared" si="56"/>
        <v>0</v>
      </c>
      <c r="P132" s="8">
        <f t="shared" si="56"/>
        <v>0</v>
      </c>
      <c r="Q132" s="8">
        <f t="shared" si="56"/>
        <v>0</v>
      </c>
      <c r="R132" s="8">
        <f t="shared" si="56"/>
        <v>0</v>
      </c>
      <c r="S132" s="8">
        <f>S56</f>
        <v>0</v>
      </c>
      <c r="T132" s="8">
        <f t="shared" si="55"/>
        <v>0</v>
      </c>
      <c r="U132" s="8">
        <f t="shared" si="55"/>
        <v>0</v>
      </c>
      <c r="V132" s="15">
        <f t="shared" si="31"/>
        <v>15704.2000123</v>
      </c>
    </row>
    <row r="133" spans="1:25">
      <c r="A133" s="56" t="s">
        <v>30</v>
      </c>
      <c r="B133" s="8">
        <f>B57</f>
        <v>3102.90800008</v>
      </c>
      <c r="C133" s="8">
        <f>C64</f>
        <v>5500</v>
      </c>
      <c r="D133" s="8">
        <f t="shared" ref="D133:R133" si="57">D57</f>
        <v>0</v>
      </c>
      <c r="E133" s="8">
        <f t="shared" si="57"/>
        <v>0</v>
      </c>
      <c r="F133" s="8">
        <f t="shared" si="57"/>
        <v>0</v>
      </c>
      <c r="G133" s="8">
        <f t="shared" si="57"/>
        <v>602.79999882000004</v>
      </c>
      <c r="H133" s="8">
        <f t="shared" si="57"/>
        <v>242</v>
      </c>
      <c r="I133" s="8">
        <f t="shared" si="57"/>
        <v>0</v>
      </c>
      <c r="J133" s="8">
        <f t="shared" si="57"/>
        <v>0</v>
      </c>
      <c r="K133" s="8">
        <f t="shared" si="57"/>
        <v>0</v>
      </c>
      <c r="L133" s="8">
        <f t="shared" si="57"/>
        <v>0</v>
      </c>
      <c r="M133" s="8">
        <f t="shared" si="57"/>
        <v>0</v>
      </c>
      <c r="N133" s="8">
        <f t="shared" si="57"/>
        <v>0</v>
      </c>
      <c r="O133" s="8">
        <f t="shared" si="57"/>
        <v>87</v>
      </c>
      <c r="P133" s="8">
        <f t="shared" si="57"/>
        <v>0</v>
      </c>
      <c r="Q133" s="8">
        <f t="shared" si="57"/>
        <v>0</v>
      </c>
      <c r="R133" s="8">
        <f t="shared" si="57"/>
        <v>0</v>
      </c>
      <c r="S133" s="8">
        <f>S57</f>
        <v>0</v>
      </c>
      <c r="T133" s="8">
        <f t="shared" si="55"/>
        <v>0</v>
      </c>
      <c r="U133" s="8">
        <f t="shared" si="55"/>
        <v>0</v>
      </c>
      <c r="V133" s="15">
        <f t="shared" si="31"/>
        <v>9534.7079989000013</v>
      </c>
    </row>
    <row r="134" spans="1:25">
      <c r="A134" s="56" t="s">
        <v>13</v>
      </c>
      <c r="B134" s="8">
        <f>B58</f>
        <v>6677.0999892</v>
      </c>
      <c r="C134" s="8">
        <f>C58</f>
        <v>414</v>
      </c>
      <c r="D134" s="8">
        <f t="shared" ref="D134:R134" si="58">D58</f>
        <v>13694.999999400001</v>
      </c>
      <c r="E134" s="8">
        <f t="shared" si="58"/>
        <v>0</v>
      </c>
      <c r="F134" s="8">
        <f t="shared" si="58"/>
        <v>2016.3670044</v>
      </c>
      <c r="G134" s="8">
        <f t="shared" si="58"/>
        <v>0</v>
      </c>
      <c r="H134" s="8">
        <f t="shared" si="58"/>
        <v>2499</v>
      </c>
      <c r="I134" s="8">
        <f t="shared" si="58"/>
        <v>0</v>
      </c>
      <c r="J134" s="8">
        <f t="shared" si="58"/>
        <v>0</v>
      </c>
      <c r="K134" s="8">
        <f t="shared" si="58"/>
        <v>0</v>
      </c>
      <c r="L134" s="8">
        <f t="shared" si="58"/>
        <v>0</v>
      </c>
      <c r="M134" s="8">
        <f t="shared" si="58"/>
        <v>0</v>
      </c>
      <c r="N134" s="8">
        <f t="shared" si="58"/>
        <v>0</v>
      </c>
      <c r="O134" s="8">
        <f t="shared" si="58"/>
        <v>0</v>
      </c>
      <c r="P134" s="8">
        <f t="shared" si="58"/>
        <v>0</v>
      </c>
      <c r="Q134" s="8">
        <f t="shared" si="58"/>
        <v>0</v>
      </c>
      <c r="R134" s="8">
        <f t="shared" si="58"/>
        <v>0</v>
      </c>
      <c r="S134" s="8">
        <f>S58</f>
        <v>0</v>
      </c>
      <c r="T134" s="8">
        <f t="shared" si="55"/>
        <v>850</v>
      </c>
      <c r="U134" s="8">
        <f t="shared" si="55"/>
        <v>0</v>
      </c>
      <c r="V134" s="15">
        <f t="shared" si="31"/>
        <v>26151.466992999998</v>
      </c>
    </row>
    <row r="135" spans="1:25">
      <c r="A135" s="65" t="s">
        <v>56</v>
      </c>
      <c r="B135" s="53"/>
      <c r="C135" s="53"/>
      <c r="D135" s="53"/>
      <c r="E135" s="53"/>
      <c r="F135" s="53"/>
      <c r="G135" s="53"/>
      <c r="H135" s="53"/>
      <c r="I135" s="53"/>
      <c r="J135" s="53"/>
      <c r="K135" s="53"/>
      <c r="L135" s="53"/>
      <c r="M135" s="53"/>
      <c r="N135" s="53"/>
      <c r="O135" s="53"/>
      <c r="P135" s="53"/>
      <c r="Q135" s="53"/>
      <c r="R135" s="53"/>
      <c r="S135" s="53"/>
      <c r="T135" s="53"/>
      <c r="U135" s="53"/>
      <c r="V135" s="15">
        <f t="shared" si="31"/>
        <v>0</v>
      </c>
    </row>
    <row r="136" spans="1:25">
      <c r="A136" s="58" t="s">
        <v>59</v>
      </c>
      <c r="B136" s="59">
        <f t="shared" ref="B136:U136" si="59">B59</f>
        <v>12874.599854</v>
      </c>
      <c r="C136" s="59">
        <f t="shared" si="59"/>
        <v>6533.9998780000005</v>
      </c>
      <c r="D136" s="59">
        <f t="shared" si="59"/>
        <v>7307.1940000000004</v>
      </c>
      <c r="E136" s="59">
        <f t="shared" si="59"/>
        <v>4292</v>
      </c>
      <c r="F136" s="59">
        <f t="shared" si="59"/>
        <v>6998</v>
      </c>
      <c r="G136" s="59">
        <f t="shared" si="59"/>
        <v>4350</v>
      </c>
      <c r="H136" s="59">
        <f t="shared" si="59"/>
        <v>1244</v>
      </c>
      <c r="I136" s="59">
        <f t="shared" si="59"/>
        <v>0</v>
      </c>
      <c r="J136" s="59">
        <f t="shared" si="59"/>
        <v>0</v>
      </c>
      <c r="K136" s="59">
        <f t="shared" si="59"/>
        <v>0</v>
      </c>
      <c r="L136" s="59">
        <f t="shared" si="59"/>
        <v>0</v>
      </c>
      <c r="M136" s="59">
        <f t="shared" si="59"/>
        <v>248.40000153</v>
      </c>
      <c r="N136" s="59">
        <f t="shared" si="59"/>
        <v>500.83999630000005</v>
      </c>
      <c r="O136" s="59">
        <f t="shared" si="59"/>
        <v>3241</v>
      </c>
      <c r="P136" s="59">
        <f t="shared" si="59"/>
        <v>20</v>
      </c>
      <c r="Q136" s="59">
        <f t="shared" si="59"/>
        <v>195</v>
      </c>
      <c r="R136" s="59">
        <f t="shared" si="59"/>
        <v>50</v>
      </c>
      <c r="S136" s="59">
        <f t="shared" si="59"/>
        <v>135</v>
      </c>
      <c r="T136" s="59">
        <f t="shared" si="59"/>
        <v>0</v>
      </c>
      <c r="U136" s="59">
        <f t="shared" si="59"/>
        <v>155</v>
      </c>
      <c r="V136" s="15">
        <f t="shared" si="31"/>
        <v>48145.03372983</v>
      </c>
    </row>
    <row r="137" spans="1:25">
      <c r="B137" s="15">
        <f t="shared" ref="B137:U137" si="60">SUM(B105:B136)</f>
        <v>67289.94481339</v>
      </c>
      <c r="C137" s="15">
        <f t="shared" si="60"/>
        <v>85695.999889600003</v>
      </c>
      <c r="D137" s="15">
        <f t="shared" si="60"/>
        <v>54020.295013350005</v>
      </c>
      <c r="E137" s="15">
        <f t="shared" si="60"/>
        <v>41821.300054300002</v>
      </c>
      <c r="F137" s="15">
        <f t="shared" si="60"/>
        <v>33351.2075663</v>
      </c>
      <c r="G137" s="15">
        <f t="shared" si="60"/>
        <v>20369.299999620001</v>
      </c>
      <c r="H137" s="15">
        <f t="shared" si="60"/>
        <v>10099.34980564</v>
      </c>
      <c r="I137" s="15">
        <f t="shared" si="60"/>
        <v>258</v>
      </c>
      <c r="J137" s="15">
        <f t="shared" si="60"/>
        <v>590.74800110000001</v>
      </c>
      <c r="K137" s="15">
        <f t="shared" si="60"/>
        <v>9782.0410003699999</v>
      </c>
      <c r="L137" s="15">
        <f t="shared" si="60"/>
        <v>591</v>
      </c>
      <c r="M137" s="15">
        <f t="shared" si="60"/>
        <v>1589.0400047000001</v>
      </c>
      <c r="N137" s="15">
        <f t="shared" si="60"/>
        <v>2712.7999878099999</v>
      </c>
      <c r="O137" s="15">
        <f t="shared" si="60"/>
        <v>13744.999999799998</v>
      </c>
      <c r="P137" s="15">
        <f t="shared" si="60"/>
        <v>20</v>
      </c>
      <c r="Q137" s="15">
        <f t="shared" si="60"/>
        <v>235.00299834999998</v>
      </c>
      <c r="R137" s="15">
        <f t="shared" si="60"/>
        <v>86.299999240000005</v>
      </c>
      <c r="S137" s="15">
        <f t="shared" si="60"/>
        <v>1675</v>
      </c>
      <c r="T137" s="15">
        <f t="shared" si="60"/>
        <v>949.21600001000002</v>
      </c>
      <c r="U137" s="15">
        <f t="shared" si="60"/>
        <v>1729.6499939</v>
      </c>
      <c r="V137" s="15">
        <f t="shared" si="31"/>
        <v>346611.19512748002</v>
      </c>
    </row>
    <row r="138" spans="1:25">
      <c r="A138" s="62" t="s">
        <v>62</v>
      </c>
      <c r="B138" s="61"/>
      <c r="C138" s="61"/>
      <c r="D138" s="61"/>
      <c r="E138" s="61"/>
      <c r="F138" s="61"/>
      <c r="G138" s="61"/>
      <c r="H138" s="61"/>
      <c r="I138" s="61"/>
      <c r="J138" s="61"/>
      <c r="K138" s="61"/>
      <c r="L138" s="61"/>
      <c r="M138" s="61"/>
      <c r="N138" s="61"/>
      <c r="O138" s="61"/>
      <c r="P138" s="61"/>
      <c r="Q138" s="61"/>
      <c r="R138" s="61"/>
      <c r="S138" s="61"/>
      <c r="T138" s="61"/>
      <c r="U138" s="61"/>
      <c r="V138" s="61"/>
    </row>
    <row r="139" spans="1:25">
      <c r="A139" s="28" t="s">
        <v>100</v>
      </c>
      <c r="B139" s="34"/>
      <c r="C139" s="35"/>
      <c r="D139" s="35"/>
      <c r="E139" s="35"/>
      <c r="F139" s="35"/>
      <c r="G139" s="35"/>
      <c r="H139" s="35"/>
      <c r="I139" s="36"/>
      <c r="J139" s="36"/>
      <c r="K139" s="36"/>
      <c r="L139" s="36"/>
      <c r="M139" s="36"/>
      <c r="N139" s="36"/>
      <c r="O139" s="36"/>
      <c r="P139" s="36"/>
      <c r="Q139" s="36"/>
      <c r="R139" s="36"/>
      <c r="S139" s="36"/>
      <c r="T139" s="36"/>
      <c r="U139" s="36"/>
      <c r="X139" s="60"/>
      <c r="Y139" s="60"/>
    </row>
    <row r="140" spans="1:25">
      <c r="A140" s="31"/>
      <c r="B140" s="31" t="s">
        <v>44</v>
      </c>
      <c r="C140" s="31" t="s">
        <v>33</v>
      </c>
      <c r="D140" s="31" t="s">
        <v>1</v>
      </c>
      <c r="E140" s="31" t="s">
        <v>35</v>
      </c>
      <c r="F140" s="31" t="s">
        <v>19</v>
      </c>
      <c r="G140" s="31" t="s">
        <v>29</v>
      </c>
      <c r="H140" s="31" t="s">
        <v>46</v>
      </c>
      <c r="I140" s="31" t="s">
        <v>18</v>
      </c>
      <c r="J140" s="31" t="s">
        <v>17</v>
      </c>
      <c r="K140" s="31" t="s">
        <v>15</v>
      </c>
      <c r="L140" s="31" t="s">
        <v>14</v>
      </c>
      <c r="M140" s="31" t="s">
        <v>42</v>
      </c>
      <c r="N140" s="31" t="s">
        <v>39</v>
      </c>
      <c r="O140" s="31" t="s">
        <v>34</v>
      </c>
      <c r="P140" s="31" t="s">
        <v>28</v>
      </c>
      <c r="Q140" s="31" t="s">
        <v>27</v>
      </c>
      <c r="R140" s="31" t="s">
        <v>26</v>
      </c>
      <c r="S140" s="31" t="s">
        <v>32</v>
      </c>
      <c r="T140" s="31" t="s">
        <v>31</v>
      </c>
      <c r="U140" s="31" t="s">
        <v>36</v>
      </c>
      <c r="X140" s="60"/>
      <c r="Y140" s="60"/>
    </row>
    <row r="141" spans="1:25">
      <c r="A141" s="63" t="s">
        <v>53</v>
      </c>
      <c r="B141" s="53">
        <f t="shared" ref="B141:U141" si="61">B70-B105</f>
        <v>0</v>
      </c>
      <c r="C141" s="53">
        <f t="shared" si="61"/>
        <v>0</v>
      </c>
      <c r="D141" s="53">
        <f t="shared" si="61"/>
        <v>18</v>
      </c>
      <c r="E141" s="53">
        <f t="shared" si="61"/>
        <v>0</v>
      </c>
      <c r="F141" s="53">
        <f t="shared" si="61"/>
        <v>0</v>
      </c>
      <c r="G141" s="53">
        <f t="shared" si="61"/>
        <v>0</v>
      </c>
      <c r="H141" s="53">
        <f t="shared" si="61"/>
        <v>0</v>
      </c>
      <c r="I141" s="53">
        <f t="shared" si="61"/>
        <v>0</v>
      </c>
      <c r="J141" s="53">
        <f t="shared" si="61"/>
        <v>0</v>
      </c>
      <c r="K141" s="53">
        <f t="shared" si="61"/>
        <v>0</v>
      </c>
      <c r="L141" s="53">
        <f t="shared" si="61"/>
        <v>0</v>
      </c>
      <c r="M141" s="53">
        <f t="shared" si="61"/>
        <v>0</v>
      </c>
      <c r="N141" s="53">
        <f t="shared" si="61"/>
        <v>0</v>
      </c>
      <c r="O141" s="53">
        <f t="shared" si="61"/>
        <v>0</v>
      </c>
      <c r="P141" s="53">
        <f t="shared" si="61"/>
        <v>0</v>
      </c>
      <c r="Q141" s="53">
        <f t="shared" si="61"/>
        <v>0</v>
      </c>
      <c r="R141" s="53">
        <f t="shared" si="61"/>
        <v>0</v>
      </c>
      <c r="S141" s="53">
        <f t="shared" si="61"/>
        <v>0</v>
      </c>
      <c r="T141" s="53">
        <f t="shared" si="61"/>
        <v>0</v>
      </c>
      <c r="U141" s="53">
        <f t="shared" si="61"/>
        <v>0</v>
      </c>
      <c r="V141" s="15"/>
      <c r="X141" s="60"/>
      <c r="Y141" s="60"/>
    </row>
    <row r="142" spans="1:25">
      <c r="A142" s="66" t="s">
        <v>6</v>
      </c>
      <c r="B142" s="8">
        <f t="shared" ref="B142:U142" si="62">B71-B106</f>
        <v>0</v>
      </c>
      <c r="C142" s="8">
        <f t="shared" si="62"/>
        <v>0</v>
      </c>
      <c r="D142" s="8">
        <f t="shared" si="62"/>
        <v>-12</v>
      </c>
      <c r="E142" s="8">
        <f t="shared" si="62"/>
        <v>0</v>
      </c>
      <c r="F142" s="8">
        <f t="shared" si="62"/>
        <v>-1870.4163879</v>
      </c>
      <c r="G142" s="8">
        <f t="shared" si="62"/>
        <v>0</v>
      </c>
      <c r="H142" s="8">
        <f t="shared" si="62"/>
        <v>0</v>
      </c>
      <c r="I142" s="8">
        <f t="shared" si="62"/>
        <v>0</v>
      </c>
      <c r="J142" s="8">
        <f t="shared" si="62"/>
        <v>0</v>
      </c>
      <c r="K142" s="8">
        <f t="shared" si="62"/>
        <v>0</v>
      </c>
      <c r="L142" s="8">
        <f t="shared" si="62"/>
        <v>0</v>
      </c>
      <c r="M142" s="8">
        <f t="shared" si="62"/>
        <v>0</v>
      </c>
      <c r="N142" s="8">
        <f t="shared" si="62"/>
        <v>0</v>
      </c>
      <c r="O142" s="8">
        <f t="shared" si="62"/>
        <v>-693.57142850000002</v>
      </c>
      <c r="P142" s="8">
        <f t="shared" si="62"/>
        <v>0</v>
      </c>
      <c r="Q142" s="8">
        <f t="shared" si="62"/>
        <v>0</v>
      </c>
      <c r="R142" s="8">
        <f t="shared" si="62"/>
        <v>0</v>
      </c>
      <c r="S142" s="8">
        <f t="shared" si="62"/>
        <v>0</v>
      </c>
      <c r="T142" s="8">
        <f t="shared" si="62"/>
        <v>0</v>
      </c>
      <c r="U142" s="8">
        <f t="shared" si="62"/>
        <v>0</v>
      </c>
      <c r="V142" s="15"/>
      <c r="X142" s="60"/>
      <c r="Y142" s="60"/>
    </row>
    <row r="143" spans="1:25">
      <c r="A143" s="66" t="s">
        <v>5</v>
      </c>
      <c r="B143" s="8">
        <f t="shared" ref="B143:U143" si="63">B72-B107</f>
        <v>0</v>
      </c>
      <c r="C143" s="8">
        <f t="shared" si="63"/>
        <v>0</v>
      </c>
      <c r="D143" s="8">
        <f t="shared" si="63"/>
        <v>-3402</v>
      </c>
      <c r="E143" s="8">
        <f t="shared" si="63"/>
        <v>0</v>
      </c>
      <c r="F143" s="8">
        <f t="shared" si="63"/>
        <v>-707.34870520000004</v>
      </c>
      <c r="G143" s="8">
        <f t="shared" si="63"/>
        <v>-620</v>
      </c>
      <c r="H143" s="8">
        <f t="shared" si="63"/>
        <v>-615.78599922000001</v>
      </c>
      <c r="I143" s="8">
        <f t="shared" si="63"/>
        <v>0</v>
      </c>
      <c r="J143" s="8">
        <f t="shared" si="63"/>
        <v>0</v>
      </c>
      <c r="K143" s="8">
        <f t="shared" si="63"/>
        <v>0</v>
      </c>
      <c r="L143" s="8">
        <f t="shared" si="63"/>
        <v>0</v>
      </c>
      <c r="M143" s="8">
        <f t="shared" si="63"/>
        <v>-320</v>
      </c>
      <c r="N143" s="8">
        <f t="shared" si="63"/>
        <v>-518</v>
      </c>
      <c r="O143" s="8">
        <f t="shared" si="63"/>
        <v>-456</v>
      </c>
      <c r="P143" s="8">
        <f t="shared" si="63"/>
        <v>0</v>
      </c>
      <c r="Q143" s="8">
        <f t="shared" si="63"/>
        <v>0</v>
      </c>
      <c r="R143" s="8">
        <f t="shared" si="63"/>
        <v>0</v>
      </c>
      <c r="S143" s="8">
        <f t="shared" si="63"/>
        <v>0</v>
      </c>
      <c r="T143" s="8">
        <f t="shared" si="63"/>
        <v>0</v>
      </c>
      <c r="U143" s="8">
        <f t="shared" si="63"/>
        <v>0</v>
      </c>
      <c r="V143" s="15"/>
      <c r="X143" s="60"/>
      <c r="Y143" s="60"/>
    </row>
    <row r="144" spans="1:25">
      <c r="A144" s="90" t="s">
        <v>7</v>
      </c>
      <c r="B144" s="53">
        <f t="shared" ref="B144:B172" si="64">B73-B108</f>
        <v>0</v>
      </c>
      <c r="C144" s="53">
        <f t="shared" ref="C144:U144" si="65">C73-C108</f>
        <v>0</v>
      </c>
      <c r="D144" s="53">
        <f t="shared" si="65"/>
        <v>-270</v>
      </c>
      <c r="E144" s="53">
        <f t="shared" si="65"/>
        <v>0</v>
      </c>
      <c r="F144" s="53">
        <f t="shared" si="65"/>
        <v>3213</v>
      </c>
      <c r="G144" s="53">
        <f t="shared" si="65"/>
        <v>-3381</v>
      </c>
      <c r="H144" s="53">
        <f t="shared" si="65"/>
        <v>354</v>
      </c>
      <c r="I144" s="53">
        <f t="shared" si="65"/>
        <v>0</v>
      </c>
      <c r="J144" s="53">
        <f t="shared" si="65"/>
        <v>0</v>
      </c>
      <c r="K144" s="53">
        <f t="shared" si="65"/>
        <v>0</v>
      </c>
      <c r="L144" s="53">
        <f t="shared" si="65"/>
        <v>0</v>
      </c>
      <c r="M144" s="53">
        <f t="shared" si="65"/>
        <v>831</v>
      </c>
      <c r="N144" s="53">
        <f t="shared" si="65"/>
        <v>411</v>
      </c>
      <c r="O144" s="53">
        <f t="shared" si="65"/>
        <v>456.00000010000002</v>
      </c>
      <c r="P144" s="53">
        <f t="shared" si="65"/>
        <v>0</v>
      </c>
      <c r="Q144" s="53">
        <f t="shared" si="65"/>
        <v>0</v>
      </c>
      <c r="R144" s="53">
        <f t="shared" si="65"/>
        <v>0</v>
      </c>
      <c r="S144" s="53">
        <f t="shared" si="65"/>
        <v>0</v>
      </c>
      <c r="T144" s="53">
        <f t="shared" si="65"/>
        <v>0</v>
      </c>
      <c r="U144" s="53">
        <f t="shared" si="65"/>
        <v>0</v>
      </c>
      <c r="V144" s="15"/>
      <c r="X144" s="60"/>
      <c r="Y144" s="60"/>
    </row>
    <row r="145" spans="1:25">
      <c r="A145" s="66" t="s">
        <v>40</v>
      </c>
      <c r="B145" s="8">
        <f t="shared" si="64"/>
        <v>0</v>
      </c>
      <c r="C145" s="8">
        <f t="shared" ref="C145:U145" si="66">C74-C109</f>
        <v>0</v>
      </c>
      <c r="D145" s="8">
        <f t="shared" si="66"/>
        <v>0</v>
      </c>
      <c r="E145" s="8">
        <f t="shared" si="66"/>
        <v>0</v>
      </c>
      <c r="F145" s="8">
        <f t="shared" si="66"/>
        <v>0</v>
      </c>
      <c r="G145" s="8">
        <f t="shared" si="66"/>
        <v>0</v>
      </c>
      <c r="H145" s="8">
        <f t="shared" si="66"/>
        <v>0</v>
      </c>
      <c r="I145" s="8">
        <f t="shared" si="66"/>
        <v>0</v>
      </c>
      <c r="J145" s="8">
        <f t="shared" si="66"/>
        <v>0</v>
      </c>
      <c r="K145" s="8">
        <f t="shared" si="66"/>
        <v>0</v>
      </c>
      <c r="L145" s="8">
        <f t="shared" si="66"/>
        <v>0</v>
      </c>
      <c r="M145" s="8">
        <f t="shared" si="66"/>
        <v>-212.00000001000001</v>
      </c>
      <c r="N145" s="8">
        <f t="shared" si="66"/>
        <v>-137.00000001000001</v>
      </c>
      <c r="O145" s="8">
        <f t="shared" si="66"/>
        <v>0</v>
      </c>
      <c r="P145" s="8">
        <f t="shared" si="66"/>
        <v>0</v>
      </c>
      <c r="Q145" s="8">
        <f t="shared" si="66"/>
        <v>0</v>
      </c>
      <c r="R145" s="8">
        <f t="shared" si="66"/>
        <v>0</v>
      </c>
      <c r="S145" s="8">
        <f t="shared" si="66"/>
        <v>0</v>
      </c>
      <c r="T145" s="8">
        <f t="shared" si="66"/>
        <v>0</v>
      </c>
      <c r="U145" s="8">
        <f t="shared" si="66"/>
        <v>0</v>
      </c>
      <c r="V145" s="15"/>
      <c r="X145" s="60"/>
      <c r="Y145" s="60"/>
    </row>
    <row r="146" spans="1:25">
      <c r="A146" s="64" t="s">
        <v>54</v>
      </c>
      <c r="B146" s="8">
        <f t="shared" si="64"/>
        <v>0</v>
      </c>
      <c r="C146" s="8">
        <f t="shared" ref="C146:U146" si="67">C75-C110</f>
        <v>0</v>
      </c>
      <c r="D146" s="8">
        <f t="shared" si="67"/>
        <v>0</v>
      </c>
      <c r="E146" s="8">
        <f t="shared" si="67"/>
        <v>0</v>
      </c>
      <c r="F146" s="8">
        <f t="shared" si="67"/>
        <v>0</v>
      </c>
      <c r="G146" s="8">
        <f t="shared" si="67"/>
        <v>0</v>
      </c>
      <c r="H146" s="8">
        <f t="shared" si="67"/>
        <v>0</v>
      </c>
      <c r="I146" s="8">
        <f t="shared" si="67"/>
        <v>0</v>
      </c>
      <c r="J146" s="8">
        <f t="shared" si="67"/>
        <v>0</v>
      </c>
      <c r="K146" s="8">
        <f t="shared" si="67"/>
        <v>0</v>
      </c>
      <c r="L146" s="8">
        <f t="shared" si="67"/>
        <v>0</v>
      </c>
      <c r="M146" s="8">
        <f t="shared" si="67"/>
        <v>0</v>
      </c>
      <c r="N146" s="8">
        <f t="shared" si="67"/>
        <v>0</v>
      </c>
      <c r="O146" s="8">
        <f t="shared" si="67"/>
        <v>0</v>
      </c>
      <c r="P146" s="8">
        <f t="shared" si="67"/>
        <v>0</v>
      </c>
      <c r="Q146" s="8">
        <f t="shared" si="67"/>
        <v>0</v>
      </c>
      <c r="R146" s="8">
        <f t="shared" si="67"/>
        <v>0</v>
      </c>
      <c r="S146" s="8">
        <f t="shared" si="67"/>
        <v>0</v>
      </c>
      <c r="T146" s="8">
        <f t="shared" si="67"/>
        <v>0</v>
      </c>
      <c r="U146" s="8">
        <f t="shared" si="67"/>
        <v>464</v>
      </c>
      <c r="V146" s="15"/>
      <c r="X146" s="60"/>
      <c r="Y146" s="60"/>
    </row>
    <row r="147" spans="1:25">
      <c r="A147" s="67" t="s">
        <v>38</v>
      </c>
      <c r="B147" s="53">
        <f t="shared" si="64"/>
        <v>0</v>
      </c>
      <c r="C147" s="53">
        <f t="shared" ref="C147:U147" si="68">C76-C111</f>
        <v>0</v>
      </c>
      <c r="D147" s="53">
        <f t="shared" si="68"/>
        <v>0</v>
      </c>
      <c r="E147" s="53">
        <f t="shared" si="68"/>
        <v>0</v>
      </c>
      <c r="F147" s="53">
        <f t="shared" si="68"/>
        <v>0</v>
      </c>
      <c r="G147" s="53">
        <f t="shared" si="68"/>
        <v>0</v>
      </c>
      <c r="H147" s="53">
        <f t="shared" si="68"/>
        <v>0</v>
      </c>
      <c r="I147" s="53">
        <f t="shared" si="68"/>
        <v>0</v>
      </c>
      <c r="J147" s="53">
        <f t="shared" si="68"/>
        <v>0</v>
      </c>
      <c r="K147" s="53">
        <f t="shared" si="68"/>
        <v>0</v>
      </c>
      <c r="L147" s="53">
        <f t="shared" si="68"/>
        <v>0</v>
      </c>
      <c r="M147" s="53">
        <f t="shared" si="68"/>
        <v>0</v>
      </c>
      <c r="N147" s="53">
        <f t="shared" si="68"/>
        <v>0</v>
      </c>
      <c r="O147" s="53">
        <f t="shared" si="68"/>
        <v>0</v>
      </c>
      <c r="P147" s="53">
        <f t="shared" si="68"/>
        <v>0</v>
      </c>
      <c r="Q147" s="53">
        <f t="shared" si="68"/>
        <v>0</v>
      </c>
      <c r="R147" s="53">
        <f t="shared" si="68"/>
        <v>0</v>
      </c>
      <c r="S147" s="53">
        <f t="shared" si="68"/>
        <v>0</v>
      </c>
      <c r="T147" s="53">
        <f t="shared" si="68"/>
        <v>0</v>
      </c>
      <c r="U147" s="53">
        <f t="shared" si="68"/>
        <v>-660</v>
      </c>
      <c r="V147" s="15"/>
      <c r="X147" s="60"/>
      <c r="Y147" s="60"/>
    </row>
    <row r="148" spans="1:25">
      <c r="A148" s="66" t="s">
        <v>41</v>
      </c>
      <c r="B148" s="8">
        <f t="shared" si="64"/>
        <v>0</v>
      </c>
      <c r="C148" s="8">
        <f t="shared" ref="C148:U148" si="69">C77-C112</f>
        <v>0</v>
      </c>
      <c r="D148" s="8">
        <f t="shared" si="69"/>
        <v>0</v>
      </c>
      <c r="E148" s="8">
        <f t="shared" si="69"/>
        <v>0</v>
      </c>
      <c r="F148" s="8">
        <f t="shared" si="69"/>
        <v>0</v>
      </c>
      <c r="G148" s="8">
        <f t="shared" si="69"/>
        <v>0</v>
      </c>
      <c r="H148" s="8">
        <f t="shared" si="69"/>
        <v>0</v>
      </c>
      <c r="I148" s="8">
        <f t="shared" si="69"/>
        <v>0</v>
      </c>
      <c r="J148" s="8">
        <f t="shared" si="69"/>
        <v>0</v>
      </c>
      <c r="K148" s="8">
        <f t="shared" si="69"/>
        <v>0</v>
      </c>
      <c r="L148" s="8">
        <f t="shared" si="69"/>
        <v>0</v>
      </c>
      <c r="M148" s="8">
        <f t="shared" si="69"/>
        <v>0</v>
      </c>
      <c r="N148" s="8">
        <f t="shared" si="69"/>
        <v>-430</v>
      </c>
      <c r="O148" s="8">
        <f t="shared" si="69"/>
        <v>0</v>
      </c>
      <c r="P148" s="8">
        <f t="shared" si="69"/>
        <v>0</v>
      </c>
      <c r="Q148" s="8">
        <f t="shared" si="69"/>
        <v>0</v>
      </c>
      <c r="R148" s="8">
        <f t="shared" si="69"/>
        <v>0</v>
      </c>
      <c r="S148" s="8">
        <f t="shared" si="69"/>
        <v>0</v>
      </c>
      <c r="T148" s="8">
        <f t="shared" si="69"/>
        <v>0</v>
      </c>
      <c r="U148" s="8">
        <f t="shared" si="69"/>
        <v>0</v>
      </c>
      <c r="V148" s="15"/>
      <c r="X148" s="60"/>
      <c r="Y148" s="60"/>
    </row>
    <row r="149" spans="1:25">
      <c r="A149" s="64" t="s">
        <v>55</v>
      </c>
      <c r="B149" s="8">
        <f t="shared" si="64"/>
        <v>0</v>
      </c>
      <c r="C149" s="8">
        <f t="shared" ref="C149:U149" si="70">C78-C113</f>
        <v>0</v>
      </c>
      <c r="D149" s="8">
        <f t="shared" si="70"/>
        <v>0</v>
      </c>
      <c r="E149" s="8">
        <f t="shared" si="70"/>
        <v>0</v>
      </c>
      <c r="F149" s="8">
        <f t="shared" si="70"/>
        <v>0</v>
      </c>
      <c r="G149" s="8">
        <f t="shared" si="70"/>
        <v>0</v>
      </c>
      <c r="H149" s="8">
        <f t="shared" si="70"/>
        <v>0</v>
      </c>
      <c r="I149" s="8">
        <f t="shared" si="70"/>
        <v>0</v>
      </c>
      <c r="J149" s="8">
        <f t="shared" si="70"/>
        <v>0</v>
      </c>
      <c r="K149" s="8">
        <f t="shared" si="70"/>
        <v>0</v>
      </c>
      <c r="L149" s="8">
        <f t="shared" si="70"/>
        <v>0</v>
      </c>
      <c r="M149" s="8">
        <f t="shared" si="70"/>
        <v>217</v>
      </c>
      <c r="N149" s="8">
        <f t="shared" si="70"/>
        <v>474</v>
      </c>
      <c r="O149" s="8">
        <f t="shared" si="70"/>
        <v>0</v>
      </c>
      <c r="P149" s="8">
        <f t="shared" si="70"/>
        <v>0</v>
      </c>
      <c r="Q149" s="8">
        <f t="shared" si="70"/>
        <v>0</v>
      </c>
      <c r="R149" s="8">
        <f t="shared" si="70"/>
        <v>0</v>
      </c>
      <c r="S149" s="8">
        <f t="shared" si="70"/>
        <v>0</v>
      </c>
      <c r="T149" s="8">
        <f t="shared" si="70"/>
        <v>0</v>
      </c>
      <c r="U149" s="8">
        <f t="shared" si="70"/>
        <v>0</v>
      </c>
      <c r="V149" s="15"/>
      <c r="X149" s="60"/>
      <c r="Y149" s="60"/>
    </row>
    <row r="150" spans="1:25">
      <c r="A150" s="68" t="s">
        <v>43</v>
      </c>
      <c r="B150" s="53">
        <f t="shared" si="64"/>
        <v>0</v>
      </c>
      <c r="C150" s="53">
        <f t="shared" ref="C150:U150" si="71">C79-C114</f>
        <v>0</v>
      </c>
      <c r="D150" s="53">
        <f t="shared" si="71"/>
        <v>0</v>
      </c>
      <c r="E150" s="53">
        <f t="shared" si="71"/>
        <v>0</v>
      </c>
      <c r="F150" s="53">
        <f t="shared" si="71"/>
        <v>0</v>
      </c>
      <c r="G150" s="53">
        <f t="shared" si="71"/>
        <v>0</v>
      </c>
      <c r="H150" s="53">
        <f t="shared" si="71"/>
        <v>0</v>
      </c>
      <c r="I150" s="53">
        <f t="shared" si="71"/>
        <v>0</v>
      </c>
      <c r="J150" s="53">
        <f t="shared" si="71"/>
        <v>0</v>
      </c>
      <c r="K150" s="53">
        <f t="shared" si="71"/>
        <v>0</v>
      </c>
      <c r="L150" s="53">
        <f t="shared" si="71"/>
        <v>0</v>
      </c>
      <c r="M150" s="53">
        <f t="shared" si="71"/>
        <v>-520</v>
      </c>
      <c r="N150" s="53">
        <f t="shared" si="71"/>
        <v>0</v>
      </c>
      <c r="O150" s="53">
        <f t="shared" si="71"/>
        <v>0</v>
      </c>
      <c r="P150" s="53">
        <f t="shared" si="71"/>
        <v>0</v>
      </c>
      <c r="Q150" s="53">
        <f t="shared" si="71"/>
        <v>0</v>
      </c>
      <c r="R150" s="53">
        <f t="shared" si="71"/>
        <v>0</v>
      </c>
      <c r="S150" s="53">
        <f t="shared" si="71"/>
        <v>0</v>
      </c>
      <c r="T150" s="53">
        <f t="shared" si="71"/>
        <v>0</v>
      </c>
      <c r="U150" s="53">
        <f t="shared" si="71"/>
        <v>0</v>
      </c>
      <c r="V150" s="15"/>
      <c r="X150" s="60"/>
      <c r="Y150" s="60"/>
    </row>
    <row r="151" spans="1:25">
      <c r="A151" s="54" t="s">
        <v>65</v>
      </c>
      <c r="B151" s="53">
        <f t="shared" si="64"/>
        <v>629</v>
      </c>
      <c r="C151" s="53">
        <f t="shared" ref="C151:U151" si="72">C80-C115</f>
        <v>-134</v>
      </c>
      <c r="D151" s="53">
        <f t="shared" si="72"/>
        <v>-1584.0009769999997</v>
      </c>
      <c r="E151" s="53">
        <f t="shared" si="72"/>
        <v>144</v>
      </c>
      <c r="F151" s="53">
        <f t="shared" si="72"/>
        <v>1260</v>
      </c>
      <c r="G151" s="53">
        <f t="shared" si="72"/>
        <v>-125</v>
      </c>
      <c r="H151" s="53">
        <f t="shared" si="72"/>
        <v>339.7362061</v>
      </c>
      <c r="I151" s="53">
        <f t="shared" si="72"/>
        <v>-59</v>
      </c>
      <c r="J151" s="53">
        <f t="shared" si="72"/>
        <v>207</v>
      </c>
      <c r="K151" s="53">
        <f t="shared" si="72"/>
        <v>-69</v>
      </c>
      <c r="L151" s="53">
        <f t="shared" si="72"/>
        <v>107</v>
      </c>
      <c r="M151" s="53">
        <f t="shared" si="72"/>
        <v>-265.44000240000003</v>
      </c>
      <c r="N151" s="53">
        <f t="shared" si="72"/>
        <v>-450.9599915</v>
      </c>
      <c r="O151" s="53">
        <f t="shared" si="72"/>
        <v>-403</v>
      </c>
      <c r="P151" s="53">
        <f t="shared" si="72"/>
        <v>0</v>
      </c>
      <c r="Q151" s="53">
        <f t="shared" si="72"/>
        <v>-40.002998349999999</v>
      </c>
      <c r="R151" s="53">
        <f t="shared" si="72"/>
        <v>-36.299999239999998</v>
      </c>
      <c r="S151" s="53">
        <f t="shared" si="72"/>
        <v>20</v>
      </c>
      <c r="T151" s="53">
        <f t="shared" si="72"/>
        <v>158.78399999000001</v>
      </c>
      <c r="U151" s="53">
        <f t="shared" si="72"/>
        <v>19.350006100000002</v>
      </c>
      <c r="V151" s="15"/>
      <c r="X151" s="60"/>
      <c r="Y151" s="60"/>
    </row>
    <row r="152" spans="1:25">
      <c r="A152" s="55" t="s">
        <v>2</v>
      </c>
      <c r="B152" s="78">
        <f t="shared" si="64"/>
        <v>0</v>
      </c>
      <c r="C152" s="78">
        <f t="shared" ref="C152:U152" si="73">C81-C116</f>
        <v>-7061.0000119999968</v>
      </c>
      <c r="D152" s="78">
        <f t="shared" si="73"/>
        <v>-2649</v>
      </c>
      <c r="E152" s="78">
        <f t="shared" si="73"/>
        <v>-7126.9500749999997</v>
      </c>
      <c r="F152" s="78">
        <f t="shared" si="73"/>
        <v>2220</v>
      </c>
      <c r="G152" s="78">
        <f t="shared" si="73"/>
        <v>-243</v>
      </c>
      <c r="H152" s="78">
        <f t="shared" si="73"/>
        <v>1038</v>
      </c>
      <c r="I152" s="78">
        <f t="shared" si="73"/>
        <v>0</v>
      </c>
      <c r="J152" s="78">
        <f t="shared" si="73"/>
        <v>0</v>
      </c>
      <c r="K152" s="78">
        <f t="shared" si="73"/>
        <v>-2035</v>
      </c>
      <c r="L152" s="78">
        <f t="shared" si="73"/>
        <v>0</v>
      </c>
      <c r="M152" s="78">
        <f t="shared" si="73"/>
        <v>0</v>
      </c>
      <c r="N152" s="78">
        <f t="shared" si="73"/>
        <v>0</v>
      </c>
      <c r="O152" s="78">
        <f t="shared" si="73"/>
        <v>-1134</v>
      </c>
      <c r="P152" s="78">
        <f t="shared" si="73"/>
        <v>0</v>
      </c>
      <c r="Q152" s="78">
        <f t="shared" si="73"/>
        <v>0</v>
      </c>
      <c r="R152" s="78">
        <f t="shared" si="73"/>
        <v>0</v>
      </c>
      <c r="S152" s="78">
        <f t="shared" si="73"/>
        <v>0</v>
      </c>
      <c r="T152" s="78">
        <f t="shared" si="73"/>
        <v>0</v>
      </c>
      <c r="U152" s="78">
        <f t="shared" si="73"/>
        <v>0</v>
      </c>
      <c r="V152" s="15"/>
      <c r="X152" s="60"/>
      <c r="Y152" s="60"/>
    </row>
    <row r="153" spans="1:25">
      <c r="A153" s="56" t="s">
        <v>21</v>
      </c>
      <c r="B153" s="8">
        <f t="shared" si="64"/>
        <v>0</v>
      </c>
      <c r="C153" s="8">
        <f t="shared" ref="C153:U153" si="74">C82-C117</f>
        <v>0</v>
      </c>
      <c r="D153" s="8">
        <f t="shared" si="74"/>
        <v>0</v>
      </c>
      <c r="E153" s="8">
        <f t="shared" si="74"/>
        <v>0</v>
      </c>
      <c r="F153" s="8">
        <f t="shared" si="74"/>
        <v>-3449.0000006</v>
      </c>
      <c r="G153" s="8">
        <f t="shared" si="74"/>
        <v>0</v>
      </c>
      <c r="H153" s="8">
        <f t="shared" si="74"/>
        <v>0</v>
      </c>
      <c r="I153" s="8">
        <f t="shared" si="74"/>
        <v>0</v>
      </c>
      <c r="J153" s="8">
        <f t="shared" si="74"/>
        <v>0</v>
      </c>
      <c r="K153" s="8">
        <f t="shared" si="74"/>
        <v>0</v>
      </c>
      <c r="L153" s="8">
        <f t="shared" si="74"/>
        <v>0</v>
      </c>
      <c r="M153" s="8">
        <f t="shared" si="74"/>
        <v>0</v>
      </c>
      <c r="N153" s="8">
        <f t="shared" si="74"/>
        <v>0</v>
      </c>
      <c r="O153" s="8">
        <f t="shared" si="74"/>
        <v>0</v>
      </c>
      <c r="P153" s="8">
        <f t="shared" si="74"/>
        <v>0</v>
      </c>
      <c r="Q153" s="8">
        <f t="shared" si="74"/>
        <v>0</v>
      </c>
      <c r="R153" s="8">
        <f t="shared" si="74"/>
        <v>0</v>
      </c>
      <c r="S153" s="8">
        <f t="shared" si="74"/>
        <v>0</v>
      </c>
      <c r="T153" s="8">
        <f t="shared" si="74"/>
        <v>0</v>
      </c>
      <c r="U153" s="8">
        <f t="shared" si="74"/>
        <v>0</v>
      </c>
      <c r="V153" s="15"/>
      <c r="X153" s="60"/>
      <c r="Y153" s="60"/>
    </row>
    <row r="154" spans="1:25">
      <c r="A154" s="56" t="s">
        <v>20</v>
      </c>
      <c r="B154" s="8">
        <f t="shared" si="64"/>
        <v>-3844.7000010000002</v>
      </c>
      <c r="C154" s="8">
        <f t="shared" ref="C154:U154" si="75">C83-C118</f>
        <v>0</v>
      </c>
      <c r="D154" s="8">
        <f t="shared" si="75"/>
        <v>0</v>
      </c>
      <c r="E154" s="8">
        <f t="shared" si="75"/>
        <v>0</v>
      </c>
      <c r="F154" s="8">
        <f t="shared" si="75"/>
        <v>-376</v>
      </c>
      <c r="G154" s="8">
        <f t="shared" si="75"/>
        <v>0</v>
      </c>
      <c r="H154" s="8">
        <f t="shared" si="75"/>
        <v>0</v>
      </c>
      <c r="I154" s="8">
        <f t="shared" si="75"/>
        <v>0</v>
      </c>
      <c r="J154" s="8">
        <f t="shared" si="75"/>
        <v>0</v>
      </c>
      <c r="K154" s="8">
        <f t="shared" si="75"/>
        <v>0</v>
      </c>
      <c r="L154" s="8">
        <f t="shared" si="75"/>
        <v>0</v>
      </c>
      <c r="M154" s="8">
        <f t="shared" si="75"/>
        <v>0</v>
      </c>
      <c r="N154" s="8">
        <f t="shared" si="75"/>
        <v>0</v>
      </c>
      <c r="O154" s="8">
        <f t="shared" si="75"/>
        <v>0</v>
      </c>
      <c r="P154" s="8">
        <f t="shared" si="75"/>
        <v>0</v>
      </c>
      <c r="Q154" s="8">
        <f t="shared" si="75"/>
        <v>0</v>
      </c>
      <c r="R154" s="8">
        <f t="shared" si="75"/>
        <v>0</v>
      </c>
      <c r="S154" s="8">
        <f t="shared" si="75"/>
        <v>0</v>
      </c>
      <c r="T154" s="8">
        <f t="shared" si="75"/>
        <v>0</v>
      </c>
      <c r="U154" s="8">
        <f t="shared" si="75"/>
        <v>0</v>
      </c>
      <c r="V154" s="15"/>
      <c r="X154" s="60"/>
      <c r="Y154" s="60"/>
    </row>
    <row r="155" spans="1:25">
      <c r="A155" s="67" t="s">
        <v>22</v>
      </c>
      <c r="B155" s="53">
        <f t="shared" si="64"/>
        <v>-5567.9000029999997</v>
      </c>
      <c r="C155" s="53">
        <f t="shared" ref="C155:U155" si="76">C84-C119</f>
        <v>0</v>
      </c>
      <c r="D155" s="53">
        <f t="shared" si="76"/>
        <v>0</v>
      </c>
      <c r="E155" s="53">
        <f t="shared" si="76"/>
        <v>0</v>
      </c>
      <c r="F155" s="53">
        <f t="shared" si="76"/>
        <v>-451.35998540000003</v>
      </c>
      <c r="G155" s="53">
        <f t="shared" si="76"/>
        <v>0</v>
      </c>
      <c r="H155" s="53">
        <f t="shared" si="76"/>
        <v>0</v>
      </c>
      <c r="I155" s="53">
        <f t="shared" si="76"/>
        <v>0</v>
      </c>
      <c r="J155" s="53">
        <f t="shared" si="76"/>
        <v>0</v>
      </c>
      <c r="K155" s="53">
        <f t="shared" si="76"/>
        <v>0</v>
      </c>
      <c r="L155" s="53">
        <f t="shared" si="76"/>
        <v>0</v>
      </c>
      <c r="M155" s="53">
        <f t="shared" si="76"/>
        <v>0</v>
      </c>
      <c r="N155" s="53">
        <f t="shared" si="76"/>
        <v>0</v>
      </c>
      <c r="O155" s="53">
        <f t="shared" si="76"/>
        <v>0</v>
      </c>
      <c r="P155" s="53">
        <f t="shared" si="76"/>
        <v>0</v>
      </c>
      <c r="Q155" s="53">
        <f t="shared" si="76"/>
        <v>0</v>
      </c>
      <c r="R155" s="53">
        <f t="shared" si="76"/>
        <v>0</v>
      </c>
      <c r="S155" s="53">
        <f t="shared" si="76"/>
        <v>0</v>
      </c>
      <c r="T155" s="53">
        <f t="shared" si="76"/>
        <v>0</v>
      </c>
      <c r="U155" s="53">
        <f t="shared" si="76"/>
        <v>0</v>
      </c>
      <c r="V155" s="15"/>
      <c r="X155" s="60"/>
      <c r="Y155" s="60"/>
    </row>
    <row r="156" spans="1:25">
      <c r="A156" s="56" t="s">
        <v>24</v>
      </c>
      <c r="B156" s="8">
        <f t="shared" si="64"/>
        <v>-110</v>
      </c>
      <c r="C156" s="8">
        <f t="shared" ref="C156:U156" si="77">C85-C120</f>
        <v>0</v>
      </c>
      <c r="D156" s="8">
        <f t="shared" si="77"/>
        <v>0</v>
      </c>
      <c r="E156" s="8">
        <f t="shared" si="77"/>
        <v>-4317.7899779999998</v>
      </c>
      <c r="F156" s="8">
        <f t="shared" si="77"/>
        <v>-3437.3693792000004</v>
      </c>
      <c r="G156" s="8">
        <f t="shared" si="77"/>
        <v>0</v>
      </c>
      <c r="H156" s="8">
        <f t="shared" si="77"/>
        <v>0</v>
      </c>
      <c r="I156" s="8">
        <f t="shared" si="77"/>
        <v>0</v>
      </c>
      <c r="J156" s="8">
        <f t="shared" si="77"/>
        <v>0</v>
      </c>
      <c r="K156" s="8">
        <f t="shared" si="77"/>
        <v>0</v>
      </c>
      <c r="L156" s="8">
        <f t="shared" si="77"/>
        <v>0</v>
      </c>
      <c r="M156" s="8">
        <f t="shared" si="77"/>
        <v>0</v>
      </c>
      <c r="N156" s="8">
        <f t="shared" si="77"/>
        <v>0</v>
      </c>
      <c r="O156" s="8">
        <f t="shared" si="77"/>
        <v>-277.42857140000001</v>
      </c>
      <c r="P156" s="8">
        <f t="shared" si="77"/>
        <v>0</v>
      </c>
      <c r="Q156" s="8">
        <f t="shared" si="77"/>
        <v>0</v>
      </c>
      <c r="R156" s="8">
        <f t="shared" si="77"/>
        <v>0</v>
      </c>
      <c r="S156" s="8">
        <f t="shared" si="77"/>
        <v>0</v>
      </c>
      <c r="T156" s="8">
        <f t="shared" si="77"/>
        <v>0</v>
      </c>
      <c r="U156" s="8">
        <f t="shared" si="77"/>
        <v>0</v>
      </c>
      <c r="V156" s="15"/>
      <c r="X156" s="60"/>
      <c r="Y156" s="60"/>
    </row>
    <row r="157" spans="1:25">
      <c r="A157" s="56" t="s">
        <v>23</v>
      </c>
      <c r="B157" s="8">
        <f t="shared" si="64"/>
        <v>-5835.7999980000004</v>
      </c>
      <c r="C157" s="8">
        <f t="shared" ref="C157:U157" si="78">C86-C121</f>
        <v>0</v>
      </c>
      <c r="D157" s="8">
        <f t="shared" si="78"/>
        <v>0</v>
      </c>
      <c r="E157" s="8">
        <f t="shared" si="78"/>
        <v>0</v>
      </c>
      <c r="F157" s="8">
        <f t="shared" si="78"/>
        <v>474.95388439999988</v>
      </c>
      <c r="G157" s="8">
        <f t="shared" si="78"/>
        <v>0</v>
      </c>
      <c r="H157" s="8">
        <f t="shared" si="78"/>
        <v>0</v>
      </c>
      <c r="I157" s="8">
        <f t="shared" si="78"/>
        <v>0</v>
      </c>
      <c r="J157" s="8">
        <f t="shared" si="78"/>
        <v>0</v>
      </c>
      <c r="K157" s="8">
        <f t="shared" si="78"/>
        <v>0</v>
      </c>
      <c r="L157" s="8">
        <f t="shared" si="78"/>
        <v>0</v>
      </c>
      <c r="M157" s="8">
        <f t="shared" si="78"/>
        <v>0</v>
      </c>
      <c r="N157" s="8">
        <f t="shared" si="78"/>
        <v>-259</v>
      </c>
      <c r="O157" s="8">
        <f t="shared" si="78"/>
        <v>0</v>
      </c>
      <c r="P157" s="8">
        <f t="shared" si="78"/>
        <v>0</v>
      </c>
      <c r="Q157" s="8">
        <f t="shared" si="78"/>
        <v>0</v>
      </c>
      <c r="R157" s="8">
        <f t="shared" si="78"/>
        <v>0</v>
      </c>
      <c r="S157" s="8">
        <f t="shared" si="78"/>
        <v>0</v>
      </c>
      <c r="T157" s="8">
        <f t="shared" si="78"/>
        <v>0</v>
      </c>
      <c r="U157" s="8">
        <f t="shared" si="78"/>
        <v>0</v>
      </c>
      <c r="V157" s="15"/>
      <c r="X157" s="60"/>
      <c r="Y157" s="60"/>
    </row>
    <row r="158" spans="1:25">
      <c r="A158" s="57" t="s">
        <v>25</v>
      </c>
      <c r="B158" s="53">
        <f t="shared" si="64"/>
        <v>-7703.8000101999996</v>
      </c>
      <c r="C158" s="53">
        <f t="shared" ref="C158:U158" si="79">C87-C122</f>
        <v>0</v>
      </c>
      <c r="D158" s="53">
        <f t="shared" si="79"/>
        <v>0</v>
      </c>
      <c r="E158" s="53">
        <f t="shared" si="79"/>
        <v>0</v>
      </c>
      <c r="F158" s="53">
        <f t="shared" si="79"/>
        <v>-2787.2999879999998</v>
      </c>
      <c r="G158" s="53">
        <f t="shared" si="79"/>
        <v>0</v>
      </c>
      <c r="H158" s="53">
        <f t="shared" si="79"/>
        <v>0</v>
      </c>
      <c r="I158" s="53">
        <f t="shared" si="79"/>
        <v>0</v>
      </c>
      <c r="J158" s="53">
        <f t="shared" si="79"/>
        <v>0</v>
      </c>
      <c r="K158" s="53">
        <f t="shared" si="79"/>
        <v>0</v>
      </c>
      <c r="L158" s="53">
        <f t="shared" si="79"/>
        <v>0</v>
      </c>
      <c r="M158" s="53">
        <f t="shared" si="79"/>
        <v>0</v>
      </c>
      <c r="N158" s="53">
        <f t="shared" si="79"/>
        <v>-410</v>
      </c>
      <c r="O158" s="53">
        <f t="shared" si="79"/>
        <v>0</v>
      </c>
      <c r="P158" s="53">
        <f t="shared" si="79"/>
        <v>0</v>
      </c>
      <c r="Q158" s="53">
        <f t="shared" si="79"/>
        <v>0</v>
      </c>
      <c r="R158" s="53">
        <f t="shared" si="79"/>
        <v>0</v>
      </c>
      <c r="S158" s="53">
        <f t="shared" si="79"/>
        <v>0</v>
      </c>
      <c r="T158" s="53">
        <f t="shared" si="79"/>
        <v>0</v>
      </c>
      <c r="U158" s="53">
        <f t="shared" si="79"/>
        <v>0</v>
      </c>
      <c r="V158" s="15"/>
      <c r="X158" s="60"/>
      <c r="Y158" s="60"/>
    </row>
    <row r="159" spans="1:25">
      <c r="A159" s="66" t="s">
        <v>37</v>
      </c>
      <c r="B159" s="8">
        <f t="shared" si="64"/>
        <v>0</v>
      </c>
      <c r="C159" s="8">
        <f t="shared" ref="C159:U159" si="80">C88-C123</f>
        <v>0</v>
      </c>
      <c r="D159" s="8">
        <f t="shared" si="80"/>
        <v>0</v>
      </c>
      <c r="E159" s="8">
        <f t="shared" si="80"/>
        <v>0</v>
      </c>
      <c r="F159" s="8">
        <f t="shared" si="80"/>
        <v>0</v>
      </c>
      <c r="G159" s="8">
        <f t="shared" si="80"/>
        <v>0</v>
      </c>
      <c r="H159" s="8">
        <f t="shared" si="80"/>
        <v>0</v>
      </c>
      <c r="I159" s="8">
        <f t="shared" si="80"/>
        <v>0</v>
      </c>
      <c r="J159" s="8">
        <f t="shared" si="80"/>
        <v>0</v>
      </c>
      <c r="K159" s="8">
        <f t="shared" si="80"/>
        <v>0</v>
      </c>
      <c r="L159" s="8">
        <f t="shared" si="80"/>
        <v>0</v>
      </c>
      <c r="M159" s="8">
        <f t="shared" si="80"/>
        <v>0</v>
      </c>
      <c r="N159" s="8">
        <f t="shared" si="80"/>
        <v>0</v>
      </c>
      <c r="O159" s="8">
        <f t="shared" si="80"/>
        <v>0</v>
      </c>
      <c r="P159" s="8">
        <f t="shared" si="80"/>
        <v>0</v>
      </c>
      <c r="Q159" s="8">
        <f t="shared" si="80"/>
        <v>0</v>
      </c>
      <c r="R159" s="8">
        <f t="shared" si="80"/>
        <v>0</v>
      </c>
      <c r="S159" s="8">
        <f t="shared" si="80"/>
        <v>0</v>
      </c>
      <c r="T159" s="8">
        <f t="shared" si="80"/>
        <v>0</v>
      </c>
      <c r="U159" s="8">
        <f t="shared" si="80"/>
        <v>-672</v>
      </c>
      <c r="V159" s="15"/>
      <c r="X159" s="60"/>
      <c r="Y159" s="60"/>
    </row>
    <row r="160" spans="1:25">
      <c r="A160" s="56" t="s">
        <v>3</v>
      </c>
      <c r="B160" s="8">
        <f t="shared" si="64"/>
        <v>-314.38999837999995</v>
      </c>
      <c r="C160" s="8">
        <f t="shared" ref="C160:U160" si="81">C89-C124</f>
        <v>-2600</v>
      </c>
      <c r="D160" s="8">
        <f t="shared" si="81"/>
        <v>321</v>
      </c>
      <c r="E160" s="8">
        <f t="shared" si="81"/>
        <v>0</v>
      </c>
      <c r="F160" s="8">
        <f t="shared" si="81"/>
        <v>0</v>
      </c>
      <c r="G160" s="8">
        <f t="shared" si="81"/>
        <v>0</v>
      </c>
      <c r="H160" s="8">
        <f t="shared" si="81"/>
        <v>0</v>
      </c>
      <c r="I160" s="8">
        <f t="shared" si="81"/>
        <v>0</v>
      </c>
      <c r="J160" s="8">
        <f t="shared" si="81"/>
        <v>0</v>
      </c>
      <c r="K160" s="8">
        <f t="shared" si="81"/>
        <v>0</v>
      </c>
      <c r="L160" s="8">
        <f t="shared" si="81"/>
        <v>0</v>
      </c>
      <c r="M160" s="8">
        <f t="shared" si="81"/>
        <v>531</v>
      </c>
      <c r="N160" s="8">
        <f t="shared" si="81"/>
        <v>152</v>
      </c>
      <c r="O160" s="8">
        <f t="shared" si="81"/>
        <v>0</v>
      </c>
      <c r="P160" s="8">
        <f t="shared" si="81"/>
        <v>0</v>
      </c>
      <c r="Q160" s="8">
        <f t="shared" si="81"/>
        <v>0</v>
      </c>
      <c r="R160" s="8">
        <f t="shared" si="81"/>
        <v>0</v>
      </c>
      <c r="S160" s="8">
        <f t="shared" si="81"/>
        <v>0</v>
      </c>
      <c r="T160" s="8">
        <f t="shared" si="81"/>
        <v>0</v>
      </c>
      <c r="U160" s="8">
        <f t="shared" si="81"/>
        <v>0</v>
      </c>
      <c r="V160" s="15"/>
      <c r="X160" s="60"/>
      <c r="Y160" s="60"/>
    </row>
    <row r="161" spans="1:25">
      <c r="A161" s="57" t="s">
        <v>4</v>
      </c>
      <c r="B161" s="53">
        <f t="shared" si="64"/>
        <v>0</v>
      </c>
      <c r="C161" s="53">
        <f t="shared" ref="C161:U161" si="82">C90-C125</f>
        <v>0</v>
      </c>
      <c r="D161" s="53">
        <f t="shared" si="82"/>
        <v>-268.99999995000002</v>
      </c>
      <c r="E161" s="53">
        <f t="shared" si="82"/>
        <v>0</v>
      </c>
      <c r="F161" s="53">
        <f t="shared" si="82"/>
        <v>0</v>
      </c>
      <c r="G161" s="53">
        <f t="shared" si="82"/>
        <v>0</v>
      </c>
      <c r="H161" s="53">
        <f t="shared" si="82"/>
        <v>0</v>
      </c>
      <c r="I161" s="53">
        <f t="shared" si="82"/>
        <v>0</v>
      </c>
      <c r="J161" s="53">
        <f t="shared" si="82"/>
        <v>0</v>
      </c>
      <c r="K161" s="53">
        <f t="shared" si="82"/>
        <v>0</v>
      </c>
      <c r="L161" s="53">
        <f t="shared" si="82"/>
        <v>0</v>
      </c>
      <c r="M161" s="53">
        <f t="shared" si="82"/>
        <v>65</v>
      </c>
      <c r="N161" s="53">
        <f t="shared" si="82"/>
        <v>0</v>
      </c>
      <c r="O161" s="53">
        <f t="shared" si="82"/>
        <v>0</v>
      </c>
      <c r="P161" s="53">
        <f t="shared" si="82"/>
        <v>0</v>
      </c>
      <c r="Q161" s="53">
        <f t="shared" si="82"/>
        <v>0</v>
      </c>
      <c r="R161" s="53">
        <f t="shared" si="82"/>
        <v>0</v>
      </c>
      <c r="S161" s="53">
        <f t="shared" si="82"/>
        <v>0</v>
      </c>
      <c r="T161" s="53">
        <f t="shared" si="82"/>
        <v>0</v>
      </c>
      <c r="U161" s="53">
        <f t="shared" si="82"/>
        <v>0</v>
      </c>
      <c r="V161" s="15"/>
      <c r="X161" s="60"/>
      <c r="Y161" s="60"/>
    </row>
    <row r="162" spans="1:25">
      <c r="A162" s="56" t="s">
        <v>9</v>
      </c>
      <c r="B162" s="8">
        <f t="shared" si="64"/>
        <v>-1993.8290024400001</v>
      </c>
      <c r="C162" s="8">
        <f t="shared" ref="C162:U162" si="83">C91-C126</f>
        <v>0</v>
      </c>
      <c r="D162" s="8">
        <f t="shared" si="83"/>
        <v>1177</v>
      </c>
      <c r="E162" s="8">
        <f t="shared" si="83"/>
        <v>0</v>
      </c>
      <c r="F162" s="8">
        <f t="shared" si="83"/>
        <v>0</v>
      </c>
      <c r="G162" s="8">
        <f t="shared" si="83"/>
        <v>0</v>
      </c>
      <c r="H162" s="8">
        <f t="shared" si="83"/>
        <v>0</v>
      </c>
      <c r="I162" s="8">
        <f t="shared" si="83"/>
        <v>0</v>
      </c>
      <c r="J162" s="8">
        <f t="shared" si="83"/>
        <v>0</v>
      </c>
      <c r="K162" s="8">
        <f t="shared" si="83"/>
        <v>0</v>
      </c>
      <c r="L162" s="8">
        <f t="shared" si="83"/>
        <v>0</v>
      </c>
      <c r="M162" s="8">
        <f t="shared" si="83"/>
        <v>0</v>
      </c>
      <c r="N162" s="8">
        <f t="shared" si="83"/>
        <v>0</v>
      </c>
      <c r="O162" s="8">
        <f t="shared" si="83"/>
        <v>0</v>
      </c>
      <c r="P162" s="8">
        <f t="shared" si="83"/>
        <v>0</v>
      </c>
      <c r="Q162" s="8">
        <f t="shared" si="83"/>
        <v>0</v>
      </c>
      <c r="R162" s="8">
        <f t="shared" si="83"/>
        <v>0</v>
      </c>
      <c r="S162" s="8">
        <f t="shared" si="83"/>
        <v>0</v>
      </c>
      <c r="T162" s="8">
        <f t="shared" si="83"/>
        <v>0</v>
      </c>
      <c r="U162" s="8">
        <f t="shared" si="83"/>
        <v>-94</v>
      </c>
      <c r="V162" s="15"/>
      <c r="X162" s="60"/>
      <c r="Y162" s="60"/>
    </row>
    <row r="163" spans="1:25">
      <c r="A163" s="56" t="s">
        <v>45</v>
      </c>
      <c r="B163" s="8">
        <f t="shared" si="64"/>
        <v>-971.16999807999991</v>
      </c>
      <c r="C163" s="8">
        <f t="shared" ref="C163:U163" si="84">C92-C127</f>
        <v>0</v>
      </c>
      <c r="D163" s="8">
        <f t="shared" si="84"/>
        <v>2458</v>
      </c>
      <c r="E163" s="8">
        <f t="shared" si="84"/>
        <v>0</v>
      </c>
      <c r="F163" s="8">
        <f t="shared" si="84"/>
        <v>0</v>
      </c>
      <c r="G163" s="8">
        <f t="shared" si="84"/>
        <v>0</v>
      </c>
      <c r="H163" s="8">
        <f t="shared" si="84"/>
        <v>46.899999679999951</v>
      </c>
      <c r="I163" s="8">
        <f t="shared" si="84"/>
        <v>0</v>
      </c>
      <c r="J163" s="8">
        <f t="shared" si="84"/>
        <v>0</v>
      </c>
      <c r="K163" s="8">
        <f t="shared" si="84"/>
        <v>0</v>
      </c>
      <c r="L163" s="8">
        <f t="shared" si="84"/>
        <v>0</v>
      </c>
      <c r="M163" s="8">
        <f t="shared" si="84"/>
        <v>0</v>
      </c>
      <c r="N163" s="8">
        <f t="shared" si="84"/>
        <v>0</v>
      </c>
      <c r="O163" s="8">
        <f t="shared" si="84"/>
        <v>0</v>
      </c>
      <c r="P163" s="8">
        <f t="shared" si="84"/>
        <v>0</v>
      </c>
      <c r="Q163" s="8">
        <f t="shared" si="84"/>
        <v>0</v>
      </c>
      <c r="R163" s="8">
        <f t="shared" si="84"/>
        <v>0</v>
      </c>
      <c r="S163" s="8">
        <f t="shared" si="84"/>
        <v>110</v>
      </c>
      <c r="T163" s="8">
        <f t="shared" si="84"/>
        <v>0</v>
      </c>
      <c r="U163" s="8">
        <f t="shared" si="84"/>
        <v>0</v>
      </c>
      <c r="V163" s="15"/>
      <c r="X163" s="60"/>
      <c r="Y163" s="60"/>
    </row>
    <row r="164" spans="1:25">
      <c r="A164" s="56" t="s">
        <v>8</v>
      </c>
      <c r="B164" s="8">
        <f t="shared" si="64"/>
        <v>-258.06000087000001</v>
      </c>
      <c r="C164" s="8">
        <f t="shared" ref="C164:U164" si="85">C93-C128</f>
        <v>-199</v>
      </c>
      <c r="D164" s="8">
        <f t="shared" si="85"/>
        <v>278</v>
      </c>
      <c r="E164" s="8">
        <f t="shared" si="85"/>
        <v>0</v>
      </c>
      <c r="F164" s="8">
        <f t="shared" si="85"/>
        <v>0</v>
      </c>
      <c r="G164" s="8">
        <f t="shared" si="85"/>
        <v>125</v>
      </c>
      <c r="H164" s="8">
        <f t="shared" si="85"/>
        <v>-50</v>
      </c>
      <c r="I164" s="8">
        <f t="shared" si="85"/>
        <v>97</v>
      </c>
      <c r="J164" s="8">
        <f t="shared" si="85"/>
        <v>-53.748001100000003</v>
      </c>
      <c r="K164" s="8">
        <f t="shared" si="85"/>
        <v>-57.041000369999999</v>
      </c>
      <c r="L164" s="8">
        <f t="shared" si="85"/>
        <v>0</v>
      </c>
      <c r="M164" s="8">
        <f t="shared" si="85"/>
        <v>128</v>
      </c>
      <c r="N164" s="8">
        <f t="shared" si="85"/>
        <v>420</v>
      </c>
      <c r="O164" s="8">
        <f t="shared" si="85"/>
        <v>-194</v>
      </c>
      <c r="P164" s="8">
        <f t="shared" si="85"/>
        <v>0</v>
      </c>
      <c r="Q164" s="8">
        <f t="shared" si="85"/>
        <v>0</v>
      </c>
      <c r="R164" s="8">
        <f t="shared" si="85"/>
        <v>0</v>
      </c>
      <c r="S164" s="8">
        <f t="shared" si="85"/>
        <v>0</v>
      </c>
      <c r="T164" s="8">
        <f t="shared" si="85"/>
        <v>0</v>
      </c>
      <c r="U164" s="8">
        <f t="shared" si="85"/>
        <v>0</v>
      </c>
      <c r="V164" s="15"/>
      <c r="X164" s="60"/>
      <c r="Y164" s="60"/>
    </row>
    <row r="165" spans="1:25">
      <c r="A165" s="56" t="s">
        <v>12</v>
      </c>
      <c r="B165" s="8">
        <f t="shared" si="64"/>
        <v>-3617.6880017399999</v>
      </c>
      <c r="C165" s="8">
        <f t="shared" ref="C165:U165" si="86">C94-C129</f>
        <v>0</v>
      </c>
      <c r="D165" s="8">
        <f t="shared" si="86"/>
        <v>-465</v>
      </c>
      <c r="E165" s="8">
        <f t="shared" si="86"/>
        <v>0</v>
      </c>
      <c r="F165" s="8">
        <f t="shared" si="86"/>
        <v>0</v>
      </c>
      <c r="G165" s="8">
        <f t="shared" si="86"/>
        <v>-1957.5000001999999</v>
      </c>
      <c r="H165" s="8">
        <f t="shared" si="86"/>
        <v>0</v>
      </c>
      <c r="I165" s="8">
        <f t="shared" si="86"/>
        <v>0</v>
      </c>
      <c r="J165" s="8">
        <f t="shared" si="86"/>
        <v>0</v>
      </c>
      <c r="K165" s="8">
        <f t="shared" si="86"/>
        <v>0</v>
      </c>
      <c r="L165" s="8">
        <f t="shared" si="86"/>
        <v>0</v>
      </c>
      <c r="M165" s="8">
        <f t="shared" si="86"/>
        <v>38</v>
      </c>
      <c r="N165" s="8">
        <f t="shared" si="86"/>
        <v>47</v>
      </c>
      <c r="O165" s="8">
        <f t="shared" si="86"/>
        <v>0</v>
      </c>
      <c r="P165" s="8">
        <f t="shared" si="86"/>
        <v>0</v>
      </c>
      <c r="Q165" s="8">
        <f t="shared" si="86"/>
        <v>0</v>
      </c>
      <c r="R165" s="8">
        <f t="shared" si="86"/>
        <v>0</v>
      </c>
      <c r="S165" s="8">
        <f t="shared" si="86"/>
        <v>0</v>
      </c>
      <c r="T165" s="8">
        <f t="shared" si="86"/>
        <v>0</v>
      </c>
      <c r="U165" s="8">
        <f t="shared" si="86"/>
        <v>0</v>
      </c>
      <c r="V165" s="15"/>
      <c r="X165" s="60"/>
      <c r="Y165" s="60"/>
    </row>
    <row r="166" spans="1:25">
      <c r="A166" s="56" t="s">
        <v>11</v>
      </c>
      <c r="B166" s="8">
        <f t="shared" si="64"/>
        <v>-5237.9999564</v>
      </c>
      <c r="C166" s="8">
        <f t="shared" ref="C166:U166" si="87">C95-C130</f>
        <v>0</v>
      </c>
      <c r="D166" s="8">
        <f t="shared" si="87"/>
        <v>-14309.100037</v>
      </c>
      <c r="E166" s="8">
        <f t="shared" si="87"/>
        <v>0</v>
      </c>
      <c r="F166" s="8">
        <f t="shared" si="87"/>
        <v>0</v>
      </c>
      <c r="G166" s="8">
        <f t="shared" si="87"/>
        <v>-159.00000009999985</v>
      </c>
      <c r="H166" s="8">
        <f t="shared" si="87"/>
        <v>-965</v>
      </c>
      <c r="I166" s="8">
        <f t="shared" si="87"/>
        <v>0</v>
      </c>
      <c r="J166" s="8">
        <f t="shared" si="87"/>
        <v>0</v>
      </c>
      <c r="K166" s="8">
        <f t="shared" si="87"/>
        <v>0</v>
      </c>
      <c r="L166" s="8">
        <f t="shared" si="87"/>
        <v>0</v>
      </c>
      <c r="M166" s="8">
        <f t="shared" si="87"/>
        <v>-23.200000760000002</v>
      </c>
      <c r="N166" s="8">
        <f t="shared" si="87"/>
        <v>54</v>
      </c>
      <c r="O166" s="8">
        <f t="shared" si="87"/>
        <v>0</v>
      </c>
      <c r="P166" s="8">
        <f t="shared" si="87"/>
        <v>0</v>
      </c>
      <c r="Q166" s="8">
        <f t="shared" si="87"/>
        <v>0</v>
      </c>
      <c r="R166" s="8">
        <f t="shared" si="87"/>
        <v>0</v>
      </c>
      <c r="S166" s="8">
        <f t="shared" si="87"/>
        <v>0</v>
      </c>
      <c r="T166" s="8">
        <f t="shared" si="87"/>
        <v>0</v>
      </c>
      <c r="U166" s="8">
        <f t="shared" si="87"/>
        <v>0</v>
      </c>
      <c r="V166" s="15"/>
      <c r="X166" s="60"/>
      <c r="Y166" s="60"/>
    </row>
    <row r="167" spans="1:25">
      <c r="A167" s="56" t="s">
        <v>16</v>
      </c>
      <c r="B167" s="8">
        <f t="shared" si="64"/>
        <v>869</v>
      </c>
      <c r="C167" s="8">
        <f t="shared" ref="C167:U167" si="88">C96-C131</f>
        <v>0</v>
      </c>
      <c r="D167" s="8">
        <f t="shared" si="88"/>
        <v>13117</v>
      </c>
      <c r="E167" s="8">
        <f t="shared" si="88"/>
        <v>-3980.5600013000003</v>
      </c>
      <c r="F167" s="8">
        <f t="shared" si="88"/>
        <v>0</v>
      </c>
      <c r="G167" s="8">
        <f t="shared" si="88"/>
        <v>0</v>
      </c>
      <c r="H167" s="8">
        <f t="shared" si="88"/>
        <v>0</v>
      </c>
      <c r="I167" s="8">
        <f t="shared" si="88"/>
        <v>0</v>
      </c>
      <c r="J167" s="8">
        <f t="shared" si="88"/>
        <v>0</v>
      </c>
      <c r="K167" s="8">
        <f t="shared" si="88"/>
        <v>-267</v>
      </c>
      <c r="L167" s="8">
        <f t="shared" si="88"/>
        <v>0</v>
      </c>
      <c r="M167" s="8">
        <f t="shared" si="88"/>
        <v>0</v>
      </c>
      <c r="N167" s="8">
        <f t="shared" si="88"/>
        <v>0</v>
      </c>
      <c r="O167" s="8">
        <f t="shared" si="88"/>
        <v>0</v>
      </c>
      <c r="P167" s="8">
        <f t="shared" si="88"/>
        <v>0</v>
      </c>
      <c r="Q167" s="8">
        <f t="shared" si="88"/>
        <v>0</v>
      </c>
      <c r="R167" s="8">
        <f t="shared" si="88"/>
        <v>0</v>
      </c>
      <c r="S167" s="8">
        <f t="shared" si="88"/>
        <v>-1350</v>
      </c>
      <c r="T167" s="8">
        <f t="shared" si="88"/>
        <v>-26</v>
      </c>
      <c r="U167" s="8">
        <f t="shared" si="88"/>
        <v>0</v>
      </c>
      <c r="V167" s="15"/>
      <c r="X167" s="60"/>
      <c r="Y167" s="60"/>
    </row>
    <row r="168" spans="1:25">
      <c r="A168" s="56" t="s">
        <v>10</v>
      </c>
      <c r="B168" s="8">
        <f t="shared" si="64"/>
        <v>12072</v>
      </c>
      <c r="C168" s="8">
        <f t="shared" ref="C168:U168" si="89">C97-C132</f>
        <v>4.000003173132427E-7</v>
      </c>
      <c r="D168" s="8">
        <f t="shared" si="89"/>
        <v>-502</v>
      </c>
      <c r="E168" s="8">
        <f t="shared" si="89"/>
        <v>0</v>
      </c>
      <c r="F168" s="8">
        <f t="shared" si="89"/>
        <v>0</v>
      </c>
      <c r="G168" s="8">
        <f t="shared" si="89"/>
        <v>-2236.0000005000002</v>
      </c>
      <c r="H168" s="8">
        <f t="shared" si="89"/>
        <v>-1555.2000121999999</v>
      </c>
      <c r="I168" s="8">
        <f t="shared" si="89"/>
        <v>0</v>
      </c>
      <c r="J168" s="8">
        <f t="shared" si="89"/>
        <v>0</v>
      </c>
      <c r="K168" s="8">
        <f t="shared" si="89"/>
        <v>0</v>
      </c>
      <c r="L168" s="8">
        <f t="shared" si="89"/>
        <v>0</v>
      </c>
      <c r="M168" s="8">
        <f t="shared" si="89"/>
        <v>0</v>
      </c>
      <c r="N168" s="8">
        <f t="shared" si="89"/>
        <v>0</v>
      </c>
      <c r="O168" s="8">
        <f t="shared" si="89"/>
        <v>0</v>
      </c>
      <c r="P168" s="8">
        <f t="shared" si="89"/>
        <v>0</v>
      </c>
      <c r="Q168" s="8">
        <f t="shared" si="89"/>
        <v>0</v>
      </c>
      <c r="R168" s="8">
        <f t="shared" si="89"/>
        <v>0</v>
      </c>
      <c r="S168" s="8">
        <f t="shared" si="89"/>
        <v>403</v>
      </c>
      <c r="T168" s="8">
        <f t="shared" si="89"/>
        <v>0</v>
      </c>
      <c r="U168" s="8">
        <f t="shared" si="89"/>
        <v>0</v>
      </c>
      <c r="V168" s="15"/>
      <c r="X168" s="60"/>
      <c r="Y168" s="60"/>
    </row>
    <row r="169" spans="1:25">
      <c r="A169" s="56" t="s">
        <v>30</v>
      </c>
      <c r="B169" s="8">
        <f t="shared" si="64"/>
        <v>-1635.90800008</v>
      </c>
      <c r="C169" s="8">
        <f t="shared" ref="C169:U169" si="90">C98-C133</f>
        <v>-5132</v>
      </c>
      <c r="D169" s="8">
        <f t="shared" si="90"/>
        <v>0</v>
      </c>
      <c r="E169" s="8">
        <f t="shared" si="90"/>
        <v>0</v>
      </c>
      <c r="F169" s="8">
        <f t="shared" si="90"/>
        <v>0</v>
      </c>
      <c r="G169" s="8">
        <f t="shared" si="90"/>
        <v>-370.79999882000004</v>
      </c>
      <c r="H169" s="8">
        <f t="shared" si="90"/>
        <v>2</v>
      </c>
      <c r="I169" s="8">
        <f t="shared" si="90"/>
        <v>0</v>
      </c>
      <c r="J169" s="8">
        <f t="shared" si="90"/>
        <v>0</v>
      </c>
      <c r="K169" s="8">
        <f t="shared" si="90"/>
        <v>0</v>
      </c>
      <c r="L169" s="8">
        <f t="shared" si="90"/>
        <v>0</v>
      </c>
      <c r="M169" s="8">
        <f t="shared" si="90"/>
        <v>90</v>
      </c>
      <c r="N169" s="8">
        <f t="shared" si="90"/>
        <v>54</v>
      </c>
      <c r="O169" s="8">
        <f t="shared" si="90"/>
        <v>0</v>
      </c>
      <c r="P169" s="8">
        <f t="shared" si="90"/>
        <v>0</v>
      </c>
      <c r="Q169" s="8">
        <f t="shared" si="90"/>
        <v>0</v>
      </c>
      <c r="R169" s="8">
        <f t="shared" si="90"/>
        <v>0</v>
      </c>
      <c r="S169" s="8">
        <f t="shared" si="90"/>
        <v>0</v>
      </c>
      <c r="T169" s="8">
        <f t="shared" si="90"/>
        <v>0</v>
      </c>
      <c r="U169" s="8">
        <f t="shared" si="90"/>
        <v>0</v>
      </c>
      <c r="V169" s="15"/>
      <c r="X169" s="60"/>
      <c r="Y169" s="60"/>
    </row>
    <row r="170" spans="1:25">
      <c r="A170" s="56" t="s">
        <v>13</v>
      </c>
      <c r="B170" s="8">
        <f t="shared" si="64"/>
        <v>-5170.0999892</v>
      </c>
      <c r="C170" s="8">
        <f t="shared" ref="C170:U170" si="91">C99-C134</f>
        <v>-414</v>
      </c>
      <c r="D170" s="8">
        <f t="shared" si="91"/>
        <v>-12664.999999400001</v>
      </c>
      <c r="E170" s="8">
        <f t="shared" si="91"/>
        <v>0</v>
      </c>
      <c r="F170" s="8">
        <f t="shared" si="91"/>
        <v>7625.6329956</v>
      </c>
      <c r="G170" s="8">
        <f t="shared" si="91"/>
        <v>0</v>
      </c>
      <c r="H170" s="8">
        <f t="shared" si="91"/>
        <v>-131</v>
      </c>
      <c r="I170" s="8">
        <f t="shared" si="91"/>
        <v>0</v>
      </c>
      <c r="J170" s="8">
        <f t="shared" si="91"/>
        <v>0</v>
      </c>
      <c r="K170" s="8">
        <f t="shared" si="91"/>
        <v>0</v>
      </c>
      <c r="L170" s="8">
        <f t="shared" si="91"/>
        <v>0</v>
      </c>
      <c r="M170" s="8">
        <f t="shared" si="91"/>
        <v>0</v>
      </c>
      <c r="N170" s="8">
        <f t="shared" si="91"/>
        <v>0</v>
      </c>
      <c r="O170" s="8">
        <f t="shared" si="91"/>
        <v>0</v>
      </c>
      <c r="P170" s="8">
        <f t="shared" si="91"/>
        <v>0</v>
      </c>
      <c r="Q170" s="8">
        <f t="shared" si="91"/>
        <v>0</v>
      </c>
      <c r="R170" s="8">
        <f t="shared" si="91"/>
        <v>0</v>
      </c>
      <c r="S170" s="8">
        <f t="shared" si="91"/>
        <v>0</v>
      </c>
      <c r="T170" s="8">
        <f t="shared" si="91"/>
        <v>154</v>
      </c>
      <c r="U170" s="8">
        <f t="shared" si="91"/>
        <v>0</v>
      </c>
      <c r="V170" s="15"/>
      <c r="X170" s="60"/>
      <c r="Y170" s="60"/>
    </row>
    <row r="171" spans="1:25">
      <c r="A171" s="65" t="s">
        <v>56</v>
      </c>
      <c r="B171" s="53">
        <f t="shared" si="64"/>
        <v>0</v>
      </c>
      <c r="C171" s="53">
        <f t="shared" ref="C171:U171" si="92">C100-C135</f>
        <v>0</v>
      </c>
      <c r="D171" s="53">
        <f t="shared" si="92"/>
        <v>3270</v>
      </c>
      <c r="E171" s="53">
        <f t="shared" si="92"/>
        <v>0</v>
      </c>
      <c r="F171" s="53">
        <f t="shared" si="92"/>
        <v>0</v>
      </c>
      <c r="G171" s="53">
        <f t="shared" si="92"/>
        <v>0</v>
      </c>
      <c r="H171" s="53">
        <f t="shared" si="92"/>
        <v>0</v>
      </c>
      <c r="I171" s="53">
        <f t="shared" si="92"/>
        <v>0</v>
      </c>
      <c r="J171" s="53">
        <f t="shared" si="92"/>
        <v>0</v>
      </c>
      <c r="K171" s="53">
        <f t="shared" si="92"/>
        <v>0</v>
      </c>
      <c r="L171" s="53">
        <f t="shared" si="92"/>
        <v>0</v>
      </c>
      <c r="M171" s="53">
        <f t="shared" si="92"/>
        <v>0</v>
      </c>
      <c r="N171" s="53">
        <f t="shared" si="92"/>
        <v>0</v>
      </c>
      <c r="O171" s="53">
        <f t="shared" si="92"/>
        <v>0</v>
      </c>
      <c r="P171" s="53">
        <f t="shared" si="92"/>
        <v>0</v>
      </c>
      <c r="Q171" s="53">
        <f t="shared" si="92"/>
        <v>0</v>
      </c>
      <c r="R171" s="53">
        <f t="shared" si="92"/>
        <v>0</v>
      </c>
      <c r="S171" s="53">
        <f t="shared" si="92"/>
        <v>0</v>
      </c>
      <c r="T171" s="53">
        <f t="shared" si="92"/>
        <v>0</v>
      </c>
      <c r="U171" s="53">
        <f t="shared" si="92"/>
        <v>0</v>
      </c>
      <c r="V171" s="15"/>
      <c r="X171" s="60"/>
      <c r="Y171" s="60"/>
    </row>
    <row r="172" spans="1:25">
      <c r="A172" s="58" t="s">
        <v>59</v>
      </c>
      <c r="B172" s="78">
        <f t="shared" si="64"/>
        <v>-8049.5998540000001</v>
      </c>
      <c r="C172" s="78">
        <f t="shared" ref="C172:U172" si="93">C101-C136</f>
        <v>-3933.9998780000005</v>
      </c>
      <c r="D172" s="78">
        <f t="shared" si="93"/>
        <v>10053.806</v>
      </c>
      <c r="E172" s="78">
        <f t="shared" si="93"/>
        <v>-312</v>
      </c>
      <c r="F172" s="78">
        <f t="shared" si="93"/>
        <v>-2320</v>
      </c>
      <c r="G172" s="78">
        <f t="shared" si="93"/>
        <v>-686</v>
      </c>
      <c r="H172" s="78">
        <f t="shared" si="93"/>
        <v>350</v>
      </c>
      <c r="I172" s="78">
        <f t="shared" si="93"/>
        <v>0</v>
      </c>
      <c r="J172" s="78">
        <f t="shared" si="93"/>
        <v>0</v>
      </c>
      <c r="K172" s="78">
        <f t="shared" si="93"/>
        <v>0</v>
      </c>
      <c r="L172" s="78">
        <f t="shared" si="93"/>
        <v>0</v>
      </c>
      <c r="M172" s="78">
        <f t="shared" si="93"/>
        <v>-248.40000153</v>
      </c>
      <c r="N172" s="78">
        <f t="shared" si="93"/>
        <v>-500.83999630000005</v>
      </c>
      <c r="O172" s="78">
        <f t="shared" si="93"/>
        <v>-3108</v>
      </c>
      <c r="P172" s="78">
        <f t="shared" si="93"/>
        <v>0</v>
      </c>
      <c r="Q172" s="78">
        <f t="shared" si="93"/>
        <v>0</v>
      </c>
      <c r="R172" s="78">
        <f t="shared" si="93"/>
        <v>0</v>
      </c>
      <c r="S172" s="78">
        <f t="shared" si="93"/>
        <v>-28</v>
      </c>
      <c r="T172" s="78">
        <f t="shared" si="93"/>
        <v>0</v>
      </c>
      <c r="U172" s="78">
        <f t="shared" si="93"/>
        <v>-20</v>
      </c>
      <c r="V172" s="15"/>
      <c r="X172" s="15"/>
      <c r="Y172" s="60"/>
    </row>
    <row r="173" spans="1:25">
      <c r="A173" s="1" t="s">
        <v>64</v>
      </c>
      <c r="B173" s="15">
        <f t="shared" ref="B173:U173" si="94">SUMIF(B141:B172,"&gt;0",B141:B172)</f>
        <v>13570</v>
      </c>
      <c r="C173" s="15">
        <f t="shared" si="94"/>
        <v>4.000003173132427E-7</v>
      </c>
      <c r="D173" s="15">
        <f t="shared" si="94"/>
        <v>30692.806</v>
      </c>
      <c r="E173" s="15">
        <f t="shared" si="94"/>
        <v>144</v>
      </c>
      <c r="F173" s="15">
        <f t="shared" si="94"/>
        <v>14793.586879999999</v>
      </c>
      <c r="G173" s="15">
        <f t="shared" si="94"/>
        <v>125</v>
      </c>
      <c r="H173" s="15">
        <f t="shared" si="94"/>
        <v>2130.6362057799997</v>
      </c>
      <c r="I173" s="15">
        <f t="shared" si="94"/>
        <v>97</v>
      </c>
      <c r="J173" s="15">
        <f t="shared" si="94"/>
        <v>207</v>
      </c>
      <c r="K173" s="15">
        <f t="shared" si="94"/>
        <v>0</v>
      </c>
      <c r="L173" s="15">
        <f t="shared" si="94"/>
        <v>107</v>
      </c>
      <c r="M173" s="15">
        <f t="shared" si="94"/>
        <v>1900</v>
      </c>
      <c r="N173" s="15">
        <f t="shared" si="94"/>
        <v>1612</v>
      </c>
      <c r="O173" s="15">
        <f t="shared" si="94"/>
        <v>456.00000010000002</v>
      </c>
      <c r="P173" s="15">
        <f t="shared" si="94"/>
        <v>0</v>
      </c>
      <c r="Q173" s="15">
        <f t="shared" si="94"/>
        <v>0</v>
      </c>
      <c r="R173" s="15">
        <f t="shared" si="94"/>
        <v>0</v>
      </c>
      <c r="S173" s="15">
        <f t="shared" si="94"/>
        <v>533</v>
      </c>
      <c r="T173" s="15">
        <f t="shared" si="94"/>
        <v>312.78399998999998</v>
      </c>
      <c r="U173" s="15">
        <f t="shared" si="94"/>
        <v>483.35000609999997</v>
      </c>
      <c r="V173" s="15">
        <f>SUM(B173:U173)</f>
        <v>67164.16309237</v>
      </c>
      <c r="X173" s="15"/>
      <c r="Y173" s="60"/>
    </row>
    <row r="174" spans="1:25">
      <c r="A174" s="1" t="s">
        <v>63</v>
      </c>
      <c r="B174" s="15">
        <f t="shared" ref="B174:U174" si="95">SUMIF(B141:B172,"&lt;0",B141:B172)</f>
        <v>-50310.94481339</v>
      </c>
      <c r="C174" s="15">
        <f t="shared" si="95"/>
        <v>-19473.999889999999</v>
      </c>
      <c r="D174" s="15">
        <f t="shared" si="95"/>
        <v>-36127.101013350002</v>
      </c>
      <c r="E174" s="15">
        <f t="shared" si="95"/>
        <v>-15737.3000543</v>
      </c>
      <c r="F174" s="15">
        <f t="shared" si="95"/>
        <v>-15398.794446299999</v>
      </c>
      <c r="G174" s="15">
        <f t="shared" si="95"/>
        <v>-9778.2999996199997</v>
      </c>
      <c r="H174" s="15">
        <f t="shared" si="95"/>
        <v>-3316.9860114200001</v>
      </c>
      <c r="I174" s="15">
        <f t="shared" si="95"/>
        <v>-59</v>
      </c>
      <c r="J174" s="15">
        <f t="shared" si="95"/>
        <v>-53.748001100000003</v>
      </c>
      <c r="K174" s="15">
        <f t="shared" si="95"/>
        <v>-2428.0410003699999</v>
      </c>
      <c r="L174" s="15">
        <f t="shared" si="95"/>
        <v>0</v>
      </c>
      <c r="M174" s="15">
        <f t="shared" si="95"/>
        <v>-1589.0400047000001</v>
      </c>
      <c r="N174" s="15">
        <f t="shared" si="95"/>
        <v>-2705.7999878099999</v>
      </c>
      <c r="O174" s="15">
        <f t="shared" si="95"/>
        <v>-6265.9999999000001</v>
      </c>
      <c r="P174" s="15">
        <f t="shared" si="95"/>
        <v>0</v>
      </c>
      <c r="Q174" s="15">
        <f t="shared" si="95"/>
        <v>-40.002998349999999</v>
      </c>
      <c r="R174" s="15">
        <f t="shared" si="95"/>
        <v>-36.299999239999998</v>
      </c>
      <c r="S174" s="15">
        <f t="shared" si="95"/>
        <v>-1378</v>
      </c>
      <c r="T174" s="15">
        <f t="shared" si="95"/>
        <v>-26</v>
      </c>
      <c r="U174" s="15">
        <f t="shared" si="95"/>
        <v>-1446</v>
      </c>
      <c r="V174" s="15">
        <f>SUM(B174:U174)</f>
        <v>-166171.35821984999</v>
      </c>
      <c r="X174" s="15"/>
      <c r="Y174" s="60"/>
    </row>
    <row r="175" spans="1:25">
      <c r="A175" s="28" t="s">
        <v>92</v>
      </c>
      <c r="B175" s="34"/>
      <c r="C175" s="35"/>
      <c r="D175" s="35"/>
      <c r="E175" s="35"/>
      <c r="F175" s="35"/>
      <c r="G175" s="35"/>
      <c r="H175" s="35"/>
      <c r="I175" s="79"/>
      <c r="J175" s="79"/>
      <c r="K175" s="79"/>
      <c r="L175" s="79"/>
      <c r="M175" s="79"/>
      <c r="N175" s="79"/>
      <c r="O175" s="79"/>
      <c r="P175" s="79"/>
      <c r="Q175" s="79"/>
      <c r="R175" s="79"/>
      <c r="S175" s="79"/>
      <c r="T175" s="79"/>
      <c r="U175" s="79"/>
    </row>
    <row r="176" spans="1:25">
      <c r="A176" s="31"/>
      <c r="B176" s="31" t="s">
        <v>44</v>
      </c>
      <c r="C176" s="31" t="s">
        <v>33</v>
      </c>
      <c r="D176" s="31" t="s">
        <v>1</v>
      </c>
      <c r="E176" s="31" t="s">
        <v>35</v>
      </c>
      <c r="F176" s="31"/>
      <c r="G176" s="31" t="s">
        <v>29</v>
      </c>
      <c r="H176" s="31" t="s">
        <v>46</v>
      </c>
    </row>
    <row r="177" spans="1:22">
      <c r="A177" s="63" t="s">
        <v>53</v>
      </c>
      <c r="B177" s="53">
        <f t="shared" ref="B177:C208" si="96">MAX(B70,B105)</f>
        <v>0</v>
      </c>
      <c r="C177" s="53">
        <f t="shared" si="96"/>
        <v>0</v>
      </c>
      <c r="D177" s="89">
        <v>18</v>
      </c>
      <c r="E177" s="53">
        <f t="shared" ref="E177:E208" si="97">MAX(E70,E105)</f>
        <v>0</v>
      </c>
      <c r="F177" s="53"/>
      <c r="G177" s="53">
        <f t="shared" ref="G177:H208" si="98">MAX(G70,G105)</f>
        <v>0</v>
      </c>
      <c r="H177" s="53">
        <f t="shared" si="98"/>
        <v>0</v>
      </c>
      <c r="I177" s="8"/>
      <c r="J177" s="8"/>
      <c r="K177" s="8"/>
      <c r="L177" s="8"/>
      <c r="M177" s="8"/>
      <c r="N177" s="8"/>
      <c r="O177" s="8"/>
      <c r="P177" s="8"/>
      <c r="Q177" s="8"/>
      <c r="R177" s="8"/>
      <c r="S177" s="8"/>
      <c r="T177" s="8"/>
      <c r="U177" s="8"/>
      <c r="V177" s="15"/>
    </row>
    <row r="178" spans="1:22">
      <c r="A178" s="80" t="s">
        <v>6</v>
      </c>
      <c r="B178" s="8">
        <f t="shared" si="96"/>
        <v>0</v>
      </c>
      <c r="C178" s="8">
        <f t="shared" si="96"/>
        <v>0</v>
      </c>
      <c r="D178" s="8">
        <f t="shared" ref="D178:D208" si="99">MAX(D71,D106)</f>
        <v>12</v>
      </c>
      <c r="E178" s="8">
        <f t="shared" si="97"/>
        <v>0</v>
      </c>
      <c r="F178" s="8"/>
      <c r="G178" s="8">
        <f t="shared" si="98"/>
        <v>0</v>
      </c>
      <c r="H178" s="8">
        <f t="shared" si="98"/>
        <v>0</v>
      </c>
      <c r="I178" s="8"/>
      <c r="J178" s="8"/>
      <c r="K178" s="8"/>
      <c r="L178" s="8"/>
      <c r="M178" s="8"/>
      <c r="N178" s="8"/>
      <c r="O178" s="8"/>
      <c r="P178" s="8"/>
      <c r="Q178" s="8"/>
      <c r="R178" s="8"/>
      <c r="S178" s="8"/>
      <c r="T178" s="8"/>
      <c r="U178" s="8"/>
      <c r="V178" s="15"/>
    </row>
    <row r="179" spans="1:22">
      <c r="A179" s="80" t="s">
        <v>5</v>
      </c>
      <c r="B179" s="8">
        <f t="shared" si="96"/>
        <v>0</v>
      </c>
      <c r="C179" s="8">
        <f t="shared" si="96"/>
        <v>0</v>
      </c>
      <c r="D179" s="8">
        <f t="shared" si="99"/>
        <v>3402</v>
      </c>
      <c r="E179" s="8">
        <f t="shared" si="97"/>
        <v>0</v>
      </c>
      <c r="F179" s="8"/>
      <c r="G179" s="8">
        <f t="shared" si="98"/>
        <v>620</v>
      </c>
      <c r="H179" s="8">
        <f t="shared" si="98"/>
        <v>615.78599922000001</v>
      </c>
      <c r="I179" s="8"/>
      <c r="J179" s="8"/>
      <c r="K179" s="8"/>
      <c r="L179" s="8"/>
      <c r="M179" s="8"/>
      <c r="N179" s="8"/>
      <c r="O179" s="8"/>
      <c r="P179" s="8"/>
      <c r="Q179" s="8"/>
      <c r="R179" s="8"/>
      <c r="S179" s="8"/>
      <c r="T179" s="8"/>
      <c r="U179" s="8"/>
      <c r="V179" s="15"/>
    </row>
    <row r="180" spans="1:22">
      <c r="A180" s="90" t="s">
        <v>7</v>
      </c>
      <c r="B180" s="53">
        <f t="shared" si="96"/>
        <v>0</v>
      </c>
      <c r="C180" s="53">
        <f t="shared" si="96"/>
        <v>0</v>
      </c>
      <c r="D180" s="53">
        <f t="shared" si="99"/>
        <v>270</v>
      </c>
      <c r="E180" s="53">
        <f t="shared" si="97"/>
        <v>0</v>
      </c>
      <c r="F180" s="53">
        <f>MAX(F73,F108)</f>
        <v>3213</v>
      </c>
      <c r="G180" s="53">
        <f t="shared" si="98"/>
        <v>3381</v>
      </c>
      <c r="H180" s="53">
        <f t="shared" si="98"/>
        <v>354</v>
      </c>
      <c r="I180" s="8"/>
      <c r="J180" s="8"/>
      <c r="K180" s="8"/>
      <c r="L180" s="8"/>
      <c r="M180" s="8"/>
      <c r="N180" s="8"/>
      <c r="O180" s="8"/>
      <c r="P180" s="8"/>
      <c r="Q180" s="8"/>
      <c r="R180" s="8"/>
      <c r="S180" s="8"/>
      <c r="T180" s="8"/>
      <c r="U180" s="8"/>
      <c r="V180" s="15"/>
    </row>
    <row r="181" spans="1:22">
      <c r="A181" s="80" t="s">
        <v>40</v>
      </c>
      <c r="B181" s="8">
        <f t="shared" si="96"/>
        <v>0</v>
      </c>
      <c r="C181" s="8">
        <f t="shared" si="96"/>
        <v>0</v>
      </c>
      <c r="D181" s="8">
        <f t="shared" si="99"/>
        <v>0</v>
      </c>
      <c r="E181" s="8">
        <f t="shared" si="97"/>
        <v>0</v>
      </c>
      <c r="F181" s="8"/>
      <c r="G181" s="8">
        <f t="shared" si="98"/>
        <v>0</v>
      </c>
      <c r="H181" s="8">
        <f t="shared" si="98"/>
        <v>0</v>
      </c>
      <c r="I181" s="8"/>
      <c r="J181" s="8"/>
      <c r="K181" s="8"/>
      <c r="L181" s="8"/>
      <c r="M181" s="8"/>
      <c r="N181" s="8"/>
      <c r="O181" s="8"/>
      <c r="P181" s="8"/>
      <c r="Q181" s="8"/>
      <c r="R181" s="8"/>
      <c r="S181" s="8"/>
      <c r="T181" s="8"/>
      <c r="U181" s="8"/>
      <c r="V181" s="15"/>
    </row>
    <row r="182" spans="1:22">
      <c r="A182" s="64" t="s">
        <v>54</v>
      </c>
      <c r="B182" s="8">
        <f t="shared" si="96"/>
        <v>0</v>
      </c>
      <c r="C182" s="8">
        <f t="shared" si="96"/>
        <v>0</v>
      </c>
      <c r="D182" s="8">
        <f t="shared" si="99"/>
        <v>0</v>
      </c>
      <c r="E182" s="8">
        <f t="shared" si="97"/>
        <v>0</v>
      </c>
      <c r="F182" s="8"/>
      <c r="G182" s="8">
        <f t="shared" si="98"/>
        <v>0</v>
      </c>
      <c r="H182" s="8">
        <f t="shared" si="98"/>
        <v>0</v>
      </c>
      <c r="I182" s="8"/>
      <c r="J182" s="8"/>
      <c r="K182" s="8"/>
      <c r="L182" s="8"/>
      <c r="M182" s="8"/>
      <c r="N182" s="8"/>
      <c r="O182" s="8"/>
      <c r="P182" s="8"/>
      <c r="Q182" s="8"/>
      <c r="R182" s="8"/>
      <c r="S182" s="8"/>
      <c r="T182" s="8"/>
      <c r="U182" s="8"/>
      <c r="V182" s="15"/>
    </row>
    <row r="183" spans="1:22">
      <c r="A183" s="67" t="s">
        <v>38</v>
      </c>
      <c r="B183" s="53">
        <f t="shared" si="96"/>
        <v>0</v>
      </c>
      <c r="C183" s="53">
        <f t="shared" si="96"/>
        <v>0</v>
      </c>
      <c r="D183" s="53">
        <f t="shared" si="99"/>
        <v>0</v>
      </c>
      <c r="E183" s="53">
        <f t="shared" si="97"/>
        <v>0</v>
      </c>
      <c r="F183" s="53"/>
      <c r="G183" s="53">
        <f t="shared" si="98"/>
        <v>0</v>
      </c>
      <c r="H183" s="53">
        <f t="shared" si="98"/>
        <v>0</v>
      </c>
      <c r="I183" s="8"/>
      <c r="J183" s="8"/>
      <c r="K183" s="8"/>
      <c r="L183" s="8"/>
      <c r="M183" s="8"/>
      <c r="N183" s="8"/>
      <c r="O183" s="8"/>
      <c r="P183" s="8"/>
      <c r="Q183" s="8"/>
      <c r="R183" s="8"/>
      <c r="S183" s="8"/>
      <c r="T183" s="8"/>
      <c r="U183" s="8"/>
      <c r="V183" s="15"/>
    </row>
    <row r="184" spans="1:22">
      <c r="A184" s="66" t="s">
        <v>41</v>
      </c>
      <c r="B184" s="8">
        <f t="shared" si="96"/>
        <v>0</v>
      </c>
      <c r="C184" s="8">
        <f t="shared" si="96"/>
        <v>0</v>
      </c>
      <c r="D184" s="8">
        <f t="shared" si="99"/>
        <v>0</v>
      </c>
      <c r="E184" s="8">
        <f t="shared" si="97"/>
        <v>0</v>
      </c>
      <c r="F184" s="8"/>
      <c r="G184" s="8">
        <f t="shared" si="98"/>
        <v>0</v>
      </c>
      <c r="H184" s="8">
        <f t="shared" si="98"/>
        <v>0</v>
      </c>
      <c r="I184" s="8"/>
      <c r="J184" s="8"/>
      <c r="K184" s="8"/>
      <c r="L184" s="8"/>
      <c r="M184" s="8"/>
      <c r="N184" s="8"/>
      <c r="O184" s="8"/>
      <c r="P184" s="8"/>
      <c r="Q184" s="8"/>
      <c r="R184" s="8"/>
      <c r="S184" s="8"/>
      <c r="T184" s="8"/>
      <c r="U184" s="8"/>
      <c r="V184" s="15"/>
    </row>
    <row r="185" spans="1:22">
      <c r="A185" s="64" t="s">
        <v>55</v>
      </c>
      <c r="B185" s="8">
        <f t="shared" si="96"/>
        <v>0</v>
      </c>
      <c r="C185" s="8">
        <f t="shared" si="96"/>
        <v>0</v>
      </c>
      <c r="D185" s="8">
        <f t="shared" si="99"/>
        <v>0</v>
      </c>
      <c r="E185" s="8">
        <f t="shared" si="97"/>
        <v>0</v>
      </c>
      <c r="F185" s="8"/>
      <c r="G185" s="8">
        <f t="shared" si="98"/>
        <v>0</v>
      </c>
      <c r="H185" s="8">
        <f t="shared" si="98"/>
        <v>0</v>
      </c>
      <c r="I185" s="8"/>
      <c r="J185" s="8"/>
      <c r="K185" s="8"/>
      <c r="L185" s="8"/>
      <c r="M185" s="8"/>
      <c r="N185" s="8"/>
      <c r="O185" s="8"/>
      <c r="P185" s="8"/>
      <c r="Q185" s="8"/>
      <c r="R185" s="8"/>
      <c r="S185" s="8"/>
      <c r="T185" s="8"/>
      <c r="U185" s="8"/>
      <c r="V185" s="15"/>
    </row>
    <row r="186" spans="1:22">
      <c r="A186" s="68" t="s">
        <v>43</v>
      </c>
      <c r="B186" s="53">
        <f t="shared" si="96"/>
        <v>0</v>
      </c>
      <c r="C186" s="53">
        <f t="shared" si="96"/>
        <v>0</v>
      </c>
      <c r="D186" s="53">
        <f t="shared" si="99"/>
        <v>0</v>
      </c>
      <c r="E186" s="53">
        <f t="shared" si="97"/>
        <v>0</v>
      </c>
      <c r="F186" s="53"/>
      <c r="G186" s="53">
        <f t="shared" si="98"/>
        <v>0</v>
      </c>
      <c r="H186" s="53">
        <f t="shared" si="98"/>
        <v>0</v>
      </c>
      <c r="I186" s="8"/>
      <c r="J186" s="8"/>
      <c r="K186" s="8"/>
      <c r="L186" s="8"/>
      <c r="M186" s="8"/>
      <c r="N186" s="8"/>
      <c r="O186" s="8"/>
      <c r="P186" s="8"/>
      <c r="Q186" s="8"/>
      <c r="R186" s="8"/>
      <c r="S186" s="8"/>
      <c r="T186" s="8"/>
      <c r="U186" s="8"/>
      <c r="V186" s="15"/>
    </row>
    <row r="187" spans="1:22">
      <c r="A187" s="93" t="s">
        <v>65</v>
      </c>
      <c r="B187" s="94">
        <f>B80</f>
        <v>8564</v>
      </c>
      <c r="C187" s="94">
        <f t="shared" ref="C187:H187" si="100">C80</f>
        <v>2415</v>
      </c>
      <c r="D187" s="94">
        <f t="shared" si="100"/>
        <v>3053</v>
      </c>
      <c r="E187" s="94">
        <f t="shared" si="100"/>
        <v>1730</v>
      </c>
      <c r="F187" s="94"/>
      <c r="G187" s="94">
        <f t="shared" si="100"/>
        <v>415</v>
      </c>
      <c r="H187" s="94">
        <f t="shared" si="100"/>
        <v>615</v>
      </c>
      <c r="I187" s="8"/>
      <c r="J187" s="8"/>
      <c r="K187" s="8"/>
      <c r="L187" s="8"/>
      <c r="M187" s="8"/>
      <c r="N187" s="8"/>
      <c r="O187" s="8"/>
      <c r="P187" s="8"/>
      <c r="Q187" s="8"/>
      <c r="R187" s="8"/>
      <c r="S187" s="8"/>
      <c r="T187" s="8"/>
      <c r="U187" s="8"/>
      <c r="V187" s="15"/>
    </row>
    <row r="188" spans="1:22">
      <c r="A188" s="55" t="s">
        <v>2</v>
      </c>
      <c r="B188" s="78">
        <f t="shared" si="96"/>
        <v>0</v>
      </c>
      <c r="C188" s="78">
        <f t="shared" si="96"/>
        <v>61761.000011999997</v>
      </c>
      <c r="D188" s="78">
        <f t="shared" si="99"/>
        <v>7149</v>
      </c>
      <c r="E188" s="78">
        <f t="shared" si="97"/>
        <v>7126.9500749999997</v>
      </c>
      <c r="F188" s="78"/>
      <c r="G188" s="78">
        <f t="shared" si="98"/>
        <v>486</v>
      </c>
      <c r="H188" s="78">
        <f t="shared" si="98"/>
        <v>1038</v>
      </c>
      <c r="I188" s="8"/>
      <c r="J188" s="8"/>
      <c r="K188" s="8"/>
      <c r="L188" s="8"/>
      <c r="M188" s="8"/>
      <c r="N188" s="8"/>
      <c r="O188" s="8"/>
      <c r="P188" s="8"/>
      <c r="Q188" s="8"/>
      <c r="R188" s="8"/>
      <c r="S188" s="8"/>
      <c r="T188" s="8"/>
      <c r="U188" s="8"/>
      <c r="V188" s="15"/>
    </row>
    <row r="189" spans="1:22">
      <c r="A189" s="56" t="s">
        <v>21</v>
      </c>
      <c r="B189" s="8">
        <f t="shared" si="96"/>
        <v>0</v>
      </c>
      <c r="C189" s="8">
        <f t="shared" si="96"/>
        <v>0</v>
      </c>
      <c r="D189" s="8">
        <f t="shared" si="99"/>
        <v>0</v>
      </c>
      <c r="E189" s="8">
        <f t="shared" si="97"/>
        <v>0</v>
      </c>
      <c r="F189" s="8"/>
      <c r="G189" s="8">
        <f t="shared" si="98"/>
        <v>0</v>
      </c>
      <c r="H189" s="8">
        <f t="shared" si="98"/>
        <v>0</v>
      </c>
      <c r="I189" s="8"/>
      <c r="J189" s="8"/>
      <c r="K189" s="8"/>
      <c r="L189" s="8"/>
      <c r="M189" s="8"/>
      <c r="N189" s="8"/>
      <c r="O189" s="8"/>
      <c r="P189" s="8"/>
      <c r="Q189" s="8"/>
      <c r="R189" s="8"/>
      <c r="S189" s="8"/>
      <c r="T189" s="8"/>
      <c r="U189" s="8"/>
      <c r="V189" s="15"/>
    </row>
    <row r="190" spans="1:22">
      <c r="A190" s="56" t="s">
        <v>20</v>
      </c>
      <c r="B190" s="8">
        <f t="shared" si="96"/>
        <v>3844.7000010000002</v>
      </c>
      <c r="C190" s="8">
        <f t="shared" si="96"/>
        <v>0</v>
      </c>
      <c r="D190" s="8">
        <f t="shared" si="99"/>
        <v>0</v>
      </c>
      <c r="E190" s="8">
        <f t="shared" si="97"/>
        <v>0</v>
      </c>
      <c r="F190" s="8"/>
      <c r="G190" s="8">
        <f t="shared" si="98"/>
        <v>0</v>
      </c>
      <c r="H190" s="8">
        <f t="shared" si="98"/>
        <v>0</v>
      </c>
      <c r="I190" s="8"/>
      <c r="J190" s="8"/>
      <c r="K190" s="8"/>
      <c r="L190" s="8"/>
      <c r="M190" s="8"/>
      <c r="N190" s="8"/>
      <c r="O190" s="8"/>
      <c r="P190" s="8"/>
      <c r="Q190" s="8"/>
      <c r="R190" s="8"/>
      <c r="S190" s="8"/>
      <c r="T190" s="8"/>
      <c r="U190" s="8"/>
      <c r="V190" s="15"/>
    </row>
    <row r="191" spans="1:22">
      <c r="A191" s="81" t="s">
        <v>22</v>
      </c>
      <c r="B191" s="53">
        <f t="shared" si="96"/>
        <v>5567.9000029999997</v>
      </c>
      <c r="C191" s="53">
        <f t="shared" si="96"/>
        <v>0</v>
      </c>
      <c r="D191" s="53">
        <f t="shared" si="99"/>
        <v>0</v>
      </c>
      <c r="E191" s="53">
        <f t="shared" si="97"/>
        <v>0</v>
      </c>
      <c r="F191" s="53"/>
      <c r="G191" s="53">
        <f t="shared" si="98"/>
        <v>0</v>
      </c>
      <c r="H191" s="53">
        <f t="shared" si="98"/>
        <v>0</v>
      </c>
      <c r="I191" s="8"/>
      <c r="J191" s="8"/>
      <c r="K191" s="8"/>
      <c r="L191" s="8"/>
      <c r="M191" s="8"/>
      <c r="N191" s="8"/>
      <c r="O191" s="8"/>
      <c r="P191" s="8"/>
      <c r="Q191" s="8"/>
      <c r="R191" s="8"/>
      <c r="S191" s="8"/>
      <c r="T191" s="8"/>
      <c r="U191" s="8"/>
      <c r="V191" s="15"/>
    </row>
    <row r="192" spans="1:22">
      <c r="A192" s="56" t="s">
        <v>24</v>
      </c>
      <c r="B192" s="8">
        <f t="shared" si="96"/>
        <v>110</v>
      </c>
      <c r="C192" s="8">
        <f t="shared" si="96"/>
        <v>0</v>
      </c>
      <c r="D192" s="8">
        <f t="shared" si="99"/>
        <v>0</v>
      </c>
      <c r="E192" s="8">
        <f t="shared" si="97"/>
        <v>4317.7899779999998</v>
      </c>
      <c r="F192" s="8"/>
      <c r="G192" s="8">
        <f t="shared" si="98"/>
        <v>0</v>
      </c>
      <c r="H192" s="8">
        <f t="shared" si="98"/>
        <v>0</v>
      </c>
      <c r="I192" s="8"/>
      <c r="J192" s="8"/>
      <c r="K192" s="8"/>
      <c r="L192" s="8"/>
      <c r="M192" s="8"/>
      <c r="N192" s="8"/>
      <c r="O192" s="8"/>
      <c r="P192" s="8"/>
      <c r="Q192" s="8"/>
      <c r="R192" s="8"/>
      <c r="S192" s="8"/>
      <c r="T192" s="8"/>
      <c r="U192" s="8"/>
      <c r="V192" s="15"/>
    </row>
    <row r="193" spans="1:22">
      <c r="A193" s="56" t="s">
        <v>23</v>
      </c>
      <c r="B193" s="8">
        <f t="shared" si="96"/>
        <v>5835.7999980000004</v>
      </c>
      <c r="C193" s="8">
        <f t="shared" si="96"/>
        <v>0</v>
      </c>
      <c r="D193" s="8">
        <f t="shared" si="99"/>
        <v>0</v>
      </c>
      <c r="E193" s="8">
        <f t="shared" si="97"/>
        <v>0</v>
      </c>
      <c r="F193" s="8"/>
      <c r="G193" s="8">
        <f t="shared" si="98"/>
        <v>0</v>
      </c>
      <c r="H193" s="8">
        <f t="shared" si="98"/>
        <v>0</v>
      </c>
      <c r="I193" s="8"/>
      <c r="J193" s="8"/>
      <c r="K193" s="8"/>
      <c r="L193" s="8"/>
      <c r="M193" s="8"/>
      <c r="N193" s="8"/>
      <c r="O193" s="8"/>
      <c r="P193" s="8"/>
      <c r="Q193" s="8"/>
      <c r="R193" s="8"/>
      <c r="S193" s="8"/>
      <c r="T193" s="8"/>
      <c r="U193" s="8"/>
      <c r="V193" s="15"/>
    </row>
    <row r="194" spans="1:22">
      <c r="A194" s="57" t="s">
        <v>25</v>
      </c>
      <c r="B194" s="53">
        <f t="shared" si="96"/>
        <v>7703.8000101999996</v>
      </c>
      <c r="C194" s="53">
        <f t="shared" si="96"/>
        <v>0</v>
      </c>
      <c r="D194" s="53">
        <f t="shared" si="99"/>
        <v>0</v>
      </c>
      <c r="E194" s="53">
        <f t="shared" si="97"/>
        <v>0</v>
      </c>
      <c r="F194" s="53"/>
      <c r="G194" s="53">
        <f t="shared" si="98"/>
        <v>0</v>
      </c>
      <c r="H194" s="53">
        <f t="shared" si="98"/>
        <v>0</v>
      </c>
      <c r="I194" s="8"/>
      <c r="J194" s="8"/>
      <c r="K194" s="8"/>
      <c r="L194" s="8"/>
      <c r="M194" s="8"/>
      <c r="N194" s="8"/>
      <c r="O194" s="8"/>
      <c r="P194" s="8"/>
      <c r="Q194" s="8"/>
      <c r="R194" s="8"/>
      <c r="S194" s="8"/>
      <c r="T194" s="8"/>
      <c r="U194" s="8"/>
      <c r="V194" s="15"/>
    </row>
    <row r="195" spans="1:22">
      <c r="A195" s="80" t="s">
        <v>37</v>
      </c>
      <c r="B195" s="8">
        <f t="shared" si="96"/>
        <v>0</v>
      </c>
      <c r="C195" s="8">
        <f t="shared" si="96"/>
        <v>0</v>
      </c>
      <c r="D195" s="8">
        <f t="shared" si="99"/>
        <v>0</v>
      </c>
      <c r="E195" s="8">
        <f t="shared" si="97"/>
        <v>0</v>
      </c>
      <c r="F195" s="8"/>
      <c r="G195" s="8">
        <f t="shared" si="98"/>
        <v>0</v>
      </c>
      <c r="H195" s="8">
        <f t="shared" si="98"/>
        <v>0</v>
      </c>
      <c r="I195" s="8"/>
      <c r="J195" s="8"/>
      <c r="K195" s="8"/>
      <c r="L195" s="8"/>
      <c r="M195" s="8"/>
      <c r="N195" s="8"/>
      <c r="O195" s="8"/>
      <c r="P195" s="8"/>
      <c r="Q195" s="8"/>
      <c r="R195" s="8"/>
      <c r="S195" s="8"/>
      <c r="T195" s="8"/>
      <c r="U195" s="8"/>
      <c r="V195" s="15"/>
    </row>
    <row r="196" spans="1:22">
      <c r="A196" s="56" t="s">
        <v>3</v>
      </c>
      <c r="B196" s="8">
        <f t="shared" si="96"/>
        <v>1059.38999838</v>
      </c>
      <c r="C196" s="8">
        <f t="shared" si="96"/>
        <v>2600</v>
      </c>
      <c r="D196" s="8">
        <f t="shared" si="99"/>
        <v>389</v>
      </c>
      <c r="E196" s="8">
        <f t="shared" si="97"/>
        <v>0</v>
      </c>
      <c r="F196" s="8"/>
      <c r="G196" s="8">
        <f t="shared" si="98"/>
        <v>0</v>
      </c>
      <c r="H196" s="8">
        <f t="shared" si="98"/>
        <v>0</v>
      </c>
      <c r="I196" s="8"/>
      <c r="J196" s="8"/>
      <c r="K196" s="8"/>
      <c r="L196" s="8"/>
      <c r="M196" s="8"/>
      <c r="N196" s="8"/>
      <c r="O196" s="8"/>
      <c r="P196" s="8"/>
      <c r="Q196" s="8"/>
      <c r="R196" s="8"/>
      <c r="S196" s="8"/>
      <c r="T196" s="8"/>
      <c r="U196" s="8"/>
      <c r="V196" s="15"/>
    </row>
    <row r="197" spans="1:22">
      <c r="A197" s="57" t="s">
        <v>4</v>
      </c>
      <c r="B197" s="53">
        <f t="shared" si="96"/>
        <v>0</v>
      </c>
      <c r="C197" s="53">
        <f t="shared" si="96"/>
        <v>0</v>
      </c>
      <c r="D197" s="53">
        <f t="shared" si="99"/>
        <v>268.99999995000002</v>
      </c>
      <c r="E197" s="53">
        <f t="shared" si="97"/>
        <v>0</v>
      </c>
      <c r="F197" s="53"/>
      <c r="G197" s="53">
        <f t="shared" si="98"/>
        <v>0</v>
      </c>
      <c r="H197" s="53">
        <f t="shared" si="98"/>
        <v>140</v>
      </c>
      <c r="I197" s="8"/>
      <c r="J197" s="8"/>
      <c r="K197" s="8"/>
      <c r="L197" s="8"/>
      <c r="M197" s="8"/>
      <c r="N197" s="8"/>
      <c r="O197" s="8"/>
      <c r="P197" s="8"/>
      <c r="Q197" s="8"/>
      <c r="R197" s="8"/>
      <c r="S197" s="8"/>
      <c r="T197" s="8"/>
      <c r="U197" s="8"/>
      <c r="V197" s="15"/>
    </row>
    <row r="198" spans="1:22">
      <c r="A198" s="56" t="s">
        <v>9</v>
      </c>
      <c r="B198" s="8">
        <f t="shared" si="96"/>
        <v>1993.8290024400001</v>
      </c>
      <c r="C198" s="8">
        <f t="shared" si="96"/>
        <v>0</v>
      </c>
      <c r="D198" s="8">
        <f t="shared" si="99"/>
        <v>1234</v>
      </c>
      <c r="E198" s="8">
        <f t="shared" si="97"/>
        <v>0</v>
      </c>
      <c r="F198" s="8"/>
      <c r="G198" s="8">
        <f t="shared" si="98"/>
        <v>0</v>
      </c>
      <c r="H198" s="8">
        <f t="shared" si="98"/>
        <v>0</v>
      </c>
      <c r="I198" s="8"/>
      <c r="J198" s="8"/>
      <c r="K198" s="8"/>
      <c r="L198" s="8"/>
      <c r="M198" s="8"/>
      <c r="N198" s="8"/>
      <c r="O198" s="8"/>
      <c r="P198" s="8"/>
      <c r="Q198" s="8"/>
      <c r="R198" s="8"/>
      <c r="S198" s="8"/>
      <c r="T198" s="8"/>
      <c r="U198" s="8"/>
      <c r="V198" s="15"/>
    </row>
    <row r="199" spans="1:22">
      <c r="A199" s="56" t="s">
        <v>45</v>
      </c>
      <c r="B199" s="8">
        <f t="shared" si="96"/>
        <v>1120.1699980799999</v>
      </c>
      <c r="C199" s="8">
        <f t="shared" si="96"/>
        <v>0</v>
      </c>
      <c r="D199" s="8">
        <f t="shared" si="99"/>
        <v>2458</v>
      </c>
      <c r="E199" s="8">
        <f t="shared" si="97"/>
        <v>0</v>
      </c>
      <c r="F199" s="8"/>
      <c r="G199" s="8">
        <f t="shared" si="98"/>
        <v>0</v>
      </c>
      <c r="H199" s="8">
        <f t="shared" si="98"/>
        <v>828</v>
      </c>
      <c r="I199" s="8"/>
      <c r="J199" s="8"/>
      <c r="K199" s="8"/>
      <c r="L199" s="8"/>
      <c r="M199" s="8"/>
      <c r="N199" s="8"/>
      <c r="O199" s="8"/>
      <c r="P199" s="8"/>
      <c r="Q199" s="8"/>
      <c r="R199" s="8"/>
      <c r="S199" s="8"/>
      <c r="T199" s="8"/>
      <c r="U199" s="8"/>
      <c r="V199" s="15"/>
    </row>
    <row r="200" spans="1:22">
      <c r="A200" s="56" t="s">
        <v>8</v>
      </c>
      <c r="B200" s="8">
        <f t="shared" si="96"/>
        <v>281.06000087000001</v>
      </c>
      <c r="C200" s="8">
        <f t="shared" si="96"/>
        <v>199</v>
      </c>
      <c r="D200" s="8">
        <f t="shared" si="99"/>
        <v>1209</v>
      </c>
      <c r="E200" s="8">
        <f t="shared" si="97"/>
        <v>0</v>
      </c>
      <c r="F200" s="8"/>
      <c r="G200" s="8">
        <f t="shared" si="98"/>
        <v>165</v>
      </c>
      <c r="H200" s="8">
        <f t="shared" si="98"/>
        <v>50</v>
      </c>
      <c r="I200" s="8"/>
      <c r="J200" s="8"/>
      <c r="K200" s="8"/>
      <c r="L200" s="8"/>
      <c r="M200" s="8"/>
      <c r="N200" s="8"/>
      <c r="O200" s="8"/>
      <c r="P200" s="8"/>
      <c r="Q200" s="8"/>
      <c r="R200" s="8"/>
      <c r="S200" s="8"/>
      <c r="T200" s="8"/>
      <c r="U200" s="8"/>
      <c r="V200" s="15"/>
    </row>
    <row r="201" spans="1:22">
      <c r="A201" s="56" t="s">
        <v>12</v>
      </c>
      <c r="B201" s="8">
        <f t="shared" si="96"/>
        <v>3671.6880017399999</v>
      </c>
      <c r="C201" s="8">
        <f t="shared" si="96"/>
        <v>0</v>
      </c>
      <c r="D201" s="8">
        <f t="shared" si="99"/>
        <v>465</v>
      </c>
      <c r="E201" s="8">
        <f t="shared" si="97"/>
        <v>0</v>
      </c>
      <c r="F201" s="8"/>
      <c r="G201" s="8">
        <f t="shared" si="98"/>
        <v>1957.5000001999999</v>
      </c>
      <c r="H201" s="8">
        <f t="shared" si="98"/>
        <v>0</v>
      </c>
      <c r="I201" s="8"/>
      <c r="J201" s="8"/>
      <c r="K201" s="8"/>
      <c r="L201" s="8"/>
      <c r="M201" s="8"/>
      <c r="N201" s="8"/>
      <c r="O201" s="8"/>
      <c r="P201" s="8"/>
      <c r="Q201" s="8"/>
      <c r="R201" s="8"/>
      <c r="S201" s="8"/>
      <c r="T201" s="8"/>
      <c r="U201" s="8"/>
      <c r="V201" s="15"/>
    </row>
    <row r="202" spans="1:22">
      <c r="A202" s="56" t="s">
        <v>11</v>
      </c>
      <c r="B202" s="8">
        <f t="shared" si="96"/>
        <v>5511.9999564</v>
      </c>
      <c r="C202" s="8">
        <f t="shared" si="96"/>
        <v>0</v>
      </c>
      <c r="D202" s="8">
        <f t="shared" si="99"/>
        <v>14848.100037</v>
      </c>
      <c r="E202" s="8">
        <f t="shared" si="97"/>
        <v>0</v>
      </c>
      <c r="F202" s="8"/>
      <c r="G202" s="8">
        <f t="shared" si="98"/>
        <v>2232.0000000999999</v>
      </c>
      <c r="H202" s="8">
        <f t="shared" si="98"/>
        <v>965</v>
      </c>
      <c r="I202" s="8"/>
      <c r="J202" s="8"/>
      <c r="K202" s="8"/>
      <c r="L202" s="8"/>
      <c r="M202" s="8"/>
      <c r="N202" s="8"/>
      <c r="O202" s="8"/>
      <c r="P202" s="8"/>
      <c r="Q202" s="8"/>
      <c r="R202" s="8"/>
      <c r="S202" s="8"/>
      <c r="T202" s="8"/>
      <c r="U202" s="8"/>
      <c r="V202" s="15"/>
    </row>
    <row r="203" spans="1:22">
      <c r="A203" s="56" t="s">
        <v>16</v>
      </c>
      <c r="B203" s="8">
        <f t="shared" si="96"/>
        <v>869</v>
      </c>
      <c r="C203" s="8">
        <f t="shared" si="96"/>
        <v>792</v>
      </c>
      <c r="D203" s="8">
        <f t="shared" si="99"/>
        <v>13117</v>
      </c>
      <c r="E203" s="8">
        <f t="shared" si="97"/>
        <v>24498.5600013</v>
      </c>
      <c r="F203" s="8"/>
      <c r="G203" s="8">
        <f t="shared" si="98"/>
        <v>0</v>
      </c>
      <c r="H203" s="8">
        <f t="shared" si="98"/>
        <v>0</v>
      </c>
      <c r="I203" s="8"/>
      <c r="J203" s="8"/>
      <c r="K203" s="8"/>
      <c r="L203" s="8"/>
      <c r="M203" s="8"/>
      <c r="N203" s="8"/>
      <c r="O203" s="8"/>
      <c r="P203" s="8"/>
      <c r="Q203" s="8"/>
      <c r="R203" s="8"/>
      <c r="S203" s="8"/>
      <c r="T203" s="8"/>
      <c r="U203" s="8"/>
      <c r="V203" s="15"/>
    </row>
    <row r="204" spans="1:22">
      <c r="A204" s="56" t="s">
        <v>10</v>
      </c>
      <c r="B204" s="8">
        <f t="shared" si="96"/>
        <v>12072</v>
      </c>
      <c r="C204" s="8">
        <f t="shared" si="96"/>
        <v>5347</v>
      </c>
      <c r="D204" s="8">
        <f t="shared" si="99"/>
        <v>910</v>
      </c>
      <c r="E204" s="8">
        <f t="shared" si="97"/>
        <v>0</v>
      </c>
      <c r="F204" s="8"/>
      <c r="G204" s="8">
        <f t="shared" si="98"/>
        <v>6160.0000005000002</v>
      </c>
      <c r="H204" s="8">
        <f t="shared" si="98"/>
        <v>3287.2000121999999</v>
      </c>
      <c r="I204" s="8"/>
      <c r="J204" s="8"/>
      <c r="K204" s="8"/>
      <c r="L204" s="8"/>
      <c r="M204" s="8"/>
      <c r="N204" s="8"/>
      <c r="O204" s="8"/>
      <c r="P204" s="8"/>
      <c r="Q204" s="8"/>
      <c r="R204" s="8"/>
      <c r="S204" s="8"/>
      <c r="T204" s="8"/>
      <c r="U204" s="8"/>
      <c r="V204" s="15"/>
    </row>
    <row r="205" spans="1:22">
      <c r="A205" s="56" t="s">
        <v>30</v>
      </c>
      <c r="B205" s="8">
        <f t="shared" si="96"/>
        <v>3102.90800008</v>
      </c>
      <c r="C205" s="8">
        <f t="shared" si="96"/>
        <v>5500</v>
      </c>
      <c r="D205" s="8">
        <f t="shared" si="99"/>
        <v>0</v>
      </c>
      <c r="E205" s="8">
        <f t="shared" si="97"/>
        <v>0</v>
      </c>
      <c r="F205" s="8"/>
      <c r="G205" s="8">
        <f t="shared" si="98"/>
        <v>602.79999882000004</v>
      </c>
      <c r="H205" s="8">
        <f t="shared" si="98"/>
        <v>244</v>
      </c>
      <c r="I205" s="8"/>
      <c r="J205" s="8"/>
      <c r="K205" s="8"/>
      <c r="L205" s="8"/>
      <c r="M205" s="8"/>
      <c r="N205" s="8"/>
      <c r="O205" s="8"/>
      <c r="P205" s="8"/>
      <c r="Q205" s="8"/>
      <c r="R205" s="8"/>
      <c r="S205" s="8"/>
      <c r="T205" s="8"/>
      <c r="U205" s="8"/>
      <c r="V205" s="15"/>
    </row>
    <row r="206" spans="1:22">
      <c r="A206" s="56" t="s">
        <v>13</v>
      </c>
      <c r="B206" s="8">
        <f t="shared" si="96"/>
        <v>6677.0999892</v>
      </c>
      <c r="C206" s="8">
        <f t="shared" si="96"/>
        <v>414</v>
      </c>
      <c r="D206" s="8">
        <f t="shared" si="99"/>
        <v>13694.999999400001</v>
      </c>
      <c r="E206" s="8">
        <f t="shared" si="97"/>
        <v>0</v>
      </c>
      <c r="F206" s="8"/>
      <c r="G206" s="8">
        <f t="shared" si="98"/>
        <v>0</v>
      </c>
      <c r="H206" s="8">
        <f t="shared" si="98"/>
        <v>2499</v>
      </c>
      <c r="I206" s="8"/>
      <c r="J206" s="8"/>
      <c r="K206" s="8"/>
      <c r="L206" s="8"/>
      <c r="M206" s="8"/>
      <c r="N206" s="8"/>
      <c r="O206" s="8"/>
      <c r="P206" s="8"/>
      <c r="Q206" s="8"/>
      <c r="R206" s="8"/>
      <c r="S206" s="8"/>
      <c r="T206" s="8"/>
      <c r="U206" s="8"/>
      <c r="V206" s="15"/>
    </row>
    <row r="207" spans="1:22">
      <c r="A207" s="65" t="s">
        <v>56</v>
      </c>
      <c r="B207" s="53">
        <f t="shared" si="96"/>
        <v>0</v>
      </c>
      <c r="C207" s="53">
        <f t="shared" si="96"/>
        <v>0</v>
      </c>
      <c r="D207" s="53">
        <f t="shared" si="99"/>
        <v>3270</v>
      </c>
      <c r="E207" s="53">
        <f t="shared" si="97"/>
        <v>0</v>
      </c>
      <c r="F207" s="53"/>
      <c r="G207" s="53">
        <f t="shared" si="98"/>
        <v>0</v>
      </c>
      <c r="H207" s="53">
        <f t="shared" si="98"/>
        <v>0</v>
      </c>
      <c r="I207" s="8"/>
      <c r="J207" s="8"/>
      <c r="K207" s="8"/>
      <c r="L207" s="8"/>
      <c r="M207" s="8"/>
      <c r="N207" s="8"/>
      <c r="O207" s="8"/>
      <c r="P207" s="8"/>
      <c r="Q207" s="8"/>
      <c r="R207" s="8"/>
      <c r="S207" s="8"/>
      <c r="T207" s="8"/>
      <c r="U207" s="8"/>
      <c r="V207" s="15"/>
    </row>
    <row r="208" spans="1:22">
      <c r="A208" s="95" t="s">
        <v>59</v>
      </c>
      <c r="B208" s="96">
        <f>B101</f>
        <v>4825</v>
      </c>
      <c r="C208" s="96">
        <f t="shared" ref="C208:H208" si="101">C101</f>
        <v>2600</v>
      </c>
      <c r="D208" s="96">
        <f t="shared" si="101"/>
        <v>17361</v>
      </c>
      <c r="E208" s="96">
        <f t="shared" si="101"/>
        <v>3980</v>
      </c>
      <c r="F208" s="96">
        <f t="shared" si="101"/>
        <v>4678</v>
      </c>
      <c r="G208" s="96">
        <f t="shared" si="101"/>
        <v>3664</v>
      </c>
      <c r="H208" s="96">
        <f t="shared" si="101"/>
        <v>1594</v>
      </c>
      <c r="I208" s="8"/>
      <c r="J208" s="8"/>
      <c r="K208" s="8"/>
      <c r="L208" s="8"/>
      <c r="M208" s="8"/>
      <c r="N208" s="8"/>
      <c r="O208" s="8"/>
      <c r="P208" s="8"/>
      <c r="Q208" s="8"/>
      <c r="R208" s="8"/>
      <c r="S208" s="8"/>
      <c r="T208" s="8"/>
      <c r="U208" s="8"/>
      <c r="V208" s="15"/>
    </row>
    <row r="209" spans="1:22">
      <c r="A209" s="60" t="s">
        <v>105</v>
      </c>
      <c r="B209" s="15">
        <f>SUM(B177:B208)</f>
        <v>72810.34495939</v>
      </c>
      <c r="C209" s="15">
        <f t="shared" ref="C209:H209" si="102">SUM(C177:C208)</f>
        <v>81628.000012000004</v>
      </c>
      <c r="D209" s="15">
        <f t="shared" si="102"/>
        <v>83129.100036349992</v>
      </c>
      <c r="E209" s="15">
        <f t="shared" si="102"/>
        <v>41653.300054300002</v>
      </c>
      <c r="F209" s="15">
        <f t="shared" si="102"/>
        <v>7891</v>
      </c>
      <c r="G209" s="15">
        <f t="shared" si="102"/>
        <v>19683.299999620001</v>
      </c>
      <c r="H209" s="15">
        <f t="shared" si="102"/>
        <v>12229.98601142</v>
      </c>
      <c r="I209" s="98">
        <f>SUM(B209:E209,G209:H209)</f>
        <v>311134.03107308003</v>
      </c>
      <c r="J209" s="98"/>
      <c r="K209" s="15"/>
      <c r="L209" s="15"/>
      <c r="M209" s="15"/>
      <c r="N209" s="15"/>
      <c r="O209" s="15"/>
      <c r="P209" s="15"/>
      <c r="Q209" s="15"/>
      <c r="R209" s="15"/>
      <c r="S209" s="15"/>
      <c r="T209" s="15"/>
      <c r="U209" s="15"/>
      <c r="V209" s="15"/>
    </row>
    <row r="210" spans="1:22">
      <c r="A210" s="15" t="s">
        <v>106</v>
      </c>
      <c r="B210" s="15">
        <f>B28</f>
        <v>30549</v>
      </c>
      <c r="C210" s="15">
        <f t="shared" ref="C210:H210" si="103">C28</f>
        <v>66222</v>
      </c>
      <c r="D210" s="15">
        <f t="shared" si="103"/>
        <v>48586</v>
      </c>
      <c r="E210" s="15">
        <f t="shared" si="103"/>
        <v>26228</v>
      </c>
      <c r="F210" s="15">
        <f t="shared" si="103"/>
        <v>32746</v>
      </c>
      <c r="G210" s="15">
        <f t="shared" si="103"/>
        <v>10716</v>
      </c>
      <c r="H210" s="15">
        <f t="shared" si="103"/>
        <v>8913</v>
      </c>
      <c r="I210" s="98">
        <f>SUM(B210:E210,G210:H210)</f>
        <v>191214</v>
      </c>
      <c r="J210" s="98"/>
      <c r="K210" s="15"/>
      <c r="L210" s="15"/>
      <c r="M210" s="15"/>
      <c r="N210" s="15"/>
      <c r="O210" s="15"/>
      <c r="P210" s="15"/>
      <c r="Q210" s="15"/>
      <c r="R210" s="15"/>
      <c r="S210" s="15"/>
      <c r="T210" s="15"/>
      <c r="U210" s="15"/>
      <c r="V210" s="15"/>
    </row>
    <row r="211" spans="1:22">
      <c r="A211" s="60" t="s">
        <v>93</v>
      </c>
      <c r="I211" s="98">
        <f>I209-I210</f>
        <v>119920.03107308003</v>
      </c>
      <c r="J211" s="98"/>
    </row>
  </sheetData>
  <mergeCells count="3">
    <mergeCell ref="I209:J209"/>
    <mergeCell ref="I210:J210"/>
    <mergeCell ref="I211:J211"/>
  </mergeCells>
  <conditionalFormatting sqref="A63:A65 A32:A59 A4:A27">
    <cfRule type="uniqueValues" dxfId="4" priority="11"/>
  </conditionalFormatting>
  <conditionalFormatting sqref="B177:C177 E177:U177">
    <cfRule type="cellIs" dxfId="3" priority="1" operator="lessThan">
      <formula>0</formula>
    </cfRule>
    <cfRule type="cellIs" dxfId="2" priority="2" operator="equal">
      <formula>0</formula>
    </cfRule>
  </conditionalFormatting>
  <conditionalFormatting sqref="B70:U101 B105:U136 B141:U172 B178:U208">
    <cfRule type="cellIs" dxfId="1" priority="7" operator="lessThan">
      <formula>0</formula>
    </cfRule>
    <cfRule type="cellIs" dxfId="0" priority="8" operator="equal">
      <formula>0</formula>
    </cfRule>
  </conditionalFormatting>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unitdata_thermalkept</vt:lpstr>
      <vt:lpstr>unittypedata_thermalkept</vt:lpstr>
      <vt:lpstr>thermal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Jasiunas Justinas</dc:creator>
  <cp:lastModifiedBy>Jasiunas Justinas</cp:lastModifiedBy>
  <dcterms:created xsi:type="dcterms:W3CDTF">2015-06-05T18:17:20Z</dcterms:created>
  <dcterms:modified xsi:type="dcterms:W3CDTF">2025-08-07T13:53:00Z</dcterms:modified>
</cp:coreProperties>
</file>