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FE3B5B17-C1D2-4BDE-8210-0C18A47136EF}" xr6:coauthVersionLast="47" xr6:coauthVersionMax="47" xr10:uidLastSave="{00000000-0000-0000-0000-000000000000}"/>
  <bookViews>
    <workbookView xWindow="-120" yWindow="-120" windowWidth="29040" windowHeight="17520" tabRatio="854" activeTab="1" xr2:uid="{3FAE13E1-8810-491E-8373-B01BC9956BE7}"/>
  </bookViews>
  <sheets>
    <sheet name="Readme" sheetId="14" r:id="rId1"/>
    <sheet name="demanddata_dh" sheetId="13" r:id="rId2"/>
    <sheet name="Finland" sheetId="10" r:id="rId3"/>
    <sheet name="Norway" sheetId="5" r:id="rId4"/>
    <sheet name="Sweden" sheetId="8" r:id="rId5"/>
    <sheet name="Denmark" sheetId="9" r:id="rId6"/>
    <sheet name="others" sheetId="12" r:id="rId7"/>
    <sheet name="DH demand, eurostat" sheetId="1" r:id="rId8"/>
    <sheet name="DH demand, country-by-country" sheetId="7" r:id="rId9"/>
    <sheet name="waterHeatingShare" sheetId="6" r:id="rId10"/>
    <sheet name="POP" sheetId="2" r:id="rId11"/>
    <sheet name="HDD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6" i="13" l="1"/>
  <c r="G86" i="13"/>
  <c r="F87" i="13"/>
  <c r="G87" i="13"/>
  <c r="F88" i="13"/>
  <c r="G88" i="13"/>
  <c r="F89" i="13"/>
  <c r="G89" i="13"/>
  <c r="F90" i="13"/>
  <c r="G90" i="13"/>
  <c r="F91" i="13"/>
  <c r="G91" i="13"/>
  <c r="F92" i="13"/>
  <c r="G92" i="13"/>
  <c r="F93" i="13"/>
  <c r="G93" i="13"/>
  <c r="G45" i="13"/>
  <c r="F45" i="13"/>
  <c r="G44" i="13"/>
  <c r="F44" i="13"/>
  <c r="G43" i="13"/>
  <c r="F43" i="13"/>
  <c r="G42" i="13"/>
  <c r="F42" i="13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F62" i="13"/>
  <c r="G62" i="13"/>
  <c r="F63" i="13"/>
  <c r="G63" i="13"/>
  <c r="F64" i="13"/>
  <c r="G64" i="13"/>
  <c r="F65" i="13"/>
  <c r="G65" i="13"/>
  <c r="F66" i="13"/>
  <c r="G66" i="13"/>
  <c r="F67" i="13"/>
  <c r="G67" i="13"/>
  <c r="F68" i="13"/>
  <c r="G68" i="13"/>
  <c r="E93" i="13"/>
  <c r="D93" i="13"/>
  <c r="C93" i="13"/>
  <c r="B93" i="13"/>
  <c r="A93" i="13"/>
  <c r="E92" i="13"/>
  <c r="D92" i="13"/>
  <c r="C92" i="13"/>
  <c r="B92" i="13"/>
  <c r="A92" i="13"/>
  <c r="E91" i="13"/>
  <c r="D91" i="13"/>
  <c r="C91" i="13"/>
  <c r="B91" i="13"/>
  <c r="A91" i="13"/>
  <c r="E90" i="13"/>
  <c r="D90" i="13"/>
  <c r="C90" i="13"/>
  <c r="B90" i="13"/>
  <c r="A90" i="13"/>
  <c r="E89" i="13"/>
  <c r="D89" i="13"/>
  <c r="C89" i="13"/>
  <c r="B89" i="13"/>
  <c r="A89" i="13"/>
  <c r="E88" i="13"/>
  <c r="D88" i="13"/>
  <c r="C88" i="13"/>
  <c r="B88" i="13"/>
  <c r="A88" i="13"/>
  <c r="E87" i="13"/>
  <c r="D87" i="13"/>
  <c r="C87" i="13"/>
  <c r="B87" i="13"/>
  <c r="A87" i="13"/>
  <c r="E86" i="13"/>
  <c r="D86" i="13"/>
  <c r="C86" i="13"/>
  <c r="B86" i="13"/>
  <c r="A86" i="13"/>
  <c r="G85" i="13"/>
  <c r="F85" i="13"/>
  <c r="E85" i="13"/>
  <c r="D85" i="13"/>
  <c r="C85" i="13"/>
  <c r="B85" i="13"/>
  <c r="A85" i="13"/>
  <c r="G84" i="13"/>
  <c r="F84" i="13"/>
  <c r="E84" i="13"/>
  <c r="D84" i="13"/>
  <c r="C84" i="13"/>
  <c r="B84" i="13"/>
  <c r="A84" i="13"/>
  <c r="G83" i="13"/>
  <c r="F83" i="13"/>
  <c r="E83" i="13"/>
  <c r="D83" i="13"/>
  <c r="C83" i="13"/>
  <c r="B83" i="13"/>
  <c r="A83" i="13"/>
  <c r="G82" i="13"/>
  <c r="F82" i="13"/>
  <c r="E82" i="13"/>
  <c r="D82" i="13"/>
  <c r="C82" i="13"/>
  <c r="B82" i="13"/>
  <c r="A82" i="13"/>
  <c r="G81" i="13"/>
  <c r="F81" i="13"/>
  <c r="E81" i="13"/>
  <c r="D81" i="13"/>
  <c r="C81" i="13"/>
  <c r="B81" i="13"/>
  <c r="A81" i="13"/>
  <c r="G80" i="13"/>
  <c r="F80" i="13"/>
  <c r="E80" i="13"/>
  <c r="D80" i="13"/>
  <c r="C80" i="13"/>
  <c r="B80" i="13"/>
  <c r="A80" i="13"/>
  <c r="G79" i="13"/>
  <c r="F79" i="13"/>
  <c r="E79" i="13"/>
  <c r="D79" i="13"/>
  <c r="C79" i="13"/>
  <c r="B79" i="13"/>
  <c r="A79" i="13"/>
  <c r="G78" i="13"/>
  <c r="F78" i="13"/>
  <c r="E78" i="13"/>
  <c r="D78" i="13"/>
  <c r="C78" i="13"/>
  <c r="B78" i="13"/>
  <c r="A78" i="13"/>
  <c r="G77" i="13"/>
  <c r="F77" i="13"/>
  <c r="E77" i="13"/>
  <c r="D77" i="13"/>
  <c r="C77" i="13"/>
  <c r="B77" i="13"/>
  <c r="A77" i="13"/>
  <c r="G76" i="13"/>
  <c r="F76" i="13"/>
  <c r="E76" i="13"/>
  <c r="D76" i="13"/>
  <c r="C76" i="13"/>
  <c r="B76" i="13"/>
  <c r="A76" i="13"/>
  <c r="G75" i="13"/>
  <c r="F75" i="13"/>
  <c r="E75" i="13"/>
  <c r="D75" i="13"/>
  <c r="C75" i="13"/>
  <c r="B75" i="13"/>
  <c r="A75" i="13"/>
  <c r="G74" i="13"/>
  <c r="F74" i="13"/>
  <c r="E74" i="13"/>
  <c r="D74" i="13"/>
  <c r="C74" i="13"/>
  <c r="B74" i="13"/>
  <c r="A74" i="13"/>
  <c r="G73" i="13"/>
  <c r="F73" i="13"/>
  <c r="E73" i="13"/>
  <c r="D73" i="13"/>
  <c r="C73" i="13"/>
  <c r="B73" i="13"/>
  <c r="A73" i="13"/>
  <c r="G72" i="13"/>
  <c r="F72" i="13"/>
  <c r="E72" i="13"/>
  <c r="D72" i="13"/>
  <c r="C72" i="13"/>
  <c r="B72" i="13"/>
  <c r="A72" i="13"/>
  <c r="G71" i="13"/>
  <c r="F71" i="13"/>
  <c r="E71" i="13"/>
  <c r="D71" i="13"/>
  <c r="C71" i="13"/>
  <c r="B71" i="13"/>
  <c r="A71" i="13"/>
  <c r="G70" i="13"/>
  <c r="F70" i="13"/>
  <c r="E70" i="13"/>
  <c r="D70" i="13"/>
  <c r="C70" i="13"/>
  <c r="B70" i="13"/>
  <c r="A70" i="13"/>
  <c r="G69" i="13"/>
  <c r="F69" i="13"/>
  <c r="E69" i="13"/>
  <c r="D69" i="13"/>
  <c r="C69" i="13"/>
  <c r="B69" i="13"/>
  <c r="A69" i="13"/>
  <c r="E68" i="13"/>
  <c r="D68" i="13"/>
  <c r="C68" i="13"/>
  <c r="B68" i="13"/>
  <c r="A68" i="13"/>
  <c r="E67" i="13"/>
  <c r="D67" i="13"/>
  <c r="C67" i="13"/>
  <c r="B67" i="13"/>
  <c r="A67" i="13"/>
  <c r="E66" i="13"/>
  <c r="D66" i="13"/>
  <c r="C66" i="13"/>
  <c r="B66" i="13"/>
  <c r="A66" i="13"/>
  <c r="E65" i="13"/>
  <c r="D65" i="13"/>
  <c r="C65" i="13"/>
  <c r="B65" i="13"/>
  <c r="A65" i="13"/>
  <c r="E64" i="13"/>
  <c r="D64" i="13"/>
  <c r="C64" i="13"/>
  <c r="B64" i="13"/>
  <c r="A64" i="13"/>
  <c r="E63" i="13"/>
  <c r="D63" i="13"/>
  <c r="C63" i="13"/>
  <c r="B63" i="13"/>
  <c r="A63" i="13"/>
  <c r="E62" i="13"/>
  <c r="D62" i="13"/>
  <c r="C62" i="13"/>
  <c r="B62" i="13"/>
  <c r="A62" i="13"/>
  <c r="G61" i="13"/>
  <c r="F61" i="13"/>
  <c r="E61" i="13"/>
  <c r="D61" i="13"/>
  <c r="C61" i="13"/>
  <c r="B61" i="13"/>
  <c r="A61" i="13"/>
  <c r="G60" i="13"/>
  <c r="F60" i="13"/>
  <c r="E60" i="13"/>
  <c r="D60" i="13"/>
  <c r="C60" i="13"/>
  <c r="B60" i="13"/>
  <c r="A60" i="13"/>
  <c r="G59" i="13"/>
  <c r="F59" i="13"/>
  <c r="E59" i="13"/>
  <c r="D59" i="13"/>
  <c r="C59" i="13"/>
  <c r="B59" i="13"/>
  <c r="A59" i="13"/>
  <c r="G58" i="13"/>
  <c r="F58" i="13"/>
  <c r="E58" i="13"/>
  <c r="D58" i="13"/>
  <c r="C58" i="13"/>
  <c r="B58" i="13"/>
  <c r="A58" i="13"/>
  <c r="G57" i="13"/>
  <c r="F57" i="13"/>
  <c r="E57" i="13"/>
  <c r="D57" i="13"/>
  <c r="C57" i="13"/>
  <c r="B57" i="13"/>
  <c r="A57" i="13"/>
  <c r="G56" i="13"/>
  <c r="F56" i="13"/>
  <c r="E56" i="13"/>
  <c r="D56" i="13"/>
  <c r="C56" i="13"/>
  <c r="B56" i="13"/>
  <c r="A56" i="13"/>
  <c r="G55" i="13"/>
  <c r="F55" i="13"/>
  <c r="E55" i="13"/>
  <c r="D55" i="13"/>
  <c r="C55" i="13"/>
  <c r="B55" i="13"/>
  <c r="A55" i="13"/>
  <c r="G54" i="13"/>
  <c r="F54" i="13"/>
  <c r="E54" i="13"/>
  <c r="D54" i="13"/>
  <c r="C54" i="13"/>
  <c r="B54" i="13"/>
  <c r="A54" i="13"/>
  <c r="G53" i="13"/>
  <c r="F53" i="13"/>
  <c r="E53" i="13"/>
  <c r="D53" i="13"/>
  <c r="C53" i="13"/>
  <c r="B53" i="13"/>
  <c r="A53" i="13"/>
  <c r="G52" i="13"/>
  <c r="F52" i="13"/>
  <c r="E52" i="13"/>
  <c r="D52" i="13"/>
  <c r="C52" i="13"/>
  <c r="B52" i="13"/>
  <c r="A52" i="13"/>
  <c r="G51" i="13"/>
  <c r="F51" i="13"/>
  <c r="E51" i="13"/>
  <c r="D51" i="13"/>
  <c r="C51" i="13"/>
  <c r="B51" i="13"/>
  <c r="A51" i="13"/>
  <c r="G50" i="13"/>
  <c r="F50" i="13"/>
  <c r="E50" i="13"/>
  <c r="D50" i="13"/>
  <c r="C50" i="13"/>
  <c r="B50" i="13"/>
  <c r="A50" i="13"/>
  <c r="G49" i="13"/>
  <c r="F49" i="13"/>
  <c r="E49" i="13"/>
  <c r="D49" i="13"/>
  <c r="C49" i="13"/>
  <c r="B49" i="13"/>
  <c r="A49" i="13"/>
  <c r="G48" i="13"/>
  <c r="F48" i="13"/>
  <c r="E48" i="13"/>
  <c r="D48" i="13"/>
  <c r="C48" i="13"/>
  <c r="B48" i="13"/>
  <c r="A48" i="13"/>
  <c r="G47" i="13"/>
  <c r="F47" i="13"/>
  <c r="E47" i="13"/>
  <c r="D47" i="13"/>
  <c r="C47" i="13"/>
  <c r="B47" i="13"/>
  <c r="A47" i="13"/>
  <c r="G46" i="13"/>
  <c r="F46" i="13"/>
  <c r="E46" i="13"/>
  <c r="D46" i="13"/>
  <c r="C46" i="13"/>
  <c r="B46" i="13"/>
  <c r="A46" i="13"/>
  <c r="E45" i="13"/>
  <c r="D45" i="13"/>
  <c r="C45" i="13"/>
  <c r="B45" i="13"/>
  <c r="A45" i="13"/>
  <c r="E44" i="13"/>
  <c r="D44" i="13"/>
  <c r="C44" i="13"/>
  <c r="B44" i="13"/>
  <c r="A44" i="13"/>
  <c r="E43" i="13"/>
  <c r="D43" i="13"/>
  <c r="C43" i="13"/>
  <c r="B43" i="13"/>
  <c r="A43" i="13"/>
  <c r="E42" i="13"/>
  <c r="D42" i="13"/>
  <c r="C42" i="13"/>
  <c r="B42" i="13"/>
  <c r="A42" i="13"/>
  <c r="E41" i="13"/>
  <c r="D41" i="13"/>
  <c r="C41" i="13"/>
  <c r="B41" i="13"/>
  <c r="A41" i="13"/>
  <c r="E40" i="13"/>
  <c r="D40" i="13"/>
  <c r="C40" i="13"/>
  <c r="B40" i="13"/>
  <c r="A40" i="13"/>
  <c r="E39" i="13"/>
  <c r="D39" i="13"/>
  <c r="C39" i="13"/>
  <c r="B39" i="13"/>
  <c r="A39" i="13"/>
  <c r="E38" i="13"/>
  <c r="D38" i="13"/>
  <c r="C38" i="13"/>
  <c r="B38" i="13"/>
  <c r="A38" i="13"/>
  <c r="E37" i="13"/>
  <c r="D37" i="13"/>
  <c r="C37" i="13"/>
  <c r="B37" i="13"/>
  <c r="A37" i="13"/>
  <c r="E36" i="13"/>
  <c r="D36" i="13"/>
  <c r="C36" i="13"/>
  <c r="B36" i="13"/>
  <c r="A36" i="13"/>
  <c r="E35" i="13"/>
  <c r="D35" i="13"/>
  <c r="C35" i="13"/>
  <c r="B35" i="13"/>
  <c r="A35" i="13"/>
  <c r="E34" i="13"/>
  <c r="D34" i="13"/>
  <c r="C34" i="13"/>
  <c r="B34" i="13"/>
  <c r="A34" i="13"/>
  <c r="G33" i="13"/>
  <c r="E33" i="13"/>
  <c r="D33" i="13"/>
  <c r="C33" i="13"/>
  <c r="B33" i="13"/>
  <c r="A33" i="13"/>
  <c r="G32" i="13"/>
  <c r="E32" i="13"/>
  <c r="D32" i="13"/>
  <c r="C32" i="13"/>
  <c r="B32" i="13"/>
  <c r="A32" i="13"/>
  <c r="G31" i="13"/>
  <c r="E31" i="13"/>
  <c r="D31" i="13"/>
  <c r="C31" i="13"/>
  <c r="B31" i="13"/>
  <c r="A31" i="13"/>
  <c r="G30" i="13"/>
  <c r="E30" i="13"/>
  <c r="D30" i="13"/>
  <c r="C30" i="13"/>
  <c r="B30" i="13"/>
  <c r="A30" i="13"/>
  <c r="G29" i="13"/>
  <c r="E29" i="13"/>
  <c r="D29" i="13"/>
  <c r="C29" i="13"/>
  <c r="B29" i="13"/>
  <c r="A29" i="13"/>
  <c r="G28" i="13"/>
  <c r="E28" i="13"/>
  <c r="D28" i="13"/>
  <c r="C28" i="13"/>
  <c r="B28" i="13"/>
  <c r="A28" i="13"/>
  <c r="G27" i="13"/>
  <c r="E27" i="13"/>
  <c r="D27" i="13"/>
  <c r="C27" i="13"/>
  <c r="B27" i="13"/>
  <c r="A27" i="13"/>
  <c r="G26" i="13"/>
  <c r="E26" i="13"/>
  <c r="D26" i="13"/>
  <c r="C26" i="13"/>
  <c r="B26" i="13"/>
  <c r="A26" i="13"/>
  <c r="G25" i="13"/>
  <c r="E25" i="13"/>
  <c r="D25" i="13"/>
  <c r="C25" i="13"/>
  <c r="B25" i="13"/>
  <c r="A25" i="13"/>
  <c r="G24" i="13"/>
  <c r="E24" i="13"/>
  <c r="D24" i="13"/>
  <c r="C24" i="13"/>
  <c r="B24" i="13"/>
  <c r="A24" i="13"/>
  <c r="G23" i="13"/>
  <c r="E23" i="13"/>
  <c r="D23" i="13"/>
  <c r="C23" i="13"/>
  <c r="B23" i="13"/>
  <c r="A23" i="13"/>
  <c r="G22" i="13"/>
  <c r="E22" i="13"/>
  <c r="D22" i="13"/>
  <c r="C22" i="13"/>
  <c r="B22" i="13"/>
  <c r="A22" i="13"/>
  <c r="G21" i="13"/>
  <c r="E21" i="13"/>
  <c r="D21" i="13"/>
  <c r="C21" i="13"/>
  <c r="B21" i="13"/>
  <c r="A21" i="13"/>
  <c r="G20" i="13"/>
  <c r="E20" i="13"/>
  <c r="D20" i="13"/>
  <c r="C20" i="13"/>
  <c r="B20" i="13"/>
  <c r="A20" i="13"/>
  <c r="G19" i="13"/>
  <c r="E19" i="13"/>
  <c r="D19" i="13"/>
  <c r="C19" i="13"/>
  <c r="B19" i="13"/>
  <c r="A19" i="13"/>
  <c r="G18" i="13"/>
  <c r="E18" i="13"/>
  <c r="D18" i="13"/>
  <c r="C18" i="13"/>
  <c r="B18" i="13"/>
  <c r="A18" i="13"/>
  <c r="G17" i="13"/>
  <c r="E17" i="13"/>
  <c r="D17" i="13"/>
  <c r="C17" i="13"/>
  <c r="B17" i="13"/>
  <c r="A17" i="13"/>
  <c r="G16" i="13"/>
  <c r="E16" i="13"/>
  <c r="D16" i="13"/>
  <c r="C16" i="13"/>
  <c r="B16" i="13"/>
  <c r="A16" i="13"/>
  <c r="G15" i="13"/>
  <c r="E15" i="13"/>
  <c r="D15" i="13"/>
  <c r="C15" i="13"/>
  <c r="B15" i="13"/>
  <c r="A15" i="13"/>
  <c r="G14" i="13"/>
  <c r="E14" i="13"/>
  <c r="D14" i="13"/>
  <c r="C14" i="13"/>
  <c r="B14" i="13"/>
  <c r="A14" i="13"/>
  <c r="G13" i="13"/>
  <c r="E13" i="13"/>
  <c r="D13" i="13"/>
  <c r="C13" i="13"/>
  <c r="B13" i="13"/>
  <c r="A13" i="13"/>
  <c r="G12" i="13"/>
  <c r="E12" i="13"/>
  <c r="D12" i="13"/>
  <c r="C12" i="13"/>
  <c r="B12" i="13"/>
  <c r="A12" i="13"/>
  <c r="G11" i="13"/>
  <c r="E11" i="13"/>
  <c r="D11" i="13"/>
  <c r="C11" i="13"/>
  <c r="B11" i="13"/>
  <c r="A11" i="13"/>
  <c r="G10" i="13"/>
  <c r="E10" i="13"/>
  <c r="D10" i="13"/>
  <c r="C10" i="13"/>
  <c r="B10" i="13"/>
  <c r="A10" i="13"/>
  <c r="G9" i="13"/>
  <c r="E9" i="13"/>
  <c r="D9" i="13"/>
  <c r="C9" i="13"/>
  <c r="B9" i="13"/>
  <c r="A9" i="13"/>
  <c r="G8" i="13"/>
  <c r="E8" i="13"/>
  <c r="D8" i="13"/>
  <c r="C8" i="13"/>
  <c r="B8" i="13"/>
  <c r="A8" i="13"/>
  <c r="G7" i="13"/>
  <c r="E7" i="13"/>
  <c r="D7" i="13"/>
  <c r="C7" i="13"/>
  <c r="B7" i="13"/>
  <c r="A7" i="13"/>
  <c r="G6" i="13"/>
  <c r="E6" i="13"/>
  <c r="D6" i="13"/>
  <c r="C6" i="13"/>
  <c r="B6" i="13"/>
  <c r="A6" i="13"/>
  <c r="G5" i="13"/>
  <c r="E5" i="13"/>
  <c r="D5" i="13"/>
  <c r="C5" i="13"/>
  <c r="B5" i="13"/>
  <c r="A5" i="13"/>
  <c r="G4" i="13"/>
  <c r="E4" i="13"/>
  <c r="D4" i="13"/>
  <c r="C4" i="13"/>
  <c r="B4" i="13"/>
  <c r="A4" i="13"/>
  <c r="G3" i="13"/>
  <c r="E3" i="13"/>
  <c r="D3" i="13"/>
  <c r="C3" i="13"/>
  <c r="B3" i="13"/>
  <c r="A3" i="13"/>
  <c r="G2" i="13"/>
  <c r="E2" i="13"/>
  <c r="D2" i="13"/>
  <c r="C2" i="13"/>
  <c r="B2" i="13"/>
  <c r="A2" i="13"/>
  <c r="G28" i="12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 a="1"/>
  <c r="G10" i="12" s="1"/>
  <c r="G9" i="12" a="1"/>
  <c r="G9" i="12" s="1"/>
  <c r="G8" i="12" a="1"/>
  <c r="G8" i="12" s="1"/>
  <c r="G7" i="12" a="1"/>
  <c r="G7" i="12" s="1"/>
  <c r="G6" i="12" a="1"/>
  <c r="G6" i="12" s="1"/>
  <c r="G5" i="12" a="1"/>
  <c r="G5" i="12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6" i="5"/>
  <c r="G15" i="5"/>
  <c r="G14" i="5"/>
  <c r="G13" i="5"/>
  <c r="G12" i="5"/>
  <c r="G11" i="5"/>
  <c r="G10" i="5"/>
  <c r="G9" i="5"/>
  <c r="G8" i="5"/>
  <c r="G7" i="5"/>
  <c r="G6" i="5"/>
  <c r="G5" i="5"/>
  <c r="J28" i="12"/>
  <c r="H28" i="12" s="1"/>
  <c r="J27" i="12"/>
  <c r="H27" i="12" s="1"/>
  <c r="J24" i="12"/>
  <c r="H24" i="12"/>
  <c r="J23" i="12"/>
  <c r="H23" i="12" s="1"/>
  <c r="J20" i="12"/>
  <c r="H20" i="12"/>
  <c r="J19" i="12"/>
  <c r="H19" i="12"/>
  <c r="J16" i="12"/>
  <c r="H16" i="12"/>
  <c r="J15" i="12"/>
  <c r="H15" i="12"/>
  <c r="J12" i="12"/>
  <c r="H12" i="12"/>
  <c r="J11" i="12"/>
  <c r="H11" i="12"/>
  <c r="J8" i="12"/>
  <c r="H8" i="12"/>
  <c r="J7" i="12"/>
  <c r="H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H26" i="12" s="1"/>
  <c r="J25" i="12"/>
  <c r="H25" i="12" s="1"/>
  <c r="J22" i="12"/>
  <c r="H22" i="12" s="1"/>
  <c r="J21" i="12"/>
  <c r="H21" i="12" s="1"/>
  <c r="J18" i="12"/>
  <c r="H18" i="12" s="1"/>
  <c r="J17" i="12"/>
  <c r="H17" i="12" s="1"/>
  <c r="J14" i="12"/>
  <c r="H14" i="12" s="1"/>
  <c r="J13" i="12"/>
  <c r="H13" i="12" s="1"/>
  <c r="J10" i="12"/>
  <c r="H10" i="12" s="1"/>
  <c r="J9" i="12"/>
  <c r="H9" i="12" s="1"/>
  <c r="J6" i="12"/>
  <c r="H6" i="12" s="1"/>
  <c r="J5" i="12"/>
  <c r="H5" i="12" s="1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B104" i="10"/>
  <c r="B105" i="10" s="1"/>
  <c r="A104" i="10"/>
  <c r="A105" i="10" s="1"/>
  <c r="A106" i="10" s="1"/>
  <c r="A107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5" i="9"/>
  <c r="H6" i="9" s="1"/>
  <c r="H7" i="9" s="1"/>
  <c r="H8" i="9" s="1"/>
  <c r="H9" i="9" s="1"/>
  <c r="H10" i="9" s="1"/>
  <c r="H11" i="9" s="1"/>
  <c r="H12" i="9" s="1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Y106" i="10" l="1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Q93" i="10" l="1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AD65" i="10" l="1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AE100" i="10" l="1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P110" i="8" a="1"/>
  <c r="P110" i="8" s="1"/>
  <c r="O106" i="8"/>
  <c r="N15" i="8" s="1"/>
  <c r="AC65" i="5"/>
  <c r="N11" i="5" s="1"/>
  <c r="AF100" i="10" l="1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AF96" i="10" l="1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P10" i="10" l="1"/>
  <c r="AG48" i="10"/>
  <c r="AF48" i="10"/>
  <c r="S127" i="6" l="1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AE62" i="10" l="1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AD61" i="10" l="1"/>
  <c r="AE61" i="10"/>
  <c r="N7" i="10" l="1"/>
  <c r="AE48" i="10"/>
  <c r="M7" i="10"/>
  <c r="AD48" i="10"/>
  <c r="G35" i="10" l="1" a="1"/>
  <c r="G35" i="10" s="1"/>
  <c r="F32" i="13" s="1"/>
  <c r="G7" i="10" a="1"/>
  <c r="G7" i="10" s="1"/>
  <c r="F4" i="13" s="1"/>
  <c r="G13" i="10" a="1"/>
  <c r="G13" i="10" s="1"/>
  <c r="F10" i="13" s="1"/>
  <c r="G20" i="10" a="1"/>
  <c r="G20" i="10" s="1"/>
  <c r="F17" i="13" s="1"/>
  <c r="G28" i="10" a="1"/>
  <c r="G28" i="10" s="1"/>
  <c r="F25" i="13" s="1"/>
  <c r="G11" i="10" a="1"/>
  <c r="G11" i="10" s="1"/>
  <c r="F8" i="13" s="1"/>
  <c r="G8" i="10" a="1"/>
  <c r="G8" i="10" s="1"/>
  <c r="F5" i="13" s="1"/>
  <c r="G27" i="10" a="1"/>
  <c r="G27" i="10" s="1"/>
  <c r="F24" i="13" s="1"/>
  <c r="G12" i="10" a="1"/>
  <c r="G12" i="10" s="1"/>
  <c r="F9" i="13" s="1"/>
  <c r="G25" i="10" a="1"/>
  <c r="G25" i="10" s="1"/>
  <c r="F22" i="13" s="1"/>
  <c r="G29" i="10" a="1"/>
  <c r="G29" i="10" s="1"/>
  <c r="F26" i="13" s="1"/>
  <c r="G18" i="10" a="1"/>
  <c r="G18" i="10" s="1"/>
  <c r="F15" i="13" s="1"/>
  <c r="G32" i="10" a="1"/>
  <c r="G32" i="10" s="1"/>
  <c r="F29" i="13" s="1"/>
  <c r="G5" i="10" a="1"/>
  <c r="G5" i="10" s="1"/>
  <c r="F2" i="13" s="1"/>
  <c r="G9" i="10" a="1"/>
  <c r="G9" i="10" s="1"/>
  <c r="F6" i="13" s="1"/>
  <c r="G10" i="10" a="1"/>
  <c r="G10" i="10" s="1"/>
  <c r="F7" i="13" s="1"/>
  <c r="G34" i="10" a="1"/>
  <c r="G34" i="10" s="1"/>
  <c r="F31" i="13" s="1"/>
  <c r="G19" i="10" a="1"/>
  <c r="G19" i="10" s="1"/>
  <c r="F16" i="13" s="1"/>
  <c r="G26" i="10" a="1"/>
  <c r="G26" i="10" s="1"/>
  <c r="F23" i="13" s="1"/>
  <c r="G24" i="10" a="1"/>
  <c r="G24" i="10" s="1"/>
  <c r="F21" i="13" s="1"/>
  <c r="G15" i="10" a="1"/>
  <c r="G15" i="10" s="1"/>
  <c r="F12" i="13" s="1"/>
  <c r="G36" i="10" a="1"/>
  <c r="G36" i="10" s="1"/>
  <c r="F33" i="13" s="1"/>
  <c r="G30" i="10" a="1"/>
  <c r="G30" i="10" s="1"/>
  <c r="F27" i="13" s="1"/>
  <c r="G23" i="10" a="1"/>
  <c r="G23" i="10" s="1"/>
  <c r="F20" i="13" s="1"/>
  <c r="G14" i="10" a="1"/>
  <c r="G14" i="10" s="1"/>
  <c r="F11" i="13" s="1"/>
  <c r="G33" i="10" a="1"/>
  <c r="G33" i="10" s="1"/>
  <c r="F30" i="13" s="1"/>
  <c r="G22" i="10" a="1"/>
  <c r="G22" i="10" s="1"/>
  <c r="F19" i="13" s="1"/>
  <c r="G6" i="10" a="1"/>
  <c r="G6" i="10" s="1"/>
  <c r="F3" i="13" s="1"/>
  <c r="G31" i="10" a="1"/>
  <c r="G31" i="10" s="1"/>
  <c r="F28" i="13" s="1"/>
  <c r="G17" i="10" a="1"/>
  <c r="G17" i="10" s="1"/>
  <c r="F14" i="13" s="1"/>
  <c r="G21" i="10" a="1"/>
  <c r="G21" i="10" s="1"/>
  <c r="F18" i="13" s="1"/>
  <c r="G16" i="10" a="1"/>
  <c r="G16" i="10" s="1"/>
  <c r="F1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<sst xmlns="http://schemas.openxmlformats.org/spreadsheetml/2006/main" count="1387" uniqueCount="353">
  <si>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</si>
  <si>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</si>
  <si>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</si>
  <si>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</si>
  <si>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</si>
  <si>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</si>
  <si>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</si>
  <si>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</si>
  <si>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</si>
  <si>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</si>
  <si>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</si>
  <si>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</si>
  <si>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</si>
  <si>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</si>
  <si>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</si>
  <si>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</si>
  <si>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</si>
  <si>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</si>
  <si>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</si>
  <si>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</si>
  <si>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</si>
  <si>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</si>
  <si>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</si>
  <si>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</si>
  <si>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</si>
  <si>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</si>
  <si>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</si>
  <si>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</si>
  <si>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</si>
  <si>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</si>
  <si>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</si>
  <si>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</si>
  <si>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</si>
  <si>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</si>
  <si>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</si>
  <si>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</si>
  <si>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</si>
  <si>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</si>
  <si>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</si>
  <si>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</si>
  <si>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</si>
  <si>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</si>
  <si>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</si>
  <si>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</si>
  <si>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</si>
  <si>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</si>
  <si>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</si>
  <si>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</si>
  <si>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</si>
  <si>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</si>
  <si>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</si>
  <si>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</si>
  <si>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</si>
  <si>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</si>
  <si>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</si>
  <si>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</si>
  <si>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</si>
  <si>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</si>
  <si>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</si>
  <si>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</si>
  <si>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</si>
  <si>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</si>
  <si>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</si>
  <si>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</si>
  <si>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</si>
  <si>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</si>
  <si>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</si>
  <si>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</si>
  <si>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</si>
  <si>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</si>
  <si>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</si>
  <si>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</si>
  <si>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</si>
  <si>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</si>
  <si>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</si>
  <si>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</si>
  <si>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</si>
  <si>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</si>
  <si>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</si>
  <si>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</si>
  <si>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</si>
  <si>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</si>
  <si>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</si>
  <si>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</si>
  <si>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</si>
  <si>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</si>
  <si>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</si>
  <si>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</si>
  <si>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</si>
  <si>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</si>
  <si>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</si>
  <si>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</si>
  <si>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</si>
  <si>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</si>
  <si>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</si>
  <si>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</si>
  <si>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</si>
  <si>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</si>
  <si>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</si>
  <si>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</si>
  <si>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</si>
  <si>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</si>
  <si>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</si>
  <si>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</si>
  <si>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</si>
  <si>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</si>
  <si>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</si>
  <si>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</si>
  <si>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</si>
  <si>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</si>
  <si>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</si>
  <si>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</si>
  <si>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</si>
  <si>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</si>
  <si>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</si>
  <si>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</si>
  <si>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</si>
  <si>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</si>
  <si>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</si>
  <si>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</si>
  <si>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</si>
  <si>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</si>
  <si>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</si>
  <si>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</si>
  <si>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</si>
  <si>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</si>
  <si>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</si>
  <si>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</si>
  <si>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</si>
  <si>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</si>
  <si>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</si>
  <si>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</si>
  <si>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</si>
  <si>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</si>
  <si>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</si>
  <si>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</si>
  <si>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</si>
  <si>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</si>
  <si>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</si>
  <si>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</si>
  <si>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</si>
  <si>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</si>
  <si>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</si>
  <si>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</si>
  <si>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</si>
  <si>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</si>
  <si>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</si>
  <si>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</si>
  <si>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</si>
  <si>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</si>
  <si>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</si>
  <si>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</si>
  <si>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</si>
  <si>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</si>
  <si>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</si>
  <si>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</si>
  <si>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</si>
  <si>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</si>
  <si>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</si>
  <si>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</si>
  <si>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</si>
  <si>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</si>
  <si>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</si>
  <si>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</si>
  <si>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</si>
  <si>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</si>
  <si>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</si>
  <si>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</si>
  <si>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</si>
  <si>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</si>
  <si>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</si>
  <si>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</si>
  <si>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</si>
  <si>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</si>
  <si>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</si>
  <si>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</si>
  <si>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</si>
  <si>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</si>
  <si>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</si>
  <si>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</si>
  <si>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</si>
  <si>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</si>
  <si>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</si>
  <si>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</si>
  <si>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</si>
  <si>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</si>
  <si>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</si>
  <si>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</si>
  <si>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</si>
  <si>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</si>
  <si>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</si>
  <si>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</si>
  <si>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</si>
  <si>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</si>
  <si>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</si>
  <si>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</si>
  <si>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</si>
  <si>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</si>
  <si>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</si>
  <si>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</si>
  <si>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</si>
  <si>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</si>
  <si>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</si>
  <si>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</si>
  <si>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</si>
  <si>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</si>
  <si>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</si>
  <si>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</si>
  <si>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</si>
  <si>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</si>
  <si>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</si>
  <si>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</si>
  <si>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</si>
  <si>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</si>
  <si>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</si>
  <si>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</si>
  <si>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</si>
  <si>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</si>
  <si>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</si>
  <si>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</si>
  <si>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</si>
  <si>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</si>
  <si>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</si>
  <si>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</si>
  <si>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</si>
  <si>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</si>
  <si>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</si>
  <si>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</si>
  <si>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</si>
  <si>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</si>
  <si>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</si>
  <si>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</si>
  <si>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</si>
  <si>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</si>
  <si>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</si>
  <si>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</si>
  <si>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</si>
  <si>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</si>
  <si>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</si>
  <si>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</si>
  <si>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</si>
  <si>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</si>
  <si>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</si>
  <si>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</si>
  <si>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</si>
  <si>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</si>
  <si>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</si>
  <si>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</si>
  <si>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</si>
  <si>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</si>
  <si>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</si>
  <si>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</si>
  <si>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</si>
  <si>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</si>
  <si>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</si>
  <si>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</si>
  <si>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</si>
  <si>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</si>
  <si>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</si>
  <si>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</si>
  <si>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</si>
  <si>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</si>
  <si>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</si>
  <si>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</si>
  <si>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</si>
  <si>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</si>
  <si>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</si>
  <si>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</si>
  <si>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</si>
  <si>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</si>
  <si>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</si>
  <si>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</si>
  <si>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</si>
  <si>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</si>
  <si>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</si>
  <si>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</si>
  <si>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</si>
  <si>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</si>
  <si>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</si>
  <si>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</si>
  <si>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</si>
  <si>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</si>
  <si>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</si>
  <si>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</si>
  <si>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</si>
  <si>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</si>
  <si>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</si>
  <si>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</si>
  <si>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</si>
  <si>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</si>
  <si>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</si>
  <si>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</si>
  <si>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</si>
  <si>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</si>
  <si>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</si>
  <si>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</si>
  <si>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</si>
  <si>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</si>
  <si>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</si>
  <si>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</si>
  <si>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</si>
  <si>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</si>
  <si>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</si>
  <si>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</si>
  <si>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</si>
  <si>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</si>
  <si>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</si>
  <si>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</si>
  <si>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</si>
  <si>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</si>
  <si>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</si>
  <si>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</si>
  <si>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</si>
  <si>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</si>
  <si>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</si>
  <si>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</si>
  <si>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</si>
  <si>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</si>
  <si>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</si>
  <si>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</si>
  <si>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</si>
  <si>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</si>
  <si>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</si>
  <si>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</si>
  <si>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</si>
  <si>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</si>
  <si>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</si>
  <si>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</si>
  <si>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</si>
  <si>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</si>
  <si>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</si>
  <si>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</si>
  <si>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</si>
  <si>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</si>
  <si>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</si>
  <si>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</si>
  <si>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</si>
  <si>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</si>
  <si>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</si>
  <si>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</si>
  <si>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</si>
  <si>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</si>
  <si>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</si>
  <si>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</si>
  <si>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</si>
  <si>
    <t>HKI</t>
  </si>
  <si>
    <t>ESP</t>
  </si>
  <si>
    <t>VAN</t>
  </si>
  <si>
    <t>TKU</t>
  </si>
  <si>
    <t>TRE</t>
  </si>
  <si>
    <t>OUL</t>
  </si>
  <si>
    <t>JKL</t>
  </si>
  <si>
    <t>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</si>
</sst>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68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305</v>
      </c>
    </row>
    <row r="6" spans="2:4">
      <c r="B6" s="157" t="s">
        <v>306</v>
      </c>
    </row>
    <row r="7" spans="2:4">
      <c r="B7" s="158" t="s">
        <v>307</v>
      </c>
    </row>
    <row r="8" spans="2:4">
      <c r="B8" s="158" t="s">
        <v>308</v>
      </c>
    </row>
    <row r="9" spans="2:4">
      <c r="B9" s="158" t="s">
        <v>309</v>
      </c>
    </row>
    <row r="11" spans="2:4">
      <c r="B11" s="157" t="s">
        <v>310</v>
      </c>
    </row>
    <row r="12" spans="2:4">
      <c r="C12" s="158" t="s">
        <v>337</v>
      </c>
      <c r="D12" s="158" t="s">
        <v>311</v>
      </c>
    </row>
    <row r="13" spans="2:4">
      <c r="C13" s="158" t="s">
        <v>338</v>
      </c>
      <c r="D13" s="158" t="s">
        <v>312</v>
      </c>
    </row>
    <row r="14" spans="2:4">
      <c r="C14" s="158" t="s">
        <v>339</v>
      </c>
      <c r="D14" s="158" t="s">
        <v>313</v>
      </c>
    </row>
    <row r="15" spans="2:4">
      <c r="C15" s="158" t="s">
        <v>340</v>
      </c>
      <c r="D15" s="158" t="s">
        <v>314</v>
      </c>
    </row>
    <row r="16" spans="2:4">
      <c r="C16" s="158" t="s">
        <v>341</v>
      </c>
      <c r="D16" s="158" t="s">
        <v>315</v>
      </c>
    </row>
    <row r="17" spans="2:4">
      <c r="C17" s="158" t="s">
        <v>304</v>
      </c>
      <c r="D17" s="158" t="s">
        <v>316</v>
      </c>
    </row>
    <row r="18" spans="2:4">
      <c r="C18" s="158" t="s">
        <v>342</v>
      </c>
      <c r="D18" s="158" t="s">
        <v>317</v>
      </c>
    </row>
    <row r="20" spans="2:4">
      <c r="B20" s="157" t="s">
        <v>318</v>
      </c>
    </row>
    <row r="21" spans="2:4">
      <c r="C21" s="158" t="s">
        <v>319</v>
      </c>
      <c r="D21" s="158" t="s">
        <v>320</v>
      </c>
    </row>
    <row r="22" spans="2:4">
      <c r="C22" s="158" t="s">
        <v>178</v>
      </c>
      <c r="D22" s="158" t="s">
        <v>321</v>
      </c>
    </row>
    <row r="24" spans="2:4">
      <c r="B24" s="157" t="s">
        <v>322</v>
      </c>
    </row>
    <row r="26" spans="2:4">
      <c r="C26" s="158" t="s">
        <v>323</v>
      </c>
    </row>
    <row r="27" spans="2:4">
      <c r="C27" s="158" t="s">
        <v>324</v>
      </c>
    </row>
    <row r="28" spans="2:4">
      <c r="C28" s="158" t="s">
        <v>325</v>
      </c>
    </row>
    <row r="29" spans="2:4">
      <c r="C29" s="158" t="s">
        <v>326</v>
      </c>
    </row>
    <row r="31" spans="2:4">
      <c r="C31" s="158" t="s">
        <v>327</v>
      </c>
    </row>
    <row r="32" spans="2:4">
      <c r="C32" s="158" t="s">
        <v>328</v>
      </c>
    </row>
    <row r="35" spans="2:3">
      <c r="B35" s="157" t="s">
        <v>329</v>
      </c>
    </row>
    <row r="36" spans="2:3">
      <c r="C36" s="158" t="s">
        <v>330</v>
      </c>
    </row>
    <row r="37" spans="2:3">
      <c r="C37" s="158" t="s">
        <v>331</v>
      </c>
    </row>
    <row r="39" spans="2:3">
      <c r="C39" s="158" t="s">
        <v>332</v>
      </c>
    </row>
    <row r="40" spans="2:3">
      <c r="C40" s="158" t="s">
        <v>333</v>
      </c>
    </row>
    <row r="42" spans="2:3">
      <c r="B42" s="157" t="s">
        <v>334</v>
      </c>
    </row>
    <row r="43" spans="2:3">
      <c r="C43" s="158" t="s">
        <v>343</v>
      </c>
    </row>
    <row r="44" spans="2:3">
      <c r="C44" s="158" t="s">
        <v>335</v>
      </c>
    </row>
    <row r="45" spans="2:3">
      <c r="C45" s="158" t="s">
        <v>336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304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0.1889210674010644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0.1889210674010644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0.1889210674010644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TKU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0.1889210674010644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0.1889210674010644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0.1889210674010644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JKL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0.1889210674010644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0.1889210674010644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0.1889210674010644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0.1889210674010644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0.1889210674010644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TKU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0.1889210674010644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0.1889210674010644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0.1889210674010644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JKL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0.1889210674010644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0.1889210674010644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0.1889210674010644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0.1889210674010644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0.1889210674010644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TKU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0.1889210674010644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0.1889210674010644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0.1889210674010644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JKL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0.1889210674010644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0.1889210674010644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0.1889210674010644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0.1889210674010644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0.1889210674010644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TKU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0.1889210674010644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0.1889210674010644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0.1889210674010644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JKL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0.1889210674010644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0.1889210674010644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0.16390100603672247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0.16390100603672247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0.16390100603672247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0.16390100603672247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0.16390100603672247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0.16390100603672247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0.16390100603672247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0.16390100603672247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0.16390100603672247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0.16390100603672247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0.16390100603672247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0.16390100603672247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0.20394175603147682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0.20394175603147682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0.20394175603147682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0.20394175603147682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0.20394175603147682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0.20394175603147682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0.20394175603147682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0.20394175603147682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0.20394175603147682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0.20394175603147682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0.20394175603147682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0.20394175603147682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0.20394175603147682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0.20394175603147682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0.20394175603147682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0.20394175603147682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0.27663532355457499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0.27663532355457499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0.27663532355457499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0.27663532355457499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0.27663532355457499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0.27663532355457499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0.27663532355457499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0.27663532355457499</v>
      </c>
    </row>
    <row r="70" spans="1:7">
      <c r="A70" t="str">
        <f>IF(others!B5="","",others!B5)</f>
        <v>DE00</v>
      </c>
      <c r="B70" t="str">
        <f>IF(others!C5="","",others!C5)</f>
        <v>dheat</v>
      </c>
      <c r="C70" t="str">
        <f>IF(others!D5="","",others!D5)</f>
        <v/>
      </c>
      <c r="D70" t="str">
        <f>IF(others!E5="","",others!E5)</f>
        <v>National Trends</v>
      </c>
      <c r="E70" s="149">
        <f>IF(others!F5="","",others!F5)</f>
        <v>2025</v>
      </c>
      <c r="F70" s="150">
        <f>IF(others!G5="","",others!G5)</f>
        <v>99.899252443847246</v>
      </c>
      <c r="G70" s="150">
        <f>IF(others!H5="","",others!H5)</f>
        <v>0.20111362756301171</v>
      </c>
    </row>
    <row r="71" spans="1:7">
      <c r="A71" t="str">
        <f>IF(others!B6="","",others!B6)</f>
        <v>DE00</v>
      </c>
      <c r="B71" t="str">
        <f>IF(others!C6="","",others!C6)</f>
        <v>dheat</v>
      </c>
      <c r="C71" t="str">
        <f>IF(others!D6="","",others!D6)</f>
        <v/>
      </c>
      <c r="D71" t="str">
        <f>IF(others!E6="","",others!E6)</f>
        <v>National Trends</v>
      </c>
      <c r="E71" s="149">
        <f>IF(others!F6="","",others!F6)</f>
        <v>2030</v>
      </c>
      <c r="F71" s="150">
        <f>IF(others!G6="","",others!G6)</f>
        <v>92.710133259800728</v>
      </c>
      <c r="G71" s="150">
        <f>IF(others!H6="","",others!H6)</f>
        <v>0.20111362756301171</v>
      </c>
    </row>
    <row r="72" spans="1:7">
      <c r="A72" t="str">
        <f>IF(others!B7="","",others!B7)</f>
        <v>DE00</v>
      </c>
      <c r="B72" t="str">
        <f>IF(others!C7="","",others!C7)</f>
        <v>dheat</v>
      </c>
      <c r="C72" t="str">
        <f>IF(others!D7="","",others!D7)</f>
        <v/>
      </c>
      <c r="D72" t="str">
        <f>IF(others!E7="","",others!E7)</f>
        <v>National Trends</v>
      </c>
      <c r="E72" s="149">
        <f>IF(others!F7="","",others!F7)</f>
        <v>2035</v>
      </c>
      <c r="F72" s="150">
        <f>IF(others!G7="","",others!G7)</f>
        <v>92.710133259800728</v>
      </c>
      <c r="G72" s="150">
        <f>IF(others!H7="","",others!H7)</f>
        <v>0.20111362756301171</v>
      </c>
    </row>
    <row r="73" spans="1:7">
      <c r="A73" t="str">
        <f>IF(others!B8="","",others!B8)</f>
        <v>DE00</v>
      </c>
      <c r="B73" t="str">
        <f>IF(others!C8="","",others!C8)</f>
        <v>dheat</v>
      </c>
      <c r="C73" t="str">
        <f>IF(others!D8="","",others!D8)</f>
        <v/>
      </c>
      <c r="D73" t="str">
        <f>IF(others!E8="","",others!E8)</f>
        <v>National Trends</v>
      </c>
      <c r="E73" s="149">
        <f>IF(others!F8="","",others!F8)</f>
        <v>2040</v>
      </c>
      <c r="F73" s="150">
        <f>IF(others!G8="","",others!G8)</f>
        <v>92.710133259800728</v>
      </c>
      <c r="G73" s="150">
        <f>IF(others!H8="","",others!H8)</f>
        <v>0.20111362756301171</v>
      </c>
    </row>
    <row r="74" spans="1:7">
      <c r="A74" t="str">
        <f>IF(others!B9="","",others!B9)</f>
        <v>PL00</v>
      </c>
      <c r="B74" t="str">
        <f>IF(others!C9="","",others!C9)</f>
        <v>dheat</v>
      </c>
      <c r="C74" t="str">
        <f>IF(others!D9="","",others!D9)</f>
        <v/>
      </c>
      <c r="D74" t="str">
        <f>IF(others!E9="","",others!E9)</f>
        <v>National Trends</v>
      </c>
      <c r="E74" s="149">
        <f>IF(others!F9="","",others!F9)</f>
        <v>2025</v>
      </c>
      <c r="F74" s="150">
        <f>IF(others!G9="","",others!G9)</f>
        <v>106.03424989443529</v>
      </c>
      <c r="G74" s="150">
        <f>IF(others!H9="","",others!H9)</f>
        <v>0.20141127343666548</v>
      </c>
    </row>
    <row r="75" spans="1:7">
      <c r="A75" t="str">
        <f>IF(others!B10="","",others!B10)</f>
        <v>PL00</v>
      </c>
      <c r="B75" t="str">
        <f>IF(others!C10="","",others!C10)</f>
        <v>dheat</v>
      </c>
      <c r="C75" t="str">
        <f>IF(others!D10="","",others!D10)</f>
        <v/>
      </c>
      <c r="D75" t="str">
        <f>IF(others!E10="","",others!E10)</f>
        <v>National Trends</v>
      </c>
      <c r="E75" s="149">
        <f>IF(others!F10="","",others!F10)</f>
        <v>2030</v>
      </c>
      <c r="F75" s="150">
        <f>IF(others!G10="","",others!G10)</f>
        <v>101.35437969412678</v>
      </c>
      <c r="G75" s="150">
        <f>IF(others!H10="","",others!H10)</f>
        <v>0.20141127343666548</v>
      </c>
    </row>
    <row r="76" spans="1:7">
      <c r="A76" t="str">
        <f>IF(others!B11="","",others!B11)</f>
        <v>PL00</v>
      </c>
      <c r="B76" t="str">
        <f>IF(others!C11="","",others!C11)</f>
        <v>dheat</v>
      </c>
      <c r="C76" t="str">
        <f>IF(others!D11="","",others!D11)</f>
        <v/>
      </c>
      <c r="D76" t="str">
        <f>IF(others!E11="","",others!E11)</f>
        <v>National Trends</v>
      </c>
      <c r="E76" s="149">
        <f>IF(others!F11="","",others!F11)</f>
        <v>2035</v>
      </c>
      <c r="F76" s="150">
        <f>IF(others!G11="","",others!G11)</f>
        <v>101.35437969412678</v>
      </c>
      <c r="G76" s="150">
        <f>IF(others!H11="","",others!H11)</f>
        <v>0.20141127343666548</v>
      </c>
    </row>
    <row r="77" spans="1:7">
      <c r="A77" t="str">
        <f>IF(others!B12="","",others!B12)</f>
        <v>PL00</v>
      </c>
      <c r="B77" t="str">
        <f>IF(others!C12="","",others!C12)</f>
        <v>dheat</v>
      </c>
      <c r="C77" t="str">
        <f>IF(others!D12="","",others!D12)</f>
        <v/>
      </c>
      <c r="D77" t="str">
        <f>IF(others!E12="","",others!E12)</f>
        <v>National Trends</v>
      </c>
      <c r="E77" s="149">
        <f>IF(others!F12="","",others!F12)</f>
        <v>2040</v>
      </c>
      <c r="F77" s="150">
        <f>IF(others!G12="","",others!G12)</f>
        <v>101.35437969412678</v>
      </c>
      <c r="G77" s="150">
        <f>IF(others!H12="","",others!H12)</f>
        <v>0.20141127343666548</v>
      </c>
    </row>
    <row r="78" spans="1:7">
      <c r="A78" t="str">
        <f>IF(others!B13="","",others!B13)</f>
        <v>LV00</v>
      </c>
      <c r="B78" t="str">
        <f>IF(others!C13="","",others!C13)</f>
        <v>dheat</v>
      </c>
      <c r="C78" t="str">
        <f>IF(others!D13="","",others!D13)</f>
        <v/>
      </c>
      <c r="D78" t="str">
        <f>IF(others!E13="","",others!E13)</f>
        <v>National Trends</v>
      </c>
      <c r="E78" s="149">
        <f>IF(others!F13="","",others!F13)</f>
        <v>2025</v>
      </c>
      <c r="F78" s="150">
        <f>IF(others!G13="","",others!G13)</f>
        <v>8.1988831734358687</v>
      </c>
      <c r="G78" s="150">
        <f>IF(others!H13="","",others!H13)</f>
        <v>0.22428832337960816</v>
      </c>
    </row>
    <row r="79" spans="1:7">
      <c r="A79" t="str">
        <f>IF(others!B14="","",others!B14)</f>
        <v>LV00</v>
      </c>
      <c r="B79" t="str">
        <f>IF(others!C14="","",others!C14)</f>
        <v>dheat</v>
      </c>
      <c r="C79" t="str">
        <f>IF(others!D14="","",others!D14)</f>
        <v/>
      </c>
      <c r="D79" t="str">
        <f>IF(others!E14="","",others!E14)</f>
        <v>National Trends</v>
      </c>
      <c r="E79" s="149">
        <f>IF(others!F14="","",others!F14)</f>
        <v>2030</v>
      </c>
      <c r="F79" s="150">
        <f>IF(others!G14="","",others!G14)</f>
        <v>8.4817338510628915</v>
      </c>
      <c r="G79" s="150">
        <f>IF(others!H14="","",others!H14)</f>
        <v>0.22428832337960816</v>
      </c>
    </row>
    <row r="80" spans="1:7">
      <c r="A80" t="str">
        <f>IF(others!B15="","",others!B15)</f>
        <v>LV00</v>
      </c>
      <c r="B80" t="str">
        <f>IF(others!C15="","",others!C15)</f>
        <v>dheat</v>
      </c>
      <c r="C80" t="str">
        <f>IF(others!D15="","",others!D15)</f>
        <v/>
      </c>
      <c r="D80" t="str">
        <f>IF(others!E15="","",others!E15)</f>
        <v>National Trends</v>
      </c>
      <c r="E80" s="149">
        <f>IF(others!F15="","",others!F15)</f>
        <v>2035</v>
      </c>
      <c r="F80" s="150">
        <f>IF(others!G15="","",others!G15)</f>
        <v>8.4817338510628915</v>
      </c>
      <c r="G80" s="150">
        <f>IF(others!H15="","",others!H15)</f>
        <v>0.22428832337960816</v>
      </c>
    </row>
    <row r="81" spans="1:7">
      <c r="A81" t="str">
        <f>IF(others!B16="","",others!B16)</f>
        <v>LV00</v>
      </c>
      <c r="B81" t="str">
        <f>IF(others!C16="","",others!C16)</f>
        <v>dheat</v>
      </c>
      <c r="C81" t="str">
        <f>IF(others!D16="","",others!D16)</f>
        <v/>
      </c>
      <c r="D81" t="str">
        <f>IF(others!E16="","",others!E16)</f>
        <v>National Trends</v>
      </c>
      <c r="E81" s="149">
        <f>IF(others!F16="","",others!F16)</f>
        <v>2040</v>
      </c>
      <c r="F81" s="150">
        <f>IF(others!G16="","",others!G16)</f>
        <v>8.4817338510628915</v>
      </c>
      <c r="G81" s="150">
        <f>IF(others!H16="","",others!H16)</f>
        <v>0.22428832337960816</v>
      </c>
    </row>
    <row r="82" spans="1:7">
      <c r="A82" t="str">
        <f>IF(others!B17="","",others!B17)</f>
        <v>LT00</v>
      </c>
      <c r="B82" t="str">
        <f>IF(others!C17="","",others!C17)</f>
        <v>dheat</v>
      </c>
      <c r="C82" t="str">
        <f>IF(others!D17="","",others!D17)</f>
        <v/>
      </c>
      <c r="D82" t="str">
        <f>IF(others!E17="","",others!E17)</f>
        <v>National Trends</v>
      </c>
      <c r="E82" s="149">
        <f>IF(others!F17="","",others!F17)</f>
        <v>2025</v>
      </c>
      <c r="F82" s="150">
        <f>IF(others!G17="","",others!G17)</f>
        <v>7.5298520086006029</v>
      </c>
      <c r="G82" s="150">
        <f>IF(others!H17="","",others!H17)</f>
        <v>0.12619027630452903</v>
      </c>
    </row>
    <row r="83" spans="1:7">
      <c r="A83" t="str">
        <f>IF(others!B18="","",others!B18)</f>
        <v>LT00</v>
      </c>
      <c r="B83" t="str">
        <f>IF(others!C18="","",others!C18)</f>
        <v>dheat</v>
      </c>
      <c r="C83" t="str">
        <f>IF(others!D18="","",others!D18)</f>
        <v/>
      </c>
      <c r="D83" t="str">
        <f>IF(others!E18="","",others!E18)</f>
        <v>National Trends</v>
      </c>
      <c r="E83" s="149">
        <f>IF(others!F18="","",others!F18)</f>
        <v>2030</v>
      </c>
      <c r="F83" s="150">
        <f>IF(others!G18="","",others!G18)</f>
        <v>6.8631268116937134</v>
      </c>
      <c r="G83" s="150">
        <f>IF(others!H18="","",others!H18)</f>
        <v>0.12619027630452903</v>
      </c>
    </row>
    <row r="84" spans="1:7">
      <c r="A84" t="str">
        <f>IF(others!B19="","",others!B19)</f>
        <v>LT00</v>
      </c>
      <c r="B84" t="str">
        <f>IF(others!C19="","",others!C19)</f>
        <v>dheat</v>
      </c>
      <c r="C84" t="str">
        <f>IF(others!D19="","",others!D19)</f>
        <v/>
      </c>
      <c r="D84" t="str">
        <f>IF(others!E19="","",others!E19)</f>
        <v>National Trends</v>
      </c>
      <c r="E84" s="149">
        <f>IF(others!F19="","",others!F19)</f>
        <v>2035</v>
      </c>
      <c r="F84" s="150">
        <f>IF(others!G19="","",others!G19)</f>
        <v>6.8631268116937134</v>
      </c>
      <c r="G84" s="150">
        <f>IF(others!H19="","",others!H19)</f>
        <v>0.12619027630452903</v>
      </c>
    </row>
    <row r="85" spans="1:7">
      <c r="A85" t="str">
        <f>IF(others!B20="","",others!B20)</f>
        <v>LT00</v>
      </c>
      <c r="B85" t="str">
        <f>IF(others!C20="","",others!C20)</f>
        <v>dheat</v>
      </c>
      <c r="C85" t="str">
        <f>IF(others!D20="","",others!D20)</f>
        <v/>
      </c>
      <c r="D85" t="str">
        <f>IF(others!E20="","",others!E20)</f>
        <v>National Trends</v>
      </c>
      <c r="E85" s="149">
        <f>IF(others!F20="","",others!F20)</f>
        <v>2040</v>
      </c>
      <c r="F85" s="150">
        <f>IF(others!G20="","",others!G20)</f>
        <v>6.8631268116937134</v>
      </c>
      <c r="G85" s="150">
        <f>IF(others!H20="","",others!H20)</f>
        <v>0.12619027630452903</v>
      </c>
    </row>
    <row r="86" spans="1:7">
      <c r="A86" t="str">
        <f>IF(others!B21="","",others!B21)</f>
        <v>AT00</v>
      </c>
      <c r="B86" t="str">
        <f>IF(others!C21="","",others!C21)</f>
        <v>dheat</v>
      </c>
      <c r="C86" t="str">
        <f>IF(others!D21="","",others!D21)</f>
        <v/>
      </c>
      <c r="D86" t="str">
        <f>IF(others!E21="","",others!E21)</f>
        <v>National Trends</v>
      </c>
      <c r="E86" s="149">
        <f>IF(others!F21="","",others!F21)</f>
        <v>2025</v>
      </c>
      <c r="F86" s="150">
        <f>IF(others!G21="","",others!G21)</f>
        <v>10.363858136581518</v>
      </c>
      <c r="G86" s="150">
        <f>IF(others!H21="","",others!H21)</f>
        <v>0.17141030846095692</v>
      </c>
    </row>
    <row r="87" spans="1:7">
      <c r="A87" t="str">
        <f>IF(others!B22="","",others!B22)</f>
        <v>AT00</v>
      </c>
      <c r="B87" t="str">
        <f>IF(others!C22="","",others!C22)</f>
        <v>dheat</v>
      </c>
      <c r="C87" t="str">
        <f>IF(others!D22="","",others!D22)</f>
        <v/>
      </c>
      <c r="D87" t="str">
        <f>IF(others!E22="","",others!E22)</f>
        <v>National Trends</v>
      </c>
      <c r="E87" s="149">
        <f>IF(others!F22="","",others!F22)</f>
        <v>2030</v>
      </c>
      <c r="F87" s="150">
        <f>IF(others!G22="","",others!G22)</f>
        <v>9.9710144775995282</v>
      </c>
      <c r="G87" s="150">
        <f>IF(others!H22="","",others!H22)</f>
        <v>0.17141030846095692</v>
      </c>
    </row>
    <row r="88" spans="1:7">
      <c r="A88" t="str">
        <f>IF(others!B23="","",others!B23)</f>
        <v>AT00</v>
      </c>
      <c r="B88" t="str">
        <f>IF(others!C23="","",others!C23)</f>
        <v>dheat</v>
      </c>
      <c r="C88" t="str">
        <f>IF(others!D23="","",others!D23)</f>
        <v/>
      </c>
      <c r="D88" t="str">
        <f>IF(others!E23="","",others!E23)</f>
        <v>National Trends</v>
      </c>
      <c r="E88" s="149">
        <f>IF(others!F23="","",others!F23)</f>
        <v>2035</v>
      </c>
      <c r="F88" s="150">
        <f>IF(others!G23="","",others!G23)</f>
        <v>9.9710144775995282</v>
      </c>
      <c r="G88" s="150">
        <f>IF(others!H23="","",others!H23)</f>
        <v>0.17141030846095692</v>
      </c>
    </row>
    <row r="89" spans="1:7">
      <c r="A89" t="str">
        <f>IF(others!B24="","",others!B24)</f>
        <v>AT00</v>
      </c>
      <c r="B89" t="str">
        <f>IF(others!C24="","",others!C24)</f>
        <v>dheat</v>
      </c>
      <c r="C89" t="str">
        <f>IF(others!D24="","",others!D24)</f>
        <v/>
      </c>
      <c r="D89" t="str">
        <f>IF(others!E24="","",others!E24)</f>
        <v>National Trends</v>
      </c>
      <c r="E89" s="149">
        <f>IF(others!F24="","",others!F24)</f>
        <v>2040</v>
      </c>
      <c r="F89" s="150">
        <f>IF(others!G24="","",others!G24)</f>
        <v>9.9710144775995282</v>
      </c>
      <c r="G89" s="150">
        <f>IF(others!H24="","",others!H24)</f>
        <v>0.17141030846095692</v>
      </c>
    </row>
    <row r="90" spans="1:7">
      <c r="A90" t="str">
        <f>IF(others!B25="","",others!B25)</f>
        <v>EE00</v>
      </c>
      <c r="B90" t="str">
        <f>IF(others!C25="","",others!C25)</f>
        <v>dheat</v>
      </c>
      <c r="C90" t="str">
        <f>IF(others!D25="","",others!D25)</f>
        <v/>
      </c>
      <c r="D90" t="str">
        <f>IF(others!E25="","",others!E25)</f>
        <v>National Trends</v>
      </c>
      <c r="E90" s="149">
        <f>IF(others!F25="","",others!F25)</f>
        <v>2025</v>
      </c>
      <c r="F90" s="150">
        <f>IF(others!G25="","",others!G25)</f>
        <v>5.3056507823887511</v>
      </c>
      <c r="G90" s="150">
        <f>IF(others!H25="","",others!H25)</f>
        <v>0.13943722864691585</v>
      </c>
    </row>
    <row r="91" spans="1:7">
      <c r="A91" t="str">
        <f>IF(others!B26="","",others!B26)</f>
        <v>EE00</v>
      </c>
      <c r="B91" t="str">
        <f>IF(others!C26="","",others!C26)</f>
        <v>dheat</v>
      </c>
      <c r="C91" t="str">
        <f>IF(others!D26="","",others!D26)</f>
        <v/>
      </c>
      <c r="D91" t="str">
        <f>IF(others!E26="","",others!E26)</f>
        <v>National Trends</v>
      </c>
      <c r="E91" s="149">
        <f>IF(others!F26="","",others!F26)</f>
        <v>2030</v>
      </c>
      <c r="F91" s="150">
        <f>IF(others!G26="","",others!G26)</f>
        <v>4.8095277878259077</v>
      </c>
      <c r="G91" s="150">
        <f>IF(others!H26="","",others!H26)</f>
        <v>0.13943722864691585</v>
      </c>
    </row>
    <row r="92" spans="1:7">
      <c r="A92" t="str">
        <f>IF(others!B27="","",others!B27)</f>
        <v>EE00</v>
      </c>
      <c r="B92" t="str">
        <f>IF(others!C27="","",others!C27)</f>
        <v>dheat</v>
      </c>
      <c r="C92" t="str">
        <f>IF(others!D27="","",others!D27)</f>
        <v/>
      </c>
      <c r="D92" t="str">
        <f>IF(others!E27="","",others!E27)</f>
        <v>National Trends</v>
      </c>
      <c r="E92" s="149">
        <f>IF(others!F27="","",others!F27)</f>
        <v>2035</v>
      </c>
      <c r="F92" s="150">
        <f>IF(others!G27="","",others!G27)</f>
        <v>4.8095277878259077</v>
      </c>
      <c r="G92" s="150">
        <f>IF(others!H27="","",others!H27)</f>
        <v>0.13943722864691585</v>
      </c>
    </row>
    <row r="93" spans="1:7">
      <c r="A93" t="str">
        <f>IF(others!B28="","",others!B28)</f>
        <v>EE00</v>
      </c>
      <c r="B93" t="str">
        <f>IF(others!C28="","",others!C28)</f>
        <v>dheat</v>
      </c>
      <c r="C93" t="str">
        <f>IF(others!D28="","",others!D28)</f>
        <v/>
      </c>
      <c r="D93" t="str">
        <f>IF(others!E28="","",others!E28)</f>
        <v>National Trends</v>
      </c>
      <c r="E93" s="149">
        <f>IF(others!F28="","",others!F28)</f>
        <v>2040</v>
      </c>
      <c r="F93" s="150">
        <f>IF(others!G28="","",others!G28)</f>
        <v>4.8095277878259077</v>
      </c>
      <c r="G93" s="150">
        <f>IF(others!H28="","",others!H28)</f>
        <v>0.13943722864691585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K34" sqref="K34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177</v>
      </c>
      <c r="C5" s="70" t="s">
        <v>344</v>
      </c>
      <c r="D5" s="70" t="s">
        <v>345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f>SUMIFS(waterHeatingShare!$S$97:$S$137, waterHeatingShare!$A$97:$A$137, $B$2)</f>
        <v>0.1889210674010644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177</v>
      </c>
      <c r="C6" s="75" t="s">
        <v>344</v>
      </c>
      <c r="D6" s="75" t="s">
        <v>346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0.1889210674010644</v>
      </c>
      <c r="L6" s="122" t="s">
        <v>345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177</v>
      </c>
      <c r="C7" s="70" t="s">
        <v>344</v>
      </c>
      <c r="D7" s="70" t="s">
        <v>347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0.1889210674010644</v>
      </c>
      <c r="L7" s="122" t="s">
        <v>346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177</v>
      </c>
      <c r="C8" s="75" t="s">
        <v>344</v>
      </c>
      <c r="D8" s="75" t="s">
        <v>348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0.1889210674010644</v>
      </c>
      <c r="L8" s="122" t="s">
        <v>347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177</v>
      </c>
      <c r="C9" s="70" t="s">
        <v>344</v>
      </c>
      <c r="D9" s="70" t="s">
        <v>349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0.1889210674010644</v>
      </c>
      <c r="L9" s="122" t="s">
        <v>348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177</v>
      </c>
      <c r="C10" s="75" t="s">
        <v>344</v>
      </c>
      <c r="D10" s="75" t="s">
        <v>350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0.1889210674010644</v>
      </c>
      <c r="L10" s="122" t="s">
        <v>349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177</v>
      </c>
      <c r="C11" s="70" t="s">
        <v>344</v>
      </c>
      <c r="D11" s="70" t="s">
        <v>351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0.1889210674010644</v>
      </c>
      <c r="L11" s="122" t="s">
        <v>350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177</v>
      </c>
      <c r="C12" s="75" t="s">
        <v>344</v>
      </c>
      <c r="D12" s="75" t="s">
        <v>352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0.1889210674010644</v>
      </c>
      <c r="L12" s="122" t="s">
        <v>351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177</v>
      </c>
      <c r="C13" s="70" t="s">
        <v>344</v>
      </c>
      <c r="D13" s="70" t="s">
        <v>345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0.1889210674010644</v>
      </c>
      <c r="L13" s="122" t="s">
        <v>352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177</v>
      </c>
      <c r="C14" s="75" t="s">
        <v>344</v>
      </c>
      <c r="D14" s="75" t="s">
        <v>346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0.1889210674010644</v>
      </c>
    </row>
    <row r="15" spans="2:16">
      <c r="B15" s="69" t="s">
        <v>177</v>
      </c>
      <c r="C15" s="70" t="s">
        <v>344</v>
      </c>
      <c r="D15" s="70" t="s">
        <v>347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0.1889210674010644</v>
      </c>
    </row>
    <row r="16" spans="2:16">
      <c r="B16" s="74" t="s">
        <v>177</v>
      </c>
      <c r="C16" s="75" t="s">
        <v>344</v>
      </c>
      <c r="D16" s="75" t="s">
        <v>348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0.1889210674010644</v>
      </c>
    </row>
    <row r="17" spans="2:8">
      <c r="B17" s="70" t="s">
        <v>177</v>
      </c>
      <c r="C17" s="70" t="s">
        <v>344</v>
      </c>
      <c r="D17" s="70" t="s">
        <v>349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0.1889210674010644</v>
      </c>
    </row>
    <row r="18" spans="2:8">
      <c r="B18" s="75" t="s">
        <v>177</v>
      </c>
      <c r="C18" s="75" t="s">
        <v>344</v>
      </c>
      <c r="D18" s="75" t="s">
        <v>350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0.1889210674010644</v>
      </c>
    </row>
    <row r="19" spans="2:8">
      <c r="B19" s="70" t="s">
        <v>177</v>
      </c>
      <c r="C19" s="70" t="s">
        <v>344</v>
      </c>
      <c r="D19" s="70" t="s">
        <v>351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0.1889210674010644</v>
      </c>
    </row>
    <row r="20" spans="2:8">
      <c r="B20" s="75" t="s">
        <v>177</v>
      </c>
      <c r="C20" s="75" t="s">
        <v>344</v>
      </c>
      <c r="D20" s="75" t="s">
        <v>352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0.1889210674010644</v>
      </c>
    </row>
    <row r="21" spans="2:8">
      <c r="B21" s="69" t="s">
        <v>177</v>
      </c>
      <c r="C21" s="70" t="s">
        <v>344</v>
      </c>
      <c r="D21" s="70" t="s">
        <v>345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0.1889210674010644</v>
      </c>
    </row>
    <row r="22" spans="2:8">
      <c r="B22" s="74" t="s">
        <v>177</v>
      </c>
      <c r="C22" s="75" t="s">
        <v>344</v>
      </c>
      <c r="D22" s="75" t="s">
        <v>346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0.1889210674010644</v>
      </c>
    </row>
    <row r="23" spans="2:8">
      <c r="B23" s="69" t="s">
        <v>177</v>
      </c>
      <c r="C23" s="70" t="s">
        <v>344</v>
      </c>
      <c r="D23" s="70" t="s">
        <v>347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0.1889210674010644</v>
      </c>
    </row>
    <row r="24" spans="2:8">
      <c r="B24" s="74" t="s">
        <v>177</v>
      </c>
      <c r="C24" s="75" t="s">
        <v>344</v>
      </c>
      <c r="D24" s="75" t="s">
        <v>348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0.1889210674010644</v>
      </c>
    </row>
    <row r="25" spans="2:8">
      <c r="B25" s="70" t="s">
        <v>177</v>
      </c>
      <c r="C25" s="70" t="s">
        <v>344</v>
      </c>
      <c r="D25" s="70" t="s">
        <v>349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0.1889210674010644</v>
      </c>
    </row>
    <row r="26" spans="2:8">
      <c r="B26" s="75" t="s">
        <v>177</v>
      </c>
      <c r="C26" s="75" t="s">
        <v>344</v>
      </c>
      <c r="D26" s="75" t="s">
        <v>350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0.1889210674010644</v>
      </c>
    </row>
    <row r="27" spans="2:8">
      <c r="B27" s="70" t="s">
        <v>177</v>
      </c>
      <c r="C27" s="70" t="s">
        <v>344</v>
      </c>
      <c r="D27" s="70" t="s">
        <v>351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0.1889210674010644</v>
      </c>
    </row>
    <row r="28" spans="2:8">
      <c r="B28" s="75" t="s">
        <v>177</v>
      </c>
      <c r="C28" s="75" t="s">
        <v>344</v>
      </c>
      <c r="D28" s="75" t="s">
        <v>352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0.1889210674010644</v>
      </c>
    </row>
    <row r="29" spans="2:8">
      <c r="B29" s="69" t="s">
        <v>177</v>
      </c>
      <c r="C29" s="70" t="s">
        <v>344</v>
      </c>
      <c r="D29" s="70" t="s">
        <v>345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0.1889210674010644</v>
      </c>
    </row>
    <row r="30" spans="2:8">
      <c r="B30" s="74" t="s">
        <v>177</v>
      </c>
      <c r="C30" s="75" t="s">
        <v>344</v>
      </c>
      <c r="D30" s="75" t="s">
        <v>346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0.1889210674010644</v>
      </c>
    </row>
    <row r="31" spans="2:8">
      <c r="B31" s="69" t="s">
        <v>177</v>
      </c>
      <c r="C31" s="70" t="s">
        <v>344</v>
      </c>
      <c r="D31" s="70" t="s">
        <v>347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0.1889210674010644</v>
      </c>
    </row>
    <row r="32" spans="2:8">
      <c r="B32" s="74" t="s">
        <v>177</v>
      </c>
      <c r="C32" s="75" t="s">
        <v>344</v>
      </c>
      <c r="D32" s="75" t="s">
        <v>348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0.1889210674010644</v>
      </c>
    </row>
    <row r="33" spans="1:33">
      <c r="B33" s="70" t="s">
        <v>177</v>
      </c>
      <c r="C33" s="70" t="s">
        <v>344</v>
      </c>
      <c r="D33" s="70" t="s">
        <v>349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0.1889210674010644</v>
      </c>
    </row>
    <row r="34" spans="1:33">
      <c r="B34" s="75" t="s">
        <v>177</v>
      </c>
      <c r="C34" s="75" t="s">
        <v>344</v>
      </c>
      <c r="D34" s="75" t="s">
        <v>350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0.1889210674010644</v>
      </c>
    </row>
    <row r="35" spans="1:33">
      <c r="B35" s="70" t="s">
        <v>177</v>
      </c>
      <c r="C35" s="70" t="s">
        <v>344</v>
      </c>
      <c r="D35" s="70" t="s">
        <v>351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0.1889210674010644</v>
      </c>
    </row>
    <row r="36" spans="1:33">
      <c r="B36" s="75" t="s">
        <v>177</v>
      </c>
      <c r="C36" s="75" t="s">
        <v>344</v>
      </c>
      <c r="D36" s="75" t="s">
        <v>352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0.1889210674010644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345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HKI</v>
      </c>
      <c r="B58" s="108" t="str">
        <f t="shared" si="17"/>
        <v>Helsinki</v>
      </c>
      <c r="C58" s="59" t="s">
        <v>297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346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ESP</v>
      </c>
      <c r="B65" s="108" t="str">
        <f t="shared" si="40"/>
        <v>Espoo</v>
      </c>
      <c r="C65" s="59" t="s">
        <v>297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347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VAN</v>
      </c>
      <c r="B72" s="108" t="str">
        <f t="shared" si="46"/>
        <v>Vantaa</v>
      </c>
      <c r="C72" s="59" t="s">
        <v>297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348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TKU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TKU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TKU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TKU</v>
      </c>
      <c r="B79" s="108" t="str">
        <f t="shared" si="69"/>
        <v>Turku</v>
      </c>
      <c r="C79" s="59" t="s">
        <v>297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349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TRE</v>
      </c>
      <c r="B86" s="108" t="str">
        <f t="shared" si="92"/>
        <v>Tampere</v>
      </c>
      <c r="C86" s="59" t="s">
        <v>297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350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OUL</v>
      </c>
      <c r="B93" s="108" t="str">
        <f t="shared" si="115"/>
        <v>Oulu</v>
      </c>
      <c r="C93" s="59" t="s">
        <v>297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351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JKL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JKL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JKL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JKL</v>
      </c>
      <c r="B100" s="108" t="str">
        <f t="shared" si="138"/>
        <v>Jyväskylä</v>
      </c>
      <c r="C100" s="59" t="s">
        <v>297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352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ROF</v>
      </c>
      <c r="B107" s="108" t="str">
        <f t="shared" si="161"/>
        <v>Rest of Finland</v>
      </c>
      <c r="C107" s="59" t="s">
        <v>297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59" t="s">
        <v>278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workbookViewId="0">
      <selection activeCell="I89" sqref="I89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167</v>
      </c>
      <c r="C5" s="70" t="s">
        <v>344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f>SUMIFS(waterHeatingShare!$S$97:$S$137, waterHeatingShare!$A$97:$A$137, $B$2)</f>
        <v>0.16390100603672247</v>
      </c>
      <c r="L5" s="46" t="s">
        <v>180</v>
      </c>
      <c r="M5" s="46" t="s">
        <v>170</v>
      </c>
    </row>
    <row r="6" spans="2:16">
      <c r="B6" s="74" t="s">
        <v>168</v>
      </c>
      <c r="C6" s="75" t="s">
        <v>344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0.16390100603672247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0.16390100603672247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344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0.16390100603672247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344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0.16390100603672247</v>
      </c>
    </row>
    <row r="10" spans="2:16">
      <c r="B10" s="75" t="s">
        <v>169</v>
      </c>
      <c r="C10" s="75" t="s">
        <v>344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0.16390100603672247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344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0.16390100603672247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344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0.16390100603672247</v>
      </c>
    </row>
    <row r="13" spans="2:16">
      <c r="B13" s="70" t="s">
        <v>169</v>
      </c>
      <c r="C13" s="70" t="s">
        <v>344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0.16390100603672247</v>
      </c>
    </row>
    <row r="14" spans="2:16">
      <c r="B14" s="75" t="s">
        <v>167</v>
      </c>
      <c r="C14" s="75" t="s">
        <v>344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0.16390100603672247</v>
      </c>
    </row>
    <row r="15" spans="2:16">
      <c r="B15" s="70" t="s">
        <v>168</v>
      </c>
      <c r="C15" s="70" t="s">
        <v>344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0.16390100603672247</v>
      </c>
      <c r="M15" s="46" t="s">
        <v>185</v>
      </c>
    </row>
    <row r="16" spans="2:16">
      <c r="B16" s="75" t="s">
        <v>169</v>
      </c>
      <c r="C16" s="75" t="s">
        <v>344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0.16390100603672247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52">
        <v>2022</v>
      </c>
      <c r="Z75" s="52">
        <v>2023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7070.8</v>
      </c>
      <c r="Z76" s="62">
        <v>7852.8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3036.6</v>
      </c>
      <c r="Z77" s="62">
        <v>3079.1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85</v>
      </c>
      <c r="Z78" s="62">
        <v>94.8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76</v>
      </c>
      <c r="Z79" s="62">
        <v>49.9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1965</v>
      </c>
      <c r="Z80" s="62">
        <v>2290.1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262.2</v>
      </c>
      <c r="Z81" s="62">
        <v>244.5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509.2</v>
      </c>
      <c r="Z82" s="62">
        <v>821.9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669.8</v>
      </c>
      <c r="Z83" s="62">
        <v>737.6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  <c r="Y84" s="62">
        <v>158.69999999999999</v>
      </c>
      <c r="Z84" s="62">
        <v>234.4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  <c r="Y85" s="62">
        <v>42.3</v>
      </c>
      <c r="Z85" s="62">
        <v>27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  <c r="Y86" s="62">
        <v>266.10000000000002</v>
      </c>
      <c r="Z86" s="62">
        <v>273.3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C5" sqref="C5:C20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189</v>
      </c>
      <c r="C5" s="70" t="s">
        <v>344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f>SUMIFS(waterHeatingShare!$S$97:$S$137, waterHeatingShare!$A$97:$A$137, $B$2)</f>
        <v>0.20394175603147682</v>
      </c>
      <c r="L5" s="46"/>
      <c r="M5" s="46"/>
    </row>
    <row r="6" spans="2:16">
      <c r="B6" s="74" t="s">
        <v>194</v>
      </c>
      <c r="C6" s="75" t="s">
        <v>344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0.20394175603147682</v>
      </c>
    </row>
    <row r="7" spans="2:16">
      <c r="B7" s="69" t="s">
        <v>207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0.20394175603147682</v>
      </c>
      <c r="M7" s="46">
        <v>2025</v>
      </c>
      <c r="N7" s="46">
        <v>2030</v>
      </c>
    </row>
    <row r="8" spans="2:16">
      <c r="B8" s="74" t="s">
        <v>212</v>
      </c>
      <c r="C8" s="75" t="s">
        <v>344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0.20394175603147682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344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0.20394175603147682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344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0.20394175603147682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344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0.20394175603147682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344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0.20394175603147682</v>
      </c>
    </row>
    <row r="13" spans="2:16">
      <c r="B13" s="70" t="s">
        <v>189</v>
      </c>
      <c r="C13" s="70" t="s">
        <v>344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0.20394175603147682</v>
      </c>
    </row>
    <row r="14" spans="2:16">
      <c r="B14" s="75" t="s">
        <v>194</v>
      </c>
      <c r="C14" s="75" t="s">
        <v>344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0.20394175603147682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344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0.20394175603147682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344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0.20394175603147682</v>
      </c>
    </row>
    <row r="17" spans="2:18">
      <c r="B17" s="70" t="s">
        <v>189</v>
      </c>
      <c r="C17" s="70" t="s">
        <v>344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0.20394175603147682</v>
      </c>
    </row>
    <row r="18" spans="2:18">
      <c r="B18" s="75" t="s">
        <v>194</v>
      </c>
      <c r="C18" s="75" t="s">
        <v>344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0.20394175603147682</v>
      </c>
    </row>
    <row r="19" spans="2:18">
      <c r="B19" s="70" t="s">
        <v>207</v>
      </c>
      <c r="C19" s="70" t="s">
        <v>344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0.20394175603147682</v>
      </c>
    </row>
    <row r="20" spans="2:18">
      <c r="B20" s="75" t="s">
        <v>212</v>
      </c>
      <c r="C20" s="75" t="s">
        <v>344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0.20394175603147682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workbookViewId="0">
      <selection activeCell="C5" sqref="C5:C12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 t="s">
        <v>170</v>
      </c>
    </row>
    <row r="5" spans="2:16">
      <c r="B5" s="69" t="s">
        <v>239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f>SUMIFS(waterHeatingShare!$S$97:$S$137, waterHeatingShare!$A$97:$A$137, $B$2)</f>
        <v>0.27663532355457499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344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0.27663532355457499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344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0.27663532355457499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344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0.27663532355457499</v>
      </c>
    </row>
    <row r="9" spans="2:16">
      <c r="B9" s="70" t="s">
        <v>239</v>
      </c>
      <c r="C9" s="70" t="s">
        <v>344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0.27663532355457499</v>
      </c>
    </row>
    <row r="10" spans="2:16">
      <c r="B10" s="75" t="s">
        <v>240</v>
      </c>
      <c r="C10" s="75" t="s">
        <v>344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0.27663532355457499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344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0.27663532355457499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344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0.27663532355457499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3" t="s">
        <v>248</v>
      </c>
      <c r="Q30" s="163"/>
      <c r="R30" s="163"/>
      <c r="S30" s="163"/>
      <c r="T30" s="163"/>
      <c r="U30" s="163"/>
      <c r="V30" s="163"/>
      <c r="W30" s="163"/>
    </row>
    <row r="31" spans="2:23" ht="19.5" thickBot="1">
      <c r="B31" s="160" t="s">
        <v>241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 t="s">
        <v>249</v>
      </c>
      <c r="Q31" s="160"/>
      <c r="R31" s="160"/>
      <c r="S31" s="160"/>
      <c r="T31" s="160"/>
      <c r="U31" s="160"/>
      <c r="V31" s="160"/>
      <c r="W31" s="160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</row>
    <row r="39" spans="1:26" ht="15.75" thickBot="1">
      <c r="B39" s="162" t="s">
        <v>247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3" t="s">
        <v>251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spans="2:31" ht="19.5" thickBot="1">
      <c r="B57" s="160" t="s">
        <v>252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R28"/>
  <sheetViews>
    <sheetView workbookViewId="0">
      <selection activeCell="F19" sqref="F19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299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f>SUMIFS(waterHeatingShare!$S$97:$S$137, waterHeatingShare!$A$97:$A$137, J5)</f>
        <v>0.20111362756301171</v>
      </c>
      <c r="J5" t="str">
        <f>VLOOKUP($B5,$L$5:$R$10,7,FALSE)</f>
        <v>Germany</v>
      </c>
      <c r="L5" s="46" t="s">
        <v>299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299</v>
      </c>
      <c r="C6" s="75" t="s">
        <v>344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78">
        <f>SUMIFS(waterHeatingShare!$S$97:$S$137, waterHeatingShare!$A$97:$A$137, J6)</f>
        <v>0.20111362756301171</v>
      </c>
      <c r="J6" t="str">
        <f t="shared" ref="J6:J28" si="1">VLOOKUP($B6,$L$5:$R$10,7,FALSE)</f>
        <v>Germany</v>
      </c>
      <c r="L6" s="46" t="s">
        <v>300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299</v>
      </c>
      <c r="C7" s="70" t="s">
        <v>344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f>SUMIFS(waterHeatingShare!$S$97:$S$137, waterHeatingShare!$A$97:$A$137, J7)</f>
        <v>0.20111362756301171</v>
      </c>
      <c r="J7" t="str">
        <f>VLOOKUP($B7,$L$5:$R$10,7,FALSE)</f>
        <v>Germany</v>
      </c>
      <c r="L7" s="46" t="s">
        <v>301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299</v>
      </c>
      <c r="C8" s="75" t="s">
        <v>344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78">
        <f>SUMIFS(waterHeatingShare!$S$97:$S$137, waterHeatingShare!$A$97:$A$137, J8)</f>
        <v>0.20111362756301171</v>
      </c>
      <c r="J8" t="str">
        <f t="shared" si="1"/>
        <v>Germany</v>
      </c>
      <c r="L8" s="46" t="s">
        <v>302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300</v>
      </c>
      <c r="C9" s="70" t="s">
        <v>344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73">
        <f>SUMIFS(waterHeatingShare!$S$97:$S$137, waterHeatingShare!$A$97:$A$137, J9)</f>
        <v>0.20141127343666548</v>
      </c>
      <c r="J9" t="str">
        <f t="shared" si="1"/>
        <v>Poland</v>
      </c>
      <c r="L9" s="46" t="s">
        <v>303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300</v>
      </c>
      <c r="C10" s="75" t="s">
        <v>344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78">
        <f>SUMIFS(waterHeatingShare!$S$97:$S$137, waterHeatingShare!$A$97:$A$137, J10)</f>
        <v>0.20141127343666548</v>
      </c>
      <c r="J10" t="str">
        <f t="shared" si="1"/>
        <v>Poland</v>
      </c>
      <c r="L10" s="46" t="s">
        <v>298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300</v>
      </c>
      <c r="C11" s="70" t="s">
        <v>344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73">
        <f>SUMIFS(waterHeatingShare!$S$97:$S$137, waterHeatingShare!$A$97:$A$137, J11)</f>
        <v>0.20141127343666548</v>
      </c>
      <c r="J11" t="str">
        <f t="shared" si="1"/>
        <v>Poland</v>
      </c>
    </row>
    <row r="12" spans="2:18">
      <c r="B12" s="74" t="s">
        <v>300</v>
      </c>
      <c r="C12" s="75" t="s">
        <v>344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78">
        <f>SUMIFS(waterHeatingShare!$S$97:$S$137, waterHeatingShare!$A$97:$A$137, J12)</f>
        <v>0.20141127343666548</v>
      </c>
      <c r="J12" t="str">
        <f t="shared" si="1"/>
        <v>Poland</v>
      </c>
    </row>
    <row r="13" spans="2:18">
      <c r="B13" s="70" t="s">
        <v>301</v>
      </c>
      <c r="C13" s="70" t="s">
        <v>344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8.1988831734358687</v>
      </c>
      <c r="H13" s="73">
        <f>SUMIFS(waterHeatingShare!$S$97:$S$137, waterHeatingShare!$A$97:$A$137, J13)</f>
        <v>0.22428832337960816</v>
      </c>
      <c r="J13" t="str">
        <f t="shared" si="1"/>
        <v>Latvia</v>
      </c>
    </row>
    <row r="14" spans="2:18">
      <c r="B14" s="75" t="s">
        <v>301</v>
      </c>
      <c r="C14" s="75" t="s">
        <v>344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8.4817338510628915</v>
      </c>
      <c r="H14" s="78">
        <f>SUMIFS(waterHeatingShare!$S$97:$S$137, waterHeatingShare!$A$97:$A$137, J14)</f>
        <v>0.22428832337960816</v>
      </c>
      <c r="J14" t="str">
        <f t="shared" si="1"/>
        <v>Latvia</v>
      </c>
    </row>
    <row r="15" spans="2:18">
      <c r="B15" s="70" t="s">
        <v>301</v>
      </c>
      <c r="C15" s="70" t="s">
        <v>344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8.4817338510628915</v>
      </c>
      <c r="H15" s="73">
        <f>SUMIFS(waterHeatingShare!$S$97:$S$137, waterHeatingShare!$A$97:$A$137, J15)</f>
        <v>0.22428832337960816</v>
      </c>
      <c r="J15" t="str">
        <f t="shared" si="1"/>
        <v>Latvia</v>
      </c>
    </row>
    <row r="16" spans="2:18">
      <c r="B16" s="75" t="s">
        <v>301</v>
      </c>
      <c r="C16" s="75" t="s">
        <v>344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8.4817338510628915</v>
      </c>
      <c r="H16" s="78">
        <f>SUMIFS(waterHeatingShare!$S$97:$S$137, waterHeatingShare!$A$97:$A$137, J16)</f>
        <v>0.22428832337960816</v>
      </c>
      <c r="J16" t="str">
        <f t="shared" si="1"/>
        <v>Latvia</v>
      </c>
    </row>
    <row r="17" spans="2:10">
      <c r="B17" s="70" t="s">
        <v>302</v>
      </c>
      <c r="C17" s="70" t="s">
        <v>344</v>
      </c>
      <c r="D17" s="70"/>
      <c r="E17" s="70" t="s">
        <v>179</v>
      </c>
      <c r="F17" s="71">
        <v>2025</v>
      </c>
      <c r="G17" s="154" cm="1">
        <f t="array" ref="G17">SUM($M$5:$P$10 * ($L$5:$L$10=$B17) * ($M$4:$P$4=$F17))/1000</f>
        <v>7.5298520086006029</v>
      </c>
      <c r="H17" s="73">
        <f>SUMIFS(waterHeatingShare!$S$97:$S$137, waterHeatingShare!$A$97:$A$137, J17)</f>
        <v>0.12619027630452903</v>
      </c>
      <c r="J17" t="str">
        <f t="shared" si="1"/>
        <v>Lithuania</v>
      </c>
    </row>
    <row r="18" spans="2:10">
      <c r="B18" s="75" t="s">
        <v>302</v>
      </c>
      <c r="C18" s="75" t="s">
        <v>344</v>
      </c>
      <c r="D18" s="75"/>
      <c r="E18" s="75" t="s">
        <v>179</v>
      </c>
      <c r="F18" s="76">
        <v>2030</v>
      </c>
      <c r="G18" s="155" cm="1">
        <f t="array" ref="G18">SUM($M$5:$P$10 * ($L$5:$L$10=$B18) * ($M$4:$P$4=$F18))/1000</f>
        <v>6.8631268116937134</v>
      </c>
      <c r="H18" s="78">
        <f>SUMIFS(waterHeatingShare!$S$97:$S$137, waterHeatingShare!$A$97:$A$137, J18)</f>
        <v>0.12619027630452903</v>
      </c>
      <c r="J18" t="str">
        <f t="shared" si="1"/>
        <v>Lithuania</v>
      </c>
    </row>
    <row r="19" spans="2:10">
      <c r="B19" s="70" t="s">
        <v>302</v>
      </c>
      <c r="C19" s="70" t="s">
        <v>344</v>
      </c>
      <c r="D19" s="70"/>
      <c r="E19" s="70" t="s">
        <v>179</v>
      </c>
      <c r="F19" s="71">
        <v>2035</v>
      </c>
      <c r="G19" s="154" cm="1">
        <f t="array" ref="G19">SUM($M$5:$P$10 * ($L$5:$L$10=$B19) * ($M$4:$P$4=$F19))/1000</f>
        <v>6.8631268116937134</v>
      </c>
      <c r="H19" s="73">
        <f>SUMIFS(waterHeatingShare!$S$97:$S$137, waterHeatingShare!$A$97:$A$137, J19)</f>
        <v>0.12619027630452903</v>
      </c>
      <c r="J19" t="str">
        <f t="shared" si="1"/>
        <v>Lithuania</v>
      </c>
    </row>
    <row r="20" spans="2:10">
      <c r="B20" s="75" t="s">
        <v>302</v>
      </c>
      <c r="C20" s="75" t="s">
        <v>344</v>
      </c>
      <c r="D20" s="75"/>
      <c r="E20" s="75" t="s">
        <v>179</v>
      </c>
      <c r="F20" s="76">
        <v>2040</v>
      </c>
      <c r="G20" s="155" cm="1">
        <f t="array" ref="G20">SUM($M$5:$P$10 * ($L$5:$L$10=$B20) * ($M$4:$P$4=$F20))/1000</f>
        <v>6.8631268116937134</v>
      </c>
      <c r="H20" s="78">
        <f>SUMIFS(waterHeatingShare!$S$97:$S$137, waterHeatingShare!$A$97:$A$137, J20)</f>
        <v>0.12619027630452903</v>
      </c>
      <c r="J20" t="str">
        <f t="shared" si="1"/>
        <v>Lithuania</v>
      </c>
    </row>
    <row r="21" spans="2:10">
      <c r="B21" s="70" t="s">
        <v>303</v>
      </c>
      <c r="C21" s="70" t="s">
        <v>344</v>
      </c>
      <c r="D21" s="70"/>
      <c r="E21" s="70" t="s">
        <v>179</v>
      </c>
      <c r="F21" s="71">
        <v>2025</v>
      </c>
      <c r="G21" s="154" cm="1">
        <f t="array" ref="G21">SUM($M$5:$P$10 * ($L$5:$L$10=$B21) * ($M$4:$P$4=$F21))/1000</f>
        <v>10.363858136581518</v>
      </c>
      <c r="H21" s="73">
        <f>SUMIFS(waterHeatingShare!$S$97:$S$137, waterHeatingShare!$A$97:$A$137, J21)</f>
        <v>0.17141030846095692</v>
      </c>
      <c r="J21" t="str">
        <f t="shared" si="1"/>
        <v>Austria</v>
      </c>
    </row>
    <row r="22" spans="2:10">
      <c r="B22" s="75" t="s">
        <v>303</v>
      </c>
      <c r="C22" s="75" t="s">
        <v>344</v>
      </c>
      <c r="D22" s="75"/>
      <c r="E22" s="75" t="s">
        <v>179</v>
      </c>
      <c r="F22" s="76">
        <v>2030</v>
      </c>
      <c r="G22" s="155" cm="1">
        <f t="array" ref="G22">SUM($M$5:$P$10 * ($L$5:$L$10=$B22) * ($M$4:$P$4=$F22))/1000</f>
        <v>9.9710144775995282</v>
      </c>
      <c r="H22" s="78">
        <f>SUMIFS(waterHeatingShare!$S$97:$S$137, waterHeatingShare!$A$97:$A$137, J22)</f>
        <v>0.17141030846095692</v>
      </c>
      <c r="J22" t="str">
        <f t="shared" si="1"/>
        <v>Austria</v>
      </c>
    </row>
    <row r="23" spans="2:10">
      <c r="B23" s="70" t="s">
        <v>303</v>
      </c>
      <c r="C23" s="70" t="s">
        <v>344</v>
      </c>
      <c r="D23" s="70"/>
      <c r="E23" s="70" t="s">
        <v>179</v>
      </c>
      <c r="F23" s="71">
        <v>2035</v>
      </c>
      <c r="G23" s="154" cm="1">
        <f t="array" ref="G23">SUM($M$5:$P$10 * ($L$5:$L$10=$B23) * ($M$4:$P$4=$F23))/1000</f>
        <v>9.9710144775995282</v>
      </c>
      <c r="H23" s="73">
        <f>SUMIFS(waterHeatingShare!$S$97:$S$137, waterHeatingShare!$A$97:$A$137, J23)</f>
        <v>0.17141030846095692</v>
      </c>
      <c r="J23" t="str">
        <f t="shared" si="1"/>
        <v>Austria</v>
      </c>
    </row>
    <row r="24" spans="2:10">
      <c r="B24" s="75" t="s">
        <v>303</v>
      </c>
      <c r="C24" s="75" t="s">
        <v>344</v>
      </c>
      <c r="D24" s="75"/>
      <c r="E24" s="75" t="s">
        <v>179</v>
      </c>
      <c r="F24" s="76">
        <v>2040</v>
      </c>
      <c r="G24" s="155" cm="1">
        <f t="array" ref="G24">SUM($M$5:$P$10 * ($L$5:$L$10=$B24) * ($M$4:$P$4=$F24))/1000</f>
        <v>9.9710144775995282</v>
      </c>
      <c r="H24" s="78">
        <f>SUMIFS(waterHeatingShare!$S$97:$S$137, waterHeatingShare!$A$97:$A$137, J24)</f>
        <v>0.17141030846095692</v>
      </c>
      <c r="J24" t="str">
        <f t="shared" si="1"/>
        <v>Austria</v>
      </c>
    </row>
    <row r="25" spans="2:10">
      <c r="B25" s="70" t="s">
        <v>298</v>
      </c>
      <c r="C25" s="70" t="s">
        <v>344</v>
      </c>
      <c r="D25" s="70"/>
      <c r="E25" s="70" t="s">
        <v>179</v>
      </c>
      <c r="F25" s="71">
        <v>2025</v>
      </c>
      <c r="G25" s="154" cm="1">
        <f t="array" ref="G25">SUM($M$5:$P$10 * ($L$5:$L$10=$B25) * ($M$4:$P$4=$F25))/1000</f>
        <v>5.3056507823887511</v>
      </c>
      <c r="H25" s="73">
        <f>SUMIFS(waterHeatingShare!$S$97:$S$137, waterHeatingShare!$A$97:$A$137, J25)</f>
        <v>0.13943722864691585</v>
      </c>
      <c r="J25" t="str">
        <f t="shared" si="1"/>
        <v>Estonia</v>
      </c>
    </row>
    <row r="26" spans="2:10">
      <c r="B26" s="75" t="s">
        <v>298</v>
      </c>
      <c r="C26" s="75" t="s">
        <v>344</v>
      </c>
      <c r="D26" s="75"/>
      <c r="E26" s="75" t="s">
        <v>179</v>
      </c>
      <c r="F26" s="76">
        <v>2030</v>
      </c>
      <c r="G26" s="155" cm="1">
        <f t="array" ref="G26">SUM($M$5:$P$10 * ($L$5:$L$10=$B26) * ($M$4:$P$4=$F26))/1000</f>
        <v>4.8095277878259077</v>
      </c>
      <c r="H26" s="78">
        <f>SUMIFS(waterHeatingShare!$S$97:$S$137, waterHeatingShare!$A$97:$A$137, J26)</f>
        <v>0.13943722864691585</v>
      </c>
      <c r="J26" t="str">
        <f t="shared" si="1"/>
        <v>Estonia</v>
      </c>
    </row>
    <row r="27" spans="2:10">
      <c r="B27" s="70" t="s">
        <v>298</v>
      </c>
      <c r="C27" s="70" t="s">
        <v>344</v>
      </c>
      <c r="D27" s="70"/>
      <c r="E27" s="70" t="s">
        <v>179</v>
      </c>
      <c r="F27" s="71">
        <v>2035</v>
      </c>
      <c r="G27" s="154" cm="1">
        <f t="array" ref="G27">SUM($M$5:$P$10 * ($L$5:$L$10=$B27) * ($M$4:$P$4=$F27))/1000</f>
        <v>4.8095277878259077</v>
      </c>
      <c r="H27" s="73">
        <f>SUMIFS(waterHeatingShare!$S$97:$S$137, waterHeatingShare!$A$97:$A$137, J27)</f>
        <v>0.13943722864691585</v>
      </c>
      <c r="J27" t="str">
        <f t="shared" si="1"/>
        <v>Estonia</v>
      </c>
    </row>
    <row r="28" spans="2:10">
      <c r="B28" s="75" t="s">
        <v>298</v>
      </c>
      <c r="C28" s="75" t="s">
        <v>344</v>
      </c>
      <c r="D28" s="75"/>
      <c r="E28" s="75" t="s">
        <v>179</v>
      </c>
      <c r="F28" s="76">
        <v>2040</v>
      </c>
      <c r="G28" s="155" cm="1">
        <f t="array" ref="G28">SUM($M$5:$P$10 * ($L$5:$L$10=$B28) * ($M$4:$P$4=$F28))/1000</f>
        <v>4.8095277878259077</v>
      </c>
      <c r="H28" s="78">
        <f>SUMIFS(waterHeatingShare!$S$97:$S$137, waterHeatingShare!$A$97:$A$137, J28)</f>
        <v>0.13943722864691585</v>
      </c>
      <c r="J28" t="str">
        <f t="shared" si="1"/>
        <v>Estonia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4" t="s">
        <v>29</v>
      </c>
      <c r="B13" s="164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4" t="s">
        <v>29</v>
      </c>
      <c r="B12" s="164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U10" sqref="U10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67" t="s">
        <v>43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demanddata_dh</vt:lpstr>
      <vt:lpstr>Finland</vt:lpstr>
      <vt:lpstr>Norway</vt:lpstr>
      <vt:lpstr>Sweden</vt:lpstr>
      <vt:lpstr>Denmark</vt:lpstr>
      <vt:lpstr>others</vt:lpstr>
      <vt:lpstr>DH demand, eurostat</vt:lpstr>
      <vt:lpstr>DH demand, country-by-country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2025-04-15T12:23:38Z</dcterms:modified>
</cp:coreProperties>
</file>