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32343a8b4590e3/Git hub/"/>
    </mc:Choice>
  </mc:AlternateContent>
  <xr:revisionPtr revIDLastSave="0" documentId="13_ncr:1_{66AAAD31-F464-4F42-9A54-76345E407011}" xr6:coauthVersionLast="47" xr6:coauthVersionMax="47" xr10:uidLastSave="{00000000-0000-0000-0000-000000000000}"/>
  <bookViews>
    <workbookView xWindow="-108" yWindow="-108" windowWidth="23256" windowHeight="12456" firstSheet="2" activeTab="2" xr2:uid="{634929E5-41C4-4927-A4C7-F6299BFE6FD4}"/>
  </bookViews>
  <sheets>
    <sheet name="Project Charter" sheetId="1" r:id="rId1"/>
    <sheet name="Risk Register" sheetId="2" r:id="rId2"/>
    <sheet name="Issues Log" sheetId="13" r:id="rId3"/>
    <sheet name="Communication Plan" sheetId="9" r:id="rId4"/>
    <sheet name="Stakeholder Register" sheetId="10" r:id="rId5"/>
    <sheet name="Change Management Plan" sheetId="15" r:id="rId6"/>
    <sheet name="Project Budget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6" l="1"/>
  <c r="B41" i="16" s="1"/>
  <c r="C37" i="16"/>
  <c r="D41" i="16" s="1"/>
  <c r="E37" i="16"/>
  <c r="F41" i="16" s="1"/>
  <c r="G37" i="16"/>
  <c r="H41" i="16" s="1"/>
  <c r="J37" i="16"/>
  <c r="I41" i="16"/>
  <c r="J41" i="16"/>
  <c r="E42" i="2"/>
  <c r="V3" i="2"/>
  <c r="V4" i="2"/>
  <c r="V5" i="2"/>
  <c r="V6" i="2"/>
  <c r="V7" i="2"/>
  <c r="V8" i="2"/>
  <c r="V9" i="2"/>
  <c r="V10" i="2"/>
  <c r="V11" i="2"/>
  <c r="V12" i="2"/>
  <c r="V13" i="2"/>
  <c r="V14" i="2"/>
  <c r="U3" i="2"/>
</calcChain>
</file>

<file path=xl/sharedStrings.xml><?xml version="1.0" encoding="utf-8"?>
<sst xmlns="http://schemas.openxmlformats.org/spreadsheetml/2006/main" count="544" uniqueCount="438">
  <si>
    <t>Win Financial Group IT Infrastructure Upgrade</t>
  </si>
  <si>
    <t>New IT System</t>
  </si>
  <si>
    <t>SPONSOR</t>
  </si>
  <si>
    <t>PROJECT MANAGER</t>
  </si>
  <si>
    <t>The Win Financial Group (WFG) is a successful financial consulting company experiencing significant growth. With approximately 30 employees and plans to expand to 200 employees within the next year, WFG has leased a 20,000-square-foot building. The current IT infrastructure needs an upgrade to support this growth, and WFG is seeking a partner to acquire and implement a new Network Architecture.</t>
  </si>
  <si>
    <t>Win Financial Group C/O James Deo</t>
  </si>
  <si>
    <t>Kumari Akanksha</t>
  </si>
  <si>
    <t>PROJECT TEAM</t>
  </si>
  <si>
    <t>WFG Management Team</t>
  </si>
  <si>
    <t>NAME</t>
  </si>
  <si>
    <t>ROLE</t>
  </si>
  <si>
    <t>IT team</t>
  </si>
  <si>
    <t>Apoorva Dharadhar</t>
  </si>
  <si>
    <t>Engineering</t>
  </si>
  <si>
    <t>Network Administrators</t>
  </si>
  <si>
    <t>Mohdizhaaramzad Khan</t>
  </si>
  <si>
    <t>Design/ Testing</t>
  </si>
  <si>
    <t>Architect and Engineering Team</t>
  </si>
  <si>
    <t>Krishnaswathi Peetha</t>
  </si>
  <si>
    <t>Communications</t>
  </si>
  <si>
    <t>Accounting team of WFG</t>
  </si>
  <si>
    <t>Lakshmialekhya Tatampudi</t>
  </si>
  <si>
    <t>Finance</t>
  </si>
  <si>
    <t>Angle Investors of WFG</t>
  </si>
  <si>
    <t>To design and implement a robust IT infrastructure for WFG, supporting the company's growth to 200 employees within the next year.</t>
  </si>
  <si>
    <t>IN SCOPE</t>
  </si>
  <si>
    <t>OUT OF SCOPE</t>
  </si>
  <si>
    <t>Design</t>
  </si>
  <si>
    <t xml:space="preserve">Labour cost </t>
  </si>
  <si>
    <t>Wired Edge Network</t>
  </si>
  <si>
    <t>MS Applications</t>
  </si>
  <si>
    <t>Core Network</t>
  </si>
  <si>
    <t>cubicles</t>
  </si>
  <si>
    <t>Creation of physical layer</t>
  </si>
  <si>
    <t>Tuesday, December 16, 2023</t>
  </si>
  <si>
    <t>WiFi Edge Network</t>
  </si>
  <si>
    <t>patch cables</t>
  </si>
  <si>
    <t>wireless Network design</t>
  </si>
  <si>
    <t>Tuesday, January 12, 2024</t>
  </si>
  <si>
    <t>Local Active Directory (AD) Server</t>
  </si>
  <si>
    <t>Furniture</t>
  </si>
  <si>
    <t xml:space="preserve">Ad Server Instalation / Setup </t>
  </si>
  <si>
    <t>Tuesday, Feb 6, 2024</t>
  </si>
  <si>
    <t>Local File Share Server</t>
  </si>
  <si>
    <t>Firewall</t>
  </si>
  <si>
    <t>File Share Server / Setup</t>
  </si>
  <si>
    <t>Tuesday, March 25, 2024</t>
  </si>
  <si>
    <t>Cloud-based Active Directory (AD) Server</t>
  </si>
  <si>
    <t>Anti virus</t>
  </si>
  <si>
    <t>Fault-tolerant cloud-based Active Directory server</t>
  </si>
  <si>
    <t>Tuesday, April 3, 2024</t>
  </si>
  <si>
    <t>Software Licensing</t>
  </si>
  <si>
    <t>Project Turnover</t>
  </si>
  <si>
    <t>Friday, May 3, 2021</t>
  </si>
  <si>
    <t>Subscriptions</t>
  </si>
  <si>
    <t xml:space="preserve">Switces </t>
  </si>
  <si>
    <t>SCOPE                MEDIUM FLEXIBILITY</t>
  </si>
  <si>
    <t>Routers</t>
  </si>
  <si>
    <t>SCHEDULE             HIGH  FLEXIBILITY</t>
  </si>
  <si>
    <t>Computers</t>
  </si>
  <si>
    <t>COST             LOW FLEXIBILITY</t>
  </si>
  <si>
    <t>Ip phones</t>
  </si>
  <si>
    <t>ASSUMPTIONAS &amp; CONSTRAINTS</t>
  </si>
  <si>
    <t>1. Implementation of the entire IT infrastructure within the specified timeline</t>
  </si>
  <si>
    <t>1. Adequate power and network infrastructure in the leased building.</t>
  </si>
  <si>
    <t>2. No disruptions to daily operations during the implementation phase.</t>
  </si>
  <si>
    <t>2. Full cooperation from WFG's IT team during the implementation phase.</t>
  </si>
  <si>
    <t>3. Scalability to accommodate the planned growth to 200 employees.</t>
  </si>
  <si>
    <t>3. Project is fully funded.</t>
  </si>
  <si>
    <t>4. Fault-tolerant and redundant systems for critical services.</t>
  </si>
  <si>
    <t>4. There is separate rooms for MDF and IDF</t>
  </si>
  <si>
    <t>5. Seamless connectivity for all end-users</t>
  </si>
  <si>
    <t xml:space="preserve">RISK </t>
  </si>
  <si>
    <t>The project will follow a phased approach, similar to the Waterfall project management model. Each component of the IT infrastructure will be implemented sequentially, ensuring proper integration and functionality.</t>
  </si>
  <si>
    <t>HIGH</t>
  </si>
  <si>
    <t>Potential delays due to unforeseen technical challenges</t>
  </si>
  <si>
    <t>Sudden increase in project scope</t>
  </si>
  <si>
    <t>MEDIUM</t>
  </si>
  <si>
    <t>Integration challenges between local and cloud servers</t>
  </si>
  <si>
    <t>All necessary documentation will be submitted to Win Financial Group in accordance with plan and schedule.</t>
  </si>
  <si>
    <t>LOW</t>
  </si>
  <si>
    <t>Third-party vendor delays</t>
  </si>
  <si>
    <t xml:space="preserve">Avability of selected network devices </t>
  </si>
  <si>
    <t>Always have some buffer time for unseen issues</t>
  </si>
  <si>
    <t>Printed Name: James Deo, Contracting Officer - 108th Neil Hills</t>
  </si>
  <si>
    <t xml:space="preserve">Regular communication with stakeholders 
 </t>
  </si>
  <si>
    <t>Referring technical documentations</t>
  </si>
  <si>
    <t>Scope, cost, and schedule uncertainty;</t>
  </si>
  <si>
    <t>Printed Name: Kumari Akanksha - Project Manager</t>
  </si>
  <si>
    <t xml:space="preserve">Hardware cost :                                                     </t>
  </si>
  <si>
    <t>$ 35,000</t>
  </si>
  <si>
    <t xml:space="preserve">Software Licensing  cost : </t>
  </si>
  <si>
    <t>$ 12,000</t>
  </si>
  <si>
    <t>Cloud Services Fees</t>
  </si>
  <si>
    <t>$ 1,65 0</t>
  </si>
  <si>
    <t>Labour Cost</t>
  </si>
  <si>
    <t>$ 47, 000</t>
  </si>
  <si>
    <r>
      <rPr>
        <b/>
        <sz val="11"/>
        <color rgb="FFFFFFFF"/>
        <rFont val="Calibri"/>
        <family val="2"/>
      </rPr>
      <t>PROJECT CHARTER</t>
    </r>
  </si>
  <si>
    <r>
      <rPr>
        <b/>
        <sz val="11"/>
        <color rgb="FFFFFFFF"/>
        <rFont val="Calibri"/>
        <family val="2"/>
      </rPr>
      <t>PROJECT NAME</t>
    </r>
  </si>
  <si>
    <r>
      <rPr>
        <b/>
        <sz val="11"/>
        <color rgb="FFFFFFFF"/>
        <rFont val="Calibri"/>
        <family val="2"/>
      </rPr>
      <t>DATE</t>
    </r>
  </si>
  <si>
    <r>
      <rPr>
        <b/>
        <sz val="11"/>
        <color rgb="FFFFFFFF"/>
        <rFont val="Calibri"/>
        <family val="2"/>
      </rPr>
      <t>AREA OF FOCUS</t>
    </r>
  </si>
  <si>
    <r>
      <rPr>
        <b/>
        <sz val="11"/>
        <color rgb="FFFFFFFF"/>
        <rFont val="Calibri"/>
        <family val="2"/>
      </rPr>
      <t>BUSINESS CASE</t>
    </r>
  </si>
  <si>
    <r>
      <rPr>
        <b/>
        <sz val="11"/>
        <color rgb="FFFFFFFF"/>
        <rFont val="Calibri"/>
        <family val="2"/>
      </rPr>
      <t>STAKEHOLDERS</t>
    </r>
  </si>
  <si>
    <r>
      <rPr>
        <b/>
        <sz val="11"/>
        <color rgb="FFFFFFFF"/>
        <rFont val="Calibri"/>
        <family val="2"/>
      </rPr>
      <t>GOAL</t>
    </r>
  </si>
  <si>
    <r>
      <rPr>
        <b/>
        <sz val="11"/>
        <color rgb="FFFFFFFF"/>
        <rFont val="Calibri"/>
        <family val="2"/>
      </rPr>
      <t>SCOPE</t>
    </r>
  </si>
  <si>
    <r>
      <rPr>
        <b/>
        <sz val="11"/>
        <color rgb="FFFFFFFF"/>
        <rFont val="Calibri"/>
        <family val="2"/>
      </rPr>
      <t>MEASURABLE TARGETS</t>
    </r>
  </si>
  <si>
    <r>
      <rPr>
        <b/>
        <sz val="11"/>
        <color rgb="FFFFFFFF"/>
        <rFont val="Calibri"/>
        <family val="2"/>
      </rPr>
      <t>FLEXIBILITY MATRIX</t>
    </r>
  </si>
  <si>
    <r>
      <rPr>
        <b/>
        <sz val="11"/>
        <color rgb="FFFFFFFF"/>
        <rFont val="Calibri"/>
        <family val="2"/>
      </rPr>
      <t>SUCCESS CRITERIA</t>
    </r>
  </si>
  <si>
    <r>
      <rPr>
        <b/>
        <sz val="11"/>
        <color rgb="FFFFFFFF"/>
        <rFont val="Calibri"/>
        <family val="2"/>
      </rPr>
      <t>PROJECT MANAGEMENT APPROACH</t>
    </r>
  </si>
  <si>
    <r>
      <rPr>
        <b/>
        <sz val="11"/>
        <color rgb="FFFFFFFF"/>
        <rFont val="Calibri"/>
        <family val="2"/>
      </rPr>
      <t>RISK LEVEL</t>
    </r>
  </si>
  <si>
    <r>
      <rPr>
        <b/>
        <sz val="11"/>
        <color rgb="FFFFFFFF"/>
        <rFont val="Calibri"/>
        <family val="2"/>
      </rPr>
      <t>DESCRIPTION</t>
    </r>
  </si>
  <si>
    <r>
      <rPr>
        <b/>
        <sz val="11"/>
        <color rgb="FFFFFFFF"/>
        <rFont val="Calibri"/>
        <family val="2"/>
      </rPr>
      <t>SIGNATURES</t>
    </r>
  </si>
  <si>
    <r>
      <rPr>
        <b/>
        <sz val="11"/>
        <color rgb="FFFFFFFF"/>
        <rFont val="Calibri"/>
        <family val="2"/>
      </rPr>
      <t>RISK PLANNING</t>
    </r>
  </si>
  <si>
    <r>
      <rPr>
        <b/>
        <sz val="11"/>
        <color rgb="FFFFFFFF"/>
        <rFont val="Calibri"/>
        <family val="2"/>
      </rPr>
      <t>SPONSOR'S SIGNATURE</t>
    </r>
  </si>
  <si>
    <r>
      <rPr>
        <b/>
        <sz val="11"/>
        <color rgb="FFFFFFFF"/>
        <rFont val="Calibri"/>
        <family val="2"/>
      </rPr>
      <t>MANAGER'S SIGNATURE</t>
    </r>
  </si>
  <si>
    <r>
      <rPr>
        <b/>
        <sz val="11"/>
        <color rgb="FFFFFFFF"/>
        <rFont val="Calibri"/>
        <family val="2"/>
      </rPr>
      <t>FINANCIALS</t>
    </r>
  </si>
  <si>
    <t>Signature:</t>
  </si>
  <si>
    <t>Date:</t>
  </si>
  <si>
    <t>Date: 11-14-2023</t>
  </si>
  <si>
    <r>
      <rPr>
        <b/>
        <sz val="9"/>
        <color rgb="FFFFFFFF"/>
        <rFont val="Calibri"/>
        <family val="2"/>
      </rPr>
      <t>RISK REGISTER</t>
    </r>
  </si>
  <si>
    <t>Scope</t>
  </si>
  <si>
    <t>Scope Creep</t>
  </si>
  <si>
    <t>Medium</t>
  </si>
  <si>
    <t>Increased costs and Timeline extensions</t>
  </si>
  <si>
    <t>Alekhya</t>
  </si>
  <si>
    <t>Financial</t>
  </si>
  <si>
    <t>Budget Constraints</t>
  </si>
  <si>
    <t>High</t>
  </si>
  <si>
    <t>Swathi</t>
  </si>
  <si>
    <t>Technology</t>
  </si>
  <si>
    <t>Technology Obsolescence</t>
  </si>
  <si>
    <t>Low</t>
  </si>
  <si>
    <t>Technology may become outdated</t>
  </si>
  <si>
    <t>Aporva</t>
  </si>
  <si>
    <t>Security</t>
  </si>
  <si>
    <t>Data Security Concerns</t>
  </si>
  <si>
    <t>Data breaches and other cybersecurity threats</t>
  </si>
  <si>
    <t>Akansha</t>
  </si>
  <si>
    <t>Izhaar Khan</t>
  </si>
  <si>
    <t>Management</t>
  </si>
  <si>
    <t>User Training Issue</t>
  </si>
  <si>
    <t>Poor training resulting in low user uptake</t>
  </si>
  <si>
    <r>
      <rPr>
        <b/>
        <sz val="11.5"/>
        <color rgb="FFFFFFFF"/>
        <rFont val="Calibri"/>
        <family val="1"/>
      </rPr>
      <t>ISSUES TRACKER</t>
    </r>
  </si>
  <si>
    <r>
      <rPr>
        <b/>
        <sz val="7"/>
        <color rgb="FF1F3664"/>
        <rFont val="Calibri"/>
        <family val="1"/>
      </rPr>
      <t>Issue ID#</t>
    </r>
  </si>
  <si>
    <r>
      <rPr>
        <b/>
        <sz val="7"/>
        <color rgb="FF1F3664"/>
        <rFont val="Calibri"/>
        <family val="1"/>
      </rPr>
      <t>Issue Owner</t>
    </r>
  </si>
  <si>
    <r>
      <rPr>
        <b/>
        <sz val="7"/>
        <color rgb="FF1F3664"/>
        <rFont val="Calibri"/>
        <family val="1"/>
      </rPr>
      <t>Issue Title</t>
    </r>
  </si>
  <si>
    <r>
      <rPr>
        <b/>
        <sz val="7"/>
        <color rgb="FF1F3664"/>
        <rFont val="Calibri"/>
        <family val="1"/>
      </rPr>
      <t>Issue Category</t>
    </r>
  </si>
  <si>
    <r>
      <rPr>
        <b/>
        <sz val="7"/>
        <color rgb="FF1F3664"/>
        <rFont val="Calibri"/>
        <family val="1"/>
      </rPr>
      <t>Issue Type</t>
    </r>
  </si>
  <si>
    <r>
      <rPr>
        <b/>
        <sz val="7"/>
        <color rgb="FF1F3664"/>
        <rFont val="Calibri"/>
        <family val="1"/>
      </rPr>
      <t>Priority</t>
    </r>
  </si>
  <si>
    <r>
      <rPr>
        <b/>
        <sz val="7"/>
        <color rgb="FF1F3664"/>
        <rFont val="Calibri"/>
        <family val="1"/>
      </rPr>
      <t>Issue Status</t>
    </r>
  </si>
  <si>
    <r>
      <rPr>
        <b/>
        <sz val="7"/>
        <color rgb="FF1F3664"/>
        <rFont val="Calibri"/>
        <family val="1"/>
      </rPr>
      <t>Date Created</t>
    </r>
  </si>
  <si>
    <r>
      <rPr>
        <b/>
        <sz val="7"/>
        <color rgb="FF1F3664"/>
        <rFont val="Calibri"/>
        <family val="1"/>
      </rPr>
      <t>Date of Actual Resolution</t>
    </r>
  </si>
  <si>
    <t>Resolved</t>
  </si>
  <si>
    <t>In Progress</t>
  </si>
  <si>
    <t>Pending</t>
  </si>
  <si>
    <r>
      <rPr>
        <b/>
        <sz val="12.5"/>
        <color rgb="FFFFFFFF"/>
        <rFont val="Calibri"/>
        <family val="2"/>
      </rPr>
      <t>COMMUNICATIONS MANAGEMENT PLAN</t>
    </r>
  </si>
  <si>
    <r>
      <rPr>
        <b/>
        <sz val="9"/>
        <color rgb="FFFFFFFF"/>
        <rFont val="Calibri"/>
        <family val="2"/>
      </rPr>
      <t>Artifact</t>
    </r>
  </si>
  <si>
    <r>
      <rPr>
        <b/>
        <sz val="9"/>
        <color rgb="FFFFFFFF"/>
        <rFont val="Calibri"/>
        <family val="2"/>
      </rPr>
      <t>Purpose</t>
    </r>
  </si>
  <si>
    <r>
      <rPr>
        <b/>
        <sz val="9"/>
        <color rgb="FFFFFFFF"/>
        <rFont val="Calibri"/>
        <family val="2"/>
      </rPr>
      <t>Frequency</t>
    </r>
  </si>
  <si>
    <r>
      <rPr>
        <b/>
        <sz val="9"/>
        <color rgb="FFFFFFFF"/>
        <rFont val="Calibri"/>
        <family val="2"/>
      </rPr>
      <t>Medium</t>
    </r>
  </si>
  <si>
    <r>
      <rPr>
        <b/>
        <sz val="9"/>
        <color rgb="FFFFFFFF"/>
        <rFont val="Calibri"/>
        <family val="2"/>
      </rPr>
      <t>Attendees</t>
    </r>
  </si>
  <si>
    <r>
      <rPr>
        <b/>
        <sz val="9"/>
        <color rgb="FFFFFFFF"/>
        <rFont val="Calibri"/>
        <family val="2"/>
      </rPr>
      <t>Host</t>
    </r>
  </si>
  <si>
    <t>Preparatory Phase Meeting</t>
  </si>
  <si>
    <t>To discuss project overview including the purpose, requirements, scope, objectives, etc.</t>
  </si>
  <si>
    <r>
      <rPr>
        <sz val="7.5"/>
        <rFont val="Calibri"/>
        <family val="2"/>
      </rPr>
      <t>Beginning of Project</t>
    </r>
  </si>
  <si>
    <r>
      <rPr>
        <sz val="7.5"/>
        <rFont val="Calibri"/>
        <family val="2"/>
      </rPr>
      <t>Live Meeting</t>
    </r>
  </si>
  <si>
    <t>Management Team</t>
  </si>
  <si>
    <t>Project Manager</t>
  </si>
  <si>
    <t>Project Launch Meeting</t>
  </si>
  <si>
    <t>To define roles and responsibilities of team members, establish schedules, discuss critical path and dependencies.</t>
  </si>
  <si>
    <t>Team lead, all team members</t>
  </si>
  <si>
    <r>
      <rPr>
        <sz val="7.5"/>
        <rFont val="Calibri"/>
        <family val="2"/>
      </rPr>
      <t>Weekly Progress Meeting</t>
    </r>
  </si>
  <si>
    <t>Track the status of the project, discuss any issues or concerns, outline the tasks planned for upcoming week.</t>
  </si>
  <si>
    <r>
      <rPr>
        <sz val="7.5"/>
        <rFont val="Calibri"/>
        <family val="2"/>
      </rPr>
      <t>Weekly</t>
    </r>
  </si>
  <si>
    <t>Virtual meeting</t>
  </si>
  <si>
    <t>All team members</t>
  </si>
  <si>
    <t>Team Lead</t>
  </si>
  <si>
    <r>
      <rPr>
        <sz val="7.5"/>
        <rFont val="Calibri"/>
        <family val="2"/>
      </rPr>
      <t>Request for Information (RFI)</t>
    </r>
  </si>
  <si>
    <t>To request any clarifications related to project scope, specifications or expectations</t>
  </si>
  <si>
    <r>
      <rPr>
        <sz val="7.5"/>
        <rFont val="Calibri"/>
        <family val="2"/>
      </rPr>
      <t>As Needed</t>
    </r>
  </si>
  <si>
    <r>
      <rPr>
        <sz val="7.5"/>
        <rFont val="Calibri"/>
        <family val="2"/>
      </rPr>
      <t>Email</t>
    </r>
  </si>
  <si>
    <r>
      <rPr>
        <sz val="7.5"/>
        <rFont val="Calibri"/>
        <family val="2"/>
      </rPr>
      <t>Management Team</t>
    </r>
    <r>
      <rPr>
        <sz val="7.5"/>
        <rFont val="Calibri"/>
      </rPr>
      <t>, Interested team members</t>
    </r>
  </si>
  <si>
    <r>
      <rPr>
        <sz val="7.5"/>
        <rFont val="Calibri"/>
        <family val="2"/>
      </rPr>
      <t>Project Manager</t>
    </r>
  </si>
  <si>
    <t>Document review session</t>
  </si>
  <si>
    <t>To assess documents related to project, ensure that the documents are accurate and align with project specifications</t>
  </si>
  <si>
    <t>Bi-weekly</t>
  </si>
  <si>
    <t>11.14.23</t>
  </si>
  <si>
    <t>11.15.23</t>
  </si>
  <si>
    <t>11.16.23</t>
  </si>
  <si>
    <t>11.17.23</t>
  </si>
  <si>
    <t>Timeline and Schedule</t>
  </si>
  <si>
    <t>Delays in project timelines</t>
  </si>
  <si>
    <t>dissatisfaction from the client and delayed business benefits</t>
  </si>
  <si>
    <t>13.11.2023</t>
  </si>
  <si>
    <t>Privacy</t>
  </si>
  <si>
    <t>Security threats if not handled properly</t>
  </si>
  <si>
    <t>reputational damage</t>
  </si>
  <si>
    <t>Integration and Compatibility</t>
  </si>
  <si>
    <t>Compatibility issues when integrating</t>
  </si>
  <si>
    <t>Data loss</t>
  </si>
  <si>
    <t>Vendor Management</t>
  </si>
  <si>
    <t>vendors experience issues</t>
  </si>
  <si>
    <t>Increased project costs</t>
  </si>
  <si>
    <t>Regulatory Compliance</t>
  </si>
  <si>
    <t>legal consequences</t>
  </si>
  <si>
    <t>Fines and legal actions</t>
  </si>
  <si>
    <t>Communication</t>
  </si>
  <si>
    <t>Inadequate communication</t>
  </si>
  <si>
    <t>Rework and increased costs</t>
  </si>
  <si>
    <t>TOTAL WEIGHTED</t>
  </si>
  <si>
    <t>Issue Description</t>
  </si>
  <si>
    <t>12-26-2023              12-29-2023                  12-28-2023</t>
  </si>
  <si>
    <t>12-01-2023              12-02-2023                  12-01-2023</t>
  </si>
  <si>
    <t>11-01-2024              11-05-2023                  11-07-2023</t>
  </si>
  <si>
    <t>12-08-2023              12-12-2023                  12-11-2023</t>
  </si>
  <si>
    <t xml:space="preserve">12-26-2023              12-27-2023                  </t>
  </si>
  <si>
    <t>11-29-2023              12-04-2023                  12-05-2023</t>
  </si>
  <si>
    <t>12-18-2023              12-22-2023                  12-21-2023</t>
  </si>
  <si>
    <t xml:space="preserve">12-08-2023              12-13-2023                 </t>
  </si>
  <si>
    <t xml:space="preserve">10010              Krishnaswathi P.              Access Point placement un-optimized           Wifi coverage gaps created, resulting in poor connectivity in the gaps.                      Infrastructure                               Wireless Network Optimization       Low </t>
  </si>
  <si>
    <t>02-02-2024              02-13-2024</t>
  </si>
  <si>
    <r>
      <rPr>
        <b/>
        <sz val="7"/>
        <color rgb="FF1F3664"/>
        <rFont val="Calibri"/>
        <family val="1"/>
      </rPr>
      <t>Date Resolution Requir</t>
    </r>
    <r>
      <rPr>
        <b/>
        <sz val="7"/>
        <rFont val="Calibri"/>
      </rPr>
      <t>e</t>
    </r>
    <r>
      <rPr>
        <b/>
        <sz val="7"/>
        <rFont val="Calibri"/>
        <family val="1"/>
      </rPr>
      <t>d</t>
    </r>
  </si>
  <si>
    <t>Management Team, All team members</t>
  </si>
  <si>
    <t>Live meeting</t>
  </si>
  <si>
    <t>End of the project</t>
  </si>
  <si>
    <t>To discuss project closure, including celebrating successes and gathering lessons learned.</t>
  </si>
  <si>
    <t>Closure and Lessons learned</t>
  </si>
  <si>
    <t>Management team, Team lead</t>
  </si>
  <si>
    <t>Paper work or Email</t>
  </si>
  <si>
    <t>Periodically</t>
  </si>
  <si>
    <t>To review paperwork or electronic files related to the project</t>
  </si>
  <si>
    <t>Project Documentation</t>
  </si>
  <si>
    <t>Team members</t>
  </si>
  <si>
    <t>Communication related to training and awareness for the team members</t>
  </si>
  <si>
    <t>Training and Awareness</t>
  </si>
  <si>
    <t>Email</t>
  </si>
  <si>
    <t>As Needed</t>
  </si>
  <si>
    <t>To notify regarding possible outrage</t>
  </si>
  <si>
    <t>Outage Requests</t>
  </si>
  <si>
    <t>Management Team, Team lead</t>
  </si>
  <si>
    <r>
      <t>Email</t>
    </r>
    <r>
      <rPr>
        <sz val="7.5"/>
        <rFont val="Calibri"/>
      </rPr>
      <t xml:space="preserve"> or virtual meeting</t>
    </r>
  </si>
  <si>
    <t>To discuss changes to the project scope</t>
  </si>
  <si>
    <t>Change Order Request</t>
  </si>
  <si>
    <t>Team lead</t>
  </si>
  <si>
    <t>virtual meeting</t>
  </si>
  <si>
    <t>To communicate project risks and mitigation plans</t>
  </si>
  <si>
    <t>Risk Communication Meeting</t>
  </si>
  <si>
    <t>Montly</t>
  </si>
  <si>
    <t>To discuss status, progress and upcoming milestones of the project</t>
  </si>
  <si>
    <t>Project Status Meeting</t>
  </si>
  <si>
    <t>Cooperating and adapting the new infrastructure to ensure smooth workflow</t>
  </si>
  <si>
    <t>Adapt new Infrastructure</t>
  </si>
  <si>
    <t>Moderate</t>
  </si>
  <si>
    <t>End User</t>
  </si>
  <si>
    <t>WFG Employees</t>
  </si>
  <si>
    <t>Providing a secure clod server as per the specifications</t>
  </si>
  <si>
    <t>Cloud Server Security</t>
  </si>
  <si>
    <t>Cloud</t>
  </si>
  <si>
    <t>Amazon Web Services</t>
  </si>
  <si>
    <t>Proving all the necessary sofwares and user licensing needed</t>
  </si>
  <si>
    <t>Subscriptions for softwares</t>
  </si>
  <si>
    <t>Software licensing</t>
  </si>
  <si>
    <t>Microsoft</t>
  </si>
  <si>
    <t>Provideinf with high quality hardware that meets the need of all the specifications mentioned in a timely manner</t>
  </si>
  <si>
    <t xml:space="preserve">High-quality hardware </t>
  </si>
  <si>
    <t>Hardware</t>
  </si>
  <si>
    <t>CISCIO</t>
  </si>
  <si>
    <t>Making sure there is flow of funds durin the course of the project</t>
  </si>
  <si>
    <t>Funds for resources</t>
  </si>
  <si>
    <t>Finanace</t>
  </si>
  <si>
    <t>Angel Investors of WFG</t>
  </si>
  <si>
    <t>Design both physical and network layer according to the business requirements</t>
  </si>
  <si>
    <t>Well -Designed Network Infrastructure</t>
  </si>
  <si>
    <t>Stability</t>
  </si>
  <si>
    <t>Architechet and Engineering Team</t>
  </si>
  <si>
    <t>Determining project direction and resource allocation</t>
  </si>
  <si>
    <t>Integration of IT Infrastructure</t>
  </si>
  <si>
    <t>Direction</t>
  </si>
  <si>
    <t>WFG Mamagement Team</t>
  </si>
  <si>
    <t>Making sure there everything is done within the budgetng constraints</t>
  </si>
  <si>
    <t>Cost-effective Infrastructure</t>
  </si>
  <si>
    <t>Budgeting</t>
  </si>
  <si>
    <t xml:space="preserve">WFG Accounting Team </t>
  </si>
  <si>
    <t>Installing anti virus and firewalls to make sure the network is secured and there are no data breaches</t>
  </si>
  <si>
    <t>Secured Network</t>
  </si>
  <si>
    <t>WFG Network Adminisrators</t>
  </si>
  <si>
    <t>Responsible for troubleshooting, technical aspects and ensuring functionality</t>
  </si>
  <si>
    <t>Align infrastructure with business needs</t>
  </si>
  <si>
    <t>Implementation</t>
  </si>
  <si>
    <t>WFG IT Team</t>
  </si>
  <si>
    <t>Project Impact</t>
  </si>
  <si>
    <t>Desired Outcome</t>
  </si>
  <si>
    <t>Risk Tolerance</t>
  </si>
  <si>
    <t xml:space="preserve">Influence </t>
  </si>
  <si>
    <t xml:space="preserve">Role </t>
  </si>
  <si>
    <t xml:space="preserve">Stakeholder </t>
  </si>
  <si>
    <t>Beginning Date 11/16/2023                        End Date 2/12/2024 Duration: 90 Days                                       Project Manager: Kumari Akanksha</t>
  </si>
  <si>
    <t>STAKEHOLDER MANAGEMENT PLAN: Win Financial Group IT Infrastructure Upgrade</t>
  </si>
  <si>
    <r>
      <rPr>
        <b/>
        <sz val="11"/>
        <rFont val="Calibri"/>
        <family val="1"/>
      </rPr>
      <t>TOTAL Costs</t>
    </r>
  </si>
  <si>
    <r>
      <rPr>
        <sz val="11"/>
        <rFont val="Calibri"/>
        <family val="1"/>
      </rPr>
      <t>Contingency</t>
    </r>
  </si>
  <si>
    <r>
      <rPr>
        <b/>
        <sz val="11"/>
        <rFont val="Calibri"/>
        <family val="1"/>
      </rPr>
      <t>SUBTOTAL</t>
    </r>
  </si>
  <si>
    <t xml:space="preserve"> Lessons Learned and Project Report</t>
  </si>
  <si>
    <t>Final Testing and Quality Assurance</t>
  </si>
  <si>
    <t xml:space="preserve"> Project Closure</t>
  </si>
  <si>
    <t>User Traning</t>
  </si>
  <si>
    <t>Network Documentation</t>
  </si>
  <si>
    <t>Documentation and Training</t>
  </si>
  <si>
    <t>Server Setup and Testing</t>
  </si>
  <si>
    <t xml:space="preserve">Network Integration </t>
  </si>
  <si>
    <t>Integration and Testing</t>
  </si>
  <si>
    <t>Cloud Ad Server</t>
  </si>
  <si>
    <t>File Server</t>
  </si>
  <si>
    <t>Local AD Server</t>
  </si>
  <si>
    <t>Server Procurement and Setup</t>
  </si>
  <si>
    <t>SSID Configuration</t>
  </si>
  <si>
    <t>Access Point Procurement</t>
  </si>
  <si>
    <t>Wi-Fi Network Implementation</t>
  </si>
  <si>
    <t>Core Network Design</t>
  </si>
  <si>
    <t>Edge Network Design</t>
  </si>
  <si>
    <t>Network Infrastructure Design</t>
  </si>
  <si>
    <t>Develop Project Schedule</t>
  </si>
  <si>
    <t>Define Project Scope</t>
  </si>
  <si>
    <t>Project Planning</t>
  </si>
  <si>
    <r>
      <rPr>
        <b/>
        <sz val="11"/>
        <color rgb="FFFFFFFF"/>
        <rFont val="Calibri"/>
        <family val="1"/>
      </rPr>
      <t>CRITICAL PATH DURATION (DAYS)</t>
    </r>
  </si>
  <si>
    <r>
      <rPr>
        <b/>
        <sz val="11"/>
        <color rgb="FFFFFFFF"/>
        <rFont val="Calibri"/>
        <family val="1"/>
      </rPr>
      <t>COST</t>
    </r>
  </si>
  <si>
    <r>
      <rPr>
        <b/>
        <sz val="11"/>
        <color rgb="FFFFFFFF"/>
        <rFont val="Calibri"/>
        <family val="1"/>
      </rPr>
      <t>PHASE</t>
    </r>
  </si>
  <si>
    <r>
      <rPr>
        <b/>
        <sz val="11"/>
        <color rgb="FFFFFFFF"/>
        <rFont val="Calibri"/>
        <family val="1"/>
      </rPr>
      <t>BASELINE 2</t>
    </r>
  </si>
  <si>
    <r>
      <rPr>
        <b/>
        <sz val="11"/>
        <color rgb="FFFFFFFF"/>
        <rFont val="Calibri"/>
        <family val="1"/>
      </rPr>
      <t>BASELINE 1</t>
    </r>
  </si>
  <si>
    <r>
      <rPr>
        <b/>
        <sz val="12"/>
        <color rgb="FFFFFFFF"/>
        <rFont val="Calibri"/>
        <family val="1"/>
      </rPr>
      <t>COSTS</t>
    </r>
  </si>
  <si>
    <r>
      <rPr>
        <b/>
        <sz val="11"/>
        <color rgb="FFFFFFFF"/>
        <rFont val="Calibri"/>
        <family val="1"/>
      </rPr>
      <t>Project Manager:</t>
    </r>
  </si>
  <si>
    <r>
      <rPr>
        <b/>
        <sz val="11"/>
        <color rgb="FFFFFFFF"/>
        <rFont val="Calibri"/>
        <family val="1"/>
      </rPr>
      <t>Project Sponsor:</t>
    </r>
    <r>
      <rPr>
        <b/>
        <sz val="11"/>
        <color theme="0"/>
        <rFont val="Calibri"/>
        <family val="2"/>
      </rPr>
      <t xml:space="preserve"> Win Financial Group C/O James Deo</t>
    </r>
  </si>
  <si>
    <r>
      <rPr>
        <b/>
        <sz val="11"/>
        <color rgb="FFFFFFFF"/>
        <rFont val="Calibri"/>
        <family val="1"/>
      </rPr>
      <t>Project:</t>
    </r>
  </si>
  <si>
    <r>
      <rPr>
        <b/>
        <sz val="18"/>
        <color rgb="FFFFFFFF"/>
        <rFont val="Calibri"/>
        <family val="1"/>
      </rPr>
      <t>BUDGET BY PHASE</t>
    </r>
  </si>
  <si>
    <t>Risk ID</t>
  </si>
  <si>
    <t>Occurance of  Risk</t>
  </si>
  <si>
    <t>Outcome of Risk</t>
  </si>
  <si>
    <t>Detection of Risk</t>
  </si>
  <si>
    <t>Risk Score</t>
  </si>
  <si>
    <t>RPN</t>
  </si>
  <si>
    <t>7(Scope)</t>
  </si>
  <si>
    <t>7(Schedule)</t>
  </si>
  <si>
    <t>9 (Cost)</t>
  </si>
  <si>
    <t>7 (Performance)</t>
  </si>
  <si>
    <t>9 (Scope)</t>
  </si>
  <si>
    <t xml:space="preserve">6 (Performance) </t>
  </si>
  <si>
    <t>8 (Performance)</t>
  </si>
  <si>
    <t>8 (Scope)</t>
  </si>
  <si>
    <t>8 (Schedule)</t>
  </si>
  <si>
    <t>10 (Scope)</t>
  </si>
  <si>
    <t>6 (Cost)</t>
  </si>
  <si>
    <t>10009              Apoorva Dharadhar          Edge &amp; core servers incompatible                Connectivity and Performance problems due to imcompatibility                                    Infrastructure                               Server Compatibility                         Medium</t>
  </si>
  <si>
    <t>10008              Izhaar Khan                       Heating and Cooling Equipment Failure        Overheating poses threat to equipment failure.                                                                Facilities                                        Equipment Failure                             High</t>
  </si>
  <si>
    <t>10007              Apoorva Dharadhar        Mismatched Configurations of VLANs          Failed communication between network endpoints due to mismatched VLANs.       Configuration                               Network Configuration                    Moderate</t>
  </si>
  <si>
    <t>10006              Izhaar Khan                       NIC Firmware Incompatibility                          Connectivity Issue caused because of the incompatibility of NIC.                               Hardware                                       Firmware Incompatibility                 Moderate</t>
  </si>
  <si>
    <t>10005              Krishnaswathi P.               No. of APs out of budget                                No. of Aps exceeding allocaed budget, resulting in financial constraints                   Budget Contraint                         Cost Overrun                                     Moderate</t>
  </si>
  <si>
    <t>10004              Lakshmi Alekhya T.         Compliance to Microsoft Licensing               Performance and operational issues due to licensing non-compliance                         License Compliance                    Licensing Violation                           High</t>
  </si>
  <si>
    <t xml:space="preserve">11-28-2023              12-08-2023                  </t>
  </si>
  <si>
    <t>10003              Izhaar Khan                       Insufficient available IPs                                  Challenges in accomodating the additional devices                                                        Network Resource Exhaustion   Resource Management                    Moderate</t>
  </si>
  <si>
    <t>10002              Krishnaswathi P.              Insufficient PoE Ports on switches                 Deployment of PoE devices such as phones affected by limited no. of PoE ports.    Infrastructure                               Resource Constraint                        Moderate</t>
  </si>
  <si>
    <t>10001              Apoorva Dharadhar         Memory slot mismatch                                     Memory configurations not satisfying the requirements due to mismatch                  Hardware                                      Memory Configuration                     Moderate</t>
  </si>
  <si>
    <r>
      <rPr>
        <b/>
        <sz val="8"/>
        <color rgb="FFFFFFFF"/>
        <rFont val="Calibri"/>
        <family val="2"/>
      </rPr>
      <t>Create Date</t>
    </r>
  </si>
  <si>
    <r>
      <rPr>
        <b/>
        <sz val="8"/>
        <color rgb="FFFFFFFF"/>
        <rFont val="Calibri"/>
        <family val="2"/>
      </rPr>
      <t>Category</t>
    </r>
  </si>
  <si>
    <r>
      <rPr>
        <b/>
        <sz val="8"/>
        <color rgb="FFFFFFFF"/>
        <rFont val="Calibri"/>
        <family val="2"/>
      </rPr>
      <t>Description</t>
    </r>
  </si>
  <si>
    <r>
      <rPr>
        <b/>
        <sz val="8"/>
        <color rgb="FFFFFFFF"/>
        <rFont val="Calibri"/>
        <family val="2"/>
      </rPr>
      <t>Likelihood</t>
    </r>
  </si>
  <si>
    <r>
      <rPr>
        <b/>
        <sz val="8"/>
        <color rgb="FFFFFFFF"/>
        <rFont val="Calibri"/>
        <family val="2"/>
      </rPr>
      <t>Impact</t>
    </r>
  </si>
  <si>
    <r>
      <rPr>
        <b/>
        <sz val="8"/>
        <color rgb="FFFFFFFF"/>
        <rFont val="Calibri"/>
        <family val="2"/>
      </rPr>
      <t>Impact Cost</t>
    </r>
  </si>
  <si>
    <r>
      <rPr>
        <b/>
        <sz val="8"/>
        <color rgb="FFFFFFFF"/>
        <rFont val="Calibri"/>
        <family val="2"/>
      </rPr>
      <t>Schedule Impact (Days)</t>
    </r>
  </si>
  <si>
    <r>
      <rPr>
        <b/>
        <sz val="8"/>
        <color rgb="FFFFFFFF"/>
        <rFont val="Calibri"/>
        <family val="2"/>
      </rPr>
      <t>Probability</t>
    </r>
  </si>
  <si>
    <r>
      <rPr>
        <b/>
        <sz val="8"/>
        <color rgb="FFFFFFFF"/>
        <rFont val="Calibri"/>
        <family val="2"/>
      </rPr>
      <t>Cost EMV</t>
    </r>
  </si>
  <si>
    <r>
      <rPr>
        <b/>
        <sz val="8"/>
        <color rgb="FFFFFFFF"/>
        <rFont val="Calibri"/>
        <family val="2"/>
      </rPr>
      <t>Schedule EV</t>
    </r>
  </si>
  <si>
    <r>
      <rPr>
        <b/>
        <sz val="8"/>
        <color rgb="FFFFFFFF"/>
        <rFont val="Calibri"/>
        <family val="2"/>
      </rPr>
      <t>Updated By</t>
    </r>
  </si>
  <si>
    <r>
      <rPr>
        <b/>
        <sz val="8"/>
        <color rgb="FFFFFFFF"/>
        <rFont val="Calibri"/>
        <family val="2"/>
      </rPr>
      <t>Date Updated</t>
    </r>
  </si>
  <si>
    <r>
      <rPr>
        <sz val="8"/>
        <color rgb="FF161616"/>
        <rFont val="Calibri"/>
        <family val="2"/>
      </rPr>
      <t>Increased Costs</t>
    </r>
  </si>
  <si>
    <r>
      <rPr>
        <sz val="8"/>
        <color rgb="FF161616"/>
        <rFont val="Calibri"/>
        <family val="2"/>
      </rPr>
      <t>Management</t>
    </r>
  </si>
  <si>
    <r>
      <rPr>
        <sz val="8"/>
        <color rgb="FF161616"/>
        <rFont val="Calibri"/>
        <family val="2"/>
      </rPr>
      <t>Project Management Mistakes</t>
    </r>
  </si>
  <si>
    <r>
      <rPr>
        <sz val="8"/>
        <color rgb="FF161616"/>
        <rFont val="Calibri"/>
        <family val="2"/>
      </rPr>
      <t>Delayed schedule, Increased Costs</t>
    </r>
  </si>
  <si>
    <t xml:space="preserve">Value </t>
  </si>
  <si>
    <t>Occurance of Risk</t>
  </si>
  <si>
    <t xml:space="preserve">High </t>
  </si>
  <si>
    <t>Project Shutdown</t>
  </si>
  <si>
    <t>Hard to detect</t>
  </si>
  <si>
    <t xml:space="preserve">Medium </t>
  </si>
  <si>
    <t>Temporary project shutdown</t>
  </si>
  <si>
    <t>Can be detected</t>
  </si>
  <si>
    <t>Customer Dissatisfaction</t>
  </si>
  <si>
    <t xml:space="preserve">Low possibility </t>
  </si>
  <si>
    <t>Rare</t>
  </si>
  <si>
    <t>Scope change</t>
  </si>
  <si>
    <t>Frequent</t>
  </si>
  <si>
    <t>Project cost increase</t>
  </si>
  <si>
    <t>Remote possibility of detection</t>
  </si>
  <si>
    <t>$ 640</t>
  </si>
  <si>
    <t>Additional Labour</t>
  </si>
  <si>
    <t>,Krishnaswathi Peetha</t>
  </si>
  <si>
    <t>Server Functionality Testing
Technical issue
(1 day Delay)</t>
  </si>
  <si>
    <t>$ 3096</t>
  </si>
  <si>
    <t>Additional Cost</t>
  </si>
  <si>
    <t>Approved</t>
  </si>
  <si>
    <t>Akanksha</t>
  </si>
  <si>
    <t>Apoorva</t>
  </si>
  <si>
    <t>Access Point Model Selection
Two more Access points needed
(cost increased)</t>
  </si>
  <si>
    <t>16 hrs</t>
  </si>
  <si>
    <t>Aprroved</t>
  </si>
  <si>
    <t>Firewall Integration
Increase in 16 hrs labour
(1 day delay)</t>
  </si>
  <si>
    <t>$ 960.00</t>
  </si>
  <si>
    <t>24 hrs</t>
  </si>
  <si>
    <t xml:space="preserve"> Identifying Milestone
Increase 24 hrs labor
 (1 day Delay).</t>
  </si>
  <si>
    <t>Cost Impact</t>
  </si>
  <si>
    <t>Time impact</t>
  </si>
  <si>
    <t>Scope Impact</t>
  </si>
  <si>
    <t>Date of Decision</t>
  </si>
  <si>
    <t>Status</t>
  </si>
  <si>
    <t>Approver</t>
  </si>
  <si>
    <t>Date Assigned</t>
  </si>
  <si>
    <t>Date requested</t>
  </si>
  <si>
    <t>Requestor</t>
  </si>
  <si>
    <t>Priority</t>
  </si>
  <si>
    <t xml:space="preserve">Description </t>
  </si>
  <si>
    <t>ID</t>
  </si>
  <si>
    <t>CHANGE MANAGEMENT PLAN</t>
  </si>
  <si>
    <t>$4,480.00</t>
  </si>
  <si>
    <t>$3,200.00</t>
  </si>
  <si>
    <t>$10,048.00</t>
  </si>
  <si>
    <t>$3,080.00</t>
  </si>
  <si>
    <t>$3,680.00</t>
  </si>
  <si>
    <t>$2,400.00</t>
  </si>
  <si>
    <t>$1,326.21</t>
  </si>
  <si>
    <t>$8,695.00</t>
  </si>
  <si>
    <t>$8,855.00</t>
  </si>
  <si>
    <t>$640.00</t>
  </si>
  <si>
    <t>$36,296.00</t>
  </si>
  <si>
    <t>$17,209.00</t>
  </si>
  <si>
    <t>$28,432.00</t>
  </si>
  <si>
    <t>$3,440.00</t>
  </si>
  <si>
    <t>$1,904.00</t>
  </si>
  <si>
    <t>CRITICAL PATH DURATION (DAYS)</t>
  </si>
  <si>
    <t>BASELINE 3</t>
  </si>
  <si>
    <r>
      <rPr>
        <b/>
        <sz val="11"/>
        <color rgb="FFFFFFFF"/>
        <rFont val="Calibri"/>
        <family val="1"/>
      </rPr>
      <t>Last Updated:</t>
    </r>
    <r>
      <rPr>
        <b/>
        <sz val="11"/>
        <rFont val="Calibri"/>
        <family val="2"/>
      </rPr>
      <t xml:space="preserve"> </t>
    </r>
    <r>
      <rPr>
        <b/>
        <sz val="11"/>
        <color theme="0"/>
        <rFont val="Calibri"/>
        <family val="2"/>
      </rPr>
      <t>05/12/2023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</si>
</sst>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;@"/>
    <numFmt numFmtId="165" formatCode="m\.d\.yy;@"/>
    <numFmt numFmtId="166" formatCode="\$\ #,##0.00"/>
    <numFmt numFmtId="167" formatCode="0.0"/>
    <numFmt numFmtId="168" formatCode="#,##0.00\ \$"/>
    <numFmt numFmtId="169" formatCode="\$#,##0.00"/>
  </numFmts>
  <fonts count="4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445469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"/>
      <name val="Calibri"/>
    </font>
    <font>
      <b/>
      <sz val="9"/>
      <color rgb="FFFFFFFF"/>
      <name val="Calibri"/>
      <family val="2"/>
    </font>
    <font>
      <b/>
      <sz val="5.5"/>
      <name val="Calibri"/>
    </font>
    <font>
      <sz val="5.5"/>
      <color rgb="FF000000"/>
      <name val="Calibri"/>
      <family val="2"/>
    </font>
    <font>
      <b/>
      <sz val="5.5"/>
      <name val="Calibri"/>
      <family val="2"/>
    </font>
    <font>
      <b/>
      <sz val="5.5"/>
      <color rgb="FF000000"/>
      <name val="Calibri"/>
      <family val="2"/>
    </font>
    <font>
      <b/>
      <sz val="11.5"/>
      <name val="Calibri"/>
    </font>
    <font>
      <b/>
      <sz val="11.5"/>
      <color rgb="FFFFFFFF"/>
      <name val="Calibri"/>
      <family val="1"/>
    </font>
    <font>
      <b/>
      <sz val="7"/>
      <name val="Calibri"/>
    </font>
    <font>
      <b/>
      <sz val="7"/>
      <color rgb="FF1F3664"/>
      <name val="Calibri"/>
      <family val="1"/>
    </font>
    <font>
      <sz val="8"/>
      <color rgb="FF000000"/>
      <name val="Times New Roman"/>
      <family val="1"/>
    </font>
    <font>
      <sz val="10"/>
      <color rgb="FF000000"/>
      <name val="Times New Roman"/>
      <family val="1"/>
    </font>
    <font>
      <b/>
      <sz val="12.5"/>
      <name val="Calibri"/>
    </font>
    <font>
      <b/>
      <sz val="12.5"/>
      <color rgb="FFFFFFFF"/>
      <name val="Calibri"/>
      <family val="2"/>
    </font>
    <font>
      <sz val="7.5"/>
      <name val="Calibri"/>
      <family val="2"/>
    </font>
    <font>
      <sz val="7.5"/>
      <name val="Calibri"/>
    </font>
    <font>
      <b/>
      <sz val="7"/>
      <name val="Calibri"/>
      <family val="1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1"/>
    </font>
    <font>
      <sz val="11"/>
      <name val="Calibri"/>
      <family val="1"/>
    </font>
    <font>
      <b/>
      <sz val="10"/>
      <color rgb="FF000000"/>
      <name val="Times New Roman"/>
      <family val="1"/>
    </font>
    <font>
      <b/>
      <sz val="11"/>
      <color rgb="FFFFFFFF"/>
      <name val="Calibri"/>
      <family val="1"/>
    </font>
    <font>
      <b/>
      <sz val="12"/>
      <color rgb="FFFFFFFF"/>
      <name val="Calibri"/>
      <family val="1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FFFF"/>
      <name val="Calibri"/>
      <family val="1"/>
    </font>
    <font>
      <b/>
      <sz val="18"/>
      <color rgb="FFFFFFFF"/>
      <name val="Calibri"/>
      <family val="1"/>
    </font>
    <font>
      <b/>
      <sz val="5.5"/>
      <color theme="0"/>
      <name val="Calibri"/>
      <family val="2"/>
    </font>
    <font>
      <b/>
      <sz val="8"/>
      <name val="Calibri"/>
      <family val="2"/>
    </font>
    <font>
      <b/>
      <sz val="8"/>
      <color rgb="FFFFFFFF"/>
      <name val="Calibri"/>
      <family val="2"/>
    </font>
    <font>
      <sz val="8"/>
      <color theme="1"/>
      <name val="Calibri"/>
      <family val="2"/>
      <scheme val="minor"/>
    </font>
    <font>
      <sz val="8"/>
      <color rgb="FF161616"/>
      <name val="Calibri"/>
      <family val="2"/>
    </font>
    <font>
      <sz val="8"/>
      <name val="Calibri"/>
      <family val="2"/>
    </font>
    <font>
      <sz val="11"/>
      <color theme="0"/>
      <name val="Calibri"/>
      <family val="2"/>
      <scheme val="minor"/>
    </font>
    <font>
      <b/>
      <sz val="12"/>
      <name val="Calibri"/>
      <family val="2"/>
    </font>
    <font>
      <b/>
      <sz val="1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1F3664"/>
        <bgColor rgb="FFFFFFFF"/>
      </patternFill>
    </fill>
    <fill>
      <patternFill patternType="solid">
        <fgColor rgb="FF2F5495"/>
        <bgColor rgb="FFFFFFFF"/>
      </patternFill>
    </fill>
    <fill>
      <patternFill patternType="solid">
        <fgColor rgb="FF95B3D7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D8E1F2"/>
        <bgColor rgb="FFFFFFFF"/>
      </patternFill>
    </fill>
    <fill>
      <patternFill patternType="solid">
        <fgColor rgb="FFE2EFDA"/>
        <bgColor rgb="FFFFFFFF"/>
      </patternFill>
    </fill>
    <fill>
      <patternFill patternType="solid">
        <fgColor rgb="FFFFF2CC"/>
        <bgColor rgb="FFFFFFFF"/>
      </patternFill>
    </fill>
    <fill>
      <patternFill patternType="solid">
        <fgColor rgb="FFFBE4D6"/>
        <bgColor rgb="FFFFFFFF"/>
      </patternFill>
    </fill>
    <fill>
      <patternFill patternType="solid">
        <fgColor rgb="FF4472C3"/>
        <bgColor rgb="FFFFFFFF"/>
      </patternFill>
    </fill>
    <fill>
      <patternFill patternType="solid">
        <fgColor rgb="FF1F3664"/>
      </patternFill>
    </fill>
    <fill>
      <patternFill patternType="solid">
        <fgColor rgb="FF4472C3"/>
      </patternFill>
    </fill>
    <fill>
      <patternFill patternType="solid">
        <fgColor rgb="FFD8E1F2"/>
      </patternFill>
    </fill>
    <fill>
      <patternFill patternType="solid">
        <fgColor rgb="FFB3C6E6"/>
      </patternFill>
    </fill>
    <fill>
      <patternFill patternType="solid">
        <fgColor rgb="FF8EA8DB"/>
      </patternFill>
    </fill>
    <fill>
      <patternFill patternType="solid">
        <fgColor rgb="FFD8D8D8"/>
      </patternFill>
    </fill>
    <fill>
      <patternFill patternType="solid">
        <fgColor rgb="FF91CF50"/>
      </patternFill>
    </fill>
    <fill>
      <patternFill patternType="solid">
        <fgColor rgb="FFFFFF66"/>
        <bgColor indexed="64"/>
      </patternFill>
    </fill>
    <fill>
      <patternFill patternType="solid">
        <fgColor rgb="FFBF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2F549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1">
    <border>
      <left/>
      <right/>
      <top/>
      <bottom/>
      <diagonal/>
    </border>
    <border>
      <left/>
      <right/>
      <top style="thin">
        <color rgb="FF5B9AD4"/>
      </top>
      <bottom style="thin">
        <color rgb="FFACCCE9"/>
      </bottom>
      <diagonal/>
    </border>
    <border>
      <left/>
      <right style="thin">
        <color rgb="FF000000"/>
      </right>
      <top style="thin">
        <color rgb="FF5B9AD4"/>
      </top>
      <bottom style="thin">
        <color rgb="FFACCCE9"/>
      </bottom>
      <diagonal/>
    </border>
    <border>
      <left style="thin">
        <color rgb="FF000000"/>
      </left>
      <right/>
      <top style="thin">
        <color rgb="FF5B9AD4"/>
      </top>
      <bottom style="thin">
        <color rgb="FFACCCE9"/>
      </bottom>
      <diagonal/>
    </border>
    <border>
      <left/>
      <right/>
      <top style="thin">
        <color rgb="FFACCCE9"/>
      </top>
      <bottom style="thin">
        <color rgb="FF9AC1E6"/>
      </bottom>
      <diagonal/>
    </border>
    <border>
      <left/>
      <right style="thin">
        <color rgb="FF2F5495"/>
      </right>
      <top style="thin">
        <color rgb="FFACCCE9"/>
      </top>
      <bottom style="thin">
        <color rgb="FF9AC1E6"/>
      </bottom>
      <diagonal/>
    </border>
    <border>
      <left style="thin">
        <color rgb="FF2F5495"/>
      </left>
      <right/>
      <top style="thin">
        <color rgb="FFACCCE9"/>
      </top>
      <bottom style="thin">
        <color rgb="FF9AC1E6"/>
      </bottom>
      <diagonal/>
    </border>
    <border>
      <left/>
      <right/>
      <top style="thin">
        <color rgb="FF9AC1E6"/>
      </top>
      <bottom style="thin">
        <color rgb="FFACCCE9"/>
      </bottom>
      <diagonal/>
    </border>
    <border>
      <left/>
      <right/>
      <top style="thin">
        <color rgb="FFACCCE9"/>
      </top>
      <bottom/>
      <diagonal/>
    </border>
    <border>
      <left/>
      <right style="thin">
        <color rgb="FF2F5495"/>
      </right>
      <top style="thin">
        <color rgb="FFACCCE9"/>
      </top>
      <bottom/>
      <diagonal/>
    </border>
    <border>
      <left style="thin">
        <color rgb="FF2F5495"/>
      </left>
      <right/>
      <top style="thin">
        <color rgb="FFACCCE9"/>
      </top>
      <bottom/>
      <diagonal/>
    </border>
    <border>
      <left/>
      <right style="thin">
        <color rgb="FF2F5495"/>
      </right>
      <top/>
      <bottom/>
      <diagonal/>
    </border>
    <border>
      <left style="thin">
        <color rgb="FF2F5495"/>
      </left>
      <right/>
      <top/>
      <bottom style="thin">
        <color rgb="FFACCCE9"/>
      </bottom>
      <diagonal/>
    </border>
    <border>
      <left/>
      <right/>
      <top/>
      <bottom style="thin">
        <color rgb="FFACCCE9"/>
      </bottom>
      <diagonal/>
    </border>
    <border>
      <left style="thin">
        <color rgb="FF2F5495"/>
      </left>
      <right/>
      <top style="thin">
        <color rgb="FF9AC1E6"/>
      </top>
      <bottom style="thin">
        <color rgb="FF9AC1E6"/>
      </bottom>
      <diagonal/>
    </border>
    <border>
      <left/>
      <right style="thin">
        <color rgb="FF2F5495"/>
      </right>
      <top style="thin">
        <color rgb="FF9AC1E6"/>
      </top>
      <bottom style="thin">
        <color rgb="FF9AC1E6"/>
      </bottom>
      <diagonal/>
    </border>
    <border>
      <left style="thin">
        <color rgb="FF2F5495"/>
      </left>
      <right/>
      <top style="thin">
        <color rgb="FFACCCE9"/>
      </top>
      <bottom style="thin">
        <color rgb="FFACCCE9"/>
      </bottom>
      <diagonal/>
    </border>
    <border>
      <left/>
      <right style="thin">
        <color rgb="FF2F5495"/>
      </right>
      <top style="thin">
        <color rgb="FFACCCE9"/>
      </top>
      <bottom style="thin">
        <color rgb="FFACCCE9"/>
      </bottom>
      <diagonal/>
    </border>
    <border>
      <left/>
      <right/>
      <top style="thin">
        <color rgb="FF9AC1E6"/>
      </top>
      <bottom style="thin">
        <color rgb="FF9AC1E6"/>
      </bottom>
      <diagonal/>
    </border>
    <border>
      <left/>
      <right/>
      <top style="thin">
        <color rgb="FF9AC1E6"/>
      </top>
      <bottom/>
      <diagonal/>
    </border>
    <border>
      <left/>
      <right/>
      <top/>
      <bottom style="thin">
        <color rgb="FF2F5495"/>
      </bottom>
      <diagonal/>
    </border>
    <border>
      <left/>
      <right style="thin">
        <color rgb="FF2F5495"/>
      </right>
      <top/>
      <bottom style="thin">
        <color rgb="FF2F5495"/>
      </bottom>
      <diagonal/>
    </border>
    <border>
      <left/>
      <right/>
      <top style="thin">
        <color rgb="FF2F5495"/>
      </top>
      <bottom style="thin">
        <color rgb="FF2F5495"/>
      </bottom>
      <diagonal/>
    </border>
    <border>
      <left/>
      <right style="thin">
        <color rgb="FF2F5495"/>
      </right>
      <top style="thin">
        <color rgb="FF2F5495"/>
      </top>
      <bottom style="thin">
        <color rgb="FF2F5495"/>
      </bottom>
      <diagonal/>
    </border>
    <border>
      <left/>
      <right/>
      <top style="thin">
        <color rgb="FF2F5495"/>
      </top>
      <bottom/>
      <diagonal/>
    </border>
    <border>
      <left/>
      <right style="thin">
        <color rgb="FF2F5495"/>
      </right>
      <top style="thin">
        <color rgb="FF2F5495"/>
      </top>
      <bottom/>
      <diagonal/>
    </border>
    <border>
      <left/>
      <right/>
      <top style="thin">
        <color rgb="FFACCCE9"/>
      </top>
      <bottom style="thin">
        <color rgb="FFACCCE9"/>
      </bottom>
      <diagonal/>
    </border>
    <border>
      <left style="thin">
        <color rgb="FF2F5495"/>
      </left>
      <right/>
      <top/>
      <bottom style="thin">
        <color rgb="FF9AC1E6"/>
      </bottom>
      <diagonal/>
    </border>
    <border>
      <left style="thin">
        <color indexed="64"/>
      </left>
      <right/>
      <top style="thin">
        <color indexed="64"/>
      </top>
      <bottom style="thin">
        <color rgb="FF5B9AD4"/>
      </bottom>
      <diagonal/>
    </border>
    <border>
      <left/>
      <right/>
      <top style="thin">
        <color indexed="64"/>
      </top>
      <bottom style="thin">
        <color rgb="FF5B9AD4"/>
      </bottom>
      <diagonal/>
    </border>
    <border>
      <left/>
      <right style="thin">
        <color indexed="64"/>
      </right>
      <top style="thin">
        <color indexed="64"/>
      </top>
      <bottom style="thin">
        <color rgb="FF5B9AD4"/>
      </bottom>
      <diagonal/>
    </border>
    <border>
      <left style="thin">
        <color indexed="64"/>
      </left>
      <right/>
      <top style="thin">
        <color rgb="FF5B9AD4"/>
      </top>
      <bottom style="thin">
        <color rgb="FFACCCE9"/>
      </bottom>
      <diagonal/>
    </border>
    <border>
      <left/>
      <right style="thin">
        <color indexed="64"/>
      </right>
      <top style="thin">
        <color rgb="FF5B9AD4"/>
      </top>
      <bottom style="thin">
        <color rgb="FFACCCE9"/>
      </bottom>
      <diagonal/>
    </border>
    <border>
      <left style="thin">
        <color indexed="64"/>
      </left>
      <right/>
      <top style="thin">
        <color rgb="FFACCCE9"/>
      </top>
      <bottom style="thin">
        <color rgb="FF9AC1E6"/>
      </bottom>
      <diagonal/>
    </border>
    <border>
      <left/>
      <right style="thin">
        <color indexed="64"/>
      </right>
      <top style="thin">
        <color rgb="FFACCCE9"/>
      </top>
      <bottom style="thin">
        <color rgb="FF9AC1E6"/>
      </bottom>
      <diagonal/>
    </border>
    <border>
      <left style="thin">
        <color indexed="64"/>
      </left>
      <right/>
      <top style="thin">
        <color rgb="FF9AC1E6"/>
      </top>
      <bottom style="thin">
        <color rgb="FFACCCE9"/>
      </bottom>
      <diagonal/>
    </border>
    <border>
      <left/>
      <right style="thin">
        <color indexed="64"/>
      </right>
      <top style="thin">
        <color rgb="FF9AC1E6"/>
      </top>
      <bottom style="thin">
        <color rgb="FFACCCE9"/>
      </bottom>
      <diagonal/>
    </border>
    <border>
      <left style="thin">
        <color indexed="64"/>
      </left>
      <right/>
      <top style="thin">
        <color rgb="FFACCCE9"/>
      </top>
      <bottom/>
      <diagonal/>
    </border>
    <border>
      <left/>
      <right style="thin">
        <color indexed="64"/>
      </right>
      <top style="thin">
        <color rgb="FFACCCE9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ACCCE9"/>
      </bottom>
      <diagonal/>
    </border>
    <border>
      <left style="thin">
        <color rgb="FF2F5495"/>
      </left>
      <right style="thin">
        <color indexed="64"/>
      </right>
      <top style="thin">
        <color rgb="FFACCCE9"/>
      </top>
      <bottom style="thin">
        <color rgb="FF2F5495"/>
      </bottom>
      <diagonal/>
    </border>
    <border>
      <left style="thin">
        <color rgb="FF2F5495"/>
      </left>
      <right style="thin">
        <color indexed="64"/>
      </right>
      <top style="thin">
        <color rgb="FF2F5495"/>
      </top>
      <bottom style="thin">
        <color rgb="FFACCCE9"/>
      </bottom>
      <diagonal/>
    </border>
    <border>
      <left style="thin">
        <color rgb="FF2F5495"/>
      </left>
      <right style="thin">
        <color indexed="64"/>
      </right>
      <top style="thin">
        <color rgb="FFACCCE9"/>
      </top>
      <bottom style="thin">
        <color rgb="FFACCCE9"/>
      </bottom>
      <diagonal/>
    </border>
    <border>
      <left/>
      <right style="thin">
        <color indexed="64"/>
      </right>
      <top style="thin">
        <color rgb="FFACCCE9"/>
      </top>
      <bottom style="thin">
        <color rgb="FFACCCE9"/>
      </bottom>
      <diagonal/>
    </border>
    <border>
      <left style="thin">
        <color indexed="64"/>
      </left>
      <right/>
      <top/>
      <bottom style="thin">
        <color rgb="FFACCCE9"/>
      </bottom>
      <diagonal/>
    </border>
    <border>
      <left style="thin">
        <color indexed="64"/>
      </left>
      <right/>
      <top style="thin">
        <color rgb="FF9AC1E6"/>
      </top>
      <bottom style="thin">
        <color rgb="FF9AC1E6"/>
      </bottom>
      <diagonal/>
    </border>
    <border>
      <left style="thin">
        <color indexed="64"/>
      </left>
      <right/>
      <top style="thin">
        <color rgb="FF9AC1E6"/>
      </top>
      <bottom/>
      <diagonal/>
    </border>
    <border>
      <left style="thin">
        <color indexed="64"/>
      </left>
      <right/>
      <top/>
      <bottom style="thin">
        <color rgb="FF2F5495"/>
      </bottom>
      <diagonal/>
    </border>
    <border>
      <left style="thin">
        <color indexed="64"/>
      </left>
      <right/>
      <top style="thin">
        <color rgb="FF2F5495"/>
      </top>
      <bottom style="thin">
        <color rgb="FF2F5495"/>
      </bottom>
      <diagonal/>
    </border>
    <border>
      <left style="thin">
        <color indexed="64"/>
      </left>
      <right/>
      <top style="thin">
        <color rgb="FF2F5495"/>
      </top>
      <bottom/>
      <diagonal/>
    </border>
    <border>
      <left/>
      <right style="thin">
        <color indexed="64"/>
      </right>
      <top style="thin">
        <color rgb="FF9AC1E6"/>
      </top>
      <bottom style="thin">
        <color rgb="FF9AC1E6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2F5495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5B9AD4"/>
      </top>
      <bottom style="thin">
        <color rgb="FF000000"/>
      </bottom>
      <diagonal/>
    </border>
    <border>
      <left/>
      <right/>
      <top style="thin">
        <color rgb="FF5B9AD4"/>
      </top>
      <bottom style="thin">
        <color rgb="FF000000"/>
      </bottom>
      <diagonal/>
    </border>
    <border>
      <left style="thin">
        <color rgb="FF000000"/>
      </left>
      <right/>
      <top style="thin">
        <color rgb="FF5B9AD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5B9AD4"/>
      </top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27" fillId="0" borderId="0"/>
  </cellStyleXfs>
  <cellXfs count="332">
    <xf numFmtId="0" fontId="0" fillId="0" borderId="0" xfId="0"/>
    <xf numFmtId="0" fontId="3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vertical="top" wrapText="1"/>
    </xf>
    <xf numFmtId="164" fontId="4" fillId="0" borderId="5" xfId="0" applyNumberFormat="1" applyFont="1" applyBorder="1" applyAlignment="1">
      <alignment horizontal="left" vertical="top" indent="1" shrinkToFit="1"/>
    </xf>
    <xf numFmtId="0" fontId="3" fillId="3" borderId="7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horizontal="center" vertical="top" wrapText="1"/>
    </xf>
    <xf numFmtId="0" fontId="5" fillId="0" borderId="6" xfId="0" applyFont="1" applyBorder="1" applyAlignment="1">
      <alignment vertical="top" wrapText="1"/>
    </xf>
    <xf numFmtId="0" fontId="1" fillId="4" borderId="4" xfId="0" applyFont="1" applyFill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1" fillId="3" borderId="7" xfId="0" applyFont="1" applyFill="1" applyBorder="1" applyAlignment="1">
      <alignment horizontal="left" vertical="top" wrapText="1" indent="14"/>
    </xf>
    <xf numFmtId="0" fontId="3" fillId="3" borderId="13" xfId="0" applyFont="1" applyFill="1" applyBorder="1" applyAlignment="1">
      <alignment horizontal="left" wrapText="1"/>
    </xf>
    <xf numFmtId="0" fontId="1" fillId="10" borderId="16" xfId="0" applyFont="1" applyFill="1" applyBorder="1" applyAlignment="1">
      <alignment horizontal="left" vertical="top" wrapText="1" indent="2"/>
    </xf>
    <xf numFmtId="0" fontId="5" fillId="0" borderId="16" xfId="0" applyFont="1" applyBorder="1" applyAlignment="1">
      <alignment horizontal="left" vertical="top" wrapText="1" indent="2"/>
    </xf>
    <xf numFmtId="0" fontId="3" fillId="0" borderId="10" xfId="0" applyFont="1" applyBorder="1" applyAlignment="1">
      <alignment horizontal="left" vertical="top" wrapText="1"/>
    </xf>
    <xf numFmtId="0" fontId="3" fillId="0" borderId="27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1" fillId="3" borderId="32" xfId="0" applyFont="1" applyFill="1" applyBorder="1" applyAlignment="1">
      <alignment vertical="top" wrapText="1"/>
    </xf>
    <xf numFmtId="0" fontId="1" fillId="0" borderId="33" xfId="0" applyFont="1" applyBorder="1" applyAlignment="1">
      <alignment horizontal="left" vertical="top" wrapText="1"/>
    </xf>
    <xf numFmtId="0" fontId="3" fillId="3" borderId="35" xfId="0" applyFont="1" applyFill="1" applyBorder="1" applyAlignment="1">
      <alignment horizontal="left" wrapText="1"/>
    </xf>
    <xf numFmtId="0" fontId="2" fillId="3" borderId="36" xfId="0" applyFont="1" applyFill="1" applyBorder="1" applyAlignment="1">
      <alignment horizontal="center" wrapText="1"/>
    </xf>
    <xf numFmtId="0" fontId="4" fillId="0" borderId="38" xfId="0" applyFont="1" applyBorder="1" applyAlignment="1">
      <alignment horizontal="left" vertical="top" wrapText="1" indent="4"/>
    </xf>
    <xf numFmtId="0" fontId="6" fillId="4" borderId="41" xfId="0" applyFont="1" applyFill="1" applyBorder="1" applyAlignment="1">
      <alignment horizontal="left" vertical="top" wrapText="1" indent="1"/>
    </xf>
    <xf numFmtId="0" fontId="3" fillId="0" borderId="42" xfId="0" applyFont="1" applyBorder="1" applyAlignment="1">
      <alignment horizontal="left" vertical="top" wrapText="1" indent="1"/>
    </xf>
    <xf numFmtId="0" fontId="3" fillId="0" borderId="43" xfId="0" applyFont="1" applyBorder="1" applyAlignment="1">
      <alignment horizontal="left" vertical="top" wrapText="1" indent="1"/>
    </xf>
    <xf numFmtId="0" fontId="3" fillId="0" borderId="43" xfId="0" applyFont="1" applyBorder="1" applyAlignment="1">
      <alignment horizontal="left" wrapText="1"/>
    </xf>
    <xf numFmtId="0" fontId="3" fillId="3" borderId="39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3" borderId="36" xfId="0" applyFont="1" applyFill="1" applyBorder="1" applyAlignment="1">
      <alignment horizontal="left" wrapText="1"/>
    </xf>
    <xf numFmtId="0" fontId="2" fillId="5" borderId="44" xfId="0" applyFont="1" applyFill="1" applyBorder="1" applyAlignment="1">
      <alignment horizontal="left" vertical="top" wrapText="1" indent="2"/>
    </xf>
    <xf numFmtId="0" fontId="5" fillId="6" borderId="44" xfId="0" applyFont="1" applyFill="1" applyBorder="1" applyAlignment="1">
      <alignment horizontal="left" vertical="top" wrapText="1" indent="2"/>
    </xf>
    <xf numFmtId="0" fontId="3" fillId="6" borderId="44" xfId="0" applyFont="1" applyFill="1" applyBorder="1" applyAlignment="1">
      <alignment horizontal="left" wrapText="1"/>
    </xf>
    <xf numFmtId="0" fontId="3" fillId="3" borderId="45" xfId="0" applyFont="1" applyFill="1" applyBorder="1" applyAlignment="1">
      <alignment horizontal="left" wrapText="1"/>
    </xf>
    <xf numFmtId="0" fontId="7" fillId="0" borderId="0" xfId="0" applyFont="1" applyAlignment="1">
      <alignment horizontal="left" vertical="top"/>
    </xf>
    <xf numFmtId="0" fontId="7" fillId="0" borderId="54" xfId="0" applyFont="1" applyBorder="1" applyAlignment="1">
      <alignment horizontal="left" vertical="top"/>
    </xf>
    <xf numFmtId="0" fontId="18" fillId="14" borderId="58" xfId="0" applyFont="1" applyFill="1" applyBorder="1" applyAlignment="1">
      <alignment horizontal="left" vertical="top" wrapText="1"/>
    </xf>
    <xf numFmtId="0" fontId="18" fillId="14" borderId="58" xfId="0" applyFont="1" applyFill="1" applyBorder="1" applyAlignment="1">
      <alignment horizontal="left" vertical="top" wrapText="1" indent="1"/>
    </xf>
    <xf numFmtId="0" fontId="18" fillId="14" borderId="58" xfId="0" applyFont="1" applyFill="1" applyBorder="1" applyAlignment="1">
      <alignment horizontal="left" vertical="top" wrapText="1" indent="2"/>
    </xf>
    <xf numFmtId="0" fontId="18" fillId="14" borderId="58" xfId="0" applyFont="1" applyFill="1" applyBorder="1" applyAlignment="1">
      <alignment horizontal="left" vertical="top" wrapText="1" indent="3"/>
    </xf>
    <xf numFmtId="0" fontId="18" fillId="14" borderId="59" xfId="0" applyFont="1" applyFill="1" applyBorder="1" applyAlignment="1">
      <alignment horizontal="left" vertical="top" wrapText="1"/>
    </xf>
    <xf numFmtId="0" fontId="18" fillId="15" borderId="59" xfId="0" applyFont="1" applyFill="1" applyBorder="1" applyAlignment="1">
      <alignment horizontal="left" vertical="top" wrapText="1"/>
    </xf>
    <xf numFmtId="0" fontId="21" fillId="17" borderId="0" xfId="0" applyFont="1" applyFill="1" applyAlignment="1">
      <alignment horizontal="left" wrapText="1"/>
    </xf>
    <xf numFmtId="0" fontId="21" fillId="18" borderId="0" xfId="0" applyFont="1" applyFill="1" applyAlignment="1">
      <alignment horizontal="left" wrapText="1"/>
    </xf>
    <xf numFmtId="0" fontId="21" fillId="19" borderId="60" xfId="0" applyFont="1" applyFill="1" applyBorder="1" applyAlignment="1">
      <alignment horizontal="left" wrapText="1"/>
    </xf>
    <xf numFmtId="0" fontId="0" fillId="0" borderId="0" xfId="0" applyAlignment="1">
      <alignment horizontal="left" vertical="top"/>
    </xf>
    <xf numFmtId="166" fontId="15" fillId="0" borderId="0" xfId="0" applyNumberFormat="1" applyFont="1" applyAlignment="1">
      <alignment horizontal="left" shrinkToFit="1"/>
    </xf>
    <xf numFmtId="0" fontId="26" fillId="14" borderId="59" xfId="0" applyFont="1" applyFill="1" applyBorder="1" applyAlignment="1">
      <alignment horizontal="left" vertical="top" wrapText="1" indent="2"/>
    </xf>
    <xf numFmtId="0" fontId="27" fillId="0" borderId="0" xfId="1" applyAlignment="1">
      <alignment horizontal="left" vertical="top"/>
    </xf>
    <xf numFmtId="0" fontId="25" fillId="21" borderId="58" xfId="1" applyFont="1" applyFill="1" applyBorder="1" applyAlignment="1">
      <alignment horizontal="left" vertical="center" wrapText="1"/>
    </xf>
    <xf numFmtId="0" fontId="24" fillId="21" borderId="58" xfId="1" applyFont="1" applyFill="1" applyBorder="1" applyAlignment="1">
      <alignment horizontal="left" vertical="center" wrapText="1" indent="1"/>
    </xf>
    <xf numFmtId="0" fontId="24" fillId="21" borderId="58" xfId="1" applyFont="1" applyFill="1" applyBorder="1" applyAlignment="1">
      <alignment horizontal="left" vertical="center" wrapText="1"/>
    </xf>
    <xf numFmtId="0" fontId="24" fillId="20" borderId="58" xfId="1" applyFont="1" applyFill="1" applyBorder="1" applyAlignment="1">
      <alignment horizontal="left" vertical="center" wrapText="1"/>
    </xf>
    <xf numFmtId="0" fontId="24" fillId="20" borderId="58" xfId="1" applyFont="1" applyFill="1" applyBorder="1" applyAlignment="1">
      <alignment horizontal="left" vertical="center" wrapText="1" indent="1"/>
    </xf>
    <xf numFmtId="0" fontId="25" fillId="20" borderId="58" xfId="1" applyFont="1" applyFill="1" applyBorder="1" applyAlignment="1">
      <alignment horizontal="left" vertical="center" wrapText="1"/>
    </xf>
    <xf numFmtId="0" fontId="24" fillId="20" borderId="58" xfId="1" applyFont="1" applyFill="1" applyBorder="1" applyAlignment="1">
      <alignment horizontal="left" vertical="top" wrapText="1"/>
    </xf>
    <xf numFmtId="0" fontId="24" fillId="0" borderId="58" xfId="1" applyFont="1" applyBorder="1" applyAlignment="1">
      <alignment horizontal="left" vertical="center" wrapText="1"/>
    </xf>
    <xf numFmtId="0" fontId="24" fillId="0" borderId="58" xfId="1" applyFont="1" applyBorder="1" applyAlignment="1">
      <alignment horizontal="left" vertical="top" wrapText="1" indent="1"/>
    </xf>
    <xf numFmtId="0" fontId="25" fillId="0" borderId="58" xfId="1" applyFont="1" applyBorder="1" applyAlignment="1">
      <alignment horizontal="left" vertical="center" wrapText="1"/>
    </xf>
    <xf numFmtId="0" fontId="24" fillId="0" borderId="58" xfId="1" applyFont="1" applyBorder="1" applyAlignment="1">
      <alignment horizontal="left" vertical="top" wrapText="1"/>
    </xf>
    <xf numFmtId="0" fontId="24" fillId="13" borderId="58" xfId="1" applyFont="1" applyFill="1" applyBorder="1" applyAlignment="1">
      <alignment horizontal="left" vertical="top" wrapText="1"/>
    </xf>
    <xf numFmtId="0" fontId="24" fillId="13" borderId="58" xfId="1" applyFont="1" applyFill="1" applyBorder="1" applyAlignment="1">
      <alignment horizontal="left" vertical="top" wrapText="1" indent="1"/>
    </xf>
    <xf numFmtId="0" fontId="25" fillId="13" borderId="58" xfId="1" applyFont="1" applyFill="1" applyBorder="1" applyAlignment="1">
      <alignment horizontal="left" vertical="center" wrapText="1"/>
    </xf>
    <xf numFmtId="0" fontId="10" fillId="12" borderId="58" xfId="1" applyFont="1" applyFill="1" applyBorder="1" applyAlignment="1">
      <alignment horizontal="left" vertical="top" wrapText="1"/>
    </xf>
    <xf numFmtId="0" fontId="10" fillId="12" borderId="58" xfId="1" applyFont="1" applyFill="1" applyBorder="1" applyAlignment="1">
      <alignment horizontal="left" vertical="top" wrapText="1" indent="1"/>
    </xf>
    <xf numFmtId="0" fontId="0" fillId="0" borderId="0" xfId="0" applyAlignment="1">
      <alignment wrapText="1"/>
    </xf>
    <xf numFmtId="0" fontId="0" fillId="21" borderId="0" xfId="0" applyFill="1" applyAlignment="1">
      <alignment horizontal="left" vertical="center" wrapText="1"/>
    </xf>
    <xf numFmtId="0" fontId="0" fillId="21" borderId="0" xfId="0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0" borderId="0" xfId="0" applyFill="1" applyAlignment="1">
      <alignment horizontal="left" vertical="center" wrapText="1"/>
    </xf>
    <xf numFmtId="0" fontId="0" fillId="20" borderId="0" xfId="0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0" fillId="25" borderId="0" xfId="0" applyFill="1" applyAlignment="1">
      <alignment horizontal="left" vertical="center" wrapText="1"/>
    </xf>
    <xf numFmtId="0" fontId="0" fillId="25" borderId="0" xfId="0" applyFill="1" applyAlignment="1">
      <alignment horizontal="left" vertical="center"/>
    </xf>
    <xf numFmtId="2" fontId="6" fillId="27" borderId="59" xfId="1" applyNumberFormat="1" applyFont="1" applyFill="1" applyBorder="1" applyAlignment="1">
      <alignment horizontal="left" vertical="top" indent="5" shrinkToFit="1"/>
    </xf>
    <xf numFmtId="166" fontId="3" fillId="0" borderId="63" xfId="1" applyNumberFormat="1" applyFont="1" applyBorder="1" applyAlignment="1">
      <alignment horizontal="center" vertical="top" shrinkToFit="1"/>
    </xf>
    <xf numFmtId="2" fontId="27" fillId="0" borderId="62" xfId="1" applyNumberFormat="1" applyBorder="1" applyAlignment="1">
      <alignment horizontal="left" wrapText="1"/>
    </xf>
    <xf numFmtId="2" fontId="27" fillId="0" borderId="61" xfId="1" applyNumberFormat="1" applyBorder="1" applyAlignment="1">
      <alignment horizontal="left" wrapText="1"/>
    </xf>
    <xf numFmtId="166" fontId="27" fillId="0" borderId="63" xfId="1" applyNumberFormat="1" applyBorder="1" applyAlignment="1">
      <alignment horizontal="left" wrapText="1"/>
    </xf>
    <xf numFmtId="0" fontId="27" fillId="0" borderId="63" xfId="1" applyBorder="1" applyAlignment="1">
      <alignment horizontal="left" wrapText="1"/>
    </xf>
    <xf numFmtId="166" fontId="3" fillId="27" borderId="63" xfId="1" applyNumberFormat="1" applyFont="1" applyFill="1" applyBorder="1" applyAlignment="1">
      <alignment horizontal="center" vertical="top" shrinkToFit="1"/>
    </xf>
    <xf numFmtId="0" fontId="21" fillId="0" borderId="63" xfId="1" applyFont="1" applyBorder="1" applyAlignment="1">
      <alignment horizontal="left" wrapText="1"/>
    </xf>
    <xf numFmtId="2" fontId="27" fillId="0" borderId="62" xfId="1" applyNumberFormat="1" applyBorder="1" applyAlignment="1">
      <alignment wrapText="1"/>
    </xf>
    <xf numFmtId="166" fontId="27" fillId="0" borderId="63" xfId="1" applyNumberFormat="1" applyBorder="1" applyAlignment="1">
      <alignment horizontal="center" wrapText="1"/>
    </xf>
    <xf numFmtId="2" fontId="27" fillId="27" borderId="62" xfId="1" applyNumberFormat="1" applyFill="1" applyBorder="1" applyAlignment="1">
      <alignment horizontal="left" wrapText="1"/>
    </xf>
    <xf numFmtId="2" fontId="27" fillId="27" borderId="61" xfId="1" applyNumberFormat="1" applyFill="1" applyBorder="1" applyAlignment="1">
      <alignment horizontal="left" wrapText="1"/>
    </xf>
    <xf numFmtId="169" fontId="27" fillId="27" borderId="62" xfId="1" applyNumberFormat="1" applyFill="1" applyBorder="1" applyAlignment="1">
      <alignment horizontal="left" wrapText="1"/>
    </xf>
    <xf numFmtId="169" fontId="27" fillId="27" borderId="61" xfId="1" applyNumberFormat="1" applyFill="1" applyBorder="1" applyAlignment="1">
      <alignment horizontal="left" wrapText="1"/>
    </xf>
    <xf numFmtId="166" fontId="27" fillId="27" borderId="63" xfId="1" applyNumberFormat="1" applyFill="1" applyBorder="1" applyAlignment="1">
      <alignment horizontal="left" wrapText="1"/>
    </xf>
    <xf numFmtId="0" fontId="32" fillId="27" borderId="63" xfId="1" applyFont="1" applyFill="1" applyBorder="1" applyAlignment="1">
      <alignment horizontal="left" wrapText="1"/>
    </xf>
    <xf numFmtId="0" fontId="27" fillId="27" borderId="63" xfId="1" applyFill="1" applyBorder="1" applyAlignment="1">
      <alignment horizontal="left" wrapText="1"/>
    </xf>
    <xf numFmtId="0" fontId="27" fillId="0" borderId="63" xfId="1" applyBorder="1" applyAlignment="1">
      <alignment horizontal="center" wrapText="1"/>
    </xf>
    <xf numFmtId="0" fontId="5" fillId="0" borderId="63" xfId="1" applyFont="1" applyBorder="1" applyAlignment="1">
      <alignment horizontal="left" vertical="top" wrapText="1"/>
    </xf>
    <xf numFmtId="0" fontId="1" fillId="27" borderId="63" xfId="1" applyFont="1" applyFill="1" applyBorder="1" applyAlignment="1">
      <alignment horizontal="left" vertical="top" wrapText="1"/>
    </xf>
    <xf numFmtId="0" fontId="27" fillId="21" borderId="0" xfId="1" applyFill="1" applyAlignment="1">
      <alignment horizontal="left" vertical="top"/>
    </xf>
    <xf numFmtId="0" fontId="27" fillId="28" borderId="63" xfId="1" applyFill="1" applyBorder="1" applyAlignment="1">
      <alignment horizontal="left" wrapText="1"/>
    </xf>
    <xf numFmtId="0" fontId="39" fillId="12" borderId="0" xfId="0" applyFont="1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40" fillId="12" borderId="58" xfId="0" applyFont="1" applyFill="1" applyBorder="1" applyAlignment="1">
      <alignment horizontal="left" vertical="top" wrapText="1"/>
    </xf>
    <xf numFmtId="0" fontId="40" fillId="12" borderId="58" xfId="0" applyFont="1" applyFill="1" applyBorder="1" applyAlignment="1">
      <alignment horizontal="left" vertical="top" wrapText="1" indent="1"/>
    </xf>
    <xf numFmtId="0" fontId="42" fillId="12" borderId="58" xfId="0" applyFont="1" applyFill="1" applyBorder="1" applyAlignment="1">
      <alignment horizontal="left" wrapText="1"/>
    </xf>
    <xf numFmtId="0" fontId="39" fillId="12" borderId="58" xfId="0" applyFont="1" applyFill="1" applyBorder="1" applyAlignment="1">
      <alignment horizontal="left" vertical="top" wrapText="1"/>
    </xf>
    <xf numFmtId="165" fontId="43" fillId="13" borderId="58" xfId="0" applyNumberFormat="1" applyFont="1" applyFill="1" applyBorder="1" applyAlignment="1">
      <alignment horizontal="left" vertical="top" shrinkToFit="1"/>
    </xf>
    <xf numFmtId="0" fontId="44" fillId="13" borderId="58" xfId="0" applyFont="1" applyFill="1" applyBorder="1" applyAlignment="1">
      <alignment horizontal="left" vertical="top" wrapText="1" indent="1"/>
    </xf>
    <xf numFmtId="0" fontId="44" fillId="13" borderId="58" xfId="0" applyFont="1" applyFill="1" applyBorder="1" applyAlignment="1">
      <alignment horizontal="left" vertical="top" wrapText="1"/>
    </xf>
    <xf numFmtId="166" fontId="43" fillId="13" borderId="58" xfId="0" applyNumberFormat="1" applyFont="1" applyFill="1" applyBorder="1" applyAlignment="1">
      <alignment horizontal="left" vertical="top" shrinkToFit="1"/>
    </xf>
    <xf numFmtId="0" fontId="42" fillId="13" borderId="58" xfId="0" applyFont="1" applyFill="1" applyBorder="1" applyAlignment="1">
      <alignment horizontal="left" wrapText="1"/>
    </xf>
    <xf numFmtId="1" fontId="43" fillId="13" borderId="58" xfId="0" applyNumberFormat="1" applyFont="1" applyFill="1" applyBorder="1" applyAlignment="1">
      <alignment horizontal="center" vertical="top" shrinkToFit="1"/>
    </xf>
    <xf numFmtId="0" fontId="42" fillId="0" borderId="58" xfId="0" applyFont="1" applyBorder="1" applyAlignment="1">
      <alignment horizontal="center" vertical="center"/>
    </xf>
    <xf numFmtId="165" fontId="43" fillId="0" borderId="58" xfId="0" applyNumberFormat="1" applyFont="1" applyBorder="1" applyAlignment="1">
      <alignment horizontal="left" vertical="top" shrinkToFit="1"/>
    </xf>
    <xf numFmtId="0" fontId="44" fillId="0" borderId="58" xfId="0" applyFont="1" applyBorder="1" applyAlignment="1">
      <alignment horizontal="left" vertical="top" wrapText="1" indent="1"/>
    </xf>
    <xf numFmtId="0" fontId="44" fillId="0" borderId="58" xfId="0" applyFont="1" applyBorder="1" applyAlignment="1">
      <alignment horizontal="left" vertical="top" wrapText="1"/>
    </xf>
    <xf numFmtId="166" fontId="43" fillId="0" borderId="58" xfId="0" applyNumberFormat="1" applyFont="1" applyBorder="1" applyAlignment="1">
      <alignment horizontal="left" vertical="top" shrinkToFit="1"/>
    </xf>
    <xf numFmtId="0" fontId="42" fillId="0" borderId="58" xfId="0" applyFont="1" applyBorder="1" applyAlignment="1">
      <alignment horizontal="left" wrapText="1"/>
    </xf>
    <xf numFmtId="1" fontId="43" fillId="0" borderId="58" xfId="0" applyNumberFormat="1" applyFont="1" applyBorder="1" applyAlignment="1">
      <alignment horizontal="center" vertical="top" shrinkToFit="1"/>
    </xf>
    <xf numFmtId="0" fontId="42" fillId="0" borderId="58" xfId="0" applyFont="1" applyBorder="1" applyAlignment="1">
      <alignment horizontal="left" vertical="top"/>
    </xf>
    <xf numFmtId="0" fontId="44" fillId="13" borderId="58" xfId="0" applyFont="1" applyFill="1" applyBorder="1" applyAlignment="1">
      <alignment vertical="top" wrapText="1"/>
    </xf>
    <xf numFmtId="0" fontId="1" fillId="27" borderId="61" xfId="1" applyFont="1" applyFill="1" applyBorder="1" applyAlignment="1">
      <alignment horizontal="left" vertical="top" wrapText="1"/>
    </xf>
    <xf numFmtId="0" fontId="0" fillId="29" borderId="0" xfId="0" applyFill="1"/>
    <xf numFmtId="14" fontId="0" fillId="29" borderId="0" xfId="0" applyNumberFormat="1" applyFill="1"/>
    <xf numFmtId="0" fontId="0" fillId="29" borderId="0" xfId="0" applyFill="1" applyAlignment="1">
      <alignment wrapText="1"/>
    </xf>
    <xf numFmtId="0" fontId="0" fillId="21" borderId="0" xfId="0" applyFill="1"/>
    <xf numFmtId="14" fontId="0" fillId="21" borderId="0" xfId="0" applyNumberFormat="1" applyFill="1"/>
    <xf numFmtId="0" fontId="0" fillId="21" borderId="0" xfId="0" applyFill="1" applyAlignment="1">
      <alignment wrapText="1"/>
    </xf>
    <xf numFmtId="0" fontId="45" fillId="26" borderId="0" xfId="0" applyFont="1" applyFill="1"/>
    <xf numFmtId="0" fontId="27" fillId="0" borderId="63" xfId="1" applyBorder="1" applyAlignment="1">
      <alignment horizontal="left" vertical="top"/>
    </xf>
    <xf numFmtId="0" fontId="27" fillId="31" borderId="63" xfId="1" applyFill="1" applyBorder="1" applyAlignment="1">
      <alignment horizontal="left" vertical="top"/>
    </xf>
    <xf numFmtId="166" fontId="27" fillId="31" borderId="63" xfId="1" applyNumberFormat="1" applyFill="1" applyBorder="1" applyAlignment="1">
      <alignment horizontal="left" vertical="top"/>
    </xf>
    <xf numFmtId="166" fontId="21" fillId="31" borderId="63" xfId="1" applyNumberFormat="1" applyFont="1" applyFill="1" applyBorder="1" applyAlignment="1">
      <alignment horizontal="center" vertical="top"/>
    </xf>
    <xf numFmtId="166" fontId="3" fillId="0" borderId="68" xfId="1" applyNumberFormat="1" applyFont="1" applyBorder="1" applyAlignment="1">
      <alignment horizontal="center" vertical="center"/>
    </xf>
    <xf numFmtId="2" fontId="27" fillId="27" borderId="59" xfId="1" applyNumberFormat="1" applyFill="1" applyBorder="1" applyAlignment="1">
      <alignment horizontal="left" wrapText="1"/>
    </xf>
    <xf numFmtId="0" fontId="3" fillId="0" borderId="68" xfId="1" applyFont="1" applyBorder="1" applyAlignment="1">
      <alignment horizontal="center" vertical="center"/>
    </xf>
    <xf numFmtId="0" fontId="27" fillId="21" borderId="63" xfId="1" applyFill="1" applyBorder="1" applyAlignment="1">
      <alignment horizontal="left" vertical="top"/>
    </xf>
    <xf numFmtId="0" fontId="1" fillId="28" borderId="62" xfId="1" applyFont="1" applyFill="1" applyBorder="1" applyAlignment="1">
      <alignment horizontal="left" vertical="top" wrapText="1" indent="1"/>
    </xf>
    <xf numFmtId="0" fontId="33" fillId="28" borderId="61" xfId="1" applyFont="1" applyFill="1" applyBorder="1" applyAlignment="1">
      <alignment horizontal="left" vertical="top" wrapText="1" indent="1"/>
    </xf>
    <xf numFmtId="0" fontId="1" fillId="28" borderId="61" xfId="1" applyFont="1" applyFill="1" applyBorder="1" applyAlignment="1">
      <alignment horizontal="center" vertical="center" wrapText="1"/>
    </xf>
    <xf numFmtId="0" fontId="1" fillId="28" borderId="63" xfId="1" applyFont="1" applyFill="1" applyBorder="1" applyAlignment="1">
      <alignment horizontal="center" vertical="center" wrapText="1"/>
    </xf>
    <xf numFmtId="0" fontId="1" fillId="28" borderId="63" xfId="1" applyFont="1" applyFill="1" applyBorder="1" applyAlignment="1">
      <alignment horizontal="left" vertical="center" wrapText="1"/>
    </xf>
    <xf numFmtId="0" fontId="33" fillId="28" borderId="62" xfId="1" applyFont="1" applyFill="1" applyBorder="1" applyAlignment="1">
      <alignment horizontal="center" vertical="top" wrapText="1"/>
    </xf>
    <xf numFmtId="0" fontId="1" fillId="28" borderId="63" xfId="1" applyFont="1" applyFill="1" applyBorder="1" applyAlignment="1">
      <alignment horizontal="left" vertical="top" wrapText="1"/>
    </xf>
    <xf numFmtId="0" fontId="1" fillId="28" borderId="67" xfId="1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 indent="6"/>
    </xf>
    <xf numFmtId="0" fontId="2" fillId="3" borderId="7" xfId="0" applyFont="1" applyFill="1" applyBorder="1" applyAlignment="1">
      <alignment horizontal="center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29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 vertical="top" wrapText="1"/>
    </xf>
    <xf numFmtId="0" fontId="1" fillId="3" borderId="3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4" xfId="0" applyFont="1" applyBorder="1" applyAlignment="1">
      <alignment horizontal="center" vertical="top" wrapText="1"/>
    </xf>
    <xf numFmtId="0" fontId="3" fillId="0" borderId="46" xfId="0" applyFont="1" applyBorder="1" applyAlignment="1">
      <alignment horizontal="left" vertical="top" wrapText="1" indent="2"/>
    </xf>
    <xf numFmtId="0" fontId="3" fillId="0" borderId="15" xfId="0" applyFont="1" applyBorder="1" applyAlignment="1">
      <alignment horizontal="left" vertical="top" wrapText="1" indent="2"/>
    </xf>
    <xf numFmtId="0" fontId="3" fillId="0" borderId="14" xfId="0" applyFont="1" applyBorder="1" applyAlignment="1">
      <alignment horizontal="left" vertical="top" wrapText="1" indent="2"/>
    </xf>
    <xf numFmtId="0" fontId="3" fillId="0" borderId="18" xfId="0" applyFont="1" applyBorder="1" applyAlignment="1">
      <alignment horizontal="left" vertical="top" wrapText="1" indent="2"/>
    </xf>
    <xf numFmtId="0" fontId="5" fillId="0" borderId="37" xfId="0" applyFont="1" applyBorder="1" applyAlignment="1">
      <alignment horizontal="left" vertical="top" wrapText="1" indent="1"/>
    </xf>
    <xf numFmtId="0" fontId="3" fillId="0" borderId="8" xfId="0" applyFont="1" applyBorder="1" applyAlignment="1">
      <alignment horizontal="left" vertical="top" wrapText="1" indent="1"/>
    </xf>
    <xf numFmtId="0" fontId="3" fillId="0" borderId="9" xfId="0" applyFont="1" applyBorder="1" applyAlignment="1">
      <alignment horizontal="left" vertical="top" wrapText="1" indent="1"/>
    </xf>
    <xf numFmtId="0" fontId="3" fillId="0" borderId="39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0" fontId="3" fillId="0" borderId="11" xfId="0" applyFont="1" applyBorder="1" applyAlignment="1">
      <alignment horizontal="left" vertical="top" wrapText="1" indent="1"/>
    </xf>
    <xf numFmtId="0" fontId="4" fillId="0" borderId="10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top" wrapText="1"/>
    </xf>
    <xf numFmtId="0" fontId="2" fillId="3" borderId="40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5" fillId="0" borderId="39" xfId="0" applyFont="1" applyBorder="1" applyAlignment="1">
      <alignment horizontal="left" vertical="top" wrapText="1" indent="1"/>
    </xf>
    <xf numFmtId="0" fontId="5" fillId="0" borderId="0" xfId="0" applyFont="1" applyAlignment="1">
      <alignment horizontal="left" vertical="top" wrapText="1" indent="1"/>
    </xf>
    <xf numFmtId="0" fontId="5" fillId="0" borderId="11" xfId="0" applyFont="1" applyBorder="1" applyAlignment="1">
      <alignment horizontal="left" vertical="top" wrapText="1" indent="1"/>
    </xf>
    <xf numFmtId="0" fontId="2" fillId="5" borderId="16" xfId="0" applyFont="1" applyFill="1" applyBorder="1" applyAlignment="1">
      <alignment horizontal="left" vertical="top" wrapText="1" indent="2"/>
    </xf>
    <xf numFmtId="0" fontId="2" fillId="5" borderId="17" xfId="0" applyFont="1" applyFill="1" applyBorder="1" applyAlignment="1">
      <alignment horizontal="left" vertical="top" wrapText="1" indent="2"/>
    </xf>
    <xf numFmtId="0" fontId="3" fillId="0" borderId="6" xfId="0" applyFont="1" applyBorder="1" applyAlignment="1">
      <alignment horizontal="left" vertical="top" wrapText="1" indent="2"/>
    </xf>
    <xf numFmtId="0" fontId="3" fillId="0" borderId="5" xfId="0" applyFont="1" applyBorder="1" applyAlignment="1">
      <alignment horizontal="left" vertical="top" wrapText="1" indent="2"/>
    </xf>
    <xf numFmtId="0" fontId="1" fillId="3" borderId="45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3" fillId="0" borderId="33" xfId="0" applyFont="1" applyBorder="1" applyAlignment="1">
      <alignment horizontal="left" vertical="top" wrapText="1" indent="2"/>
    </xf>
    <xf numFmtId="0" fontId="3" fillId="0" borderId="4" xfId="0" applyFont="1" applyBorder="1" applyAlignment="1">
      <alignment horizontal="left" vertical="top" wrapText="1" indent="2"/>
    </xf>
    <xf numFmtId="0" fontId="1" fillId="3" borderId="47" xfId="0" applyFont="1" applyFill="1" applyBorder="1" applyAlignment="1">
      <alignment horizontal="center" vertical="top" wrapText="1"/>
    </xf>
    <xf numFmtId="0" fontId="1" fillId="3" borderId="19" xfId="0" applyFont="1" applyFill="1" applyBorder="1" applyAlignment="1">
      <alignment horizontal="center" vertical="top" wrapText="1"/>
    </xf>
    <xf numFmtId="0" fontId="5" fillId="7" borderId="48" xfId="0" applyFont="1" applyFill="1" applyBorder="1" applyAlignment="1">
      <alignment horizontal="left" vertical="top" wrapText="1" indent="17"/>
    </xf>
    <xf numFmtId="0" fontId="5" fillId="7" borderId="20" xfId="0" applyFont="1" applyFill="1" applyBorder="1" applyAlignment="1">
      <alignment horizontal="left" vertical="top" wrapText="1" indent="17"/>
    </xf>
    <xf numFmtId="0" fontId="5" fillId="7" borderId="21" xfId="0" applyFont="1" applyFill="1" applyBorder="1" applyAlignment="1">
      <alignment horizontal="left" vertical="top" wrapText="1" indent="17"/>
    </xf>
    <xf numFmtId="0" fontId="5" fillId="8" borderId="49" xfId="0" applyFont="1" applyFill="1" applyBorder="1" applyAlignment="1">
      <alignment horizontal="left" vertical="top" wrapText="1" indent="16"/>
    </xf>
    <xf numFmtId="0" fontId="5" fillId="8" borderId="22" xfId="0" applyFont="1" applyFill="1" applyBorder="1" applyAlignment="1">
      <alignment horizontal="left" vertical="top" wrapText="1" indent="16"/>
    </xf>
    <xf numFmtId="0" fontId="5" fillId="8" borderId="23" xfId="0" applyFont="1" applyFill="1" applyBorder="1" applyAlignment="1">
      <alignment horizontal="left" vertical="top" wrapText="1" indent="16"/>
    </xf>
    <xf numFmtId="0" fontId="5" fillId="9" borderId="50" xfId="0" applyFont="1" applyFill="1" applyBorder="1" applyAlignment="1">
      <alignment horizontal="left" vertical="top" wrapText="1" indent="18"/>
    </xf>
    <xf numFmtId="0" fontId="5" fillId="9" borderId="24" xfId="0" applyFont="1" applyFill="1" applyBorder="1" applyAlignment="1">
      <alignment horizontal="left" vertical="top" wrapText="1" indent="18"/>
    </xf>
    <xf numFmtId="0" fontId="5" fillId="9" borderId="25" xfId="0" applyFont="1" applyFill="1" applyBorder="1" applyAlignment="1">
      <alignment horizontal="left" vertical="top" wrapText="1" indent="18"/>
    </xf>
    <xf numFmtId="0" fontId="1" fillId="3" borderId="13" xfId="0" applyFont="1" applyFill="1" applyBorder="1" applyAlignment="1">
      <alignment horizontal="left" vertical="top" wrapText="1" indent="6"/>
    </xf>
    <xf numFmtId="0" fontId="2" fillId="3" borderId="7" xfId="0" applyFont="1" applyFill="1" applyBorder="1" applyAlignment="1">
      <alignment horizontal="center" vertical="top" wrapText="1"/>
    </xf>
    <xf numFmtId="0" fontId="2" fillId="3" borderId="36" xfId="0" applyFont="1" applyFill="1" applyBorder="1" applyAlignment="1">
      <alignment horizontal="center" vertical="top" wrapText="1"/>
    </xf>
    <xf numFmtId="0" fontId="3" fillId="0" borderId="34" xfId="0" applyFont="1" applyBorder="1" applyAlignment="1">
      <alignment horizontal="left" vertical="top" wrapText="1" indent="2"/>
    </xf>
    <xf numFmtId="0" fontId="3" fillId="0" borderId="51" xfId="0" applyFont="1" applyBorder="1" applyAlignment="1">
      <alignment horizontal="left" vertical="top" wrapText="1" indent="2"/>
    </xf>
    <xf numFmtId="0" fontId="1" fillId="3" borderId="40" xfId="0" applyFont="1" applyFill="1" applyBorder="1" applyAlignment="1">
      <alignment horizontal="center" vertical="top" wrapText="1"/>
    </xf>
    <xf numFmtId="0" fontId="3" fillId="0" borderId="14" xfId="0" applyFont="1" applyBorder="1" applyAlignment="1">
      <alignment horizontal="left" wrapText="1"/>
    </xf>
    <xf numFmtId="0" fontId="3" fillId="0" borderId="18" xfId="0" applyFont="1" applyBorder="1" applyAlignment="1">
      <alignment horizontal="left" wrapText="1"/>
    </xf>
    <xf numFmtId="0" fontId="3" fillId="0" borderId="51" xfId="0" applyFont="1" applyBorder="1" applyAlignment="1">
      <alignment horizontal="left" wrapText="1"/>
    </xf>
    <xf numFmtId="0" fontId="1" fillId="3" borderId="7" xfId="0" applyFont="1" applyFill="1" applyBorder="1" applyAlignment="1">
      <alignment horizontal="left" vertical="top" wrapText="1" indent="2"/>
    </xf>
    <xf numFmtId="0" fontId="2" fillId="5" borderId="7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  <xf numFmtId="0" fontId="5" fillId="0" borderId="37" xfId="0" applyFont="1" applyBorder="1" applyAlignment="1">
      <alignment horizontal="left" vertical="top" wrapText="1" indent="2"/>
    </xf>
    <xf numFmtId="0" fontId="5" fillId="0" borderId="8" xfId="0" applyFont="1" applyBorder="1" applyAlignment="1">
      <alignment horizontal="left" vertical="top" wrapText="1" indent="2"/>
    </xf>
    <xf numFmtId="0" fontId="5" fillId="0" borderId="39" xfId="0" applyFont="1" applyBorder="1" applyAlignment="1">
      <alignment horizontal="left" vertical="top" wrapText="1" indent="2"/>
    </xf>
    <xf numFmtId="0" fontId="5" fillId="0" borderId="0" xfId="0" applyFont="1" applyAlignment="1">
      <alignment horizontal="left" vertical="top" wrapText="1" indent="2"/>
    </xf>
    <xf numFmtId="0" fontId="1" fillId="10" borderId="8" xfId="0" applyFont="1" applyFill="1" applyBorder="1" applyAlignment="1">
      <alignment horizontal="center" vertical="top" wrapText="1"/>
    </xf>
    <xf numFmtId="0" fontId="1" fillId="10" borderId="38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52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5" fillId="0" borderId="40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5" fillId="0" borderId="44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left" wrapText="1"/>
    </xf>
    <xf numFmtId="0" fontId="3" fillId="0" borderId="26" xfId="0" applyFont="1" applyBorder="1" applyAlignment="1">
      <alignment horizontal="left" wrapText="1"/>
    </xf>
    <xf numFmtId="0" fontId="3" fillId="0" borderId="44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38" xfId="0" applyFont="1" applyBorder="1" applyAlignment="1">
      <alignment horizontal="left" wrapText="1"/>
    </xf>
    <xf numFmtId="0" fontId="1" fillId="10" borderId="33" xfId="0" applyFont="1" applyFill="1" applyBorder="1" applyAlignment="1">
      <alignment horizontal="left" vertical="top" wrapText="1" indent="2"/>
    </xf>
    <xf numFmtId="0" fontId="1" fillId="10" borderId="4" xfId="0" applyFont="1" applyFill="1" applyBorder="1" applyAlignment="1">
      <alignment horizontal="left" vertical="top" wrapText="1" indent="2"/>
    </xf>
    <xf numFmtId="0" fontId="1" fillId="10" borderId="5" xfId="0" applyFont="1" applyFill="1" applyBorder="1" applyAlignment="1">
      <alignment horizontal="left" vertical="top" wrapText="1" indent="2"/>
    </xf>
    <xf numFmtId="0" fontId="9" fillId="0" borderId="46" xfId="0" applyFont="1" applyBorder="1" applyAlignment="1">
      <alignment horizontal="left" vertical="top" wrapText="1" indent="2"/>
    </xf>
    <xf numFmtId="0" fontId="9" fillId="0" borderId="18" xfId="0" applyFont="1" applyBorder="1" applyAlignment="1">
      <alignment horizontal="left" vertical="top" wrapText="1" indent="2"/>
    </xf>
    <xf numFmtId="0" fontId="9" fillId="0" borderId="15" xfId="0" applyFont="1" applyBorder="1" applyAlignment="1">
      <alignment horizontal="left" vertical="top" wrapText="1" indent="2"/>
    </xf>
    <xf numFmtId="0" fontId="1" fillId="10" borderId="46" xfId="0" applyFont="1" applyFill="1" applyBorder="1" applyAlignment="1">
      <alignment horizontal="left" vertical="top" wrapText="1" indent="2"/>
    </xf>
    <xf numFmtId="0" fontId="1" fillId="10" borderId="18" xfId="0" applyFont="1" applyFill="1" applyBorder="1" applyAlignment="1">
      <alignment horizontal="left" vertical="top" wrapText="1" indent="2"/>
    </xf>
    <xf numFmtId="0" fontId="1" fillId="10" borderId="15" xfId="0" applyFont="1" applyFill="1" applyBorder="1" applyAlignment="1">
      <alignment horizontal="left" vertical="top" wrapText="1" indent="2"/>
    </xf>
    <xf numFmtId="0" fontId="1" fillId="3" borderId="7" xfId="0" applyFont="1" applyFill="1" applyBorder="1" applyAlignment="1">
      <alignment horizontal="center" vertical="top" wrapText="1"/>
    </xf>
    <xf numFmtId="0" fontId="1" fillId="3" borderId="36" xfId="0" applyFont="1" applyFill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52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7" fillId="0" borderId="52" xfId="0" applyFont="1" applyBorder="1" applyAlignment="1">
      <alignment horizontal="center" vertical="top"/>
    </xf>
    <xf numFmtId="0" fontId="7" fillId="0" borderId="53" xfId="0" applyFont="1" applyBorder="1" applyAlignment="1">
      <alignment horizontal="left" vertical="center" wrapText="1"/>
    </xf>
    <xf numFmtId="0" fontId="7" fillId="0" borderId="54" xfId="0" applyFont="1" applyBorder="1" applyAlignment="1">
      <alignment horizontal="left" vertical="center" wrapText="1"/>
    </xf>
    <xf numFmtId="0" fontId="7" fillId="0" borderId="55" xfId="0" applyFont="1" applyBorder="1" applyAlignment="1">
      <alignment horizontal="left" vertical="center" wrapText="1"/>
    </xf>
    <xf numFmtId="0" fontId="7" fillId="0" borderId="54" xfId="0" applyFont="1" applyBorder="1" applyAlignment="1">
      <alignment horizontal="center" vertical="top"/>
    </xf>
    <xf numFmtId="0" fontId="7" fillId="0" borderId="56" xfId="0" applyFont="1" applyBorder="1" applyAlignment="1">
      <alignment horizontal="center" vertical="top"/>
    </xf>
    <xf numFmtId="0" fontId="10" fillId="11" borderId="58" xfId="0" applyFont="1" applyFill="1" applyBorder="1" applyAlignment="1">
      <alignment horizontal="center" vertical="top" wrapText="1"/>
    </xf>
    <xf numFmtId="10" fontId="43" fillId="0" borderId="58" xfId="0" applyNumberFormat="1" applyFont="1" applyBorder="1" applyAlignment="1">
      <alignment horizontal="left" vertical="top" shrinkToFit="1"/>
    </xf>
    <xf numFmtId="167" fontId="43" fillId="0" borderId="58" xfId="0" applyNumberFormat="1" applyFont="1" applyBorder="1" applyAlignment="1">
      <alignment horizontal="right" vertical="top" shrinkToFit="1"/>
    </xf>
    <xf numFmtId="0" fontId="42" fillId="12" borderId="58" xfId="0" applyFont="1" applyFill="1" applyBorder="1" applyAlignment="1">
      <alignment horizontal="left" wrapText="1"/>
    </xf>
    <xf numFmtId="0" fontId="40" fillId="12" borderId="58" xfId="0" applyFont="1" applyFill="1" applyBorder="1" applyAlignment="1">
      <alignment horizontal="left" vertical="top" wrapText="1"/>
    </xf>
    <xf numFmtId="10" fontId="43" fillId="13" borderId="58" xfId="0" applyNumberFormat="1" applyFont="1" applyFill="1" applyBorder="1" applyAlignment="1">
      <alignment horizontal="left" vertical="top" shrinkToFit="1"/>
    </xf>
    <xf numFmtId="1" fontId="43" fillId="13" borderId="58" xfId="0" applyNumberFormat="1" applyFont="1" applyFill="1" applyBorder="1" applyAlignment="1">
      <alignment horizontal="right" vertical="top" shrinkToFit="1"/>
    </xf>
    <xf numFmtId="166" fontId="13" fillId="0" borderId="0" xfId="0" applyNumberFormat="1" applyFont="1" applyAlignment="1">
      <alignment horizontal="right" shrinkToFit="1"/>
    </xf>
    <xf numFmtId="0" fontId="14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1" fontId="43" fillId="0" borderId="58" xfId="0" applyNumberFormat="1" applyFont="1" applyBorder="1" applyAlignment="1">
      <alignment horizontal="right" vertical="top" shrinkToFit="1"/>
    </xf>
    <xf numFmtId="167" fontId="43" fillId="13" borderId="58" xfId="0" applyNumberFormat="1" applyFont="1" applyFill="1" applyBorder="1" applyAlignment="1">
      <alignment horizontal="right" vertical="top" shrinkToFit="1"/>
    </xf>
    <xf numFmtId="0" fontId="20" fillId="16" borderId="58" xfId="0" applyFont="1" applyFill="1" applyBorder="1" applyAlignment="1">
      <alignment horizontal="left" wrapText="1"/>
    </xf>
    <xf numFmtId="14" fontId="21" fillId="16" borderId="60" xfId="0" applyNumberFormat="1" applyFont="1" applyFill="1" applyBorder="1" applyAlignment="1">
      <alignment horizontal="left" wrapText="1"/>
    </xf>
    <xf numFmtId="0" fontId="0" fillId="16" borderId="60" xfId="0" applyFill="1" applyBorder="1" applyAlignment="1">
      <alignment horizontal="left" wrapText="1"/>
    </xf>
    <xf numFmtId="0" fontId="16" fillId="11" borderId="0" xfId="0" applyFont="1" applyFill="1" applyAlignment="1">
      <alignment horizontal="center" vertical="top" wrapText="1"/>
    </xf>
    <xf numFmtId="0" fontId="16" fillId="11" borderId="57" xfId="0" applyFont="1" applyFill="1" applyBorder="1" applyAlignment="1">
      <alignment horizontal="center" vertical="top" wrapText="1"/>
    </xf>
    <xf numFmtId="0" fontId="22" fillId="11" borderId="0" xfId="1" applyFont="1" applyFill="1" applyAlignment="1">
      <alignment horizontal="center" vertical="top" wrapText="1"/>
    </xf>
    <xf numFmtId="0" fontId="29" fillId="26" borderId="0" xfId="0" applyFont="1" applyFill="1" applyAlignment="1">
      <alignment horizontal="center"/>
    </xf>
    <xf numFmtId="0" fontId="28" fillId="26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30" borderId="0" xfId="0" applyFont="1" applyFill="1" applyAlignment="1">
      <alignment horizontal="center"/>
    </xf>
    <xf numFmtId="2" fontId="27" fillId="0" borderId="61" xfId="1" applyNumberFormat="1" applyBorder="1" applyAlignment="1">
      <alignment horizontal="left" wrapText="1"/>
    </xf>
    <xf numFmtId="2" fontId="27" fillId="0" borderId="62" xfId="1" applyNumberFormat="1" applyBorder="1" applyAlignment="1">
      <alignment horizontal="left" wrapText="1"/>
    </xf>
    <xf numFmtId="2" fontId="3" fillId="0" borderId="61" xfId="1" applyNumberFormat="1" applyFont="1" applyBorder="1" applyAlignment="1">
      <alignment horizontal="right" vertical="top" shrinkToFit="1"/>
    </xf>
    <xf numFmtId="2" fontId="3" fillId="0" borderId="62" xfId="1" applyNumberFormat="1" applyFont="1" applyBorder="1" applyAlignment="1">
      <alignment horizontal="right" vertical="top" shrinkToFit="1"/>
    </xf>
    <xf numFmtId="166" fontId="3" fillId="0" borderId="61" xfId="1" applyNumberFormat="1" applyFont="1" applyBorder="1" applyAlignment="1">
      <alignment horizontal="center" vertical="top" shrinkToFit="1"/>
    </xf>
    <xf numFmtId="166" fontId="3" fillId="0" borderId="62" xfId="1" applyNumberFormat="1" applyFont="1" applyBorder="1" applyAlignment="1">
      <alignment horizontal="center" vertical="top" shrinkToFit="1"/>
    </xf>
    <xf numFmtId="2" fontId="3" fillId="0" borderId="59" xfId="1" applyNumberFormat="1" applyFont="1" applyBorder="1" applyAlignment="1">
      <alignment horizontal="right" vertical="top" shrinkToFit="1"/>
    </xf>
    <xf numFmtId="169" fontId="27" fillId="0" borderId="61" xfId="1" applyNumberFormat="1" applyBorder="1" applyAlignment="1">
      <alignment horizontal="center" wrapText="1"/>
    </xf>
    <xf numFmtId="169" fontId="27" fillId="0" borderId="62" xfId="1" applyNumberFormat="1" applyBorder="1" applyAlignment="1">
      <alignment horizontal="center" wrapText="1"/>
    </xf>
    <xf numFmtId="0" fontId="33" fillId="28" borderId="61" xfId="1" applyFont="1" applyFill="1" applyBorder="1" applyAlignment="1">
      <alignment horizontal="center" vertical="top" wrapText="1"/>
    </xf>
    <xf numFmtId="0" fontId="33" fillId="28" borderId="59" xfId="1" applyFont="1" applyFill="1" applyBorder="1" applyAlignment="1">
      <alignment horizontal="center" vertical="top" wrapText="1"/>
    </xf>
    <xf numFmtId="0" fontId="46" fillId="28" borderId="69" xfId="1" applyFont="1" applyFill="1" applyBorder="1" applyAlignment="1">
      <alignment horizontal="center" vertical="top" wrapText="1"/>
    </xf>
    <xf numFmtId="0" fontId="46" fillId="28" borderId="57" xfId="1" applyFont="1" applyFill="1" applyBorder="1" applyAlignment="1">
      <alignment horizontal="center" vertical="top" wrapText="1"/>
    </xf>
    <xf numFmtId="2" fontId="27" fillId="0" borderId="61" xfId="1" applyNumberFormat="1" applyBorder="1" applyAlignment="1">
      <alignment wrapText="1"/>
    </xf>
    <xf numFmtId="2" fontId="27" fillId="0" borderId="62" xfId="1" applyNumberFormat="1" applyBorder="1" applyAlignment="1">
      <alignment wrapText="1"/>
    </xf>
    <xf numFmtId="169" fontId="21" fillId="0" borderId="61" xfId="1" applyNumberFormat="1" applyFont="1" applyBorder="1" applyAlignment="1">
      <alignment horizontal="center" wrapText="1"/>
    </xf>
    <xf numFmtId="2" fontId="27" fillId="0" borderId="59" xfId="1" applyNumberFormat="1" applyBorder="1" applyAlignment="1">
      <alignment wrapText="1"/>
    </xf>
    <xf numFmtId="0" fontId="1" fillId="27" borderId="61" xfId="1" applyFont="1" applyFill="1" applyBorder="1" applyAlignment="1">
      <alignment horizontal="left" vertical="top" wrapText="1"/>
    </xf>
    <xf numFmtId="0" fontId="1" fillId="27" borderId="59" xfId="1" applyFont="1" applyFill="1" applyBorder="1" applyAlignment="1">
      <alignment horizontal="left" vertical="top" wrapText="1"/>
    </xf>
    <xf numFmtId="169" fontId="3" fillId="0" borderId="61" xfId="1" applyNumberFormat="1" applyFont="1" applyBorder="1" applyAlignment="1">
      <alignment horizontal="center" vertical="top" shrinkToFit="1"/>
    </xf>
    <xf numFmtId="169" fontId="3" fillId="0" borderId="62" xfId="1" applyNumberFormat="1" applyFont="1" applyBorder="1" applyAlignment="1">
      <alignment horizontal="center" vertical="top" shrinkToFit="1"/>
    </xf>
    <xf numFmtId="2" fontId="27" fillId="0" borderId="59" xfId="1" applyNumberFormat="1" applyBorder="1" applyAlignment="1">
      <alignment horizontal="center" wrapText="1"/>
    </xf>
    <xf numFmtId="169" fontId="27" fillId="0" borderId="59" xfId="1" applyNumberFormat="1" applyBorder="1" applyAlignment="1">
      <alignment horizontal="center" wrapText="1"/>
    </xf>
    <xf numFmtId="2" fontId="27" fillId="0" borderId="59" xfId="1" applyNumberFormat="1" applyBorder="1" applyAlignment="1">
      <alignment horizontal="left" wrapText="1"/>
    </xf>
    <xf numFmtId="0" fontId="27" fillId="0" borderId="61" xfId="1" applyBorder="1" applyAlignment="1">
      <alignment horizontal="left" wrapText="1"/>
    </xf>
    <xf numFmtId="0" fontId="27" fillId="0" borderId="59" xfId="1" applyBorder="1" applyAlignment="1">
      <alignment horizontal="left" wrapText="1"/>
    </xf>
    <xf numFmtId="166" fontId="1" fillId="27" borderId="59" xfId="1" applyNumberFormat="1" applyFont="1" applyFill="1" applyBorder="1" applyAlignment="1">
      <alignment horizontal="left" vertical="top" wrapText="1"/>
    </xf>
    <xf numFmtId="2" fontId="6" fillId="27" borderId="59" xfId="1" applyNumberFormat="1" applyFont="1" applyFill="1" applyBorder="1" applyAlignment="1">
      <alignment horizontal="left" vertical="top" indent="4" shrinkToFit="1"/>
    </xf>
    <xf numFmtId="168" fontId="6" fillId="27" borderId="59" xfId="1" applyNumberFormat="1" applyFont="1" applyFill="1" applyBorder="1" applyAlignment="1">
      <alignment horizontal="left" vertical="top" indent="1" shrinkToFit="1"/>
    </xf>
    <xf numFmtId="169" fontId="27" fillId="0" borderId="61" xfId="1" applyNumberFormat="1" applyBorder="1" applyAlignment="1">
      <alignment horizontal="left" wrapText="1"/>
    </xf>
    <xf numFmtId="169" fontId="27" fillId="0" borderId="62" xfId="1" applyNumberFormat="1" applyBorder="1" applyAlignment="1">
      <alignment horizontal="left" wrapText="1"/>
    </xf>
    <xf numFmtId="2" fontId="3" fillId="27" borderId="61" xfId="1" applyNumberFormat="1" applyFont="1" applyFill="1" applyBorder="1" applyAlignment="1">
      <alignment vertical="top" shrinkToFit="1"/>
    </xf>
    <xf numFmtId="2" fontId="3" fillId="27" borderId="62" xfId="1" applyNumberFormat="1" applyFont="1" applyFill="1" applyBorder="1" applyAlignment="1">
      <alignment vertical="top" shrinkToFit="1"/>
    </xf>
    <xf numFmtId="169" fontId="3" fillId="27" borderId="61" xfId="1" applyNumberFormat="1" applyFont="1" applyFill="1" applyBorder="1" applyAlignment="1">
      <alignment horizontal="center" vertical="top" shrinkToFit="1"/>
    </xf>
    <xf numFmtId="169" fontId="3" fillId="27" borderId="62" xfId="1" applyNumberFormat="1" applyFont="1" applyFill="1" applyBorder="1" applyAlignment="1">
      <alignment horizontal="center" vertical="top" shrinkToFit="1"/>
    </xf>
    <xf numFmtId="2" fontId="3" fillId="27" borderId="59" xfId="1" applyNumberFormat="1" applyFont="1" applyFill="1" applyBorder="1" applyAlignment="1">
      <alignment vertical="top" shrinkToFit="1"/>
    </xf>
    <xf numFmtId="2" fontId="27" fillId="0" borderId="61" xfId="1" applyNumberFormat="1" applyBorder="1" applyAlignment="1">
      <alignment horizontal="center" wrapText="1"/>
    </xf>
    <xf numFmtId="2" fontId="27" fillId="27" borderId="61" xfId="1" applyNumberFormat="1" applyFill="1" applyBorder="1" applyAlignment="1">
      <alignment horizontal="left" wrapText="1"/>
    </xf>
    <xf numFmtId="2" fontId="27" fillId="27" borderId="62" xfId="1" applyNumberFormat="1" applyFill="1" applyBorder="1" applyAlignment="1">
      <alignment horizontal="left" wrapText="1"/>
    </xf>
    <xf numFmtId="0" fontId="27" fillId="27" borderId="61" xfId="1" applyFill="1" applyBorder="1" applyAlignment="1">
      <alignment horizontal="center" wrapText="1"/>
    </xf>
    <xf numFmtId="0" fontId="27" fillId="27" borderId="62" xfId="1" applyFill="1" applyBorder="1" applyAlignment="1">
      <alignment horizontal="center" wrapText="1"/>
    </xf>
    <xf numFmtId="2" fontId="27" fillId="27" borderId="59" xfId="1" applyNumberFormat="1" applyFill="1" applyBorder="1" applyAlignment="1">
      <alignment horizontal="left" wrapText="1"/>
    </xf>
    <xf numFmtId="0" fontId="27" fillId="0" borderId="61" xfId="1" applyBorder="1" applyAlignment="1">
      <alignment horizontal="center" wrapText="1"/>
    </xf>
    <xf numFmtId="0" fontId="27" fillId="0" borderId="62" xfId="1" applyBorder="1" applyAlignment="1">
      <alignment horizontal="center" wrapText="1"/>
    </xf>
    <xf numFmtId="0" fontId="27" fillId="27" borderId="61" xfId="1" applyFill="1" applyBorder="1" applyAlignment="1">
      <alignment horizontal="left" wrapText="1"/>
    </xf>
    <xf numFmtId="0" fontId="27" fillId="27" borderId="59" xfId="1" applyFill="1" applyBorder="1" applyAlignment="1">
      <alignment horizontal="left" wrapText="1"/>
    </xf>
    <xf numFmtId="0" fontId="1" fillId="28" borderId="61" xfId="1" applyFont="1" applyFill="1" applyBorder="1" applyAlignment="1">
      <alignment horizontal="center" vertical="top" wrapText="1"/>
    </xf>
    <xf numFmtId="0" fontId="1" fillId="28" borderId="59" xfId="1" applyFont="1" applyFill="1" applyBorder="1" applyAlignment="1">
      <alignment horizontal="center" vertical="top" wrapText="1"/>
    </xf>
    <xf numFmtId="0" fontId="1" fillId="28" borderId="62" xfId="1" applyFont="1" applyFill="1" applyBorder="1" applyAlignment="1">
      <alignment horizontal="center" vertical="top" wrapText="1"/>
    </xf>
    <xf numFmtId="2" fontId="1" fillId="28" borderId="61" xfId="1" applyNumberFormat="1" applyFont="1" applyFill="1" applyBorder="1" applyAlignment="1">
      <alignment horizontal="left" vertical="top" wrapText="1" indent="1"/>
    </xf>
    <xf numFmtId="2" fontId="1" fillId="28" borderId="62" xfId="1" applyNumberFormat="1" applyFont="1" applyFill="1" applyBorder="1" applyAlignment="1">
      <alignment horizontal="left" vertical="top" wrapText="1" indent="1"/>
    </xf>
    <xf numFmtId="0" fontId="1" fillId="28" borderId="61" xfId="1" applyFont="1" applyFill="1" applyBorder="1" applyAlignment="1">
      <alignment horizontal="center" vertical="center" wrapText="1"/>
    </xf>
    <xf numFmtId="0" fontId="1" fillId="28" borderId="62" xfId="1" applyFont="1" applyFill="1" applyBorder="1" applyAlignment="1">
      <alignment horizontal="center" vertical="center" wrapText="1"/>
    </xf>
    <xf numFmtId="0" fontId="1" fillId="28" borderId="61" xfId="1" applyFont="1" applyFill="1" applyBorder="1" applyAlignment="1">
      <alignment horizontal="left" vertical="top" wrapText="1" indent="1"/>
    </xf>
    <xf numFmtId="0" fontId="1" fillId="28" borderId="62" xfId="1" applyFont="1" applyFill="1" applyBorder="1" applyAlignment="1">
      <alignment horizontal="left" vertical="top" wrapText="1" indent="1"/>
    </xf>
    <xf numFmtId="0" fontId="27" fillId="27" borderId="62" xfId="1" applyFill="1" applyBorder="1" applyAlignment="1">
      <alignment horizontal="left" wrapText="1"/>
    </xf>
    <xf numFmtId="0" fontId="47" fillId="11" borderId="0" xfId="1" applyFont="1" applyFill="1" applyAlignment="1">
      <alignment horizontal="center" vertical="top" wrapText="1"/>
    </xf>
    <xf numFmtId="0" fontId="27" fillId="28" borderId="70" xfId="1" applyFill="1" applyBorder="1" applyAlignment="1">
      <alignment horizontal="center" wrapText="1"/>
    </xf>
    <xf numFmtId="0" fontId="27" fillId="28" borderId="0" xfId="1" applyFill="1" applyAlignment="1">
      <alignment horizontal="center" wrapText="1"/>
    </xf>
    <xf numFmtId="0" fontId="37" fillId="28" borderId="66" xfId="1" applyFont="1" applyFill="1" applyBorder="1" applyAlignment="1">
      <alignment horizontal="left" vertical="top" wrapText="1"/>
    </xf>
    <xf numFmtId="0" fontId="5" fillId="28" borderId="65" xfId="1" applyFont="1" applyFill="1" applyBorder="1" applyAlignment="1">
      <alignment horizontal="left" vertical="top" wrapText="1"/>
    </xf>
    <xf numFmtId="0" fontId="5" fillId="28" borderId="64" xfId="1" applyFont="1" applyFill="1" applyBorder="1" applyAlignment="1">
      <alignment horizontal="left" vertical="top" wrapText="1"/>
    </xf>
    <xf numFmtId="0" fontId="36" fillId="28" borderId="61" xfId="1" applyFont="1" applyFill="1" applyBorder="1" applyAlignment="1">
      <alignment horizontal="left" vertical="top" wrapText="1"/>
    </xf>
    <xf numFmtId="0" fontId="5" fillId="28" borderId="59" xfId="1" applyFont="1" applyFill="1" applyBorder="1" applyAlignment="1">
      <alignment horizontal="left" vertical="top" wrapText="1"/>
    </xf>
    <xf numFmtId="0" fontId="5" fillId="28" borderId="62" xfId="1" applyFont="1" applyFill="1" applyBorder="1" applyAlignment="1">
      <alignment horizontal="left" vertical="top" wrapText="1"/>
    </xf>
    <xf numFmtId="0" fontId="30" fillId="28" borderId="70" xfId="1" applyFont="1" applyFill="1" applyBorder="1" applyAlignment="1">
      <alignment horizontal="center" vertical="top" wrapText="1"/>
    </xf>
    <xf numFmtId="0" fontId="30" fillId="28" borderId="0" xfId="1" applyFont="1" applyFill="1" applyAlignment="1">
      <alignment horizontal="center" vertical="top" wrapText="1"/>
    </xf>
  </cellXfs>
  <cellStyles count="2">
    <cellStyle name="Normal" xfId="0" builtinId="0"/>
    <cellStyle name="Normal 2" xfId="1" xr:uid="{E5362AF7-D416-47CB-84CC-EBE460735F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Register'!$E$22</c:f>
              <c:strCache>
                <c:ptCount val="1"/>
                <c:pt idx="0">
                  <c:v>RPN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'Risk Register'!$D$23:$D$34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'Risk Register'!$E$23:$E$34</c:f>
              <c:numCache>
                <c:formatCode>General</c:formatCode>
                <c:ptCount val="12"/>
                <c:pt idx="0">
                  <c:v>245</c:v>
                </c:pt>
                <c:pt idx="1">
                  <c:v>144</c:v>
                </c:pt>
                <c:pt idx="2">
                  <c:v>294</c:v>
                </c:pt>
                <c:pt idx="3">
                  <c:v>72</c:v>
                </c:pt>
                <c:pt idx="4">
                  <c:v>98</c:v>
                </c:pt>
                <c:pt idx="5">
                  <c:v>48</c:v>
                </c:pt>
                <c:pt idx="6">
                  <c:v>432</c:v>
                </c:pt>
                <c:pt idx="7">
                  <c:v>54</c:v>
                </c:pt>
                <c:pt idx="8">
                  <c:v>168</c:v>
                </c:pt>
                <c:pt idx="9">
                  <c:v>120</c:v>
                </c:pt>
                <c:pt idx="10">
                  <c:v>20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0-4BF1-90B3-5A8D5A7B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888111"/>
        <c:axId val="1187981631"/>
      </c:barChart>
      <c:catAx>
        <c:axId val="11958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81631"/>
        <c:crosses val="autoZero"/>
        <c:auto val="1"/>
        <c:lblAlgn val="ctr"/>
        <c:lblOffset val="100"/>
        <c:noMultiLvlLbl val="0"/>
      </c:catAx>
      <c:valAx>
        <c:axId val="11879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Register'!$E$41</c:f>
              <c:strCache>
                <c:ptCount val="1"/>
                <c:pt idx="0">
                  <c:v>Risk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'Risk Register'!$D$42:$D$53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'Risk Register'!$E$42:$E$53</c:f>
              <c:numCache>
                <c:formatCode>General</c:formatCode>
                <c:ptCount val="12"/>
                <c:pt idx="0">
                  <c:v>0</c:v>
                </c:pt>
                <c:pt idx="1">
                  <c:v>36</c:v>
                </c:pt>
                <c:pt idx="2">
                  <c:v>42</c:v>
                </c:pt>
                <c:pt idx="3">
                  <c:v>18</c:v>
                </c:pt>
                <c:pt idx="4">
                  <c:v>14</c:v>
                </c:pt>
                <c:pt idx="5">
                  <c:v>6</c:v>
                </c:pt>
                <c:pt idx="6">
                  <c:v>48</c:v>
                </c:pt>
                <c:pt idx="7">
                  <c:v>18</c:v>
                </c:pt>
                <c:pt idx="8">
                  <c:v>24</c:v>
                </c:pt>
                <c:pt idx="9">
                  <c:v>40</c:v>
                </c:pt>
                <c:pt idx="10">
                  <c:v>10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6-4FEF-80C8-F4E402A59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866127"/>
        <c:axId val="1338347279"/>
      </c:barChart>
      <c:catAx>
        <c:axId val="13378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47279"/>
        <c:crosses val="autoZero"/>
        <c:auto val="1"/>
        <c:lblAlgn val="ctr"/>
        <c:lblOffset val="100"/>
        <c:noMultiLvlLbl val="0"/>
      </c:catAx>
      <c:valAx>
        <c:axId val="13383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6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20</xdr:row>
      <xdr:rowOff>171450</xdr:rowOff>
    </xdr:from>
    <xdr:to>
      <xdr:col>13</xdr:col>
      <xdr:colOff>327660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CAC99-6119-05B4-69EA-E57717328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40</xdr:row>
      <xdr:rowOff>26670</xdr:rowOff>
    </xdr:from>
    <xdr:to>
      <xdr:col>13</xdr:col>
      <xdr:colOff>327660</xdr:colOff>
      <xdr:row>55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AB670C-CAEB-87CF-3F7D-F7DCDC83F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940E47-BA06-47F9-BDED-720421DA2EFC}" name="Table3" displayName="Table3" ref="X3:AA8" totalsRowShown="0">
  <autoFilter ref="X3:AA8" xr:uid="{84940E47-BA06-47F9-BDED-720421DA2EFC}"/>
  <tableColumns count="4">
    <tableColumn id="1" xr3:uid="{38056E36-8326-4583-8287-DB19C0B28B0E}" name="Value "/>
    <tableColumn id="2" xr3:uid="{72BC1B2D-3C5F-4882-A4FF-0507FD66E96D}" name="Occurance of Risk"/>
    <tableColumn id="3" xr3:uid="{59EF272A-7E60-4903-9C8F-24F202A8F5C3}" name="Outcome of Risk"/>
    <tableColumn id="4" xr3:uid="{4C336BF0-FA09-49B0-B3C1-83979914A30E}" name="Detection of Ris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6FA2-21C0-4302-ACD8-D447DA48624A}">
  <dimension ref="A1:H52"/>
  <sheetViews>
    <sheetView workbookViewId="0">
      <selection activeCell="A21" sqref="A21:B21"/>
    </sheetView>
  </sheetViews>
  <sheetFormatPr defaultRowHeight="14.4" x14ac:dyDescent="0.3"/>
  <cols>
    <col min="1" max="1" width="37.44140625" customWidth="1"/>
    <col min="5" max="5" width="22.109375" customWidth="1"/>
    <col min="6" max="6" width="18.5546875" customWidth="1"/>
    <col min="7" max="7" width="30.109375" customWidth="1"/>
    <col min="8" max="8" width="29.109375" customWidth="1"/>
  </cols>
  <sheetData>
    <row r="1" spans="1:8" x14ac:dyDescent="0.3">
      <c r="A1" s="143" t="s">
        <v>97</v>
      </c>
      <c r="B1" s="144"/>
      <c r="C1" s="144"/>
      <c r="D1" s="144"/>
      <c r="E1" s="144"/>
      <c r="F1" s="144"/>
      <c r="G1" s="144"/>
      <c r="H1" s="145"/>
    </row>
    <row r="2" spans="1:8" x14ac:dyDescent="0.3">
      <c r="A2" s="146" t="s">
        <v>98</v>
      </c>
      <c r="B2" s="147"/>
      <c r="C2" s="148"/>
      <c r="D2" s="149" t="s">
        <v>99</v>
      </c>
      <c r="E2" s="147"/>
      <c r="F2" s="1"/>
      <c r="G2" s="2" t="s">
        <v>100</v>
      </c>
      <c r="H2" s="17"/>
    </row>
    <row r="3" spans="1:8" ht="28.8" x14ac:dyDescent="0.3">
      <c r="A3" s="18" t="s">
        <v>0</v>
      </c>
      <c r="B3" s="150"/>
      <c r="C3" s="150"/>
      <c r="D3" s="150"/>
      <c r="E3" s="3">
        <v>45244</v>
      </c>
      <c r="F3" s="151" t="s">
        <v>1</v>
      </c>
      <c r="G3" s="152"/>
      <c r="H3" s="153"/>
    </row>
    <row r="4" spans="1:8" x14ac:dyDescent="0.3">
      <c r="A4" s="19"/>
      <c r="B4" s="141" t="s">
        <v>101</v>
      </c>
      <c r="C4" s="141"/>
      <c r="D4" s="141"/>
      <c r="E4" s="4"/>
      <c r="F4" s="142" t="s">
        <v>2</v>
      </c>
      <c r="G4" s="142"/>
      <c r="H4" s="20" t="s">
        <v>3</v>
      </c>
    </row>
    <row r="5" spans="1:8" x14ac:dyDescent="0.3">
      <c r="A5" s="158" t="s">
        <v>4</v>
      </c>
      <c r="B5" s="159"/>
      <c r="C5" s="159"/>
      <c r="D5" s="159"/>
      <c r="E5" s="160"/>
      <c r="F5" s="164" t="s">
        <v>5</v>
      </c>
      <c r="G5" s="165"/>
      <c r="H5" s="21" t="s">
        <v>6</v>
      </c>
    </row>
    <row r="6" spans="1:8" x14ac:dyDescent="0.3">
      <c r="A6" s="161"/>
      <c r="B6" s="162"/>
      <c r="C6" s="162"/>
      <c r="D6" s="162"/>
      <c r="E6" s="163"/>
      <c r="F6" s="5" t="s">
        <v>102</v>
      </c>
      <c r="G6" s="166" t="s">
        <v>7</v>
      </c>
      <c r="H6" s="167"/>
    </row>
    <row r="7" spans="1:8" ht="28.8" x14ac:dyDescent="0.3">
      <c r="A7" s="161"/>
      <c r="B7" s="162"/>
      <c r="C7" s="162"/>
      <c r="D7" s="162"/>
      <c r="E7" s="163"/>
      <c r="F7" s="6" t="s">
        <v>8</v>
      </c>
      <c r="G7" s="7" t="s">
        <v>9</v>
      </c>
      <c r="H7" s="22" t="s">
        <v>10</v>
      </c>
    </row>
    <row r="8" spans="1:8" x14ac:dyDescent="0.3">
      <c r="A8" s="161"/>
      <c r="B8" s="162"/>
      <c r="C8" s="162"/>
      <c r="D8" s="162"/>
      <c r="E8" s="163"/>
      <c r="F8" s="8" t="s">
        <v>11</v>
      </c>
      <c r="G8" s="9" t="s">
        <v>12</v>
      </c>
      <c r="H8" s="23" t="s">
        <v>13</v>
      </c>
    </row>
    <row r="9" spans="1:8" ht="28.8" x14ac:dyDescent="0.3">
      <c r="A9" s="161"/>
      <c r="B9" s="162"/>
      <c r="C9" s="162"/>
      <c r="D9" s="162"/>
      <c r="E9" s="163"/>
      <c r="F9" s="8" t="s">
        <v>14</v>
      </c>
      <c r="G9" s="9" t="s">
        <v>15</v>
      </c>
      <c r="H9" s="24" t="s">
        <v>16</v>
      </c>
    </row>
    <row r="10" spans="1:8" ht="28.8" x14ac:dyDescent="0.3">
      <c r="A10" s="161"/>
      <c r="B10" s="162"/>
      <c r="C10" s="162"/>
      <c r="D10" s="162"/>
      <c r="E10" s="163"/>
      <c r="F10" s="8" t="s">
        <v>17</v>
      </c>
      <c r="G10" s="9" t="s">
        <v>18</v>
      </c>
      <c r="H10" s="24" t="s">
        <v>19</v>
      </c>
    </row>
    <row r="11" spans="1:8" ht="28.8" x14ac:dyDescent="0.3">
      <c r="A11" s="161"/>
      <c r="B11" s="162"/>
      <c r="C11" s="162"/>
      <c r="D11" s="162"/>
      <c r="E11" s="163"/>
      <c r="F11" s="16" t="s">
        <v>20</v>
      </c>
      <c r="G11" s="9" t="s">
        <v>21</v>
      </c>
      <c r="H11" s="24" t="s">
        <v>22</v>
      </c>
    </row>
    <row r="12" spans="1:8" ht="28.8" x14ac:dyDescent="0.3">
      <c r="A12" s="161"/>
      <c r="B12" s="162"/>
      <c r="C12" s="162"/>
      <c r="D12" s="162"/>
      <c r="E12" s="163"/>
      <c r="F12" s="8" t="s">
        <v>23</v>
      </c>
      <c r="G12" s="9"/>
      <c r="H12" s="25"/>
    </row>
    <row r="13" spans="1:8" ht="27.6" customHeight="1" x14ac:dyDescent="0.3">
      <c r="A13" s="26"/>
      <c r="B13" s="168" t="s">
        <v>103</v>
      </c>
      <c r="C13" s="168"/>
      <c r="D13" s="168"/>
      <c r="E13" s="27"/>
      <c r="F13" s="4"/>
      <c r="G13" s="10" t="s">
        <v>104</v>
      </c>
      <c r="H13" s="28"/>
    </row>
    <row r="14" spans="1:8" ht="18.600000000000001" customHeight="1" x14ac:dyDescent="0.3">
      <c r="A14" s="169" t="s">
        <v>24</v>
      </c>
      <c r="B14" s="170"/>
      <c r="C14" s="170"/>
      <c r="D14" s="170"/>
      <c r="E14" s="171"/>
      <c r="F14" s="172" t="s">
        <v>25</v>
      </c>
      <c r="G14" s="173"/>
      <c r="H14" s="29" t="s">
        <v>26</v>
      </c>
    </row>
    <row r="15" spans="1:8" x14ac:dyDescent="0.3">
      <c r="A15" s="169"/>
      <c r="B15" s="170"/>
      <c r="C15" s="170"/>
      <c r="D15" s="170"/>
      <c r="E15" s="171"/>
      <c r="F15" s="174" t="s">
        <v>27</v>
      </c>
      <c r="G15" s="175"/>
      <c r="H15" s="30" t="s">
        <v>28</v>
      </c>
    </row>
    <row r="16" spans="1:8" x14ac:dyDescent="0.3">
      <c r="A16" s="169"/>
      <c r="B16" s="170"/>
      <c r="C16" s="170"/>
      <c r="D16" s="170"/>
      <c r="E16" s="171"/>
      <c r="F16" s="156" t="s">
        <v>29</v>
      </c>
      <c r="G16" s="155"/>
      <c r="H16" s="30" t="s">
        <v>30</v>
      </c>
    </row>
    <row r="17" spans="1:8" x14ac:dyDescent="0.3">
      <c r="A17" s="176" t="s">
        <v>105</v>
      </c>
      <c r="B17" s="177"/>
      <c r="C17" s="177"/>
      <c r="D17" s="177"/>
      <c r="E17" s="177"/>
      <c r="F17" s="157" t="s">
        <v>31</v>
      </c>
      <c r="G17" s="155"/>
      <c r="H17" s="30" t="s">
        <v>32</v>
      </c>
    </row>
    <row r="18" spans="1:8" x14ac:dyDescent="0.3">
      <c r="A18" s="178" t="s">
        <v>33</v>
      </c>
      <c r="B18" s="175"/>
      <c r="C18" s="174" t="s">
        <v>34</v>
      </c>
      <c r="D18" s="179"/>
      <c r="E18" s="175"/>
      <c r="F18" s="156" t="s">
        <v>35</v>
      </c>
      <c r="G18" s="155"/>
      <c r="H18" s="30" t="s">
        <v>36</v>
      </c>
    </row>
    <row r="19" spans="1:8" x14ac:dyDescent="0.3">
      <c r="A19" s="154" t="s">
        <v>37</v>
      </c>
      <c r="B19" s="155"/>
      <c r="C19" s="156" t="s">
        <v>38</v>
      </c>
      <c r="D19" s="157"/>
      <c r="E19" s="155"/>
      <c r="F19" s="156" t="s">
        <v>39</v>
      </c>
      <c r="G19" s="155"/>
      <c r="H19" s="30" t="s">
        <v>40</v>
      </c>
    </row>
    <row r="20" spans="1:8" x14ac:dyDescent="0.3">
      <c r="A20" s="154" t="s">
        <v>41</v>
      </c>
      <c r="B20" s="155"/>
      <c r="C20" s="156" t="s">
        <v>42</v>
      </c>
      <c r="D20" s="157"/>
      <c r="E20" s="155"/>
      <c r="F20" s="156" t="s">
        <v>43</v>
      </c>
      <c r="G20" s="155"/>
      <c r="H20" s="30" t="s">
        <v>44</v>
      </c>
    </row>
    <row r="21" spans="1:8" x14ac:dyDescent="0.3">
      <c r="A21" s="154" t="s">
        <v>45</v>
      </c>
      <c r="B21" s="155"/>
      <c r="C21" s="156" t="s">
        <v>46</v>
      </c>
      <c r="D21" s="157"/>
      <c r="E21" s="155"/>
      <c r="F21" s="156" t="s">
        <v>47</v>
      </c>
      <c r="G21" s="155"/>
      <c r="H21" s="30" t="s">
        <v>48</v>
      </c>
    </row>
    <row r="22" spans="1:8" x14ac:dyDescent="0.3">
      <c r="A22" s="154" t="s">
        <v>49</v>
      </c>
      <c r="B22" s="155"/>
      <c r="C22" s="156" t="s">
        <v>50</v>
      </c>
      <c r="D22" s="157"/>
      <c r="E22" s="155"/>
      <c r="F22" s="156" t="s">
        <v>51</v>
      </c>
      <c r="G22" s="155"/>
      <c r="H22" s="31"/>
    </row>
    <row r="23" spans="1:8" x14ac:dyDescent="0.3">
      <c r="A23" s="154" t="s">
        <v>52</v>
      </c>
      <c r="B23" s="155"/>
      <c r="C23" s="156" t="s">
        <v>53</v>
      </c>
      <c r="D23" s="157"/>
      <c r="E23" s="155"/>
      <c r="F23" s="156" t="s">
        <v>54</v>
      </c>
      <c r="G23" s="155"/>
      <c r="H23" s="31"/>
    </row>
    <row r="24" spans="1:8" x14ac:dyDescent="0.3">
      <c r="A24" s="180" t="s">
        <v>106</v>
      </c>
      <c r="B24" s="181"/>
      <c r="C24" s="181"/>
      <c r="D24" s="181"/>
      <c r="E24" s="181"/>
      <c r="F24" s="157" t="s">
        <v>55</v>
      </c>
      <c r="G24" s="155"/>
      <c r="H24" s="31"/>
    </row>
    <row r="25" spans="1:8" x14ac:dyDescent="0.3">
      <c r="A25" s="182" t="s">
        <v>56</v>
      </c>
      <c r="B25" s="183"/>
      <c r="C25" s="183"/>
      <c r="D25" s="183"/>
      <c r="E25" s="184"/>
      <c r="F25" s="156" t="s">
        <v>57</v>
      </c>
      <c r="G25" s="155"/>
      <c r="H25" s="31"/>
    </row>
    <row r="26" spans="1:8" x14ac:dyDescent="0.3">
      <c r="A26" s="185" t="s">
        <v>58</v>
      </c>
      <c r="B26" s="186"/>
      <c r="C26" s="186"/>
      <c r="D26" s="186"/>
      <c r="E26" s="187"/>
      <c r="F26" s="156" t="s">
        <v>59</v>
      </c>
      <c r="G26" s="155"/>
      <c r="H26" s="31"/>
    </row>
    <row r="27" spans="1:8" x14ac:dyDescent="0.3">
      <c r="A27" s="188" t="s">
        <v>60</v>
      </c>
      <c r="B27" s="189"/>
      <c r="C27" s="189"/>
      <c r="D27" s="189"/>
      <c r="E27" s="190"/>
      <c r="F27" s="156" t="s">
        <v>61</v>
      </c>
      <c r="G27" s="155"/>
      <c r="H27" s="31"/>
    </row>
    <row r="28" spans="1:8" x14ac:dyDescent="0.3">
      <c r="A28" s="32"/>
      <c r="B28" s="191" t="s">
        <v>107</v>
      </c>
      <c r="C28" s="191"/>
      <c r="D28" s="191"/>
      <c r="E28" s="11"/>
      <c r="F28" s="192" t="s">
        <v>62</v>
      </c>
      <c r="G28" s="192"/>
      <c r="H28" s="193"/>
    </row>
    <row r="29" spans="1:8" x14ac:dyDescent="0.3">
      <c r="A29" s="178" t="s">
        <v>63</v>
      </c>
      <c r="B29" s="179"/>
      <c r="C29" s="179"/>
      <c r="D29" s="179"/>
      <c r="E29" s="175"/>
      <c r="F29" s="174" t="s">
        <v>64</v>
      </c>
      <c r="G29" s="179"/>
      <c r="H29" s="194"/>
    </row>
    <row r="30" spans="1:8" x14ac:dyDescent="0.3">
      <c r="A30" s="154" t="s">
        <v>65</v>
      </c>
      <c r="B30" s="157"/>
      <c r="C30" s="157"/>
      <c r="D30" s="157"/>
      <c r="E30" s="155"/>
      <c r="F30" s="156" t="s">
        <v>66</v>
      </c>
      <c r="G30" s="157"/>
      <c r="H30" s="195"/>
    </row>
    <row r="31" spans="1:8" x14ac:dyDescent="0.3">
      <c r="A31" s="154" t="s">
        <v>67</v>
      </c>
      <c r="B31" s="157"/>
      <c r="C31" s="157"/>
      <c r="D31" s="157"/>
      <c r="E31" s="155"/>
      <c r="F31" s="156" t="s">
        <v>68</v>
      </c>
      <c r="G31" s="157"/>
      <c r="H31" s="195"/>
    </row>
    <row r="32" spans="1:8" x14ac:dyDescent="0.3">
      <c r="A32" s="154" t="s">
        <v>69</v>
      </c>
      <c r="B32" s="157"/>
      <c r="C32" s="157"/>
      <c r="D32" s="157"/>
      <c r="E32" s="155"/>
      <c r="F32" s="156" t="s">
        <v>70</v>
      </c>
      <c r="G32" s="157"/>
      <c r="H32" s="195"/>
    </row>
    <row r="33" spans="1:8" x14ac:dyDescent="0.3">
      <c r="A33" s="154" t="s">
        <v>71</v>
      </c>
      <c r="B33" s="157"/>
      <c r="C33" s="157"/>
      <c r="D33" s="157"/>
      <c r="E33" s="155"/>
      <c r="F33" s="197"/>
      <c r="G33" s="198"/>
      <c r="H33" s="199"/>
    </row>
    <row r="34" spans="1:8" x14ac:dyDescent="0.3">
      <c r="A34" s="19"/>
      <c r="B34" s="200" t="s">
        <v>108</v>
      </c>
      <c r="C34" s="200"/>
      <c r="D34" s="200"/>
      <c r="E34" s="4"/>
      <c r="F34" s="201" t="s">
        <v>72</v>
      </c>
      <c r="G34" s="201"/>
      <c r="H34" s="202"/>
    </row>
    <row r="35" spans="1:8" x14ac:dyDescent="0.3">
      <c r="A35" s="203" t="s">
        <v>73</v>
      </c>
      <c r="B35" s="204"/>
      <c r="C35" s="204"/>
      <c r="D35" s="204"/>
      <c r="E35" s="204"/>
      <c r="F35" s="12" t="s">
        <v>109</v>
      </c>
      <c r="G35" s="207" t="s">
        <v>110</v>
      </c>
      <c r="H35" s="208"/>
    </row>
    <row r="36" spans="1:8" x14ac:dyDescent="0.3">
      <c r="A36" s="205"/>
      <c r="B36" s="206"/>
      <c r="C36" s="206"/>
      <c r="D36" s="206"/>
      <c r="E36" s="206"/>
      <c r="F36" s="13" t="s">
        <v>74</v>
      </c>
      <c r="G36" s="209" t="s">
        <v>75</v>
      </c>
      <c r="H36" s="210"/>
    </row>
    <row r="37" spans="1:8" x14ac:dyDescent="0.3">
      <c r="A37" s="205"/>
      <c r="B37" s="206"/>
      <c r="C37" s="206"/>
      <c r="D37" s="206"/>
      <c r="E37" s="206"/>
      <c r="F37" s="13" t="s">
        <v>74</v>
      </c>
      <c r="G37" s="211" t="s">
        <v>76</v>
      </c>
      <c r="H37" s="212"/>
    </row>
    <row r="38" spans="1:8" x14ac:dyDescent="0.3">
      <c r="A38" s="205"/>
      <c r="B38" s="206"/>
      <c r="C38" s="206"/>
      <c r="D38" s="206"/>
      <c r="E38" s="206"/>
      <c r="F38" s="13" t="s">
        <v>77</v>
      </c>
      <c r="G38" s="213" t="s">
        <v>78</v>
      </c>
      <c r="H38" s="214"/>
    </row>
    <row r="39" spans="1:8" x14ac:dyDescent="0.3">
      <c r="A39" s="205" t="s">
        <v>79</v>
      </c>
      <c r="B39" s="206"/>
      <c r="C39" s="206"/>
      <c r="D39" s="206"/>
      <c r="E39" s="206"/>
      <c r="F39" s="13" t="s">
        <v>80</v>
      </c>
      <c r="G39" s="213" t="s">
        <v>81</v>
      </c>
      <c r="H39" s="214"/>
    </row>
    <row r="40" spans="1:8" x14ac:dyDescent="0.3">
      <c r="A40" s="205"/>
      <c r="B40" s="206"/>
      <c r="C40" s="206"/>
      <c r="D40" s="206"/>
      <c r="E40" s="206"/>
      <c r="F40" s="13" t="s">
        <v>80</v>
      </c>
      <c r="G40" s="213" t="s">
        <v>82</v>
      </c>
      <c r="H40" s="214"/>
    </row>
    <row r="41" spans="1:8" x14ac:dyDescent="0.3">
      <c r="A41" s="205"/>
      <c r="B41" s="206"/>
      <c r="C41" s="206"/>
      <c r="D41" s="206"/>
      <c r="E41" s="206"/>
      <c r="F41" s="215"/>
      <c r="G41" s="216"/>
      <c r="H41" s="217"/>
    </row>
    <row r="42" spans="1:8" x14ac:dyDescent="0.3">
      <c r="A42" s="205"/>
      <c r="B42" s="206"/>
      <c r="C42" s="206"/>
      <c r="D42" s="206"/>
      <c r="E42" s="206"/>
      <c r="F42" s="218"/>
      <c r="G42" s="219"/>
      <c r="H42" s="220"/>
    </row>
    <row r="43" spans="1:8" x14ac:dyDescent="0.3">
      <c r="A43" s="32"/>
      <c r="B43" s="177" t="s">
        <v>111</v>
      </c>
      <c r="C43" s="177"/>
      <c r="D43" s="177"/>
      <c r="E43" s="11"/>
      <c r="F43" s="177" t="s">
        <v>112</v>
      </c>
      <c r="G43" s="177"/>
      <c r="H43" s="196"/>
    </row>
    <row r="44" spans="1:8" x14ac:dyDescent="0.3">
      <c r="A44" s="221" t="s">
        <v>113</v>
      </c>
      <c r="B44" s="222"/>
      <c r="C44" s="222"/>
      <c r="D44" s="222"/>
      <c r="E44" s="223"/>
      <c r="F44" s="174" t="s">
        <v>83</v>
      </c>
      <c r="G44" s="179"/>
      <c r="H44" s="194"/>
    </row>
    <row r="45" spans="1:8" x14ac:dyDescent="0.3">
      <c r="A45" s="224" t="s">
        <v>84</v>
      </c>
      <c r="B45" s="225"/>
      <c r="C45" s="225"/>
      <c r="D45" s="225"/>
      <c r="E45" s="226"/>
      <c r="F45" s="156" t="s">
        <v>85</v>
      </c>
      <c r="G45" s="157"/>
      <c r="H45" s="195"/>
    </row>
    <row r="46" spans="1:8" x14ac:dyDescent="0.3">
      <c r="A46" s="224" t="s">
        <v>116</v>
      </c>
      <c r="B46" s="225"/>
      <c r="C46" s="225"/>
      <c r="D46" s="225"/>
      <c r="E46" s="226"/>
      <c r="F46" s="156" t="s">
        <v>86</v>
      </c>
      <c r="G46" s="157"/>
      <c r="H46" s="195"/>
    </row>
    <row r="47" spans="1:8" x14ac:dyDescent="0.3">
      <c r="A47" s="224" t="s">
        <v>118</v>
      </c>
      <c r="B47" s="225"/>
      <c r="C47" s="225"/>
      <c r="D47" s="225"/>
      <c r="E47" s="226"/>
      <c r="F47" s="156" t="s">
        <v>87</v>
      </c>
      <c r="G47" s="157"/>
      <c r="H47" s="195"/>
    </row>
    <row r="48" spans="1:8" x14ac:dyDescent="0.3">
      <c r="A48" s="227" t="s">
        <v>114</v>
      </c>
      <c r="B48" s="228"/>
      <c r="C48" s="228"/>
      <c r="D48" s="228"/>
      <c r="E48" s="229"/>
      <c r="F48" s="230" t="s">
        <v>115</v>
      </c>
      <c r="G48" s="230"/>
      <c r="H48" s="231"/>
    </row>
    <row r="49" spans="1:8" x14ac:dyDescent="0.3">
      <c r="A49" s="224" t="s">
        <v>88</v>
      </c>
      <c r="B49" s="225"/>
      <c r="C49" s="225"/>
      <c r="D49" s="225"/>
      <c r="E49" s="225"/>
      <c r="F49" s="14" t="s">
        <v>89</v>
      </c>
      <c r="G49" s="232" t="s">
        <v>90</v>
      </c>
      <c r="H49" s="233"/>
    </row>
    <row r="50" spans="1:8" ht="28.8" x14ac:dyDescent="0.3">
      <c r="A50" s="224" t="s">
        <v>116</v>
      </c>
      <c r="B50" s="225"/>
      <c r="C50" s="225"/>
      <c r="D50" s="225"/>
      <c r="E50" s="226"/>
      <c r="F50" s="15" t="s">
        <v>91</v>
      </c>
      <c r="G50" s="234" t="s">
        <v>92</v>
      </c>
      <c r="H50" s="235"/>
    </row>
    <row r="51" spans="1:8" x14ac:dyDescent="0.3">
      <c r="A51" s="224" t="s">
        <v>117</v>
      </c>
      <c r="B51" s="225"/>
      <c r="C51" s="225"/>
      <c r="D51" s="225"/>
      <c r="E51" s="226"/>
      <c r="F51" s="33" t="s">
        <v>93</v>
      </c>
      <c r="G51" s="236" t="s">
        <v>94</v>
      </c>
      <c r="H51" s="237"/>
    </row>
    <row r="52" spans="1:8" x14ac:dyDescent="0.3">
      <c r="A52" s="238"/>
      <c r="B52" s="239"/>
      <c r="C52" s="239"/>
      <c r="D52" s="239"/>
      <c r="E52" s="240"/>
      <c r="F52" s="34" t="s">
        <v>95</v>
      </c>
      <c r="G52" s="241" t="s">
        <v>96</v>
      </c>
      <c r="H52" s="242"/>
    </row>
  </sheetData>
  <mergeCells count="87">
    <mergeCell ref="A50:E50"/>
    <mergeCell ref="G50:H50"/>
    <mergeCell ref="A51:E51"/>
    <mergeCell ref="G51:H51"/>
    <mergeCell ref="A52:E52"/>
    <mergeCell ref="G52:H52"/>
    <mergeCell ref="A47:E47"/>
    <mergeCell ref="F47:H47"/>
    <mergeCell ref="A48:E48"/>
    <mergeCell ref="F48:H48"/>
    <mergeCell ref="A49:E49"/>
    <mergeCell ref="G49:H49"/>
    <mergeCell ref="A44:E44"/>
    <mergeCell ref="F44:H44"/>
    <mergeCell ref="A45:E45"/>
    <mergeCell ref="F45:H45"/>
    <mergeCell ref="A46:E46"/>
    <mergeCell ref="F46:H46"/>
    <mergeCell ref="B43:D43"/>
    <mergeCell ref="F43:H43"/>
    <mergeCell ref="A33:E33"/>
    <mergeCell ref="F33:H33"/>
    <mergeCell ref="B34:D34"/>
    <mergeCell ref="F34:H34"/>
    <mergeCell ref="A35:E38"/>
    <mergeCell ref="G35:H35"/>
    <mergeCell ref="G36:H36"/>
    <mergeCell ref="G37:H37"/>
    <mergeCell ref="G38:H38"/>
    <mergeCell ref="A39:E42"/>
    <mergeCell ref="G39:H39"/>
    <mergeCell ref="G40:H40"/>
    <mergeCell ref="F41:H41"/>
    <mergeCell ref="F42:H42"/>
    <mergeCell ref="A30:E30"/>
    <mergeCell ref="F30:H30"/>
    <mergeCell ref="A31:E31"/>
    <mergeCell ref="F31:H31"/>
    <mergeCell ref="A32:E32"/>
    <mergeCell ref="F32:H32"/>
    <mergeCell ref="A27:E27"/>
    <mergeCell ref="F27:G27"/>
    <mergeCell ref="B28:D28"/>
    <mergeCell ref="F28:H28"/>
    <mergeCell ref="A29:E29"/>
    <mergeCell ref="F29:H29"/>
    <mergeCell ref="A24:E24"/>
    <mergeCell ref="F24:G24"/>
    <mergeCell ref="A25:E25"/>
    <mergeCell ref="F25:G25"/>
    <mergeCell ref="A26:E26"/>
    <mergeCell ref="F26:G26"/>
    <mergeCell ref="A22:B22"/>
    <mergeCell ref="C22:E22"/>
    <mergeCell ref="F22:G22"/>
    <mergeCell ref="A23:B23"/>
    <mergeCell ref="C23:E23"/>
    <mergeCell ref="F23:G23"/>
    <mergeCell ref="A20:B20"/>
    <mergeCell ref="C20:E20"/>
    <mergeCell ref="F20:G20"/>
    <mergeCell ref="A21:B21"/>
    <mergeCell ref="C21:E21"/>
    <mergeCell ref="F21:G21"/>
    <mergeCell ref="A19:B19"/>
    <mergeCell ref="C19:E19"/>
    <mergeCell ref="F19:G19"/>
    <mergeCell ref="A5:E12"/>
    <mergeCell ref="F5:G5"/>
    <mergeCell ref="G6:H6"/>
    <mergeCell ref="B13:D13"/>
    <mergeCell ref="A14:E16"/>
    <mergeCell ref="F14:G14"/>
    <mergeCell ref="F15:G15"/>
    <mergeCell ref="F16:G16"/>
    <mergeCell ref="A17:E17"/>
    <mergeCell ref="F17:G17"/>
    <mergeCell ref="A18:B18"/>
    <mergeCell ref="C18:E18"/>
    <mergeCell ref="F18:G18"/>
    <mergeCell ref="B4:D4"/>
    <mergeCell ref="F4:G4"/>
    <mergeCell ref="A1:H1"/>
    <mergeCell ref="A2:C2"/>
    <mergeCell ref="D2:E2"/>
    <mergeCell ref="B3:D3"/>
    <mergeCell ref="F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BBAD-0B7E-4470-95E1-681E1A721BC7}">
  <dimension ref="A1:AA53"/>
  <sheetViews>
    <sheetView workbookViewId="0">
      <selection activeCell="H21" sqref="H21"/>
    </sheetView>
  </sheetViews>
  <sheetFormatPr defaultRowHeight="14.4" x14ac:dyDescent="0.3"/>
  <cols>
    <col min="3" max="3" width="13.21875" customWidth="1"/>
    <col min="5" max="5" width="21" customWidth="1"/>
    <col min="19" max="19" width="16.6640625" customWidth="1"/>
    <col min="24" max="24" width="6.21875" customWidth="1"/>
    <col min="25" max="25" width="21.33203125" customWidth="1"/>
    <col min="26" max="26" width="27.88671875" customWidth="1"/>
    <col min="27" max="27" width="26" customWidth="1"/>
  </cols>
  <sheetData>
    <row r="1" spans="1:27" ht="14.4" customHeight="1" x14ac:dyDescent="0.3">
      <c r="A1" s="243" t="s">
        <v>119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</row>
    <row r="2" spans="1:27" ht="20.399999999999999" x14ac:dyDescent="0.3">
      <c r="A2" s="98" t="s">
        <v>360</v>
      </c>
      <c r="B2" s="99" t="s">
        <v>361</v>
      </c>
      <c r="C2" s="98" t="s">
        <v>362</v>
      </c>
      <c r="D2" s="98" t="s">
        <v>363</v>
      </c>
      <c r="E2" s="99" t="s">
        <v>364</v>
      </c>
      <c r="F2" s="98" t="s">
        <v>365</v>
      </c>
      <c r="G2" s="98" t="s">
        <v>366</v>
      </c>
      <c r="H2" s="100"/>
      <c r="I2" s="98" t="s">
        <v>367</v>
      </c>
      <c r="J2" s="246"/>
      <c r="K2" s="246"/>
      <c r="L2" s="98" t="s">
        <v>368</v>
      </c>
      <c r="M2" s="247" t="s">
        <v>369</v>
      </c>
      <c r="N2" s="247"/>
      <c r="O2" s="98" t="s">
        <v>370</v>
      </c>
      <c r="P2" s="98" t="s">
        <v>371</v>
      </c>
      <c r="Q2" s="101" t="s">
        <v>333</v>
      </c>
      <c r="R2" s="101" t="s">
        <v>334</v>
      </c>
      <c r="S2" s="101" t="s">
        <v>335</v>
      </c>
      <c r="T2" s="101" t="s">
        <v>336</v>
      </c>
      <c r="U2" s="101" t="s">
        <v>337</v>
      </c>
      <c r="V2" s="101" t="s">
        <v>338</v>
      </c>
    </row>
    <row r="3" spans="1:27" ht="20.399999999999999" x14ac:dyDescent="0.3">
      <c r="A3" s="102" t="s">
        <v>186</v>
      </c>
      <c r="B3" s="103" t="s">
        <v>120</v>
      </c>
      <c r="C3" s="104" t="s">
        <v>121</v>
      </c>
      <c r="D3" s="104" t="s">
        <v>131</v>
      </c>
      <c r="E3" s="103" t="s">
        <v>123</v>
      </c>
      <c r="F3" s="105">
        <v>50000</v>
      </c>
      <c r="G3" s="106"/>
      <c r="H3" s="107">
        <v>23</v>
      </c>
      <c r="I3" s="106"/>
      <c r="J3" s="248">
        <v>0.01</v>
      </c>
      <c r="K3" s="248"/>
      <c r="L3" s="105">
        <v>500</v>
      </c>
      <c r="M3" s="249">
        <v>0.23</v>
      </c>
      <c r="N3" s="249"/>
      <c r="O3" s="104" t="s">
        <v>124</v>
      </c>
      <c r="P3" s="102">
        <v>45088</v>
      </c>
      <c r="Q3" s="108">
        <v>1</v>
      </c>
      <c r="R3" s="108">
        <v>7</v>
      </c>
      <c r="S3" s="108" t="s">
        <v>340</v>
      </c>
      <c r="T3" s="108">
        <v>5</v>
      </c>
      <c r="U3" s="108">
        <f>R3*7</f>
        <v>49</v>
      </c>
      <c r="V3" s="108">
        <f>U3*T3</f>
        <v>245</v>
      </c>
      <c r="X3" t="s">
        <v>376</v>
      </c>
      <c r="Y3" t="s">
        <v>377</v>
      </c>
      <c r="Z3" t="s">
        <v>335</v>
      </c>
      <c r="AA3" t="s">
        <v>336</v>
      </c>
    </row>
    <row r="4" spans="1:27" x14ac:dyDescent="0.3">
      <c r="A4" s="109" t="s">
        <v>186</v>
      </c>
      <c r="B4" s="110" t="s">
        <v>125</v>
      </c>
      <c r="C4" s="111" t="s">
        <v>126</v>
      </c>
      <c r="D4" s="111" t="s">
        <v>127</v>
      </c>
      <c r="E4" s="110" t="s">
        <v>372</v>
      </c>
      <c r="F4" s="112">
        <v>20000</v>
      </c>
      <c r="G4" s="113"/>
      <c r="H4" s="114">
        <v>0</v>
      </c>
      <c r="I4" s="113"/>
      <c r="J4" s="244">
        <v>0.3</v>
      </c>
      <c r="K4" s="244"/>
      <c r="L4" s="112">
        <v>6000</v>
      </c>
      <c r="M4" s="245">
        <v>0</v>
      </c>
      <c r="N4" s="245"/>
      <c r="O4" s="111" t="s">
        <v>128</v>
      </c>
      <c r="P4" s="109">
        <v>45088</v>
      </c>
      <c r="Q4" s="108">
        <v>2</v>
      </c>
      <c r="R4" s="108">
        <v>4</v>
      </c>
      <c r="S4" s="108" t="s">
        <v>341</v>
      </c>
      <c r="T4" s="108">
        <v>4</v>
      </c>
      <c r="U4" s="108">
        <v>36</v>
      </c>
      <c r="V4" s="108">
        <f t="shared" ref="V4:V14" si="0">U4*T4</f>
        <v>144</v>
      </c>
      <c r="X4">
        <v>10</v>
      </c>
      <c r="Y4" t="s">
        <v>378</v>
      </c>
      <c r="Z4" t="s">
        <v>379</v>
      </c>
      <c r="AA4" t="s">
        <v>380</v>
      </c>
    </row>
    <row r="5" spans="1:27" ht="20.399999999999999" x14ac:dyDescent="0.3">
      <c r="A5" s="102" t="s">
        <v>187</v>
      </c>
      <c r="B5" s="103" t="s">
        <v>129</v>
      </c>
      <c r="C5" s="104" t="s">
        <v>130</v>
      </c>
      <c r="D5" s="104" t="s">
        <v>131</v>
      </c>
      <c r="E5" s="103" t="s">
        <v>132</v>
      </c>
      <c r="F5" s="105">
        <v>5000</v>
      </c>
      <c r="G5" s="106"/>
      <c r="H5" s="107">
        <v>10</v>
      </c>
      <c r="I5" s="106"/>
      <c r="J5" s="248">
        <v>0.1</v>
      </c>
      <c r="K5" s="248"/>
      <c r="L5" s="105">
        <v>500</v>
      </c>
      <c r="M5" s="249">
        <v>1</v>
      </c>
      <c r="N5" s="249"/>
      <c r="O5" s="104" t="s">
        <v>133</v>
      </c>
      <c r="P5" s="102">
        <v>45088</v>
      </c>
      <c r="Q5" s="108">
        <v>3</v>
      </c>
      <c r="R5" s="108">
        <v>6</v>
      </c>
      <c r="S5" s="108" t="s">
        <v>342</v>
      </c>
      <c r="T5" s="108">
        <v>7</v>
      </c>
      <c r="U5" s="108">
        <v>42</v>
      </c>
      <c r="V5" s="108">
        <f t="shared" si="0"/>
        <v>294</v>
      </c>
      <c r="X5">
        <v>9</v>
      </c>
      <c r="Y5" t="s">
        <v>381</v>
      </c>
      <c r="Z5" t="s">
        <v>382</v>
      </c>
      <c r="AA5" t="s">
        <v>383</v>
      </c>
    </row>
    <row r="6" spans="1:27" ht="20.399999999999999" x14ac:dyDescent="0.3">
      <c r="A6" s="109" t="s">
        <v>187</v>
      </c>
      <c r="B6" s="110" t="s">
        <v>134</v>
      </c>
      <c r="C6" s="111" t="s">
        <v>135</v>
      </c>
      <c r="D6" s="111" t="s">
        <v>131</v>
      </c>
      <c r="E6" s="110" t="s">
        <v>136</v>
      </c>
      <c r="F6" s="112">
        <v>15000</v>
      </c>
      <c r="G6" s="113"/>
      <c r="H6" s="114">
        <v>0</v>
      </c>
      <c r="I6" s="113"/>
      <c r="J6" s="244">
        <v>0.05</v>
      </c>
      <c r="K6" s="244"/>
      <c r="L6" s="112">
        <v>750</v>
      </c>
      <c r="M6" s="253">
        <v>0</v>
      </c>
      <c r="N6" s="253"/>
      <c r="O6" s="111" t="s">
        <v>137</v>
      </c>
      <c r="P6" s="109">
        <v>45088</v>
      </c>
      <c r="Q6" s="108">
        <v>4</v>
      </c>
      <c r="R6" s="108">
        <v>2</v>
      </c>
      <c r="S6" s="108" t="s">
        <v>343</v>
      </c>
      <c r="T6" s="108">
        <v>4</v>
      </c>
      <c r="U6" s="108">
        <v>18</v>
      </c>
      <c r="V6" s="108">
        <f t="shared" si="0"/>
        <v>72</v>
      </c>
      <c r="X6">
        <v>8</v>
      </c>
      <c r="Y6" t="s">
        <v>131</v>
      </c>
      <c r="Z6" t="s">
        <v>384</v>
      </c>
      <c r="AA6" t="s">
        <v>385</v>
      </c>
    </row>
    <row r="7" spans="1:27" ht="30.6" x14ac:dyDescent="0.3">
      <c r="A7" s="102" t="s">
        <v>188</v>
      </c>
      <c r="B7" s="103" t="s">
        <v>373</v>
      </c>
      <c r="C7" s="104" t="s">
        <v>374</v>
      </c>
      <c r="D7" s="104" t="s">
        <v>127</v>
      </c>
      <c r="E7" s="103" t="s">
        <v>375</v>
      </c>
      <c r="F7" s="105">
        <v>15000</v>
      </c>
      <c r="G7" s="106"/>
      <c r="H7" s="107">
        <v>15</v>
      </c>
      <c r="I7" s="106"/>
      <c r="J7" s="248">
        <v>0.3</v>
      </c>
      <c r="K7" s="248"/>
      <c r="L7" s="105">
        <v>4500</v>
      </c>
      <c r="M7" s="254">
        <v>4.5</v>
      </c>
      <c r="N7" s="254"/>
      <c r="O7" s="104" t="s">
        <v>138</v>
      </c>
      <c r="P7" s="102">
        <v>45088</v>
      </c>
      <c r="Q7" s="108">
        <v>5</v>
      </c>
      <c r="R7" s="108">
        <v>2</v>
      </c>
      <c r="S7" s="108" t="s">
        <v>339</v>
      </c>
      <c r="T7" s="108">
        <v>7</v>
      </c>
      <c r="U7" s="108">
        <v>14</v>
      </c>
      <c r="V7" s="108">
        <f t="shared" si="0"/>
        <v>98</v>
      </c>
      <c r="X7">
        <v>7</v>
      </c>
      <c r="Y7" t="s">
        <v>386</v>
      </c>
      <c r="Z7" t="s">
        <v>387</v>
      </c>
      <c r="AA7" t="s">
        <v>383</v>
      </c>
    </row>
    <row r="8" spans="1:27" ht="20.399999999999999" x14ac:dyDescent="0.3">
      <c r="A8" s="109" t="s">
        <v>188</v>
      </c>
      <c r="B8" s="110" t="s">
        <v>139</v>
      </c>
      <c r="C8" s="111" t="s">
        <v>140</v>
      </c>
      <c r="D8" s="111" t="s">
        <v>131</v>
      </c>
      <c r="E8" s="110" t="s">
        <v>141</v>
      </c>
      <c r="F8" s="112">
        <v>5000</v>
      </c>
      <c r="G8" s="115"/>
      <c r="H8" s="114">
        <v>10</v>
      </c>
      <c r="I8" s="113"/>
      <c r="J8" s="244">
        <v>0.2</v>
      </c>
      <c r="K8" s="244"/>
      <c r="L8" s="112">
        <v>1000</v>
      </c>
      <c r="M8" s="253">
        <v>2</v>
      </c>
      <c r="N8" s="253"/>
      <c r="O8" s="111" t="s">
        <v>124</v>
      </c>
      <c r="P8" s="109">
        <v>45088</v>
      </c>
      <c r="Q8" s="108">
        <v>6</v>
      </c>
      <c r="R8" s="108">
        <v>1</v>
      </c>
      <c r="S8" s="108" t="s">
        <v>344</v>
      </c>
      <c r="T8" s="108">
        <v>8</v>
      </c>
      <c r="U8" s="108">
        <v>6</v>
      </c>
      <c r="V8" s="108">
        <f t="shared" si="0"/>
        <v>48</v>
      </c>
      <c r="X8">
        <v>6</v>
      </c>
      <c r="Y8" t="s">
        <v>388</v>
      </c>
      <c r="Z8" t="s">
        <v>389</v>
      </c>
      <c r="AA8" t="s">
        <v>390</v>
      </c>
    </row>
    <row r="9" spans="1:27" ht="30.6" x14ac:dyDescent="0.3">
      <c r="A9" s="102" t="s">
        <v>189</v>
      </c>
      <c r="B9" s="103" t="s">
        <v>190</v>
      </c>
      <c r="C9" s="116" t="s">
        <v>191</v>
      </c>
      <c r="D9" s="104" t="s">
        <v>122</v>
      </c>
      <c r="E9" s="116" t="s">
        <v>192</v>
      </c>
      <c r="F9" s="105">
        <v>5000</v>
      </c>
      <c r="G9" s="106"/>
      <c r="H9" s="107">
        <v>8</v>
      </c>
      <c r="I9" s="106"/>
      <c r="J9" s="248">
        <v>0.15</v>
      </c>
      <c r="K9" s="248"/>
      <c r="L9" s="105">
        <v>750</v>
      </c>
      <c r="M9" s="249">
        <v>1.2</v>
      </c>
      <c r="N9" s="249"/>
      <c r="O9" s="104" t="s">
        <v>124</v>
      </c>
      <c r="P9" s="102" t="s">
        <v>193</v>
      </c>
      <c r="Q9" s="108">
        <v>7</v>
      </c>
      <c r="R9" s="108">
        <v>6</v>
      </c>
      <c r="S9" s="108" t="s">
        <v>345</v>
      </c>
      <c r="T9" s="108">
        <v>9</v>
      </c>
      <c r="U9" s="108">
        <v>48</v>
      </c>
      <c r="V9" s="108">
        <f t="shared" si="0"/>
        <v>432</v>
      </c>
    </row>
    <row r="10" spans="1:27" ht="30.6" x14ac:dyDescent="0.3">
      <c r="A10" s="109" t="s">
        <v>187</v>
      </c>
      <c r="B10" s="110" t="s">
        <v>194</v>
      </c>
      <c r="C10" s="111" t="s">
        <v>195</v>
      </c>
      <c r="D10" s="111" t="s">
        <v>131</v>
      </c>
      <c r="E10" s="111" t="s">
        <v>196</v>
      </c>
      <c r="F10" s="112">
        <v>10000</v>
      </c>
      <c r="G10" s="113"/>
      <c r="H10" s="114">
        <v>0</v>
      </c>
      <c r="I10" s="113"/>
      <c r="J10" s="244">
        <v>0.05</v>
      </c>
      <c r="K10" s="244"/>
      <c r="L10" s="112">
        <v>500</v>
      </c>
      <c r="M10" s="245">
        <v>0</v>
      </c>
      <c r="N10" s="245"/>
      <c r="O10" s="111" t="s">
        <v>128</v>
      </c>
      <c r="P10" s="109" t="s">
        <v>193</v>
      </c>
      <c r="Q10" s="108">
        <v>8</v>
      </c>
      <c r="R10" s="108">
        <v>2</v>
      </c>
      <c r="S10" s="108" t="s">
        <v>343</v>
      </c>
      <c r="T10" s="108">
        <v>3</v>
      </c>
      <c r="U10" s="108">
        <v>18</v>
      </c>
      <c r="V10" s="108">
        <f t="shared" si="0"/>
        <v>54</v>
      </c>
    </row>
    <row r="11" spans="1:27" ht="40.799999999999997" x14ac:dyDescent="0.3">
      <c r="A11" s="102" t="s">
        <v>187</v>
      </c>
      <c r="B11" s="103" t="s">
        <v>197</v>
      </c>
      <c r="C11" s="116" t="s">
        <v>198</v>
      </c>
      <c r="D11" s="104" t="s">
        <v>122</v>
      </c>
      <c r="E11" s="116" t="s">
        <v>199</v>
      </c>
      <c r="F11" s="105">
        <v>10000</v>
      </c>
      <c r="G11" s="106"/>
      <c r="H11" s="107">
        <v>15</v>
      </c>
      <c r="I11" s="106"/>
      <c r="J11" s="248">
        <v>0.23</v>
      </c>
      <c r="K11" s="248"/>
      <c r="L11" s="105">
        <v>2300</v>
      </c>
      <c r="M11" s="249">
        <v>3.45</v>
      </c>
      <c r="N11" s="249"/>
      <c r="O11" s="104" t="s">
        <v>133</v>
      </c>
      <c r="P11" s="102" t="s">
        <v>193</v>
      </c>
      <c r="Q11" s="108">
        <v>9</v>
      </c>
      <c r="R11" s="108">
        <v>3</v>
      </c>
      <c r="S11" s="108" t="s">
        <v>346</v>
      </c>
      <c r="T11" s="108">
        <v>7</v>
      </c>
      <c r="U11" s="108">
        <v>24</v>
      </c>
      <c r="V11" s="108">
        <f t="shared" si="0"/>
        <v>168</v>
      </c>
    </row>
    <row r="12" spans="1:27" ht="30.6" x14ac:dyDescent="0.3">
      <c r="A12" s="109" t="s">
        <v>186</v>
      </c>
      <c r="B12" s="110" t="s">
        <v>200</v>
      </c>
      <c r="C12" s="111" t="s">
        <v>201</v>
      </c>
      <c r="D12" s="111" t="s">
        <v>131</v>
      </c>
      <c r="E12" s="111" t="s">
        <v>202</v>
      </c>
      <c r="F12" s="112">
        <v>20000</v>
      </c>
      <c r="G12" s="113"/>
      <c r="H12" s="114">
        <v>0</v>
      </c>
      <c r="I12" s="113"/>
      <c r="J12" s="244">
        <v>0.25</v>
      </c>
      <c r="K12" s="244"/>
      <c r="L12" s="112">
        <v>5000</v>
      </c>
      <c r="M12" s="253">
        <v>0</v>
      </c>
      <c r="N12" s="253"/>
      <c r="O12" s="111" t="s">
        <v>137</v>
      </c>
      <c r="P12" s="109" t="s">
        <v>193</v>
      </c>
      <c r="Q12" s="108">
        <v>10</v>
      </c>
      <c r="R12" s="108">
        <v>5</v>
      </c>
      <c r="S12" s="108" t="s">
        <v>347</v>
      </c>
      <c r="T12" s="108">
        <v>3</v>
      </c>
      <c r="U12" s="108">
        <v>40</v>
      </c>
      <c r="V12" s="108">
        <f t="shared" si="0"/>
        <v>120</v>
      </c>
    </row>
    <row r="13" spans="1:27" ht="30.6" x14ac:dyDescent="0.3">
      <c r="A13" s="102" t="s">
        <v>188</v>
      </c>
      <c r="B13" s="103" t="s">
        <v>203</v>
      </c>
      <c r="C13" s="116" t="s">
        <v>204</v>
      </c>
      <c r="D13" s="104" t="s">
        <v>131</v>
      </c>
      <c r="E13" s="116" t="s">
        <v>205</v>
      </c>
      <c r="F13" s="105">
        <v>15000</v>
      </c>
      <c r="G13" s="106"/>
      <c r="H13" s="107"/>
      <c r="I13" s="106"/>
      <c r="J13" s="248">
        <v>0.04</v>
      </c>
      <c r="K13" s="248"/>
      <c r="L13" s="105">
        <v>600</v>
      </c>
      <c r="M13" s="254">
        <v>0</v>
      </c>
      <c r="N13" s="254"/>
      <c r="O13" s="104" t="s">
        <v>138</v>
      </c>
      <c r="P13" s="102" t="s">
        <v>193</v>
      </c>
      <c r="Q13" s="108">
        <v>11</v>
      </c>
      <c r="R13" s="108">
        <v>1</v>
      </c>
      <c r="S13" s="108" t="s">
        <v>348</v>
      </c>
      <c r="T13" s="108">
        <v>2</v>
      </c>
      <c r="U13" s="108">
        <v>10</v>
      </c>
      <c r="V13" s="108">
        <f t="shared" si="0"/>
        <v>20</v>
      </c>
    </row>
    <row r="14" spans="1:27" ht="20.399999999999999" x14ac:dyDescent="0.3">
      <c r="A14" s="109" t="s">
        <v>187</v>
      </c>
      <c r="B14" s="110" t="s">
        <v>206</v>
      </c>
      <c r="C14" s="111" t="s">
        <v>207</v>
      </c>
      <c r="D14" s="111" t="s">
        <v>131</v>
      </c>
      <c r="E14" s="111" t="s">
        <v>208</v>
      </c>
      <c r="F14" s="112">
        <v>5000</v>
      </c>
      <c r="G14" s="115"/>
      <c r="H14" s="114">
        <v>30</v>
      </c>
      <c r="I14" s="113"/>
      <c r="J14" s="244">
        <v>0.16</v>
      </c>
      <c r="K14" s="244"/>
      <c r="L14" s="112">
        <v>800</v>
      </c>
      <c r="M14" s="253">
        <v>4.8</v>
      </c>
      <c r="N14" s="253"/>
      <c r="O14" s="111" t="s">
        <v>124</v>
      </c>
      <c r="P14" s="109" t="s">
        <v>193</v>
      </c>
      <c r="Q14" s="108">
        <v>12</v>
      </c>
      <c r="R14" s="108">
        <v>7</v>
      </c>
      <c r="S14" s="108" t="s">
        <v>349</v>
      </c>
      <c r="T14" s="108">
        <v>1</v>
      </c>
      <c r="U14" s="108">
        <v>42</v>
      </c>
      <c r="V14" s="108">
        <f t="shared" si="0"/>
        <v>42</v>
      </c>
    </row>
    <row r="16" spans="1:27" ht="16.2" x14ac:dyDescent="0.3">
      <c r="A16" s="250">
        <v>175000</v>
      </c>
      <c r="B16" s="250"/>
      <c r="C16" s="250"/>
      <c r="D16" s="250"/>
      <c r="E16" s="250"/>
      <c r="F16" s="250"/>
      <c r="G16" s="44"/>
      <c r="H16" s="251" t="s">
        <v>209</v>
      </c>
      <c r="I16" s="252"/>
      <c r="J16" s="44"/>
      <c r="K16" s="44"/>
      <c r="L16" s="45">
        <v>23200</v>
      </c>
      <c r="M16" s="44"/>
      <c r="N16" s="45">
        <v>17.18</v>
      </c>
    </row>
    <row r="22" spans="4:5" x14ac:dyDescent="0.3">
      <c r="D22" s="96" t="s">
        <v>333</v>
      </c>
      <c r="E22" s="96" t="s">
        <v>338</v>
      </c>
    </row>
    <row r="23" spans="4:5" x14ac:dyDescent="0.3">
      <c r="D23" s="97">
        <v>1</v>
      </c>
      <c r="E23" s="97">
        <v>245</v>
      </c>
    </row>
    <row r="24" spans="4:5" x14ac:dyDescent="0.3">
      <c r="D24" s="97">
        <v>2</v>
      </c>
      <c r="E24" s="97">
        <v>144</v>
      </c>
    </row>
    <row r="25" spans="4:5" x14ac:dyDescent="0.3">
      <c r="D25" s="97">
        <v>3</v>
      </c>
      <c r="E25" s="97">
        <v>294</v>
      </c>
    </row>
    <row r="26" spans="4:5" x14ac:dyDescent="0.3">
      <c r="D26" s="97">
        <v>4</v>
      </c>
      <c r="E26" s="97">
        <v>72</v>
      </c>
    </row>
    <row r="27" spans="4:5" x14ac:dyDescent="0.3">
      <c r="D27" s="97">
        <v>5</v>
      </c>
      <c r="E27" s="97">
        <v>98</v>
      </c>
    </row>
    <row r="28" spans="4:5" x14ac:dyDescent="0.3">
      <c r="D28" s="97">
        <v>6</v>
      </c>
      <c r="E28" s="97">
        <v>48</v>
      </c>
    </row>
    <row r="29" spans="4:5" x14ac:dyDescent="0.3">
      <c r="D29" s="97">
        <v>7</v>
      </c>
      <c r="E29" s="97">
        <v>432</v>
      </c>
    </row>
    <row r="30" spans="4:5" x14ac:dyDescent="0.3">
      <c r="D30" s="97">
        <v>8</v>
      </c>
      <c r="E30" s="97">
        <v>54</v>
      </c>
    </row>
    <row r="31" spans="4:5" x14ac:dyDescent="0.3">
      <c r="D31" s="97">
        <v>9</v>
      </c>
      <c r="E31" s="97">
        <v>168</v>
      </c>
    </row>
    <row r="32" spans="4:5" x14ac:dyDescent="0.3">
      <c r="D32" s="97">
        <v>10</v>
      </c>
      <c r="E32" s="97">
        <v>120</v>
      </c>
    </row>
    <row r="33" spans="4:5" x14ac:dyDescent="0.3">
      <c r="D33" s="97">
        <v>11</v>
      </c>
      <c r="E33" s="97">
        <v>20</v>
      </c>
    </row>
    <row r="34" spans="4:5" x14ac:dyDescent="0.3">
      <c r="D34" s="97">
        <v>12</v>
      </c>
      <c r="E34" s="97">
        <v>42</v>
      </c>
    </row>
    <row r="41" spans="4:5" x14ac:dyDescent="0.3">
      <c r="D41" s="96" t="s">
        <v>333</v>
      </c>
      <c r="E41" s="96" t="s">
        <v>337</v>
      </c>
    </row>
    <row r="42" spans="4:5" x14ac:dyDescent="0.3">
      <c r="D42" s="97">
        <v>1</v>
      </c>
      <c r="E42" s="97">
        <f>B42*7</f>
        <v>0</v>
      </c>
    </row>
    <row r="43" spans="4:5" x14ac:dyDescent="0.3">
      <c r="D43" s="97">
        <v>2</v>
      </c>
      <c r="E43" s="97">
        <v>36</v>
      </c>
    </row>
    <row r="44" spans="4:5" x14ac:dyDescent="0.3">
      <c r="D44" s="97">
        <v>3</v>
      </c>
      <c r="E44" s="97">
        <v>42</v>
      </c>
    </row>
    <row r="45" spans="4:5" x14ac:dyDescent="0.3">
      <c r="D45" s="97">
        <v>4</v>
      </c>
      <c r="E45" s="97">
        <v>18</v>
      </c>
    </row>
    <row r="46" spans="4:5" x14ac:dyDescent="0.3">
      <c r="D46" s="97">
        <v>5</v>
      </c>
      <c r="E46" s="97">
        <v>14</v>
      </c>
    </row>
    <row r="47" spans="4:5" x14ac:dyDescent="0.3">
      <c r="D47" s="97">
        <v>6</v>
      </c>
      <c r="E47" s="97">
        <v>6</v>
      </c>
    </row>
    <row r="48" spans="4:5" x14ac:dyDescent="0.3">
      <c r="D48" s="97">
        <v>7</v>
      </c>
      <c r="E48" s="97">
        <v>48</v>
      </c>
    </row>
    <row r="49" spans="4:5" x14ac:dyDescent="0.3">
      <c r="D49" s="97">
        <v>8</v>
      </c>
      <c r="E49" s="97">
        <v>18</v>
      </c>
    </row>
    <row r="50" spans="4:5" x14ac:dyDescent="0.3">
      <c r="D50" s="97">
        <v>9</v>
      </c>
      <c r="E50" s="97">
        <v>24</v>
      </c>
    </row>
    <row r="51" spans="4:5" x14ac:dyDescent="0.3">
      <c r="D51" s="97">
        <v>10</v>
      </c>
      <c r="E51" s="97">
        <v>40</v>
      </c>
    </row>
    <row r="52" spans="4:5" x14ac:dyDescent="0.3">
      <c r="D52" s="97">
        <v>11</v>
      </c>
      <c r="E52" s="97">
        <v>10</v>
      </c>
    </row>
    <row r="53" spans="4:5" x14ac:dyDescent="0.3">
      <c r="D53" s="97">
        <v>12</v>
      </c>
      <c r="E53" s="97">
        <v>42</v>
      </c>
    </row>
  </sheetData>
  <mergeCells count="29">
    <mergeCell ref="J8:K8"/>
    <mergeCell ref="M8:N8"/>
    <mergeCell ref="J5:K5"/>
    <mergeCell ref="M5:N5"/>
    <mergeCell ref="J6:K6"/>
    <mergeCell ref="M6:N6"/>
    <mergeCell ref="J7:K7"/>
    <mergeCell ref="M7:N7"/>
    <mergeCell ref="A16:F16"/>
    <mergeCell ref="H16:I16"/>
    <mergeCell ref="J9:K9"/>
    <mergeCell ref="M9:N9"/>
    <mergeCell ref="J10:K10"/>
    <mergeCell ref="M10:N10"/>
    <mergeCell ref="J11:K11"/>
    <mergeCell ref="M11:N11"/>
    <mergeCell ref="J12:K12"/>
    <mergeCell ref="M12:N12"/>
    <mergeCell ref="J13:K13"/>
    <mergeCell ref="M13:N13"/>
    <mergeCell ref="J14:K14"/>
    <mergeCell ref="M14:N14"/>
    <mergeCell ref="A1:V1"/>
    <mergeCell ref="J4:K4"/>
    <mergeCell ref="M4:N4"/>
    <mergeCell ref="J2:K2"/>
    <mergeCell ref="M2:N2"/>
    <mergeCell ref="J3:K3"/>
    <mergeCell ref="M3:N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D14F-9D8E-496D-8132-FB4B35AA2F0A}">
  <dimension ref="A1:K12"/>
  <sheetViews>
    <sheetView tabSelected="1" zoomScaleNormal="100" workbookViewId="0">
      <selection activeCell="D21" sqref="D21"/>
    </sheetView>
  </sheetViews>
  <sheetFormatPr defaultRowHeight="14.4" x14ac:dyDescent="0.3"/>
  <cols>
    <col min="1" max="1" width="8" style="44" customWidth="1"/>
    <col min="2" max="2" width="14.44140625" style="44" customWidth="1"/>
    <col min="3" max="3" width="25.5546875" style="44" customWidth="1"/>
    <col min="4" max="4" width="48.44140625" style="44" customWidth="1"/>
    <col min="5" max="5" width="18.6640625" style="44" customWidth="1"/>
    <col min="6" max="6" width="20.33203125" style="44" customWidth="1"/>
    <col min="7" max="7" width="18.6640625" style="44" customWidth="1"/>
    <col min="8" max="8" width="14.88671875" style="44" customWidth="1"/>
    <col min="9" max="9" width="13.33203125" style="44" customWidth="1"/>
    <col min="10" max="11" width="20" style="44" customWidth="1"/>
    <col min="12" max="16384" width="8.88671875" style="44"/>
  </cols>
  <sheetData>
    <row r="1" spans="1:11" ht="15" x14ac:dyDescent="0.3">
      <c r="A1" s="258" t="s">
        <v>142</v>
      </c>
      <c r="B1" s="258"/>
      <c r="C1" s="258"/>
      <c r="D1" s="258"/>
      <c r="E1" s="258"/>
      <c r="F1" s="258"/>
      <c r="G1" s="258"/>
      <c r="H1" s="259"/>
      <c r="I1" s="259"/>
      <c r="J1" s="259"/>
      <c r="K1" s="259"/>
    </row>
    <row r="2" spans="1:11" x14ac:dyDescent="0.3">
      <c r="A2" s="35" t="s">
        <v>143</v>
      </c>
      <c r="B2" s="36" t="s">
        <v>144</v>
      </c>
      <c r="C2" s="37" t="s">
        <v>145</v>
      </c>
      <c r="D2" s="37" t="s">
        <v>210</v>
      </c>
      <c r="E2" s="38" t="s">
        <v>146</v>
      </c>
      <c r="F2" s="36" t="s">
        <v>147</v>
      </c>
      <c r="G2" s="37" t="s">
        <v>148</v>
      </c>
      <c r="H2" s="39" t="s">
        <v>149</v>
      </c>
      <c r="I2" s="39" t="s">
        <v>150</v>
      </c>
      <c r="J2" s="46" t="s">
        <v>221</v>
      </c>
      <c r="K2" s="40" t="s">
        <v>151</v>
      </c>
    </row>
    <row r="3" spans="1:11" x14ac:dyDescent="0.3">
      <c r="A3" s="255" t="s">
        <v>359</v>
      </c>
      <c r="B3" s="255"/>
      <c r="C3" s="255"/>
      <c r="D3" s="255"/>
      <c r="E3" s="255"/>
      <c r="F3" s="255"/>
      <c r="G3" s="255"/>
      <c r="H3" s="41" t="s">
        <v>152</v>
      </c>
      <c r="I3" s="256" t="s">
        <v>213</v>
      </c>
      <c r="J3" s="257"/>
      <c r="K3" s="257"/>
    </row>
    <row r="4" spans="1:11" x14ac:dyDescent="0.3">
      <c r="A4" s="255" t="s">
        <v>358</v>
      </c>
      <c r="B4" s="255"/>
      <c r="C4" s="255"/>
      <c r="D4" s="255"/>
      <c r="E4" s="255"/>
      <c r="F4" s="255"/>
      <c r="G4" s="255"/>
      <c r="H4" s="41" t="s">
        <v>152</v>
      </c>
      <c r="I4" s="256" t="s">
        <v>216</v>
      </c>
      <c r="J4" s="257"/>
      <c r="K4" s="257"/>
    </row>
    <row r="5" spans="1:11" x14ac:dyDescent="0.3">
      <c r="A5" s="255" t="s">
        <v>357</v>
      </c>
      <c r="B5" s="255"/>
      <c r="C5" s="255"/>
      <c r="D5" s="255"/>
      <c r="E5" s="255"/>
      <c r="F5" s="255"/>
      <c r="G5" s="255"/>
      <c r="H5" s="43" t="s">
        <v>154</v>
      </c>
      <c r="I5" s="256" t="s">
        <v>356</v>
      </c>
      <c r="J5" s="257"/>
      <c r="K5" s="257"/>
    </row>
    <row r="6" spans="1:11" x14ac:dyDescent="0.3">
      <c r="A6" s="255" t="s">
        <v>355</v>
      </c>
      <c r="B6" s="255"/>
      <c r="C6" s="255"/>
      <c r="D6" s="255"/>
      <c r="E6" s="255"/>
      <c r="F6" s="255"/>
      <c r="G6" s="255"/>
      <c r="H6" s="41" t="s">
        <v>152</v>
      </c>
      <c r="I6" s="256" t="s">
        <v>212</v>
      </c>
      <c r="J6" s="257"/>
      <c r="K6" s="257"/>
    </row>
    <row r="7" spans="1:11" x14ac:dyDescent="0.3">
      <c r="A7" s="255" t="s">
        <v>354</v>
      </c>
      <c r="B7" s="255"/>
      <c r="C7" s="255"/>
      <c r="D7" s="255"/>
      <c r="E7" s="255"/>
      <c r="F7" s="255"/>
      <c r="G7" s="255"/>
      <c r="H7" s="41" t="s">
        <v>152</v>
      </c>
      <c r="I7" s="256" t="s">
        <v>214</v>
      </c>
      <c r="J7" s="257"/>
      <c r="K7" s="257"/>
    </row>
    <row r="8" spans="1:11" x14ac:dyDescent="0.3">
      <c r="A8" s="255" t="s">
        <v>353</v>
      </c>
      <c r="B8" s="255"/>
      <c r="C8" s="255"/>
      <c r="D8" s="255"/>
      <c r="E8" s="255"/>
      <c r="F8" s="255"/>
      <c r="G8" s="255"/>
      <c r="H8" s="43" t="s">
        <v>154</v>
      </c>
      <c r="I8" s="256" t="s">
        <v>218</v>
      </c>
      <c r="J8" s="257"/>
      <c r="K8" s="257"/>
    </row>
    <row r="9" spans="1:11" x14ac:dyDescent="0.3">
      <c r="A9" s="255" t="s">
        <v>352</v>
      </c>
      <c r="B9" s="255"/>
      <c r="C9" s="255"/>
      <c r="D9" s="255"/>
      <c r="E9" s="255"/>
      <c r="F9" s="255"/>
      <c r="G9" s="255"/>
      <c r="H9" s="41" t="s">
        <v>152</v>
      </c>
      <c r="I9" s="256" t="s">
        <v>217</v>
      </c>
      <c r="J9" s="257"/>
      <c r="K9" s="257"/>
    </row>
    <row r="10" spans="1:11" x14ac:dyDescent="0.3">
      <c r="A10" s="255" t="s">
        <v>351</v>
      </c>
      <c r="B10" s="255"/>
      <c r="C10" s="255"/>
      <c r="D10" s="255"/>
      <c r="E10" s="255"/>
      <c r="F10" s="255"/>
      <c r="G10" s="255"/>
      <c r="H10" s="42" t="s">
        <v>153</v>
      </c>
      <c r="I10" s="256" t="s">
        <v>215</v>
      </c>
      <c r="J10" s="257"/>
      <c r="K10" s="257"/>
    </row>
    <row r="11" spans="1:11" x14ac:dyDescent="0.3">
      <c r="A11" s="255" t="s">
        <v>350</v>
      </c>
      <c r="B11" s="255"/>
      <c r="C11" s="255"/>
      <c r="D11" s="255"/>
      <c r="E11" s="255"/>
      <c r="F11" s="255"/>
      <c r="G11" s="255"/>
      <c r="H11" s="41" t="s">
        <v>152</v>
      </c>
      <c r="I11" s="256" t="s">
        <v>211</v>
      </c>
      <c r="J11" s="257"/>
      <c r="K11" s="257"/>
    </row>
    <row r="12" spans="1:11" x14ac:dyDescent="0.3">
      <c r="A12" s="255" t="s">
        <v>219</v>
      </c>
      <c r="B12" s="255"/>
      <c r="C12" s="255"/>
      <c r="D12" s="255"/>
      <c r="E12" s="255"/>
      <c r="F12" s="255"/>
      <c r="G12" s="255"/>
      <c r="H12" s="43" t="s">
        <v>154</v>
      </c>
      <c r="I12" s="256" t="s">
        <v>220</v>
      </c>
      <c r="J12" s="257"/>
      <c r="K12" s="257"/>
    </row>
  </sheetData>
  <mergeCells count="21">
    <mergeCell ref="I3:K3"/>
    <mergeCell ref="A1:K1"/>
    <mergeCell ref="A11:G11"/>
    <mergeCell ref="I11:K11"/>
    <mergeCell ref="A6:G6"/>
    <mergeCell ref="I6:K6"/>
    <mergeCell ref="A7:G7"/>
    <mergeCell ref="I7:K7"/>
    <mergeCell ref="A5:G5"/>
    <mergeCell ref="I5:K5"/>
    <mergeCell ref="A3:G3"/>
    <mergeCell ref="A12:G12"/>
    <mergeCell ref="I12:K12"/>
    <mergeCell ref="A10:G10"/>
    <mergeCell ref="I10:K10"/>
    <mergeCell ref="A4:G4"/>
    <mergeCell ref="I4:K4"/>
    <mergeCell ref="A9:G9"/>
    <mergeCell ref="I9:K9"/>
    <mergeCell ref="A8:G8"/>
    <mergeCell ref="I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A62-7B23-40DC-96B9-6E84EF19CCB7}">
  <dimension ref="A1:F14"/>
  <sheetViews>
    <sheetView workbookViewId="0">
      <selection activeCell="B17" sqref="B17"/>
    </sheetView>
  </sheetViews>
  <sheetFormatPr defaultRowHeight="13.2" x14ac:dyDescent="0.3"/>
  <cols>
    <col min="1" max="1" width="23.33203125" style="47" customWidth="1"/>
    <col min="2" max="2" width="46.6640625" style="47" customWidth="1"/>
    <col min="3" max="3" width="16.21875" style="47" customWidth="1"/>
    <col min="4" max="4" width="17.33203125" style="47" customWidth="1"/>
    <col min="5" max="5" width="30.21875" style="47" customWidth="1"/>
    <col min="6" max="6" width="17.33203125" style="47" customWidth="1"/>
    <col min="7" max="16384" width="8.88671875" style="47"/>
  </cols>
  <sheetData>
    <row r="1" spans="1:6" ht="18.75" customHeight="1" x14ac:dyDescent="0.3">
      <c r="A1" s="260" t="s">
        <v>155</v>
      </c>
      <c r="B1" s="260"/>
      <c r="C1" s="260"/>
      <c r="D1" s="260"/>
      <c r="E1" s="260"/>
      <c r="F1" s="260"/>
    </row>
    <row r="2" spans="1:6" ht="13.5" customHeight="1" x14ac:dyDescent="0.3">
      <c r="A2" s="62" t="s">
        <v>156</v>
      </c>
      <c r="B2" s="62" t="s">
        <v>157</v>
      </c>
      <c r="C2" s="62" t="s">
        <v>158</v>
      </c>
      <c r="D2" s="62" t="s">
        <v>159</v>
      </c>
      <c r="E2" s="63" t="s">
        <v>160</v>
      </c>
      <c r="F2" s="62" t="s">
        <v>161</v>
      </c>
    </row>
    <row r="3" spans="1:6" ht="21" customHeight="1" x14ac:dyDescent="0.3">
      <c r="A3" s="59" t="s">
        <v>162</v>
      </c>
      <c r="B3" s="59" t="s">
        <v>163</v>
      </c>
      <c r="C3" s="61" t="s">
        <v>164</v>
      </c>
      <c r="D3" s="61" t="s">
        <v>165</v>
      </c>
      <c r="E3" s="60" t="s">
        <v>166</v>
      </c>
      <c r="F3" s="59" t="s">
        <v>167</v>
      </c>
    </row>
    <row r="4" spans="1:6" ht="21" customHeight="1" x14ac:dyDescent="0.3">
      <c r="A4" s="55" t="s">
        <v>168</v>
      </c>
      <c r="B4" s="58" t="s">
        <v>169</v>
      </c>
      <c r="C4" s="57" t="s">
        <v>164</v>
      </c>
      <c r="D4" s="57" t="s">
        <v>165</v>
      </c>
      <c r="E4" s="56" t="s">
        <v>170</v>
      </c>
      <c r="F4" s="55" t="s">
        <v>167</v>
      </c>
    </row>
    <row r="5" spans="1:6" ht="19.95" customHeight="1" x14ac:dyDescent="0.3">
      <c r="A5" s="53" t="s">
        <v>171</v>
      </c>
      <c r="B5" s="54" t="s">
        <v>172</v>
      </c>
      <c r="C5" s="53" t="s">
        <v>173</v>
      </c>
      <c r="D5" s="53" t="s">
        <v>174</v>
      </c>
      <c r="E5" s="52" t="s">
        <v>175</v>
      </c>
      <c r="F5" s="53" t="s">
        <v>176</v>
      </c>
    </row>
    <row r="6" spans="1:6" ht="21" customHeight="1" x14ac:dyDescent="0.3">
      <c r="A6" s="48" t="s">
        <v>177</v>
      </c>
      <c r="B6" s="50" t="s">
        <v>178</v>
      </c>
      <c r="C6" s="48" t="s">
        <v>179</v>
      </c>
      <c r="D6" s="48" t="s">
        <v>180</v>
      </c>
      <c r="E6" s="49" t="s">
        <v>181</v>
      </c>
      <c r="F6" s="48" t="s">
        <v>182</v>
      </c>
    </row>
    <row r="7" spans="1:6" ht="21" customHeight="1" x14ac:dyDescent="0.3">
      <c r="A7" s="51" t="s">
        <v>183</v>
      </c>
      <c r="B7" s="51" t="s">
        <v>184</v>
      </c>
      <c r="C7" s="51" t="s">
        <v>185</v>
      </c>
      <c r="D7" s="51" t="s">
        <v>174</v>
      </c>
      <c r="E7" s="52" t="s">
        <v>175</v>
      </c>
      <c r="F7" s="51" t="s">
        <v>176</v>
      </c>
    </row>
    <row r="8" spans="1:6" ht="21" customHeight="1" x14ac:dyDescent="0.3">
      <c r="A8" s="48" t="s">
        <v>249</v>
      </c>
      <c r="B8" s="50" t="s">
        <v>248</v>
      </c>
      <c r="C8" s="50" t="s">
        <v>247</v>
      </c>
      <c r="D8" s="50" t="s">
        <v>174</v>
      </c>
      <c r="E8" s="49" t="s">
        <v>170</v>
      </c>
      <c r="F8" s="48" t="s">
        <v>182</v>
      </c>
    </row>
    <row r="9" spans="1:6" ht="21" customHeight="1" x14ac:dyDescent="0.3">
      <c r="A9" s="51" t="s">
        <v>246</v>
      </c>
      <c r="B9" s="51" t="s">
        <v>245</v>
      </c>
      <c r="C9" s="51" t="s">
        <v>236</v>
      </c>
      <c r="D9" s="51" t="s">
        <v>244</v>
      </c>
      <c r="E9" s="52" t="s">
        <v>243</v>
      </c>
      <c r="F9" s="51" t="s">
        <v>167</v>
      </c>
    </row>
    <row r="10" spans="1:6" ht="21" customHeight="1" x14ac:dyDescent="0.3">
      <c r="A10" s="48" t="s">
        <v>242</v>
      </c>
      <c r="B10" s="50" t="s">
        <v>241</v>
      </c>
      <c r="C10" s="48" t="s">
        <v>179</v>
      </c>
      <c r="D10" s="50" t="s">
        <v>240</v>
      </c>
      <c r="E10" s="49" t="s">
        <v>239</v>
      </c>
      <c r="F10" s="48" t="s">
        <v>182</v>
      </c>
    </row>
    <row r="11" spans="1:6" ht="21" customHeight="1" x14ac:dyDescent="0.3">
      <c r="A11" s="51" t="s">
        <v>238</v>
      </c>
      <c r="B11" s="51" t="s">
        <v>237</v>
      </c>
      <c r="C11" s="51" t="s">
        <v>236</v>
      </c>
      <c r="D11" s="51" t="s">
        <v>235</v>
      </c>
      <c r="E11" s="52" t="s">
        <v>175</v>
      </c>
      <c r="F11" s="51" t="s">
        <v>167</v>
      </c>
    </row>
    <row r="12" spans="1:6" ht="21" customHeight="1" x14ac:dyDescent="0.3">
      <c r="A12" s="48" t="s">
        <v>234</v>
      </c>
      <c r="B12" s="50" t="s">
        <v>233</v>
      </c>
      <c r="C12" s="48" t="s">
        <v>179</v>
      </c>
      <c r="D12" s="50" t="s">
        <v>174</v>
      </c>
      <c r="E12" s="49" t="s">
        <v>232</v>
      </c>
      <c r="F12" s="50" t="s">
        <v>176</v>
      </c>
    </row>
    <row r="13" spans="1:6" ht="21" customHeight="1" x14ac:dyDescent="0.3">
      <c r="A13" s="51" t="s">
        <v>231</v>
      </c>
      <c r="B13" s="51" t="s">
        <v>230</v>
      </c>
      <c r="C13" s="51" t="s">
        <v>229</v>
      </c>
      <c r="D13" s="51" t="s">
        <v>228</v>
      </c>
      <c r="E13" s="52" t="s">
        <v>227</v>
      </c>
      <c r="F13" s="51" t="s">
        <v>167</v>
      </c>
    </row>
    <row r="14" spans="1:6" ht="21" customHeight="1" x14ac:dyDescent="0.3">
      <c r="A14" s="48" t="s">
        <v>226</v>
      </c>
      <c r="B14" s="50" t="s">
        <v>225</v>
      </c>
      <c r="C14" s="50" t="s">
        <v>224</v>
      </c>
      <c r="D14" s="50" t="s">
        <v>223</v>
      </c>
      <c r="E14" s="49" t="s">
        <v>222</v>
      </c>
      <c r="F14" s="48" t="s">
        <v>182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88A5-C854-4812-8F01-967DEF62182E}">
  <dimension ref="A1:F14"/>
  <sheetViews>
    <sheetView workbookViewId="0">
      <selection activeCell="J9" sqref="J9"/>
    </sheetView>
  </sheetViews>
  <sheetFormatPr defaultRowHeight="14.4" x14ac:dyDescent="0.3"/>
  <cols>
    <col min="1" max="1" width="33.6640625" customWidth="1"/>
    <col min="2" max="2" width="19.6640625" customWidth="1"/>
    <col min="3" max="3" width="12" customWidth="1"/>
    <col min="4" max="4" width="12.77734375" bestFit="1" customWidth="1"/>
    <col min="5" max="5" width="35" customWidth="1"/>
    <col min="6" max="6" width="39.5546875" customWidth="1"/>
  </cols>
  <sheetData>
    <row r="1" spans="1:6" ht="18" x14ac:dyDescent="0.35">
      <c r="A1" s="261" t="s">
        <v>297</v>
      </c>
      <c r="B1" s="262"/>
      <c r="C1" s="262"/>
      <c r="D1" s="262"/>
      <c r="E1" s="262"/>
      <c r="F1" s="262"/>
    </row>
    <row r="2" spans="1:6" x14ac:dyDescent="0.3">
      <c r="A2" s="263" t="s">
        <v>296</v>
      </c>
      <c r="B2" s="263"/>
      <c r="C2" s="263"/>
      <c r="D2" s="263"/>
      <c r="E2" s="263"/>
      <c r="F2" s="263"/>
    </row>
    <row r="3" spans="1:6" x14ac:dyDescent="0.3">
      <c r="A3" s="73" t="s">
        <v>295</v>
      </c>
      <c r="B3" s="73" t="s">
        <v>294</v>
      </c>
      <c r="C3" s="73" t="s">
        <v>293</v>
      </c>
      <c r="D3" s="73" t="s">
        <v>292</v>
      </c>
      <c r="E3" s="73" t="s">
        <v>291</v>
      </c>
      <c r="F3" s="72" t="s">
        <v>290</v>
      </c>
    </row>
    <row r="4" spans="1:6" ht="28.8" x14ac:dyDescent="0.3">
      <c r="A4" s="70" t="s">
        <v>289</v>
      </c>
      <c r="B4" s="70" t="s">
        <v>288</v>
      </c>
      <c r="C4" s="71" t="s">
        <v>127</v>
      </c>
      <c r="D4" s="68" t="s">
        <v>252</v>
      </c>
      <c r="E4" s="70" t="s">
        <v>287</v>
      </c>
      <c r="F4" s="69" t="s">
        <v>286</v>
      </c>
    </row>
    <row r="5" spans="1:6" ht="43.2" x14ac:dyDescent="0.3">
      <c r="A5" s="66" t="s">
        <v>285</v>
      </c>
      <c r="B5" s="66" t="s">
        <v>134</v>
      </c>
      <c r="C5" s="71" t="s">
        <v>127</v>
      </c>
      <c r="D5" s="67" t="s">
        <v>131</v>
      </c>
      <c r="E5" s="66" t="s">
        <v>284</v>
      </c>
      <c r="F5" s="65" t="s">
        <v>283</v>
      </c>
    </row>
    <row r="6" spans="1:6" ht="28.8" x14ac:dyDescent="0.3">
      <c r="A6" s="70" t="s">
        <v>282</v>
      </c>
      <c r="B6" s="70" t="s">
        <v>281</v>
      </c>
      <c r="C6" s="71" t="s">
        <v>127</v>
      </c>
      <c r="D6" s="67" t="s">
        <v>131</v>
      </c>
      <c r="E6" s="70" t="s">
        <v>280</v>
      </c>
      <c r="F6" s="69" t="s">
        <v>279</v>
      </c>
    </row>
    <row r="7" spans="1:6" ht="28.8" x14ac:dyDescent="0.3">
      <c r="A7" s="66" t="s">
        <v>278</v>
      </c>
      <c r="B7" s="66" t="s">
        <v>277</v>
      </c>
      <c r="C7" s="68" t="s">
        <v>252</v>
      </c>
      <c r="D7" s="68" t="s">
        <v>252</v>
      </c>
      <c r="E7" s="66" t="s">
        <v>276</v>
      </c>
      <c r="F7" s="65" t="s">
        <v>275</v>
      </c>
    </row>
    <row r="8" spans="1:6" ht="28.8" x14ac:dyDescent="0.3">
      <c r="A8" s="70" t="s">
        <v>274</v>
      </c>
      <c r="B8" s="70" t="s">
        <v>273</v>
      </c>
      <c r="C8" s="71" t="s">
        <v>127</v>
      </c>
      <c r="D8" s="67" t="s">
        <v>131</v>
      </c>
      <c r="E8" s="70" t="s">
        <v>272</v>
      </c>
      <c r="F8" s="69" t="s">
        <v>271</v>
      </c>
    </row>
    <row r="9" spans="1:6" ht="28.8" x14ac:dyDescent="0.3">
      <c r="A9" s="66" t="s">
        <v>270</v>
      </c>
      <c r="B9" s="66" t="s">
        <v>269</v>
      </c>
      <c r="C9" s="67" t="s">
        <v>131</v>
      </c>
      <c r="D9" s="71" t="s">
        <v>127</v>
      </c>
      <c r="E9" s="66" t="s">
        <v>268</v>
      </c>
      <c r="F9" s="65" t="s">
        <v>267</v>
      </c>
    </row>
    <row r="10" spans="1:6" ht="43.2" x14ac:dyDescent="0.3">
      <c r="A10" s="70" t="s">
        <v>266</v>
      </c>
      <c r="B10" s="70" t="s">
        <v>265</v>
      </c>
      <c r="C10" s="71" t="s">
        <v>127</v>
      </c>
      <c r="D10" s="67" t="s">
        <v>131</v>
      </c>
      <c r="E10" s="70" t="s">
        <v>264</v>
      </c>
      <c r="F10" s="69" t="s">
        <v>263</v>
      </c>
    </row>
    <row r="11" spans="1:6" ht="28.8" x14ac:dyDescent="0.3">
      <c r="A11" s="66" t="s">
        <v>262</v>
      </c>
      <c r="B11" s="66" t="s">
        <v>261</v>
      </c>
      <c r="C11" s="68" t="s">
        <v>252</v>
      </c>
      <c r="D11" s="68" t="s">
        <v>252</v>
      </c>
      <c r="E11" s="66" t="s">
        <v>260</v>
      </c>
      <c r="F11" s="65" t="s">
        <v>259</v>
      </c>
    </row>
    <row r="12" spans="1:6" ht="28.8" x14ac:dyDescent="0.3">
      <c r="A12" s="70" t="s">
        <v>258</v>
      </c>
      <c r="B12" s="70" t="s">
        <v>257</v>
      </c>
      <c r="C12" s="71" t="s">
        <v>127</v>
      </c>
      <c r="D12" s="67" t="s">
        <v>131</v>
      </c>
      <c r="E12" s="70" t="s">
        <v>256</v>
      </c>
      <c r="F12" s="69" t="s">
        <v>255</v>
      </c>
    </row>
    <row r="13" spans="1:6" ht="28.8" x14ac:dyDescent="0.3">
      <c r="A13" s="66" t="s">
        <v>254</v>
      </c>
      <c r="B13" s="66" t="s">
        <v>253</v>
      </c>
      <c r="C13" s="68" t="s">
        <v>252</v>
      </c>
      <c r="D13" s="67" t="s">
        <v>131</v>
      </c>
      <c r="E13" s="66" t="s">
        <v>251</v>
      </c>
      <c r="F13" s="65" t="s">
        <v>250</v>
      </c>
    </row>
    <row r="14" spans="1:6" x14ac:dyDescent="0.3">
      <c r="F14" s="64"/>
    </row>
  </sheetData>
  <mergeCells count="2">
    <mergeCell ref="A1:F1"/>
    <mergeCell ref="A2:F2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7E7F9-BDF3-4CE2-B339-6B6320679265}">
  <dimension ref="A1:L6"/>
  <sheetViews>
    <sheetView workbookViewId="0">
      <selection activeCell="J13" sqref="J13"/>
    </sheetView>
  </sheetViews>
  <sheetFormatPr defaultRowHeight="14.4" x14ac:dyDescent="0.3"/>
  <cols>
    <col min="1" max="1" width="2.77734375" bestFit="1" customWidth="1"/>
    <col min="2" max="2" width="25" bestFit="1" customWidth="1"/>
    <col min="3" max="3" width="7.6640625" bestFit="1" customWidth="1"/>
    <col min="4" max="4" width="19" bestFit="1" customWidth="1"/>
    <col min="5" max="5" width="13.5546875" bestFit="1" customWidth="1"/>
    <col min="6" max="6" width="12.33203125" bestFit="1" customWidth="1"/>
    <col min="7" max="7" width="8.6640625" bestFit="1" customWidth="1"/>
    <col min="8" max="8" width="8.77734375" bestFit="1" customWidth="1"/>
    <col min="9" max="9" width="14.5546875" bestFit="1" customWidth="1"/>
    <col min="10" max="10" width="15.44140625" bestFit="1" customWidth="1"/>
    <col min="11" max="11" width="11" bestFit="1" customWidth="1"/>
    <col min="12" max="12" width="10.77734375" bestFit="1" customWidth="1"/>
  </cols>
  <sheetData>
    <row r="1" spans="1:12" ht="18" x14ac:dyDescent="0.35">
      <c r="A1" s="264" t="s">
        <v>419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</row>
    <row r="2" spans="1:12" x14ac:dyDescent="0.3">
      <c r="A2" s="124" t="s">
        <v>418</v>
      </c>
      <c r="B2" s="124" t="s">
        <v>417</v>
      </c>
      <c r="C2" s="124" t="s">
        <v>416</v>
      </c>
      <c r="D2" s="124" t="s">
        <v>415</v>
      </c>
      <c r="E2" s="124" t="s">
        <v>414</v>
      </c>
      <c r="F2" s="124" t="s">
        <v>413</v>
      </c>
      <c r="G2" s="124" t="s">
        <v>412</v>
      </c>
      <c r="H2" s="124" t="s">
        <v>411</v>
      </c>
      <c r="I2" s="124" t="s">
        <v>410</v>
      </c>
      <c r="J2" s="124" t="s">
        <v>409</v>
      </c>
      <c r="K2" s="124" t="s">
        <v>408</v>
      </c>
      <c r="L2" s="124" t="s">
        <v>407</v>
      </c>
    </row>
    <row r="3" spans="1:12" ht="43.2" x14ac:dyDescent="0.3">
      <c r="A3" s="121">
        <v>1</v>
      </c>
      <c r="B3" s="123" t="s">
        <v>406</v>
      </c>
      <c r="C3" s="121" t="s">
        <v>127</v>
      </c>
      <c r="D3" s="121" t="s">
        <v>399</v>
      </c>
      <c r="E3" s="122">
        <v>45255</v>
      </c>
      <c r="F3" s="122">
        <v>45254</v>
      </c>
      <c r="G3" s="121" t="s">
        <v>398</v>
      </c>
      <c r="H3" s="121" t="s">
        <v>397</v>
      </c>
      <c r="I3" s="122">
        <v>45251</v>
      </c>
      <c r="J3" s="121" t="s">
        <v>392</v>
      </c>
      <c r="K3" s="121" t="s">
        <v>405</v>
      </c>
      <c r="L3" s="121" t="s">
        <v>404</v>
      </c>
    </row>
    <row r="4" spans="1:12" ht="43.2" x14ac:dyDescent="0.3">
      <c r="A4" s="118">
        <v>2</v>
      </c>
      <c r="B4" s="120" t="s">
        <v>403</v>
      </c>
      <c r="C4" s="118" t="s">
        <v>122</v>
      </c>
      <c r="D4" s="118" t="s">
        <v>399</v>
      </c>
      <c r="E4" s="119">
        <v>45268</v>
      </c>
      <c r="F4" s="119">
        <v>45268</v>
      </c>
      <c r="G4" s="118" t="s">
        <v>398</v>
      </c>
      <c r="H4" s="118" t="s">
        <v>402</v>
      </c>
      <c r="I4" s="119">
        <v>45266</v>
      </c>
      <c r="J4" s="118" t="s">
        <v>392</v>
      </c>
      <c r="K4" s="118" t="s">
        <v>401</v>
      </c>
      <c r="L4" s="118" t="s">
        <v>391</v>
      </c>
    </row>
    <row r="5" spans="1:12" ht="57.6" x14ac:dyDescent="0.3">
      <c r="A5" s="121">
        <v>3</v>
      </c>
      <c r="B5" s="123" t="s">
        <v>400</v>
      </c>
      <c r="C5" s="121" t="s">
        <v>127</v>
      </c>
      <c r="D5" s="121" t="s">
        <v>399</v>
      </c>
      <c r="E5" s="122">
        <v>45272</v>
      </c>
      <c r="F5" s="122">
        <v>45275</v>
      </c>
      <c r="G5" s="121" t="s">
        <v>398</v>
      </c>
      <c r="H5" s="121" t="s">
        <v>397</v>
      </c>
      <c r="I5" s="122">
        <v>45274</v>
      </c>
      <c r="J5" s="121" t="s">
        <v>396</v>
      </c>
      <c r="K5" s="121">
        <v>0</v>
      </c>
      <c r="L5" s="121" t="s">
        <v>395</v>
      </c>
    </row>
    <row r="6" spans="1:12" ht="43.2" x14ac:dyDescent="0.3">
      <c r="A6" s="118">
        <v>4</v>
      </c>
      <c r="B6" s="120" t="s">
        <v>394</v>
      </c>
      <c r="C6" s="118" t="s">
        <v>122</v>
      </c>
      <c r="D6" s="118" t="s">
        <v>393</v>
      </c>
      <c r="E6" s="119">
        <v>45329</v>
      </c>
      <c r="F6" s="119">
        <v>45329</v>
      </c>
      <c r="G6" s="118"/>
      <c r="H6" s="118" t="s">
        <v>154</v>
      </c>
      <c r="I6" s="118"/>
      <c r="J6" s="118" t="s">
        <v>392</v>
      </c>
      <c r="K6" s="118">
        <v>16</v>
      </c>
      <c r="L6" s="118" t="s">
        <v>391</v>
      </c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AA95-B95A-4833-B977-92DFCB9389A5}">
  <dimension ref="A1:K41"/>
  <sheetViews>
    <sheetView workbookViewId="0">
      <selection activeCell="O13" sqref="O13"/>
    </sheetView>
  </sheetViews>
  <sheetFormatPr defaultRowHeight="13.2" x14ac:dyDescent="0.3"/>
  <cols>
    <col min="1" max="1" width="40.44140625" style="47" customWidth="1"/>
    <col min="2" max="2" width="20.6640625" style="47" customWidth="1"/>
    <col min="3" max="3" width="0.109375" style="47" customWidth="1"/>
    <col min="4" max="4" width="16.44140625" style="47" customWidth="1"/>
    <col min="5" max="5" width="0.33203125" style="47" customWidth="1"/>
    <col min="6" max="6" width="15.5546875" style="47" customWidth="1"/>
    <col min="7" max="7" width="14.5546875" style="47" hidden="1" customWidth="1"/>
    <col min="8" max="8" width="17.77734375" style="47" customWidth="1"/>
    <col min="9" max="9" width="17.109375" style="47" customWidth="1"/>
    <col min="10" max="10" width="19.77734375" style="47" customWidth="1"/>
    <col min="11" max="11" width="0.21875" style="47" customWidth="1"/>
    <col min="12" max="16384" width="8.88671875" style="47"/>
  </cols>
  <sheetData>
    <row r="1" spans="1:11" ht="27" customHeight="1" x14ac:dyDescent="0.3">
      <c r="A1" s="321" t="s">
        <v>332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</row>
    <row r="2" spans="1:11" ht="16.5" customHeight="1" x14ac:dyDescent="0.3">
      <c r="A2" s="140" t="s">
        <v>331</v>
      </c>
      <c r="B2" s="324" t="s">
        <v>0</v>
      </c>
      <c r="C2" s="325"/>
      <c r="D2" s="326"/>
      <c r="E2" s="330" t="s">
        <v>330</v>
      </c>
      <c r="F2" s="331"/>
      <c r="G2" s="331"/>
      <c r="H2" s="331"/>
      <c r="I2" s="331"/>
      <c r="J2" s="331"/>
      <c r="K2" s="331"/>
    </row>
    <row r="3" spans="1:11" ht="16.5" customHeight="1" x14ac:dyDescent="0.3">
      <c r="A3" s="139" t="s">
        <v>329</v>
      </c>
      <c r="B3" s="327" t="s">
        <v>6</v>
      </c>
      <c r="C3" s="328"/>
      <c r="D3" s="329"/>
      <c r="E3" s="330" t="s">
        <v>437</v>
      </c>
      <c r="F3" s="331"/>
      <c r="G3" s="331"/>
      <c r="H3" s="331"/>
      <c r="I3" s="331"/>
      <c r="J3" s="331"/>
      <c r="K3" s="331"/>
    </row>
    <row r="4" spans="1:11" ht="14.55" customHeight="1" x14ac:dyDescent="0.25">
      <c r="A4" s="322"/>
      <c r="B4" s="323"/>
      <c r="C4" s="323"/>
      <c r="D4" s="323"/>
      <c r="E4" s="323"/>
      <c r="F4" s="323"/>
      <c r="G4" s="323"/>
      <c r="H4" s="323"/>
      <c r="I4" s="323"/>
      <c r="J4" s="323"/>
      <c r="K4" s="323"/>
    </row>
    <row r="5" spans="1:11" ht="18" customHeight="1" x14ac:dyDescent="0.3">
      <c r="A5" s="276" t="s">
        <v>328</v>
      </c>
      <c r="B5" s="277"/>
      <c r="C5" s="277"/>
      <c r="D5" s="277"/>
      <c r="E5" s="277"/>
      <c r="F5" s="277"/>
      <c r="G5" s="277"/>
      <c r="H5" s="277"/>
      <c r="I5" s="277"/>
      <c r="J5" s="277"/>
      <c r="K5" s="277"/>
    </row>
    <row r="6" spans="1:11" ht="16.5" customHeight="1" x14ac:dyDescent="0.25">
      <c r="A6" s="95"/>
      <c r="B6" s="311" t="s">
        <v>327</v>
      </c>
      <c r="C6" s="312"/>
      <c r="D6" s="313"/>
      <c r="E6" s="311" t="s">
        <v>326</v>
      </c>
      <c r="F6" s="312"/>
      <c r="G6" s="312"/>
      <c r="H6" s="313"/>
      <c r="I6" s="274" t="s">
        <v>436</v>
      </c>
      <c r="J6" s="275"/>
      <c r="K6" s="138"/>
    </row>
    <row r="7" spans="1:11" ht="32.25" customHeight="1" x14ac:dyDescent="0.3">
      <c r="A7" s="137" t="s">
        <v>325</v>
      </c>
      <c r="B7" s="136" t="s">
        <v>324</v>
      </c>
      <c r="C7" s="314" t="s">
        <v>323</v>
      </c>
      <c r="D7" s="315"/>
      <c r="E7" s="316" t="s">
        <v>324</v>
      </c>
      <c r="F7" s="317"/>
      <c r="G7" s="318" t="s">
        <v>323</v>
      </c>
      <c r="H7" s="319"/>
      <c r="I7" s="135" t="s">
        <v>324</v>
      </c>
      <c r="J7" s="134" t="s">
        <v>435</v>
      </c>
      <c r="K7" s="133"/>
    </row>
    <row r="8" spans="1:11" s="94" customFormat="1" ht="16.5" customHeight="1" x14ac:dyDescent="0.25">
      <c r="A8" s="93" t="s">
        <v>322</v>
      </c>
      <c r="B8" s="90"/>
      <c r="C8" s="302"/>
      <c r="D8" s="303"/>
      <c r="E8" s="309"/>
      <c r="F8" s="320"/>
      <c r="G8" s="309"/>
      <c r="H8" s="310"/>
      <c r="I8" s="126"/>
      <c r="J8" s="126"/>
      <c r="K8" s="132"/>
    </row>
    <row r="9" spans="1:11" ht="16.5" customHeight="1" x14ac:dyDescent="0.3">
      <c r="A9" s="92" t="s">
        <v>321</v>
      </c>
      <c r="B9" s="75">
        <v>1904</v>
      </c>
      <c r="C9" s="267">
        <v>3.25</v>
      </c>
      <c r="D9" s="268"/>
      <c r="E9" s="269">
        <v>1904</v>
      </c>
      <c r="F9" s="270"/>
      <c r="G9" s="267">
        <v>3.25</v>
      </c>
      <c r="H9" s="271"/>
      <c r="I9" s="131" t="s">
        <v>434</v>
      </c>
      <c r="J9" s="125">
        <v>3.25</v>
      </c>
      <c r="K9" s="125"/>
    </row>
    <row r="10" spans="1:11" ht="16.5" customHeight="1" x14ac:dyDescent="0.3">
      <c r="A10" s="92" t="s">
        <v>320</v>
      </c>
      <c r="B10" s="75">
        <v>2480</v>
      </c>
      <c r="C10" s="267">
        <v>3</v>
      </c>
      <c r="D10" s="268"/>
      <c r="E10" s="269">
        <v>3440</v>
      </c>
      <c r="F10" s="270"/>
      <c r="G10" s="267">
        <v>4</v>
      </c>
      <c r="H10" s="271"/>
      <c r="I10" s="75" t="s">
        <v>433</v>
      </c>
      <c r="J10" s="125">
        <v>4</v>
      </c>
      <c r="K10" s="125"/>
    </row>
    <row r="11" spans="1:11" ht="14.55" customHeight="1" x14ac:dyDescent="0.25">
      <c r="A11" s="79"/>
      <c r="B11" s="79"/>
      <c r="C11" s="265"/>
      <c r="D11" s="266"/>
      <c r="E11" s="307"/>
      <c r="F11" s="308"/>
      <c r="G11" s="265"/>
      <c r="H11" s="288"/>
      <c r="I11" s="75"/>
      <c r="J11" s="125"/>
      <c r="K11" s="125"/>
    </row>
    <row r="12" spans="1:11" ht="16.5" customHeight="1" x14ac:dyDescent="0.25">
      <c r="A12" s="93" t="s">
        <v>319</v>
      </c>
      <c r="B12" s="90"/>
      <c r="C12" s="302"/>
      <c r="D12" s="303"/>
      <c r="E12" s="304"/>
      <c r="F12" s="305"/>
      <c r="G12" s="302"/>
      <c r="H12" s="306"/>
      <c r="I12" s="126"/>
      <c r="J12" s="126"/>
      <c r="K12" s="125"/>
    </row>
    <row r="13" spans="1:11" ht="16.5" customHeight="1" x14ac:dyDescent="0.3">
      <c r="A13" s="92" t="s">
        <v>318</v>
      </c>
      <c r="B13" s="75">
        <v>28432</v>
      </c>
      <c r="C13" s="267">
        <v>2.75</v>
      </c>
      <c r="D13" s="268"/>
      <c r="E13" s="269">
        <v>28432</v>
      </c>
      <c r="F13" s="270"/>
      <c r="G13" s="267">
        <v>2.75</v>
      </c>
      <c r="H13" s="271"/>
      <c r="I13" s="129" t="s">
        <v>432</v>
      </c>
      <c r="J13" s="125">
        <v>2.75</v>
      </c>
      <c r="K13" s="125"/>
    </row>
    <row r="14" spans="1:11" ht="16.5" customHeight="1" x14ac:dyDescent="0.3">
      <c r="A14" s="92" t="s">
        <v>317</v>
      </c>
      <c r="B14" s="75">
        <v>16569</v>
      </c>
      <c r="C14" s="267">
        <v>5.25</v>
      </c>
      <c r="D14" s="268"/>
      <c r="E14" s="269">
        <v>17209</v>
      </c>
      <c r="F14" s="270"/>
      <c r="G14" s="267">
        <v>6.25</v>
      </c>
      <c r="H14" s="271"/>
      <c r="I14" s="75" t="s">
        <v>431</v>
      </c>
      <c r="J14" s="125">
        <v>6.25</v>
      </c>
      <c r="K14" s="125"/>
    </row>
    <row r="15" spans="1:11" ht="14.55" customHeight="1" x14ac:dyDescent="0.25">
      <c r="A15" s="79"/>
      <c r="B15" s="79"/>
      <c r="C15" s="265"/>
      <c r="D15" s="266"/>
      <c r="E15" s="307"/>
      <c r="F15" s="308"/>
      <c r="G15" s="265"/>
      <c r="H15" s="288"/>
      <c r="I15" s="75"/>
      <c r="J15" s="125"/>
      <c r="K15" s="125"/>
    </row>
    <row r="16" spans="1:11" ht="16.5" customHeight="1" x14ac:dyDescent="0.25">
      <c r="A16" s="93" t="s">
        <v>316</v>
      </c>
      <c r="B16" s="90"/>
      <c r="C16" s="302"/>
      <c r="D16" s="303"/>
      <c r="E16" s="304"/>
      <c r="F16" s="305"/>
      <c r="G16" s="302"/>
      <c r="H16" s="306"/>
      <c r="I16" s="128"/>
      <c r="J16" s="126"/>
      <c r="K16" s="125"/>
    </row>
    <row r="17" spans="1:11" ht="16.5" customHeight="1" x14ac:dyDescent="0.3">
      <c r="A17" s="92" t="s">
        <v>315</v>
      </c>
      <c r="B17" s="75">
        <v>33200</v>
      </c>
      <c r="C17" s="267">
        <v>5</v>
      </c>
      <c r="D17" s="268"/>
      <c r="E17" s="269">
        <v>33200</v>
      </c>
      <c r="F17" s="270"/>
      <c r="G17" s="267">
        <v>5</v>
      </c>
      <c r="H17" s="271"/>
      <c r="I17" s="75" t="s">
        <v>430</v>
      </c>
      <c r="J17" s="125">
        <v>5</v>
      </c>
      <c r="K17" s="125"/>
    </row>
    <row r="18" spans="1:11" ht="16.5" customHeight="1" x14ac:dyDescent="0.3">
      <c r="A18" s="92" t="s">
        <v>314</v>
      </c>
      <c r="B18" s="75">
        <v>640</v>
      </c>
      <c r="C18" s="267">
        <v>2</v>
      </c>
      <c r="D18" s="268"/>
      <c r="E18" s="269">
        <v>640</v>
      </c>
      <c r="F18" s="270"/>
      <c r="G18" s="267">
        <v>2</v>
      </c>
      <c r="H18" s="271"/>
      <c r="I18" s="129" t="s">
        <v>429</v>
      </c>
      <c r="J18" s="125">
        <v>2</v>
      </c>
      <c r="K18" s="125"/>
    </row>
    <row r="19" spans="1:11" ht="14.55" customHeight="1" x14ac:dyDescent="0.25">
      <c r="A19" s="79"/>
      <c r="B19" s="79"/>
      <c r="C19" s="265"/>
      <c r="D19" s="266"/>
      <c r="E19" s="307"/>
      <c r="F19" s="308"/>
      <c r="G19" s="265"/>
      <c r="H19" s="288"/>
      <c r="I19" s="75"/>
      <c r="J19" s="125"/>
      <c r="K19" s="125"/>
    </row>
    <row r="20" spans="1:11" ht="16.5" customHeight="1" x14ac:dyDescent="0.3">
      <c r="A20" s="282" t="s">
        <v>313</v>
      </c>
      <c r="B20" s="283"/>
      <c r="C20" s="283"/>
      <c r="D20" s="283"/>
      <c r="E20" s="283"/>
      <c r="F20" s="283"/>
      <c r="G20" s="283"/>
      <c r="H20" s="283"/>
      <c r="I20" s="128"/>
      <c r="J20" s="126"/>
      <c r="K20" s="125"/>
    </row>
    <row r="21" spans="1:11" ht="16.5" customHeight="1" x14ac:dyDescent="0.3">
      <c r="A21" s="92" t="s">
        <v>312</v>
      </c>
      <c r="B21" s="75">
        <v>8855</v>
      </c>
      <c r="C21" s="267">
        <v>5</v>
      </c>
      <c r="D21" s="268"/>
      <c r="E21" s="269">
        <v>8855</v>
      </c>
      <c r="F21" s="270"/>
      <c r="G21" s="267">
        <v>5</v>
      </c>
      <c r="H21" s="271"/>
      <c r="I21" s="129" t="s">
        <v>428</v>
      </c>
      <c r="J21" s="125">
        <v>5</v>
      </c>
      <c r="K21" s="125"/>
    </row>
    <row r="22" spans="1:11" ht="16.5" customHeight="1" x14ac:dyDescent="0.3">
      <c r="A22" s="92" t="s">
        <v>311</v>
      </c>
      <c r="B22" s="75">
        <v>8695</v>
      </c>
      <c r="C22" s="267">
        <v>4.5</v>
      </c>
      <c r="D22" s="268"/>
      <c r="E22" s="269">
        <v>8695</v>
      </c>
      <c r="F22" s="270"/>
      <c r="G22" s="267">
        <v>4.5</v>
      </c>
      <c r="H22" s="271"/>
      <c r="I22" s="129" t="s">
        <v>427</v>
      </c>
      <c r="J22" s="125">
        <v>4.5</v>
      </c>
      <c r="K22" s="125"/>
    </row>
    <row r="23" spans="1:11" ht="14.55" customHeight="1" x14ac:dyDescent="0.25">
      <c r="A23" s="81" t="s">
        <v>310</v>
      </c>
      <c r="B23" s="91">
        <v>1326.21</v>
      </c>
      <c r="C23" s="278">
        <v>2</v>
      </c>
      <c r="D23" s="279"/>
      <c r="E23" s="280">
        <v>1326.21</v>
      </c>
      <c r="F23" s="273"/>
      <c r="G23" s="278">
        <v>2</v>
      </c>
      <c r="H23" s="281"/>
      <c r="I23" s="129" t="s">
        <v>426</v>
      </c>
      <c r="J23" s="125">
        <v>2</v>
      </c>
      <c r="K23" s="125"/>
    </row>
    <row r="24" spans="1:11" ht="14.55" customHeight="1" x14ac:dyDescent="0.25">
      <c r="A24" s="81"/>
      <c r="B24" s="79"/>
      <c r="C24" s="77"/>
      <c r="D24" s="76"/>
      <c r="E24" s="272"/>
      <c r="F24" s="287"/>
      <c r="G24" s="286"/>
      <c r="H24" s="286"/>
      <c r="I24" s="75"/>
      <c r="J24" s="125"/>
      <c r="K24" s="125"/>
    </row>
    <row r="25" spans="1:11" ht="14.55" customHeight="1" x14ac:dyDescent="0.25">
      <c r="A25" s="89" t="s">
        <v>309</v>
      </c>
      <c r="B25" s="90"/>
      <c r="C25" s="85"/>
      <c r="D25" s="84"/>
      <c r="E25" s="87"/>
      <c r="F25" s="86"/>
      <c r="G25" s="85"/>
      <c r="H25" s="130"/>
      <c r="I25" s="128"/>
      <c r="J25" s="126"/>
      <c r="K25" s="125"/>
    </row>
    <row r="26" spans="1:11" ht="14.55" customHeight="1" x14ac:dyDescent="0.25">
      <c r="A26" s="81" t="s">
        <v>308</v>
      </c>
      <c r="B26" s="83">
        <v>2400</v>
      </c>
      <c r="C26" s="77"/>
      <c r="D26" s="82">
        <v>5.5</v>
      </c>
      <c r="E26" s="272">
        <v>2400</v>
      </c>
      <c r="F26" s="273"/>
      <c r="G26" s="278">
        <v>5.5</v>
      </c>
      <c r="H26" s="281"/>
      <c r="I26" s="129" t="s">
        <v>425</v>
      </c>
      <c r="J26" s="125">
        <v>5.5</v>
      </c>
      <c r="K26" s="125"/>
    </row>
    <row r="27" spans="1:11" ht="14.55" customHeight="1" x14ac:dyDescent="0.25">
      <c r="A27" s="81" t="s">
        <v>307</v>
      </c>
      <c r="B27" s="83">
        <v>3680</v>
      </c>
      <c r="C27" s="77"/>
      <c r="D27" s="82">
        <v>11.5</v>
      </c>
      <c r="E27" s="272">
        <v>3680</v>
      </c>
      <c r="F27" s="273"/>
      <c r="G27" s="278">
        <v>11.5</v>
      </c>
      <c r="H27" s="281"/>
      <c r="I27" s="129" t="s">
        <v>424</v>
      </c>
      <c r="J27" s="125">
        <v>11.5</v>
      </c>
      <c r="K27" s="125"/>
    </row>
    <row r="28" spans="1:11" ht="14.55" customHeight="1" x14ac:dyDescent="0.25">
      <c r="A28" s="81"/>
      <c r="B28" s="78"/>
      <c r="C28" s="77"/>
      <c r="D28" s="76"/>
      <c r="E28" s="272"/>
      <c r="F28" s="273"/>
      <c r="G28" s="301"/>
      <c r="H28" s="286"/>
      <c r="I28" s="75"/>
      <c r="J28" s="125"/>
      <c r="K28" s="125"/>
    </row>
    <row r="29" spans="1:11" ht="14.55" customHeight="1" x14ac:dyDescent="0.25">
      <c r="A29" s="89" t="s">
        <v>306</v>
      </c>
      <c r="B29" s="88"/>
      <c r="C29" s="85"/>
      <c r="D29" s="84"/>
      <c r="E29" s="87"/>
      <c r="F29" s="86"/>
      <c r="G29" s="85"/>
      <c r="H29" s="130"/>
      <c r="I29" s="128"/>
      <c r="J29" s="126"/>
      <c r="K29" s="125"/>
    </row>
    <row r="30" spans="1:11" ht="14.55" customHeight="1" x14ac:dyDescent="0.25">
      <c r="A30" s="81" t="s">
        <v>305</v>
      </c>
      <c r="B30" s="83">
        <v>3080</v>
      </c>
      <c r="C30" s="77"/>
      <c r="D30" s="82">
        <v>3.5</v>
      </c>
      <c r="E30" s="272">
        <v>3080</v>
      </c>
      <c r="F30" s="273"/>
      <c r="G30" s="278">
        <v>3.5</v>
      </c>
      <c r="H30" s="281"/>
      <c r="I30" s="129" t="s">
        <v>423</v>
      </c>
      <c r="J30" s="125">
        <v>3.5</v>
      </c>
      <c r="K30" s="125"/>
    </row>
    <row r="31" spans="1:11" ht="14.55" customHeight="1" x14ac:dyDescent="0.25">
      <c r="A31" s="81" t="s">
        <v>304</v>
      </c>
      <c r="B31" s="83">
        <v>10048</v>
      </c>
      <c r="C31" s="77"/>
      <c r="D31" s="82">
        <v>11</v>
      </c>
      <c r="E31" s="272">
        <v>10048</v>
      </c>
      <c r="F31" s="273"/>
      <c r="G31" s="278">
        <v>11</v>
      </c>
      <c r="H31" s="281"/>
      <c r="I31" s="129" t="s">
        <v>422</v>
      </c>
      <c r="J31" s="125">
        <v>11</v>
      </c>
      <c r="K31" s="125"/>
    </row>
    <row r="32" spans="1:11" ht="14.55" customHeight="1" x14ac:dyDescent="0.25">
      <c r="A32" s="81"/>
      <c r="B32" s="78"/>
      <c r="C32" s="77"/>
      <c r="D32" s="76"/>
      <c r="E32" s="272"/>
      <c r="F32" s="273"/>
      <c r="G32" s="265"/>
      <c r="H32" s="288"/>
      <c r="I32" s="75"/>
      <c r="J32" s="125"/>
      <c r="K32" s="125"/>
    </row>
    <row r="33" spans="1:11" ht="14.55" customHeight="1" x14ac:dyDescent="0.25">
      <c r="A33" s="89" t="s">
        <v>303</v>
      </c>
      <c r="B33" s="88"/>
      <c r="C33" s="85"/>
      <c r="D33" s="84"/>
      <c r="E33" s="87"/>
      <c r="F33" s="86"/>
      <c r="G33" s="85"/>
      <c r="H33" s="130"/>
      <c r="I33" s="128"/>
      <c r="J33" s="126"/>
      <c r="K33" s="125"/>
    </row>
    <row r="34" spans="1:11" ht="14.55" customHeight="1" x14ac:dyDescent="0.25">
      <c r="A34" s="81" t="s">
        <v>302</v>
      </c>
      <c r="B34" s="83">
        <v>2560</v>
      </c>
      <c r="C34" s="77"/>
      <c r="D34" s="82">
        <v>4</v>
      </c>
      <c r="E34" s="272">
        <v>2560</v>
      </c>
      <c r="F34" s="273"/>
      <c r="G34" s="278">
        <v>4</v>
      </c>
      <c r="H34" s="281"/>
      <c r="I34" s="129" t="s">
        <v>421</v>
      </c>
      <c r="J34" s="125">
        <v>5</v>
      </c>
      <c r="K34" s="125"/>
    </row>
    <row r="35" spans="1:11" ht="14.55" customHeight="1" x14ac:dyDescent="0.25">
      <c r="A35" s="81" t="s">
        <v>301</v>
      </c>
      <c r="B35" s="83">
        <v>4480</v>
      </c>
      <c r="C35" s="77"/>
      <c r="D35" s="82">
        <v>5</v>
      </c>
      <c r="E35" s="272">
        <v>4480</v>
      </c>
      <c r="F35" s="273"/>
      <c r="G35" s="278">
        <v>5</v>
      </c>
      <c r="H35" s="281"/>
      <c r="I35" s="129" t="s">
        <v>420</v>
      </c>
      <c r="J35" s="125">
        <v>5</v>
      </c>
      <c r="K35" s="125"/>
    </row>
    <row r="36" spans="1:11" ht="14.55" customHeight="1" x14ac:dyDescent="0.25">
      <c r="A36" s="81"/>
      <c r="B36" s="78"/>
      <c r="C36" s="77"/>
      <c r="D36" s="76"/>
      <c r="E36" s="272"/>
      <c r="F36" s="273"/>
      <c r="G36" s="265"/>
      <c r="H36" s="288"/>
      <c r="I36" s="75"/>
      <c r="J36" s="125"/>
      <c r="K36" s="125"/>
    </row>
    <row r="37" spans="1:11" ht="16.5" customHeight="1" x14ac:dyDescent="0.3">
      <c r="A37" s="93" t="s">
        <v>300</v>
      </c>
      <c r="B37" s="80">
        <f>SUM(B9,B10,B13,B14,B17,B18,B21,B22,B23,B26,B27,B30,B31,B34,B35)</f>
        <v>128349.21</v>
      </c>
      <c r="C37" s="296">
        <f>SUM(C9,C10,C1,C14,C17,C18,C21,C22,C23,D26,D27,D30,D31,D34,D35,C13)</f>
        <v>73.25</v>
      </c>
      <c r="D37" s="297"/>
      <c r="E37" s="298">
        <f>SUM(E9,E10,E13,E14,E17,E18,E21,E22,E23,E26,E27,E30,E31,E34,E35)</f>
        <v>129949.21</v>
      </c>
      <c r="F37" s="299"/>
      <c r="G37" s="296">
        <f>SUM(G10,G9,G13,G14,G17,G18,G21,G22,G23,G26,G27,G30,G31,G34,G35)</f>
        <v>75.25</v>
      </c>
      <c r="H37" s="300"/>
      <c r="I37" s="128">
        <v>133685.21</v>
      </c>
      <c r="J37" s="126">
        <f>SUM(J9:J35)</f>
        <v>76.25</v>
      </c>
      <c r="K37" s="125"/>
    </row>
    <row r="38" spans="1:11" ht="14.55" customHeight="1" x14ac:dyDescent="0.25">
      <c r="A38" s="79"/>
      <c r="B38" s="78"/>
      <c r="C38" s="265"/>
      <c r="D38" s="266"/>
      <c r="E38" s="294"/>
      <c r="F38" s="295"/>
      <c r="G38" s="265"/>
      <c r="H38" s="288"/>
      <c r="I38" s="75"/>
      <c r="J38" s="125"/>
      <c r="K38" s="125"/>
    </row>
    <row r="39" spans="1:11" ht="16.5" customHeight="1" x14ac:dyDescent="0.3">
      <c r="A39" s="92" t="s">
        <v>299</v>
      </c>
      <c r="B39" s="75">
        <v>23200</v>
      </c>
      <c r="C39" s="267">
        <v>17</v>
      </c>
      <c r="D39" s="268"/>
      <c r="E39" s="284">
        <v>23200</v>
      </c>
      <c r="F39" s="285"/>
      <c r="G39" s="267">
        <v>17</v>
      </c>
      <c r="H39" s="271"/>
      <c r="I39" s="75">
        <v>23200</v>
      </c>
      <c r="J39" s="125">
        <v>17</v>
      </c>
      <c r="K39" s="125"/>
    </row>
    <row r="40" spans="1:11" ht="14.55" customHeight="1" x14ac:dyDescent="0.25">
      <c r="A40" s="289"/>
      <c r="B40" s="290"/>
      <c r="C40" s="290"/>
      <c r="D40" s="290"/>
      <c r="E40" s="290"/>
      <c r="F40" s="290"/>
      <c r="G40" s="290"/>
      <c r="H40" s="290"/>
      <c r="I40" s="75"/>
      <c r="J40" s="125"/>
      <c r="K40" s="125"/>
    </row>
    <row r="41" spans="1:11" ht="16.5" customHeight="1" x14ac:dyDescent="0.3">
      <c r="A41" s="117" t="s">
        <v>298</v>
      </c>
      <c r="B41" s="291">
        <f>SUM(B39,B37)</f>
        <v>151549.21000000002</v>
      </c>
      <c r="C41" s="283"/>
      <c r="D41" s="292">
        <f>SUM(C37,C39)</f>
        <v>90.25</v>
      </c>
      <c r="E41" s="292"/>
      <c r="F41" s="293">
        <f>SUM(E39,E37)</f>
        <v>153149.21000000002</v>
      </c>
      <c r="G41" s="293"/>
      <c r="H41" s="74">
        <f>SUM(G39,G37)</f>
        <v>92.25</v>
      </c>
      <c r="I41" s="127">
        <f>SUM(I37,I39)</f>
        <v>156885.21</v>
      </c>
      <c r="J41" s="126">
        <f>SUM(J37,J39)</f>
        <v>93.25</v>
      </c>
      <c r="K41" s="125"/>
    </row>
  </sheetData>
  <mergeCells count="92">
    <mergeCell ref="A1:K1"/>
    <mergeCell ref="A4:K4"/>
    <mergeCell ref="B2:D2"/>
    <mergeCell ref="B3:D3"/>
    <mergeCell ref="E3:K3"/>
    <mergeCell ref="E2:K2"/>
    <mergeCell ref="B6:D6"/>
    <mergeCell ref="E6:H6"/>
    <mergeCell ref="C7:D7"/>
    <mergeCell ref="E7:F7"/>
    <mergeCell ref="G7:H7"/>
    <mergeCell ref="G8:H8"/>
    <mergeCell ref="C9:D9"/>
    <mergeCell ref="E9:F9"/>
    <mergeCell ref="G9:H9"/>
    <mergeCell ref="C11:D11"/>
    <mergeCell ref="E11:F11"/>
    <mergeCell ref="G11:H11"/>
    <mergeCell ref="C10:D10"/>
    <mergeCell ref="E10:F10"/>
    <mergeCell ref="G10:H10"/>
    <mergeCell ref="C8:D8"/>
    <mergeCell ref="E8:F8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37:D37"/>
    <mergeCell ref="E37:F37"/>
    <mergeCell ref="G37:H37"/>
    <mergeCell ref="G27:H27"/>
    <mergeCell ref="G28:H28"/>
    <mergeCell ref="G30:H30"/>
    <mergeCell ref="G31:H31"/>
    <mergeCell ref="G32:H32"/>
    <mergeCell ref="G34:H34"/>
    <mergeCell ref="A40:H40"/>
    <mergeCell ref="B41:C41"/>
    <mergeCell ref="D41:E41"/>
    <mergeCell ref="F41:G41"/>
    <mergeCell ref="C38:D38"/>
    <mergeCell ref="E38:F38"/>
    <mergeCell ref="G38:H38"/>
    <mergeCell ref="C39:D39"/>
    <mergeCell ref="E39:F39"/>
    <mergeCell ref="G39:H39"/>
    <mergeCell ref="E36:F36"/>
    <mergeCell ref="G26:H26"/>
    <mergeCell ref="G24:H24"/>
    <mergeCell ref="E27:F27"/>
    <mergeCell ref="E28:F28"/>
    <mergeCell ref="E30:F30"/>
    <mergeCell ref="E31:F31"/>
    <mergeCell ref="E24:F24"/>
    <mergeCell ref="G35:H35"/>
    <mergeCell ref="G36:H36"/>
    <mergeCell ref="E35:F35"/>
    <mergeCell ref="C23:D23"/>
    <mergeCell ref="E23:F23"/>
    <mergeCell ref="G23:H23"/>
    <mergeCell ref="A20:H20"/>
    <mergeCell ref="E26:F26"/>
    <mergeCell ref="I6:J6"/>
    <mergeCell ref="A5:K5"/>
    <mergeCell ref="E32:F32"/>
    <mergeCell ref="E34:F34"/>
    <mergeCell ref="G18:H18"/>
    <mergeCell ref="C16:D16"/>
    <mergeCell ref="E16:F16"/>
    <mergeCell ref="G16:H16"/>
    <mergeCell ref="E19:F19"/>
    <mergeCell ref="G19:H19"/>
    <mergeCell ref="C17:D17"/>
    <mergeCell ref="E17:F17"/>
    <mergeCell ref="G17:H17"/>
    <mergeCell ref="C18:D18"/>
    <mergeCell ref="E18:F18"/>
    <mergeCell ref="C19:D19"/>
    <mergeCell ref="C21:D21"/>
    <mergeCell ref="E21:F21"/>
    <mergeCell ref="G21:H21"/>
    <mergeCell ref="C22:D22"/>
    <mergeCell ref="E22:F22"/>
    <mergeCell ref="G22:H2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Charter</vt:lpstr>
      <vt:lpstr>Risk Register</vt:lpstr>
      <vt:lpstr>Issues Log</vt:lpstr>
      <vt:lpstr>Communication Plan</vt:lpstr>
      <vt:lpstr>Stakeholder Register</vt:lpstr>
      <vt:lpstr>Change Management Plan</vt:lpstr>
      <vt:lpstr>Project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Kumari Akanksha</dc:creator>
  <cp:lastModifiedBy>Alekhya Tatampudi</cp:lastModifiedBy>
  <cp:lastPrinted>2023-12-08T03:31:40Z</cp:lastPrinted>
  <dcterms:created xsi:type="dcterms:W3CDTF">2023-11-14T19:11:33Z</dcterms:created>
  <dcterms:modified xsi:type="dcterms:W3CDTF">2024-04-29T16:04:14Z</dcterms:modified>
</cp:coreProperties>
</file>