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filterPrivacy="1"/>
  <xr:revisionPtr revIDLastSave="45" documentId="113_{0A5D0D89-0F01-4DF5-AA71-30021B85CF6F}" xr6:coauthVersionLast="45" xr6:coauthVersionMax="45" xr10:uidLastSave="{D8CB0245-23D6-45BA-9E85-72395DDDD0E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M27" i="1"/>
  <c r="M21" i="1"/>
  <c r="R103" i="1" l="1"/>
  <c r="R83" i="1"/>
  <c r="Q83" i="1"/>
  <c r="Q81" i="1"/>
  <c r="P81" i="1"/>
  <c r="O65" i="1"/>
  <c r="N47" i="1" l="1"/>
  <c r="N49" i="1"/>
  <c r="P67" i="1"/>
  <c r="O63" i="1"/>
  <c r="O55" i="1"/>
  <c r="O53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0" i="1"/>
  <c r="R91" i="1"/>
  <c r="R89" i="1"/>
  <c r="P71" i="1"/>
  <c r="P78" i="1"/>
  <c r="P73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<sst xmlns="http://schemas.openxmlformats.org/spreadsheetml/2006/main" count="164" uniqueCount="65">
  <si>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</si>
  <si>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</si>
  <si>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</si>
  <si>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</si>
  <si>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</si>
  <si>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</si>
  <si>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</si>
  <si>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</si>
  <si>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</si>
  <si>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</si>
  <si>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</si>
  <si>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</si>
  <si>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</si>
  <si>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</si>
  <si>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</si>
  <si>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</si>
  <si>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</si>
  <si>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</si>
  <si>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</si>
  <si>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</si>
  <si>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</si>
  <si>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</si>
  <si>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</si>
  <si>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</si>
  <si>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</si>
  <si>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</si>
  <si>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</si>
  <si>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</si>
  <si>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</si>
  <si>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</si>
  <si>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</si>
  <si>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</si>
  <si>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</si>
  <si>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</si>
  <si>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</si>
  <si>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</si>
  <si>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</si>
  <si>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</si>
  <si>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</si>
  <si>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</si>
  <si>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</si>
  <si>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</si>
  <si>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</si>
  <si>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</si>
  <si>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</si>
  <si>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</si>
  <si>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</si>
  <si>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</si>
  <si>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</si>
  <si>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</si>
  <si>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</si>
  <si>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</si>
  <si>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</si>
  <si>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浅川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</si>
  <si>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</si>
  <si>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</si>
  <si>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</si>
  <si>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</si>
  <si>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</si>
  <si>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</si>
  <si>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立石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</si>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</sst>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R105" sqref="R105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>
      <c r="A1" s="99" t="s">
        <v>0</v>
      </c>
      <c r="B1" s="93"/>
      <c r="C1" s="93"/>
      <c r="D1" s="93"/>
      <c r="E1" s="96" t="s">
        <v>1</v>
      </c>
      <c r="F1" s="96" t="s">
        <v>2</v>
      </c>
      <c r="G1" s="93" t="s">
        <v>3</v>
      </c>
      <c r="H1" s="96" t="s">
        <v>4</v>
      </c>
      <c r="I1" s="96" t="s">
        <v>5</v>
      </c>
      <c r="J1" s="96" t="s">
        <v>6</v>
      </c>
      <c r="K1" s="90" t="s">
        <v>7</v>
      </c>
      <c r="L1" s="80">
        <v>43984</v>
      </c>
      <c r="M1" s="81"/>
      <c r="N1" s="80">
        <v>43985</v>
      </c>
      <c r="O1" s="81"/>
      <c r="P1" s="80">
        <v>43986</v>
      </c>
      <c r="Q1" s="81"/>
      <c r="R1" s="80">
        <v>43987</v>
      </c>
      <c r="S1" s="81"/>
    </row>
    <row r="2" spans="1:19" ht="13.5" customHeight="1">
      <c r="A2" s="100"/>
      <c r="B2" s="94"/>
      <c r="C2" s="94"/>
      <c r="D2" s="94"/>
      <c r="E2" s="97"/>
      <c r="F2" s="97"/>
      <c r="G2" s="94"/>
      <c r="H2" s="118"/>
      <c r="I2" s="97"/>
      <c r="J2" s="97"/>
      <c r="K2" s="91"/>
      <c r="L2" s="84" t="s">
        <v>8</v>
      </c>
      <c r="M2" s="83"/>
      <c r="N2" s="82" t="s">
        <v>9</v>
      </c>
      <c r="O2" s="82"/>
      <c r="P2" s="85" t="s">
        <v>10</v>
      </c>
      <c r="Q2" s="83"/>
      <c r="R2" s="82" t="s">
        <v>11</v>
      </c>
      <c r="S2" s="83"/>
    </row>
    <row r="3" spans="1:19" ht="13.5" customHeight="1">
      <c r="A3" s="100"/>
      <c r="B3" s="94"/>
      <c r="C3" s="94"/>
      <c r="D3" s="94"/>
      <c r="E3" s="97"/>
      <c r="F3" s="97"/>
      <c r="G3" s="94"/>
      <c r="H3" s="118"/>
      <c r="I3" s="97"/>
      <c r="J3" s="97"/>
      <c r="K3" s="91"/>
      <c r="L3" s="88" t="s">
        <v>12</v>
      </c>
      <c r="M3" s="87"/>
      <c r="N3" s="86" t="s">
        <v>13</v>
      </c>
      <c r="O3" s="87"/>
      <c r="P3" s="86" t="s">
        <v>14</v>
      </c>
      <c r="Q3" s="87"/>
      <c r="R3" s="89" t="s">
        <v>15</v>
      </c>
      <c r="S3" s="89"/>
    </row>
    <row r="4" spans="1:19" ht="13.5" customHeight="1" thickBot="1">
      <c r="A4" s="101"/>
      <c r="B4" s="95"/>
      <c r="C4" s="95"/>
      <c r="D4" s="95"/>
      <c r="E4" s="98"/>
      <c r="F4" s="98"/>
      <c r="G4" s="95"/>
      <c r="H4" s="119"/>
      <c r="I4" s="98"/>
      <c r="J4" s="98"/>
      <c r="K4" s="9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102" t="s">
        <v>18</v>
      </c>
      <c r="B5" s="103"/>
      <c r="C5" s="103"/>
      <c r="D5" s="104"/>
      <c r="E5" s="108"/>
      <c r="F5" s="108"/>
      <c r="G5" s="120"/>
      <c r="H5" s="16" t="s">
        <v>19</v>
      </c>
      <c r="I5" s="17"/>
      <c r="J5" s="17"/>
      <c r="K5" s="45">
        <f>SUM(K7,K23,K43,K59,K77,K85,K99)</f>
        <v>101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15.5</v>
      </c>
      <c r="P5" s="27">
        <f t="shared" si="0"/>
        <v>14.25</v>
      </c>
      <c r="Q5" s="27">
        <f t="shared" si="0"/>
        <v>15</v>
      </c>
      <c r="R5" s="27">
        <f t="shared" si="0"/>
        <v>14</v>
      </c>
      <c r="S5" s="27">
        <f t="shared" si="0"/>
        <v>0</v>
      </c>
    </row>
    <row r="6" spans="1:19" s="11" customFormat="1" ht="12" customHeight="1" thickBot="1">
      <c r="A6" s="105"/>
      <c r="B6" s="106"/>
      <c r="C6" s="106"/>
      <c r="D6" s="107"/>
      <c r="E6" s="109"/>
      <c r="F6" s="109"/>
      <c r="G6" s="121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110" t="s">
        <v>21</v>
      </c>
      <c r="B7" s="111"/>
      <c r="C7" s="111"/>
      <c r="D7" s="112"/>
      <c r="E7" s="115"/>
      <c r="F7" s="115"/>
      <c r="G7" s="113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5"/>
      <c r="B8" s="76"/>
      <c r="C8" s="76"/>
      <c r="D8" s="77"/>
      <c r="E8" s="79"/>
      <c r="F8" s="79"/>
      <c r="G8" s="114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69">
        <v>1</v>
      </c>
      <c r="B9" s="63" t="s">
        <v>22</v>
      </c>
      <c r="C9" s="64"/>
      <c r="D9" s="65"/>
      <c r="E9" s="61"/>
      <c r="F9" s="61"/>
      <c r="G9" s="55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70"/>
      <c r="B10" s="66"/>
      <c r="C10" s="67"/>
      <c r="D10" s="68"/>
      <c r="E10" s="62"/>
      <c r="F10" s="62"/>
      <c r="G10" s="56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69"/>
      <c r="B11" s="71" t="s">
        <v>23</v>
      </c>
      <c r="C11" s="63" t="s">
        <v>24</v>
      </c>
      <c r="D11" s="65"/>
      <c r="E11" s="57"/>
      <c r="F11" s="57"/>
      <c r="G11" s="59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70"/>
      <c r="B12" s="60"/>
      <c r="C12" s="66"/>
      <c r="D12" s="68"/>
      <c r="E12" s="58"/>
      <c r="F12" s="58"/>
      <c r="G12" s="60"/>
      <c r="H12" s="54" t="str">
        <f>IF(E11="","","実績")</f>
        <v/>
      </c>
      <c r="I12" s="54"/>
      <c r="J12" s="54"/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>
      <c r="A13" s="69"/>
      <c r="B13" s="71" t="s">
        <v>26</v>
      </c>
      <c r="C13" s="63" t="s">
        <v>27</v>
      </c>
      <c r="D13" s="65"/>
      <c r="E13" s="57"/>
      <c r="F13" s="57"/>
      <c r="G13" s="59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70"/>
      <c r="B14" s="60"/>
      <c r="C14" s="66"/>
      <c r="D14" s="68"/>
      <c r="E14" s="58"/>
      <c r="F14" s="58"/>
      <c r="G14" s="60"/>
      <c r="H14" s="54" t="str">
        <f>IF(E13="","","実績")</f>
        <v/>
      </c>
      <c r="I14" s="54"/>
      <c r="J14" s="54"/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>
      <c r="A15" s="69">
        <v>2</v>
      </c>
      <c r="B15" s="63" t="s">
        <v>28</v>
      </c>
      <c r="C15" s="64"/>
      <c r="D15" s="65"/>
      <c r="E15" s="61"/>
      <c r="F15" s="61"/>
      <c r="G15" s="55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70"/>
      <c r="B16" s="66"/>
      <c r="C16" s="67"/>
      <c r="D16" s="68"/>
      <c r="E16" s="62"/>
      <c r="F16" s="62"/>
      <c r="G16" s="56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69"/>
      <c r="B17" s="71" t="s">
        <v>23</v>
      </c>
      <c r="C17" s="63" t="s">
        <v>28</v>
      </c>
      <c r="D17" s="65"/>
      <c r="E17" s="57"/>
      <c r="F17" s="57"/>
      <c r="G17" s="59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>
      <c r="A18" s="70"/>
      <c r="B18" s="60"/>
      <c r="C18" s="66"/>
      <c r="D18" s="68"/>
      <c r="E18" s="58"/>
      <c r="F18" s="58"/>
      <c r="G18" s="60"/>
      <c r="H18" s="54" t="str">
        <f>IF(E17="","","実績")</f>
        <v/>
      </c>
      <c r="I18" s="54"/>
      <c r="J18" s="54"/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>
      <c r="A19" s="69"/>
      <c r="B19" s="71" t="s">
        <v>26</v>
      </c>
      <c r="C19" s="63" t="s">
        <v>30</v>
      </c>
      <c r="D19" s="65"/>
      <c r="E19" s="57"/>
      <c r="F19" s="57"/>
      <c r="G19" s="59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>
      <c r="A20" s="70"/>
      <c r="B20" s="60"/>
      <c r="C20" s="66"/>
      <c r="D20" s="68"/>
      <c r="E20" s="58"/>
      <c r="F20" s="58"/>
      <c r="G20" s="60"/>
      <c r="H20" s="54" t="str">
        <f>IF(E19="","","実績")</f>
        <v/>
      </c>
      <c r="I20" s="54" t="s">
        <v>25</v>
      </c>
      <c r="J20" s="54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>
      <c r="A21" s="69"/>
      <c r="B21" s="71" t="s">
        <v>31</v>
      </c>
      <c r="C21" s="63" t="s">
        <v>32</v>
      </c>
      <c r="D21" s="65"/>
      <c r="E21" s="57"/>
      <c r="F21" s="57"/>
      <c r="G21" s="59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>
      <c r="A22" s="70"/>
      <c r="B22" s="60"/>
      <c r="C22" s="66"/>
      <c r="D22" s="68"/>
      <c r="E22" s="58"/>
      <c r="F22" s="58"/>
      <c r="G22" s="60"/>
      <c r="H22" s="54" t="str">
        <f>IF(E21="","","実績")</f>
        <v/>
      </c>
      <c r="I22" s="123" t="s">
        <v>33</v>
      </c>
      <c r="J22" s="54"/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>
      <c r="A23" s="72" t="s">
        <v>34</v>
      </c>
      <c r="B23" s="73"/>
      <c r="C23" s="73"/>
      <c r="D23" s="74"/>
      <c r="E23" s="78"/>
      <c r="F23" s="78"/>
      <c r="G23" s="116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>
      <c r="A24" s="75"/>
      <c r="B24" s="76"/>
      <c r="C24" s="76"/>
      <c r="D24" s="77"/>
      <c r="E24" s="79"/>
      <c r="F24" s="79"/>
      <c r="G24" s="117"/>
      <c r="H24" s="7" t="s">
        <v>20</v>
      </c>
      <c r="I24" s="7"/>
      <c r="J24" s="7"/>
      <c r="K24" s="15">
        <f>SUMPRODUCT((MOD(ROW(K$25:K$42),2)=0)*K$25:K$42)</f>
        <v>3.75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>
      <c r="A25" s="69">
        <v>1</v>
      </c>
      <c r="B25" s="63" t="s">
        <v>35</v>
      </c>
      <c r="C25" s="64"/>
      <c r="D25" s="65"/>
      <c r="E25" s="61"/>
      <c r="F25" s="61"/>
      <c r="G25" s="55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70"/>
      <c r="B26" s="66"/>
      <c r="C26" s="67"/>
      <c r="D26" s="68"/>
      <c r="E26" s="62"/>
      <c r="F26" s="62"/>
      <c r="G26" s="56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69"/>
      <c r="B27" s="71" t="s">
        <v>23</v>
      </c>
      <c r="C27" s="63" t="s">
        <v>36</v>
      </c>
      <c r="D27" s="65"/>
      <c r="E27" s="57"/>
      <c r="F27" s="57"/>
      <c r="G27" s="59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>
      <c r="A28" s="70"/>
      <c r="B28" s="60"/>
      <c r="C28" s="66"/>
      <c r="D28" s="68"/>
      <c r="E28" s="58"/>
      <c r="F28" s="58"/>
      <c r="G28" s="60"/>
      <c r="H28" s="54" t="str">
        <f>IF(E27="","","実績")</f>
        <v/>
      </c>
      <c r="I28" s="123" t="s">
        <v>37</v>
      </c>
      <c r="J28" s="123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32"/>
      <c r="Q28" s="32"/>
      <c r="R28" s="32"/>
      <c r="S28" s="32"/>
    </row>
    <row r="29" spans="1:19" ht="12" customHeight="1">
      <c r="A29" s="69"/>
      <c r="B29" s="71" t="s">
        <v>26</v>
      </c>
      <c r="C29" s="63" t="s">
        <v>38</v>
      </c>
      <c r="D29" s="65"/>
      <c r="E29" s="57"/>
      <c r="F29" s="57"/>
      <c r="G29" s="59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>
      <c r="A30" s="70"/>
      <c r="B30" s="60"/>
      <c r="C30" s="66"/>
      <c r="D30" s="68"/>
      <c r="E30" s="58"/>
      <c r="F30" s="58"/>
      <c r="G30" s="60"/>
      <c r="H30" s="54" t="str">
        <f>IF(E29="","","実績")</f>
        <v/>
      </c>
      <c r="I30" s="123" t="s">
        <v>39</v>
      </c>
      <c r="J30" s="123">
        <v>2</v>
      </c>
      <c r="K30" s="10">
        <f t="shared" si="8"/>
        <v>1.5</v>
      </c>
      <c r="L30" s="48"/>
      <c r="M30" s="49">
        <v>1.5</v>
      </c>
      <c r="N30" s="32"/>
      <c r="O30" s="32"/>
      <c r="P30" s="32"/>
      <c r="Q30" s="32"/>
      <c r="R30" s="32"/>
      <c r="S30" s="32"/>
    </row>
    <row r="31" spans="1:19" ht="12" customHeight="1">
      <c r="A31" s="69"/>
      <c r="B31" s="71" t="s">
        <v>31</v>
      </c>
      <c r="C31" s="63" t="s">
        <v>40</v>
      </c>
      <c r="D31" s="65"/>
      <c r="E31" s="57"/>
      <c r="F31" s="57"/>
      <c r="G31" s="59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>
      <c r="A32" s="70"/>
      <c r="B32" s="60"/>
      <c r="C32" s="66"/>
      <c r="D32" s="68"/>
      <c r="E32" s="58"/>
      <c r="F32" s="58"/>
      <c r="G32" s="60"/>
      <c r="H32" s="54" t="str">
        <f>IF(E31="","","実績")</f>
        <v/>
      </c>
      <c r="I32" s="54"/>
      <c r="J32" s="54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69"/>
      <c r="B33" s="71" t="s">
        <v>42</v>
      </c>
      <c r="C33" s="63" t="s">
        <v>43</v>
      </c>
      <c r="D33" s="65"/>
      <c r="E33" s="57"/>
      <c r="F33" s="57"/>
      <c r="G33" s="59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>
      <c r="A34" s="70"/>
      <c r="B34" s="60"/>
      <c r="C34" s="66"/>
      <c r="D34" s="68"/>
      <c r="E34" s="58"/>
      <c r="F34" s="58"/>
      <c r="G34" s="60"/>
      <c r="H34" s="54" t="str">
        <f>IF(E33="","","実績")</f>
        <v/>
      </c>
      <c r="I34" s="54"/>
      <c r="J34" s="54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69">
        <v>2</v>
      </c>
      <c r="B35" s="63" t="s">
        <v>28</v>
      </c>
      <c r="C35" s="64"/>
      <c r="D35" s="65"/>
      <c r="E35" s="61"/>
      <c r="F35" s="61"/>
      <c r="G35" s="55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70"/>
      <c r="B36" s="66"/>
      <c r="C36" s="67"/>
      <c r="D36" s="68"/>
      <c r="E36" s="62"/>
      <c r="F36" s="62"/>
      <c r="G36" s="56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69"/>
      <c r="B37" s="71" t="s">
        <v>23</v>
      </c>
      <c r="C37" s="63" t="s">
        <v>28</v>
      </c>
      <c r="D37" s="65"/>
      <c r="E37" s="57"/>
      <c r="F37" s="57"/>
      <c r="G37" s="59"/>
      <c r="H37" s="8" t="str">
        <f>IF(E37="","","予定")</f>
        <v/>
      </c>
      <c r="I37" s="54" t="s">
        <v>25</v>
      </c>
      <c r="J37" s="54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>
      <c r="A38" s="70"/>
      <c r="B38" s="60"/>
      <c r="C38" s="66"/>
      <c r="D38" s="68"/>
      <c r="E38" s="58"/>
      <c r="F38" s="58"/>
      <c r="G38" s="60"/>
      <c r="H38" s="54" t="str">
        <f>IF(E37="","","実績")</f>
        <v/>
      </c>
      <c r="I38" s="54"/>
      <c r="J38" s="54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>
      <c r="A39" s="69"/>
      <c r="B39" s="71" t="s">
        <v>26</v>
      </c>
      <c r="C39" s="63" t="s">
        <v>45</v>
      </c>
      <c r="D39" s="65"/>
      <c r="E39" s="57"/>
      <c r="F39" s="57"/>
      <c r="G39" s="59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>
      <c r="A40" s="70"/>
      <c r="B40" s="60"/>
      <c r="C40" s="66"/>
      <c r="D40" s="68"/>
      <c r="E40" s="58"/>
      <c r="F40" s="58"/>
      <c r="G40" s="60"/>
      <c r="H40" s="54" t="str">
        <f>IF(E39="","","実績")</f>
        <v/>
      </c>
      <c r="I40" s="54"/>
      <c r="J40" s="54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69"/>
      <c r="B41" s="71" t="s">
        <v>31</v>
      </c>
      <c r="C41" s="63" t="s">
        <v>46</v>
      </c>
      <c r="D41" s="65"/>
      <c r="E41" s="57"/>
      <c r="F41" s="57"/>
      <c r="G41" s="59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>
      <c r="A42" s="70"/>
      <c r="B42" s="60"/>
      <c r="C42" s="66"/>
      <c r="D42" s="68"/>
      <c r="E42" s="58"/>
      <c r="F42" s="58"/>
      <c r="G42" s="60"/>
      <c r="H42" s="54" t="str">
        <f>IF(E41="","","実績")</f>
        <v/>
      </c>
      <c r="I42" s="54"/>
      <c r="J42" s="54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72" t="s">
        <v>47</v>
      </c>
      <c r="B43" s="73"/>
      <c r="C43" s="73"/>
      <c r="D43" s="74"/>
      <c r="E43" s="78"/>
      <c r="F43" s="78"/>
      <c r="G43" s="116"/>
      <c r="H43" s="20" t="s">
        <v>19</v>
      </c>
      <c r="I43" s="20"/>
      <c r="J43" s="20"/>
      <c r="K43" s="21">
        <f>SUMPRODUCT((MOD(ROW(K$45:K$58),2)=1)*K$45:K$58)</f>
        <v>14.25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5.5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>
      <c r="A44" s="75"/>
      <c r="B44" s="76"/>
      <c r="C44" s="76"/>
      <c r="D44" s="77"/>
      <c r="E44" s="79"/>
      <c r="F44" s="79"/>
      <c r="G44" s="117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>
      <c r="A45" s="69">
        <v>1</v>
      </c>
      <c r="B45" s="63" t="s">
        <v>22</v>
      </c>
      <c r="C45" s="64"/>
      <c r="D45" s="65"/>
      <c r="E45" s="61"/>
      <c r="F45" s="61"/>
      <c r="G45" s="55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70"/>
      <c r="B46" s="66"/>
      <c r="C46" s="67"/>
      <c r="D46" s="68"/>
      <c r="E46" s="62"/>
      <c r="F46" s="62"/>
      <c r="G46" s="56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69"/>
      <c r="B47" s="71" t="s">
        <v>23</v>
      </c>
      <c r="C47" s="63" t="s">
        <v>48</v>
      </c>
      <c r="D47" s="65"/>
      <c r="E47" s="57"/>
      <c r="F47" s="57"/>
      <c r="G47" s="59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>
      <c r="A48" s="70"/>
      <c r="B48" s="60"/>
      <c r="C48" s="66"/>
      <c r="D48" s="68"/>
      <c r="E48" s="58"/>
      <c r="F48" s="58"/>
      <c r="G48" s="60"/>
      <c r="H48" s="54" t="str">
        <f>IF(E47="","","実績")</f>
        <v/>
      </c>
      <c r="I48" s="54"/>
      <c r="J48" s="54"/>
      <c r="K48" s="10">
        <f>SUM(L48:S48)</f>
        <v>0</v>
      </c>
      <c r="L48" s="41"/>
      <c r="M48" s="53"/>
      <c r="N48" s="32"/>
      <c r="O48" s="32"/>
      <c r="P48" s="32"/>
      <c r="Q48" s="32"/>
      <c r="R48" s="32"/>
      <c r="S48" s="32"/>
    </row>
    <row r="49" spans="1:19" ht="12" customHeight="1">
      <c r="A49" s="69"/>
      <c r="B49" s="71" t="s">
        <v>26</v>
      </c>
      <c r="C49" s="63" t="s">
        <v>49</v>
      </c>
      <c r="D49" s="65"/>
      <c r="E49" s="57"/>
      <c r="F49" s="57"/>
      <c r="G49" s="59"/>
      <c r="H49" s="8" t="str">
        <f>IF(E49="","","予定")</f>
        <v/>
      </c>
      <c r="I49" s="8" t="s">
        <v>25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>
      <c r="A50" s="70"/>
      <c r="B50" s="60"/>
      <c r="C50" s="66"/>
      <c r="D50" s="68"/>
      <c r="E50" s="58"/>
      <c r="F50" s="58"/>
      <c r="G50" s="60"/>
      <c r="H50" s="54" t="str">
        <f>IF(E49="","","実績")</f>
        <v/>
      </c>
      <c r="I50" s="54"/>
      <c r="J50" s="54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69">
        <v>2</v>
      </c>
      <c r="B51" s="63" t="s">
        <v>28</v>
      </c>
      <c r="C51" s="64"/>
      <c r="D51" s="65"/>
      <c r="E51" s="61"/>
      <c r="F51" s="61"/>
      <c r="G51" s="55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70"/>
      <c r="B52" s="66"/>
      <c r="C52" s="67"/>
      <c r="D52" s="68"/>
      <c r="E52" s="62"/>
      <c r="F52" s="62"/>
      <c r="G52" s="56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69"/>
      <c r="B53" s="71" t="s">
        <v>23</v>
      </c>
      <c r="C53" s="63" t="s">
        <v>28</v>
      </c>
      <c r="D53" s="65"/>
      <c r="E53" s="57"/>
      <c r="F53" s="57"/>
      <c r="G53" s="59"/>
      <c r="H53" s="8" t="str">
        <f>IF(E53="","","予定")</f>
        <v/>
      </c>
      <c r="I53" s="8" t="s">
        <v>25</v>
      </c>
      <c r="J53" s="8">
        <v>5</v>
      </c>
      <c r="K53" s="9">
        <f t="shared" ref="K53:K58" si="12">SUM(L53:S53)</f>
        <v>2.5</v>
      </c>
      <c r="L53" s="33"/>
      <c r="M53" s="31"/>
      <c r="N53" s="31"/>
      <c r="O53" s="31">
        <f>0.5*5</f>
        <v>2.5</v>
      </c>
      <c r="P53" s="31"/>
      <c r="Q53" s="31"/>
      <c r="R53" s="31"/>
      <c r="S53" s="31"/>
    </row>
    <row r="54" spans="1:19" ht="12" customHeight="1">
      <c r="A54" s="70"/>
      <c r="B54" s="60"/>
      <c r="C54" s="66"/>
      <c r="D54" s="68"/>
      <c r="E54" s="58"/>
      <c r="F54" s="58"/>
      <c r="G54" s="60"/>
      <c r="H54" s="54" t="str">
        <f>IF(E53="","","実績")</f>
        <v/>
      </c>
      <c r="I54" s="54"/>
      <c r="J54" s="54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69"/>
      <c r="B55" s="71" t="s">
        <v>26</v>
      </c>
      <c r="C55" s="63" t="s">
        <v>45</v>
      </c>
      <c r="D55" s="65"/>
      <c r="E55" s="57"/>
      <c r="F55" s="57"/>
      <c r="G55" s="59"/>
      <c r="H55" s="8" t="str">
        <f>IF(E55="","","予定")</f>
        <v/>
      </c>
      <c r="I55" s="8" t="s">
        <v>25</v>
      </c>
      <c r="J55" s="8">
        <v>5</v>
      </c>
      <c r="K55" s="9">
        <f t="shared" si="12"/>
        <v>2.5</v>
      </c>
      <c r="L55" s="33"/>
      <c r="M55" s="31"/>
      <c r="N55" s="31"/>
      <c r="O55" s="31">
        <f>0.5*5</f>
        <v>2.5</v>
      </c>
      <c r="P55" s="31"/>
      <c r="Q55" s="31"/>
      <c r="R55" s="31"/>
      <c r="S55" s="31"/>
    </row>
    <row r="56" spans="1:19" ht="12" customHeight="1">
      <c r="A56" s="70"/>
      <c r="B56" s="60"/>
      <c r="C56" s="66"/>
      <c r="D56" s="68"/>
      <c r="E56" s="58"/>
      <c r="F56" s="58"/>
      <c r="G56" s="60"/>
      <c r="H56" s="54" t="str">
        <f>IF(E55="","","実績")</f>
        <v/>
      </c>
      <c r="I56" s="54"/>
      <c r="J56" s="54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69"/>
      <c r="B57" s="71" t="s">
        <v>31</v>
      </c>
      <c r="C57" s="63" t="s">
        <v>46</v>
      </c>
      <c r="D57" s="65"/>
      <c r="E57" s="57"/>
      <c r="F57" s="57"/>
      <c r="G57" s="59"/>
      <c r="H57" s="8" t="str">
        <f>IF(E57="","","予定")</f>
        <v/>
      </c>
      <c r="I57" s="8" t="s">
        <v>50</v>
      </c>
      <c r="J57" s="8">
        <v>1</v>
      </c>
      <c r="K57" s="9">
        <f t="shared" si="12"/>
        <v>0.5</v>
      </c>
      <c r="L57" s="33"/>
      <c r="M57" s="31"/>
      <c r="N57" s="31"/>
      <c r="O57" s="31">
        <v>0.5</v>
      </c>
      <c r="P57" s="31"/>
      <c r="Q57" s="31"/>
      <c r="R57" s="31"/>
      <c r="S57" s="31"/>
    </row>
    <row r="58" spans="1:19" ht="12" customHeight="1">
      <c r="A58" s="70"/>
      <c r="B58" s="60"/>
      <c r="C58" s="66"/>
      <c r="D58" s="68"/>
      <c r="E58" s="58"/>
      <c r="F58" s="58"/>
      <c r="G58" s="60"/>
      <c r="H58" s="54" t="str">
        <f>IF(E57="","","実績")</f>
        <v/>
      </c>
      <c r="I58" s="54"/>
      <c r="J58" s="54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>
      <c r="A59" s="72" t="s">
        <v>51</v>
      </c>
      <c r="B59" s="73"/>
      <c r="C59" s="73"/>
      <c r="D59" s="74"/>
      <c r="E59" s="78"/>
      <c r="F59" s="78"/>
      <c r="G59" s="116"/>
      <c r="H59" s="20" t="s">
        <v>19</v>
      </c>
      <c r="I59" s="20"/>
      <c r="J59" s="20"/>
      <c r="K59" s="21">
        <f>SUMPRODUCT((MOD(ROW(K$61:K$76),2)=1)*K$61:K$76)</f>
        <v>20.5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10</v>
      </c>
      <c r="P59" s="35">
        <f t="shared" ref="P59:S59" si="14">SUMPRODUCT((MOD(ROW(P$61:P$76),2)=1)*P$61:P$76)</f>
        <v>10.5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>
      <c r="A60" s="75"/>
      <c r="B60" s="76"/>
      <c r="C60" s="76"/>
      <c r="D60" s="77"/>
      <c r="E60" s="79"/>
      <c r="F60" s="79"/>
      <c r="G60" s="117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>
      <c r="A61" s="69">
        <v>1</v>
      </c>
      <c r="B61" s="63" t="s">
        <v>35</v>
      </c>
      <c r="C61" s="64"/>
      <c r="D61" s="65"/>
      <c r="E61" s="61"/>
      <c r="F61" s="61"/>
      <c r="G61" s="5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70"/>
      <c r="B62" s="66"/>
      <c r="C62" s="67"/>
      <c r="D62" s="68"/>
      <c r="E62" s="62"/>
      <c r="F62" s="62"/>
      <c r="G62" s="5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69"/>
      <c r="B63" s="71" t="s">
        <v>23</v>
      </c>
      <c r="C63" s="63" t="s">
        <v>48</v>
      </c>
      <c r="D63" s="65"/>
      <c r="E63" s="57"/>
      <c r="F63" s="57"/>
      <c r="G63" s="59"/>
      <c r="H63" s="8" t="str">
        <f>IF(E63="","","予定")</f>
        <v/>
      </c>
      <c r="I63" s="8" t="s">
        <v>25</v>
      </c>
      <c r="J63" s="8">
        <v>5</v>
      </c>
      <c r="K63" s="9">
        <f t="shared" ref="K63:K68" si="16">SUM(L63:S63)</f>
        <v>2.5</v>
      </c>
      <c r="L63" s="33"/>
      <c r="M63" s="31"/>
      <c r="N63" s="31"/>
      <c r="O63" s="31">
        <f>0.5*5</f>
        <v>2.5</v>
      </c>
      <c r="P63" s="31"/>
      <c r="Q63" s="31"/>
      <c r="R63" s="31"/>
      <c r="S63" s="31"/>
    </row>
    <row r="64" spans="1:19" ht="12" customHeight="1">
      <c r="A64" s="70"/>
      <c r="B64" s="60"/>
      <c r="C64" s="66"/>
      <c r="D64" s="68"/>
      <c r="E64" s="58"/>
      <c r="F64" s="58"/>
      <c r="G64" s="60"/>
      <c r="H64" s="54" t="str">
        <f>IF(E63="","","実績")</f>
        <v/>
      </c>
      <c r="I64" s="54"/>
      <c r="J64" s="54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69"/>
      <c r="B65" s="71" t="s">
        <v>26</v>
      </c>
      <c r="C65" s="63" t="s">
        <v>49</v>
      </c>
      <c r="D65" s="65"/>
      <c r="E65" s="57"/>
      <c r="F65" s="57"/>
      <c r="G65" s="59"/>
      <c r="H65" s="8" t="str">
        <f>IF(E65="","","予定")</f>
        <v/>
      </c>
      <c r="I65" s="8" t="s">
        <v>25</v>
      </c>
      <c r="J65" s="8">
        <v>5</v>
      </c>
      <c r="K65" s="9">
        <f t="shared" si="16"/>
        <v>7.5</v>
      </c>
      <c r="L65" s="33"/>
      <c r="M65" s="31"/>
      <c r="N65" s="31"/>
      <c r="O65" s="31">
        <f>1.5*5</f>
        <v>7.5</v>
      </c>
      <c r="Q65" s="31"/>
      <c r="R65" s="31"/>
      <c r="S65" s="31"/>
    </row>
    <row r="66" spans="1:19" ht="12" customHeight="1">
      <c r="A66" s="70"/>
      <c r="B66" s="60"/>
      <c r="C66" s="66"/>
      <c r="D66" s="68"/>
      <c r="E66" s="58"/>
      <c r="F66" s="58"/>
      <c r="G66" s="60"/>
      <c r="H66" s="54" t="str">
        <f>IF(E65="","","実績")</f>
        <v/>
      </c>
      <c r="I66" s="54"/>
      <c r="J66" s="54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69"/>
      <c r="B67" s="71" t="s">
        <v>31</v>
      </c>
      <c r="C67" s="63" t="s">
        <v>52</v>
      </c>
      <c r="D67" s="65"/>
      <c r="E67" s="57"/>
      <c r="F67" s="57"/>
      <c r="G67" s="59"/>
      <c r="H67" s="8" t="str">
        <f>IF(E67="","","予定")</f>
        <v/>
      </c>
      <c r="I67" s="8" t="s">
        <v>25</v>
      </c>
      <c r="J67" s="8">
        <v>5</v>
      </c>
      <c r="K67" s="9">
        <f t="shared" si="16"/>
        <v>2.5</v>
      </c>
      <c r="L67" s="33"/>
      <c r="M67" s="31"/>
      <c r="N67" s="31"/>
      <c r="O67" s="31"/>
      <c r="P67" s="31">
        <f>0.5*5</f>
        <v>2.5</v>
      </c>
      <c r="Q67" s="31"/>
      <c r="R67" s="31"/>
      <c r="S67" s="31"/>
    </row>
    <row r="68" spans="1:19" ht="12" customHeight="1">
      <c r="A68" s="70"/>
      <c r="B68" s="60"/>
      <c r="C68" s="66"/>
      <c r="D68" s="68"/>
      <c r="E68" s="58"/>
      <c r="F68" s="58"/>
      <c r="G68" s="60"/>
      <c r="H68" s="54" t="str">
        <f>IF(E67="","","実績")</f>
        <v/>
      </c>
      <c r="I68" s="54"/>
      <c r="J68" s="54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69">
        <v>2</v>
      </c>
      <c r="B69" s="63" t="s">
        <v>28</v>
      </c>
      <c r="C69" s="64"/>
      <c r="D69" s="65"/>
      <c r="E69" s="61"/>
      <c r="F69" s="61"/>
      <c r="G69" s="5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70"/>
      <c r="B70" s="66"/>
      <c r="C70" s="67"/>
      <c r="D70" s="68"/>
      <c r="E70" s="62"/>
      <c r="F70" s="62"/>
      <c r="G70" s="5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69"/>
      <c r="B71" s="71" t="s">
        <v>23</v>
      </c>
      <c r="C71" s="63" t="s">
        <v>28</v>
      </c>
      <c r="D71" s="65"/>
      <c r="E71" s="57"/>
      <c r="F71" s="57"/>
      <c r="G71" s="59"/>
      <c r="H71" s="8" t="str">
        <f>IF(E71="","","予定")</f>
        <v/>
      </c>
      <c r="I71" s="8" t="s">
        <v>25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>
      <c r="A72" s="70"/>
      <c r="B72" s="60"/>
      <c r="C72" s="66"/>
      <c r="D72" s="68"/>
      <c r="E72" s="58"/>
      <c r="F72" s="58"/>
      <c r="G72" s="60"/>
      <c r="H72" s="54" t="str">
        <f>IF(E71="","","実績")</f>
        <v/>
      </c>
      <c r="I72" s="54"/>
      <c r="J72" s="54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69"/>
      <c r="B73" s="71" t="s">
        <v>26</v>
      </c>
      <c r="C73" s="63" t="s">
        <v>45</v>
      </c>
      <c r="D73" s="65"/>
      <c r="E73" s="57"/>
      <c r="F73" s="57"/>
      <c r="G73" s="59"/>
      <c r="H73" s="8" t="str">
        <f>IF(E73="","","予定")</f>
        <v/>
      </c>
      <c r="I73" s="8" t="s">
        <v>25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>
      <c r="A74" s="70"/>
      <c r="B74" s="60"/>
      <c r="C74" s="66"/>
      <c r="D74" s="68"/>
      <c r="E74" s="58"/>
      <c r="F74" s="58"/>
      <c r="G74" s="60"/>
      <c r="H74" s="54" t="str">
        <f>IF(E73="","","実績")</f>
        <v/>
      </c>
      <c r="I74" s="54"/>
      <c r="J74" s="54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69"/>
      <c r="B75" s="71" t="s">
        <v>31</v>
      </c>
      <c r="C75" s="63" t="s">
        <v>46</v>
      </c>
      <c r="D75" s="65"/>
      <c r="E75" s="57"/>
      <c r="F75" s="57"/>
      <c r="G75" s="59"/>
      <c r="H75" s="8" t="str">
        <f>IF(E75="","","予定")</f>
        <v/>
      </c>
      <c r="I75" s="8" t="s">
        <v>53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>
      <c r="A76" s="70"/>
      <c r="B76" s="60"/>
      <c r="C76" s="66"/>
      <c r="D76" s="68"/>
      <c r="E76" s="58"/>
      <c r="F76" s="58"/>
      <c r="G76" s="60"/>
      <c r="H76" s="54" t="str">
        <f>IF(E75="","","実績")</f>
        <v/>
      </c>
      <c r="I76" s="54"/>
      <c r="J76" s="54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>
      <c r="A77" s="72" t="s">
        <v>54</v>
      </c>
      <c r="B77" s="73"/>
      <c r="C77" s="73"/>
      <c r="D77" s="74"/>
      <c r="E77" s="78"/>
      <c r="F77" s="78"/>
      <c r="G77" s="116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15</v>
      </c>
      <c r="R77" s="35">
        <f t="shared" ref="R77:S77" si="19">SUMPRODUCT((MOD(ROW(R$79:R$84),2)=1)*R$79:R$84)</f>
        <v>2.5</v>
      </c>
      <c r="S77" s="35">
        <f t="shared" si="19"/>
        <v>0</v>
      </c>
    </row>
    <row r="78" spans="1:19" ht="12" customHeight="1">
      <c r="A78" s="75"/>
      <c r="B78" s="76"/>
      <c r="C78" s="76"/>
      <c r="D78" s="77"/>
      <c r="E78" s="79"/>
      <c r="F78" s="79"/>
      <c r="G78" s="117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>
      <c r="A79" s="69">
        <v>1</v>
      </c>
      <c r="B79" s="63" t="s">
        <v>35</v>
      </c>
      <c r="C79" s="64"/>
      <c r="D79" s="65"/>
      <c r="E79" s="61"/>
      <c r="F79" s="61"/>
      <c r="G79" s="5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70"/>
      <c r="B80" s="66"/>
      <c r="C80" s="67"/>
      <c r="D80" s="68"/>
      <c r="E80" s="62"/>
      <c r="F80" s="62"/>
      <c r="G80" s="5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69"/>
      <c r="B81" s="71" t="s">
        <v>23</v>
      </c>
      <c r="C81" s="63" t="s">
        <v>55</v>
      </c>
      <c r="D81" s="65"/>
      <c r="E81" s="57"/>
      <c r="F81" s="57"/>
      <c r="G81" s="59"/>
      <c r="H81" s="8" t="str">
        <f>IF(E81="","","予定")</f>
        <v/>
      </c>
      <c r="I81" s="8" t="s">
        <v>25</v>
      </c>
      <c r="J81" s="8">
        <v>5</v>
      </c>
      <c r="K81" s="9">
        <f t="shared" ref="K81:K84" si="21">SUM(L81:S81)</f>
        <v>16.25</v>
      </c>
      <c r="L81" s="33"/>
      <c r="M81" s="31"/>
      <c r="N81" s="31"/>
      <c r="O81" s="31"/>
      <c r="P81" s="31">
        <f>0.75*5</f>
        <v>3.75</v>
      </c>
      <c r="Q81" s="31">
        <f>2.5*5</f>
        <v>12.5</v>
      </c>
      <c r="R81" s="31"/>
      <c r="S81" s="31"/>
    </row>
    <row r="82" spans="1:19" ht="12" customHeight="1">
      <c r="A82" s="70"/>
      <c r="B82" s="60"/>
      <c r="C82" s="66"/>
      <c r="D82" s="68"/>
      <c r="E82" s="58"/>
      <c r="F82" s="58"/>
      <c r="G82" s="60"/>
      <c r="H82" s="54" t="str">
        <f>IF(E81="","","実績")</f>
        <v/>
      </c>
      <c r="I82" s="54"/>
      <c r="J82" s="54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69"/>
      <c r="B83" s="71" t="s">
        <v>26</v>
      </c>
      <c r="C83" s="63" t="s">
        <v>56</v>
      </c>
      <c r="D83" s="65"/>
      <c r="E83" s="57"/>
      <c r="F83" s="57"/>
      <c r="G83" s="59"/>
      <c r="H83" s="8" t="str">
        <f>IF(E83="","","予定")</f>
        <v/>
      </c>
      <c r="I83" s="8" t="s">
        <v>25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0.5*5</f>
        <v>2.5</v>
      </c>
      <c r="R83" s="31">
        <f>0.5*5</f>
        <v>2.5</v>
      </c>
      <c r="S83" s="31"/>
    </row>
    <row r="84" spans="1:19" ht="12" customHeight="1">
      <c r="A84" s="70"/>
      <c r="B84" s="60"/>
      <c r="C84" s="66"/>
      <c r="D84" s="68"/>
      <c r="E84" s="58"/>
      <c r="F84" s="58"/>
      <c r="G84" s="60"/>
      <c r="H84" s="54" t="str">
        <f>IF(E83="","","実績")</f>
        <v/>
      </c>
      <c r="I84" s="54"/>
      <c r="J84" s="54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2" t="s">
        <v>57</v>
      </c>
      <c r="B85" s="73"/>
      <c r="C85" s="73"/>
      <c r="D85" s="74"/>
      <c r="E85" s="78"/>
      <c r="F85" s="78"/>
      <c r="G85" s="116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>
      <c r="A86" s="75"/>
      <c r="B86" s="76"/>
      <c r="C86" s="76"/>
      <c r="D86" s="77"/>
      <c r="E86" s="79"/>
      <c r="F86" s="79"/>
      <c r="G86" s="117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>
      <c r="A87" s="69">
        <v>1</v>
      </c>
      <c r="B87" s="63" t="s">
        <v>35</v>
      </c>
      <c r="C87" s="64"/>
      <c r="D87" s="65"/>
      <c r="E87" s="61"/>
      <c r="F87" s="61"/>
      <c r="G87" s="5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70"/>
      <c r="B88" s="66"/>
      <c r="C88" s="67"/>
      <c r="D88" s="68"/>
      <c r="E88" s="62"/>
      <c r="F88" s="62"/>
      <c r="G88" s="5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69"/>
      <c r="B89" s="71" t="s">
        <v>23</v>
      </c>
      <c r="C89" s="63" t="s">
        <v>58</v>
      </c>
      <c r="D89" s="65"/>
      <c r="E89" s="57"/>
      <c r="F89" s="57"/>
      <c r="G89" s="59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>
      <c r="A90" s="70"/>
      <c r="B90" s="60"/>
      <c r="C90" s="66"/>
      <c r="D90" s="68"/>
      <c r="E90" s="58"/>
      <c r="F90" s="58"/>
      <c r="G90" s="60"/>
      <c r="H90" s="54" t="str">
        <f>IF(E89="","","実績")</f>
        <v/>
      </c>
      <c r="I90" s="54"/>
      <c r="J90" s="54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69"/>
      <c r="B91" s="71" t="s">
        <v>26</v>
      </c>
      <c r="C91" s="122" t="s">
        <v>59</v>
      </c>
      <c r="D91" s="65"/>
      <c r="E91" s="57"/>
      <c r="F91" s="57"/>
      <c r="G91" s="59"/>
      <c r="H91" s="8" t="str">
        <f>IF(E91="","","予定")</f>
        <v/>
      </c>
      <c r="I91" s="8" t="s">
        <v>53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>
      <c r="A92" s="70"/>
      <c r="B92" s="60"/>
      <c r="C92" s="66"/>
      <c r="D92" s="68"/>
      <c r="E92" s="58"/>
      <c r="F92" s="58"/>
      <c r="G92" s="60"/>
      <c r="H92" s="54" t="str">
        <f>IF(E91="","","実績")</f>
        <v/>
      </c>
      <c r="I92" s="54"/>
      <c r="J92" s="54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69">
        <v>2</v>
      </c>
      <c r="B93" s="63" t="s">
        <v>28</v>
      </c>
      <c r="C93" s="64"/>
      <c r="D93" s="65"/>
      <c r="E93" s="61"/>
      <c r="F93" s="61"/>
      <c r="G93" s="55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70"/>
      <c r="B94" s="66"/>
      <c r="C94" s="67"/>
      <c r="D94" s="68"/>
      <c r="E94" s="62"/>
      <c r="F94" s="62"/>
      <c r="G94" s="56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69"/>
      <c r="B95" s="71" t="s">
        <v>23</v>
      </c>
      <c r="C95" s="63" t="s">
        <v>28</v>
      </c>
      <c r="D95" s="65"/>
      <c r="E95" s="57"/>
      <c r="F95" s="57"/>
      <c r="G95" s="59"/>
      <c r="H95" s="8" t="str">
        <f>IF(E95="","","予定")</f>
        <v/>
      </c>
      <c r="I95" s="8" t="s">
        <v>25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>
      <c r="A96" s="70"/>
      <c r="B96" s="60"/>
      <c r="C96" s="66"/>
      <c r="D96" s="68"/>
      <c r="E96" s="58"/>
      <c r="F96" s="58"/>
      <c r="G96" s="60"/>
      <c r="H96" s="54" t="str">
        <f>IF(E95="","","実績")</f>
        <v/>
      </c>
      <c r="I96" s="54"/>
      <c r="J96" s="54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69"/>
      <c r="B97" s="71" t="s">
        <v>26</v>
      </c>
      <c r="C97" s="63" t="s">
        <v>46</v>
      </c>
      <c r="D97" s="65"/>
      <c r="E97" s="57"/>
      <c r="F97" s="57"/>
      <c r="G97" s="59"/>
      <c r="H97" s="8" t="str">
        <f>IF(E97="","","予定")</f>
        <v/>
      </c>
      <c r="I97" s="8" t="s">
        <v>60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>
      <c r="A98" s="70"/>
      <c r="B98" s="60"/>
      <c r="C98" s="66"/>
      <c r="D98" s="68"/>
      <c r="E98" s="58"/>
      <c r="F98" s="58"/>
      <c r="G98" s="60"/>
      <c r="H98" s="54" t="str">
        <f>IF(E97="","","実績")</f>
        <v/>
      </c>
      <c r="I98" s="54"/>
      <c r="J98" s="54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2" t="s">
        <v>61</v>
      </c>
      <c r="B99" s="73"/>
      <c r="C99" s="73"/>
      <c r="D99" s="74"/>
      <c r="E99" s="78"/>
      <c r="F99" s="78"/>
      <c r="G99" s="116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>
      <c r="A100" s="75"/>
      <c r="B100" s="76"/>
      <c r="C100" s="76"/>
      <c r="D100" s="77"/>
      <c r="E100" s="79"/>
      <c r="F100" s="79"/>
      <c r="G100" s="117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>
      <c r="A101" s="69">
        <v>1</v>
      </c>
      <c r="B101" s="63" t="s">
        <v>35</v>
      </c>
      <c r="C101" s="64"/>
      <c r="D101" s="65"/>
      <c r="E101" s="61"/>
      <c r="F101" s="61"/>
      <c r="G101" s="55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70"/>
      <c r="B102" s="66"/>
      <c r="C102" s="67"/>
      <c r="D102" s="68"/>
      <c r="E102" s="62"/>
      <c r="F102" s="62"/>
      <c r="G102" s="56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69"/>
      <c r="B103" s="71" t="s">
        <v>23</v>
      </c>
      <c r="C103" s="63" t="s">
        <v>62</v>
      </c>
      <c r="D103" s="65"/>
      <c r="E103" s="57"/>
      <c r="F103" s="57"/>
      <c r="G103" s="59"/>
      <c r="H103" s="8" t="str">
        <f>IF(E103="","","予定")</f>
        <v/>
      </c>
      <c r="I103" s="8" t="s">
        <v>25</v>
      </c>
      <c r="J103" s="8">
        <v>5</v>
      </c>
      <c r="K103" s="9">
        <f>SUM(L103:S103)</f>
        <v>1.25</v>
      </c>
      <c r="L103" s="33"/>
      <c r="M103" s="31"/>
      <c r="N103" s="31"/>
      <c r="O103" s="31"/>
      <c r="P103" s="31"/>
      <c r="Q103" s="31"/>
      <c r="R103" s="31">
        <f>0.25*5</f>
        <v>1.25</v>
      </c>
      <c r="S103" s="31"/>
    </row>
    <row r="104" spans="1:19" ht="12" customHeight="1">
      <c r="A104" s="70"/>
      <c r="B104" s="60"/>
      <c r="C104" s="66"/>
      <c r="D104" s="68"/>
      <c r="E104" s="58"/>
      <c r="F104" s="58"/>
      <c r="G104" s="60"/>
      <c r="H104" s="54" t="str">
        <f>IF(E103="","","実績")</f>
        <v/>
      </c>
      <c r="I104" s="54"/>
      <c r="J104" s="54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69"/>
      <c r="B105" s="71" t="s">
        <v>26</v>
      </c>
      <c r="C105" s="63" t="s">
        <v>63</v>
      </c>
      <c r="D105" s="65"/>
      <c r="E105" s="57"/>
      <c r="F105" s="57"/>
      <c r="G105" s="59"/>
      <c r="H105" s="8" t="str">
        <f>IF(E105="","","予定")</f>
        <v/>
      </c>
      <c r="I105" s="8" t="s">
        <v>64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>
      <c r="A106" s="70"/>
      <c r="B106" s="60"/>
      <c r="C106" s="66"/>
      <c r="D106" s="68"/>
      <c r="E106" s="58"/>
      <c r="F106" s="58"/>
      <c r="G106" s="60"/>
      <c r="H106" s="54" t="str">
        <f>IF(E105="","","実績")</f>
        <v/>
      </c>
      <c r="I106" s="54"/>
      <c r="J106" s="54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69">
        <v>2</v>
      </c>
      <c r="B107" s="63" t="s">
        <v>28</v>
      </c>
      <c r="C107" s="64"/>
      <c r="D107" s="65"/>
      <c r="E107" s="61"/>
      <c r="F107" s="61"/>
      <c r="G107" s="55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70"/>
      <c r="B108" s="66"/>
      <c r="C108" s="67"/>
      <c r="D108" s="68"/>
      <c r="E108" s="62"/>
      <c r="F108" s="62"/>
      <c r="G108" s="56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69"/>
      <c r="B109" s="71" t="s">
        <v>23</v>
      </c>
      <c r="C109" s="63" t="s">
        <v>28</v>
      </c>
      <c r="D109" s="65"/>
      <c r="E109" s="57"/>
      <c r="F109" s="57"/>
      <c r="G109" s="59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>
      <c r="A110" s="70"/>
      <c r="B110" s="60"/>
      <c r="C110" s="66"/>
      <c r="D110" s="68"/>
      <c r="E110" s="58"/>
      <c r="F110" s="58"/>
      <c r="G110" s="60"/>
      <c r="H110" s="54" t="str">
        <f>IF(E109="","","実績")</f>
        <v/>
      </c>
      <c r="I110" s="54"/>
      <c r="J110" s="54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69"/>
      <c r="B111" s="71" t="s">
        <v>26</v>
      </c>
      <c r="C111" s="63" t="s">
        <v>46</v>
      </c>
      <c r="D111" s="65"/>
      <c r="E111" s="57"/>
      <c r="F111" s="57"/>
      <c r="G111" s="59"/>
      <c r="H111" s="8" t="str">
        <f>IF(E111="","","予定")</f>
        <v/>
      </c>
      <c r="I111" s="8" t="s">
        <v>33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>
      <c r="A112" s="70"/>
      <c r="B112" s="60"/>
      <c r="C112" s="66"/>
      <c r="D112" s="68"/>
      <c r="E112" s="58"/>
      <c r="F112" s="58"/>
      <c r="G112" s="60"/>
      <c r="H112" s="54" t="str">
        <f>IF(E111="","","実績")</f>
        <v/>
      </c>
      <c r="I112" s="54"/>
      <c r="J112" s="54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L28:S28 L30:S36 M29:S29 L66:S66 Q65:S65 L65:O65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2020-06-02T08:47:13Z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