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94A2E417-EE57-4F8F-B048-26DCD52E5B2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P83" i="1"/>
  <c r="P91" i="1"/>
  <c r="P89" i="1"/>
  <c r="P111" i="1"/>
  <c r="P109" i="1"/>
  <c r="P103" i="1"/>
  <c r="P97" i="1"/>
  <c r="P95" i="1"/>
  <c r="O83" i="1" l="1"/>
  <c r="O81" i="1"/>
  <c r="N81" i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L13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<sst xmlns="http://schemas.openxmlformats.org/spreadsheetml/2006/main" count="155" uniqueCount="61">
  <si>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</si>
  <si>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</si>
  <si>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</si>
  <si>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</si>
  <si>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</si>
  <si>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</si>
  <si>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</si>
  <si>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</si>
  <si>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</si>
  <si>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</si>
  <si>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</si>
  <si>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</si>
  <si>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</si>
  <si>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</si>
  <si>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</si>
  <si>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</si>
  <si>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</si>
  <si>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</si>
  <si>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</si>
  <si>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</si>
  <si>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</si>
  <si>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</si>
  <si>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</si>
  <si>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</si>
  <si>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</si>
  <si>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</si>
  <si>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</si>
  <si>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</si>
  <si>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</si>
  <si>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</si>
  <si>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</si>
  <si>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</si>
  <si>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</si>
  <si>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</si>
  <si>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</si>
  <si>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</si>
  <si>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</si>
  <si>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</si>
  <si>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</si>
  <si>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</si>
  <si>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</si>
  <si>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</si>
  <si>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</si>
  <si>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</si>
  <si>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</si>
  <si>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</si>
  <si>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</si>
  <si>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</si>
  <si>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</si>
  <si>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</si>
  <si>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</si>
  <si>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</si>
  <si>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</si>
  <si>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月</t>
    <rPh sb="0" eb="1">
      <t>ゲツ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</si>
  <si>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</si>
  <si>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</si>
  <si>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立石</t>
    <phoneticPr fontId="1"/>
  </si>
  <si>
    <t>立石,鄭</t>
    <rPh sb="0" eb="2">
      <t>タテイシ</t>
    </rPh>
    <phoneticPr fontId="1"/>
  </si>
  <si>
    <t>舟橋,三上,鄭</t>
    <phoneticPr fontId="1"/>
  </si>
  <si>
    <t>舟橋</t>
    <rPh sb="0" eb="2">
      <t>フナハシ</t>
    </rPh>
    <phoneticPr fontId="1"/>
  </si>
  <si>
    <t>三上</t>
    <rPh sb="0" eb="2">
      <t>ミカミ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</si>
</sst>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I95" activePane="bottomRight" state="frozen"/>
      <selection pane="topRight" activeCell="E1" sqref="E1"/>
      <selection pane="bottomLeft" activeCell="A5" sqref="A5"/>
      <selection pane="bottomRight" activeCell="P82" sqref="P8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5">
        <v>43993</v>
      </c>
      <c r="M1" s="86"/>
      <c r="N1" s="90">
        <v>43994</v>
      </c>
      <c r="O1" s="86"/>
      <c r="P1" s="90">
        <v>43997</v>
      </c>
      <c r="Q1" s="86"/>
    </row>
    <row r="2" spans="1:17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1" t="s">
        <v>54</v>
      </c>
      <c r="M2" s="82"/>
      <c r="N2" s="83" t="s">
        <v>55</v>
      </c>
      <c r="O2" s="83"/>
      <c r="P2" s="84" t="s">
        <v>53</v>
      </c>
      <c r="Q2" s="82"/>
    </row>
    <row r="3" spans="1:17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8</v>
      </c>
      <c r="M3" s="88"/>
      <c r="N3" s="87" t="s">
        <v>9</v>
      </c>
      <c r="O3" s="88"/>
      <c r="P3" s="87" t="s">
        <v>10</v>
      </c>
      <c r="Q3" s="88"/>
    </row>
    <row r="4" spans="1:17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11</v>
      </c>
      <c r="M4" s="3" t="s">
        <v>12</v>
      </c>
      <c r="N4" s="2" t="s">
        <v>11</v>
      </c>
      <c r="O4" s="3" t="s">
        <v>12</v>
      </c>
      <c r="P4" s="2" t="s">
        <v>11</v>
      </c>
      <c r="Q4" s="3" t="s">
        <v>12</v>
      </c>
    </row>
    <row r="5" spans="1:17" s="11" customFormat="1" ht="12" customHeight="1" thickTop="1" x14ac:dyDescent="0.15">
      <c r="A5" s="103" t="s">
        <v>13</v>
      </c>
      <c r="B5" s="104"/>
      <c r="C5" s="104"/>
      <c r="D5" s="105"/>
      <c r="E5" s="109"/>
      <c r="F5" s="109"/>
      <c r="G5" s="121"/>
      <c r="H5" s="16" t="s">
        <v>14</v>
      </c>
      <c r="I5" s="17"/>
      <c r="J5" s="17"/>
      <c r="K5" s="45">
        <f>SUM(K7,K23,K43,K59,K77,K85,K99)</f>
        <v>78.25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15</v>
      </c>
      <c r="I6" s="19"/>
      <c r="J6" s="19"/>
      <c r="K6" s="47">
        <f>SUM(L8,L24,L44,L60,L78,L86)</f>
        <v>0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111" t="s">
        <v>16</v>
      </c>
      <c r="B7" s="112"/>
      <c r="C7" s="112"/>
      <c r="D7" s="113"/>
      <c r="E7" s="116"/>
      <c r="F7" s="116"/>
      <c r="G7" s="114"/>
      <c r="H7" s="4" t="s">
        <v>14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6"/>
      <c r="B8" s="77"/>
      <c r="C8" s="77"/>
      <c r="D8" s="78"/>
      <c r="E8" s="80"/>
      <c r="F8" s="80"/>
      <c r="G8" s="115"/>
      <c r="H8" s="6" t="s">
        <v>15</v>
      </c>
      <c r="I8" s="7"/>
      <c r="J8" s="7"/>
      <c r="K8" s="15">
        <f>SUMPRODUCT((MOD(ROW(K$9:K$22),2)=0)*K$9:K$22)</f>
        <v>0</v>
      </c>
      <c r="L8" s="38">
        <f t="shared" ref="L8:Q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70">
        <v>1</v>
      </c>
      <c r="B9" s="64" t="s">
        <v>17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70"/>
      <c r="B11" s="72" t="s">
        <v>18</v>
      </c>
      <c r="C11" s="64" t="s">
        <v>19</v>
      </c>
      <c r="D11" s="66"/>
      <c r="E11" s="58"/>
      <c r="F11" s="58"/>
      <c r="G11" s="60"/>
      <c r="H11" s="8" t="str">
        <f>IF(E11="","","予定")</f>
        <v/>
      </c>
      <c r="I11" s="8" t="s">
        <v>41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71"/>
      <c r="B12" s="61"/>
      <c r="C12" s="67"/>
      <c r="D12" s="69"/>
      <c r="E12" s="59"/>
      <c r="F12" s="59"/>
      <c r="G12" s="61"/>
      <c r="H12" s="55" t="str">
        <f>IF(E11="","","実績")</f>
        <v/>
      </c>
      <c r="I12" s="8"/>
      <c r="J12" s="55"/>
      <c r="K12" s="10">
        <f>SUM(L12:Q12)</f>
        <v>0</v>
      </c>
      <c r="L12" s="41"/>
      <c r="M12" s="32"/>
      <c r="N12" s="32"/>
      <c r="O12" s="32"/>
      <c r="P12" s="32"/>
      <c r="Q12" s="32"/>
    </row>
    <row r="13" spans="1:17" ht="12" customHeight="1" x14ac:dyDescent="0.15">
      <c r="A13" s="70"/>
      <c r="B13" s="72" t="s">
        <v>20</v>
      </c>
      <c r="C13" s="64" t="s">
        <v>21</v>
      </c>
      <c r="D13" s="66"/>
      <c r="E13" s="58"/>
      <c r="F13" s="58"/>
      <c r="G13" s="60"/>
      <c r="H13" s="8" t="str">
        <f>IF(E13="","","予定")</f>
        <v/>
      </c>
      <c r="I13" s="8" t="s">
        <v>56</v>
      </c>
      <c r="J13" s="8">
        <v>1</v>
      </c>
      <c r="K13" s="9">
        <f>SUM(L13:Q13)</f>
        <v>0.5</v>
      </c>
      <c r="L13" s="33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71"/>
      <c r="B14" s="61"/>
      <c r="C14" s="67"/>
      <c r="D14" s="69"/>
      <c r="E14" s="59"/>
      <c r="F14" s="59"/>
      <c r="G14" s="61"/>
      <c r="H14" s="55" t="str">
        <f>IF(E13="","","実績")</f>
        <v/>
      </c>
      <c r="I14" s="8"/>
      <c r="J14" s="55"/>
      <c r="K14" s="10">
        <f>SUM(L14:Q14)</f>
        <v>0</v>
      </c>
      <c r="L14" s="41"/>
      <c r="M14" s="32"/>
      <c r="N14" s="32"/>
      <c r="O14" s="32"/>
      <c r="P14" s="32"/>
      <c r="Q14" s="32"/>
    </row>
    <row r="15" spans="1:17" ht="12" customHeight="1" x14ac:dyDescent="0.15">
      <c r="A15" s="70">
        <v>2</v>
      </c>
      <c r="B15" s="64" t="s">
        <v>22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70"/>
      <c r="B17" s="72" t="s">
        <v>18</v>
      </c>
      <c r="C17" s="64" t="s">
        <v>22</v>
      </c>
      <c r="D17" s="66"/>
      <c r="E17" s="58"/>
      <c r="F17" s="58"/>
      <c r="G17" s="60"/>
      <c r="H17" s="8" t="str">
        <f>IF(E17="","","予定")</f>
        <v/>
      </c>
      <c r="I17" s="8" t="s">
        <v>41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71"/>
      <c r="B18" s="61"/>
      <c r="C18" s="67"/>
      <c r="D18" s="69"/>
      <c r="E18" s="59"/>
      <c r="F18" s="59"/>
      <c r="G18" s="61"/>
      <c r="H18" s="55" t="str">
        <f>IF(E17="","","実績")</f>
        <v/>
      </c>
      <c r="I18" s="8"/>
      <c r="J18" s="55"/>
      <c r="K18" s="10">
        <f>SUM(L18:Q18)</f>
        <v>0</v>
      </c>
      <c r="L18" s="41"/>
      <c r="M18" s="32"/>
      <c r="N18" s="32"/>
      <c r="O18" s="32"/>
      <c r="P18" s="32"/>
      <c r="Q18" s="32"/>
    </row>
    <row r="19" spans="1:17" ht="12" customHeight="1" x14ac:dyDescent="0.15">
      <c r="A19" s="70"/>
      <c r="B19" s="72" t="s">
        <v>20</v>
      </c>
      <c r="C19" s="64" t="s">
        <v>23</v>
      </c>
      <c r="D19" s="66"/>
      <c r="E19" s="58"/>
      <c r="F19" s="58"/>
      <c r="G19" s="60"/>
      <c r="H19" s="8" t="str">
        <f>IF(E19="","","予定")</f>
        <v/>
      </c>
      <c r="I19" s="8" t="s">
        <v>41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71"/>
      <c r="B20" s="61"/>
      <c r="C20" s="67"/>
      <c r="D20" s="69"/>
      <c r="E20" s="59"/>
      <c r="F20" s="59"/>
      <c r="G20" s="61"/>
      <c r="H20" s="55" t="str">
        <f>IF(E19="","","実績")</f>
        <v/>
      </c>
      <c r="I20" s="55"/>
      <c r="J20" s="55"/>
      <c r="K20" s="10">
        <f>SUM(L20:Q20)</f>
        <v>0</v>
      </c>
      <c r="L20" s="41"/>
      <c r="M20" s="32"/>
      <c r="N20" s="32"/>
      <c r="O20" s="32"/>
      <c r="P20" s="32"/>
      <c r="Q20" s="32"/>
    </row>
    <row r="21" spans="1:17" ht="12" customHeight="1" x14ac:dyDescent="0.15">
      <c r="A21" s="70"/>
      <c r="B21" s="72" t="s">
        <v>24</v>
      </c>
      <c r="C21" s="64" t="s">
        <v>25</v>
      </c>
      <c r="D21" s="66"/>
      <c r="E21" s="58"/>
      <c r="F21" s="58"/>
      <c r="G21" s="60"/>
      <c r="H21" s="8" t="str">
        <f>IF(E21="","","予定")</f>
        <v/>
      </c>
      <c r="I21" s="8" t="s">
        <v>57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71"/>
      <c r="B22" s="61"/>
      <c r="C22" s="67"/>
      <c r="D22" s="69"/>
      <c r="E22" s="59"/>
      <c r="F22" s="59"/>
      <c r="G22" s="61"/>
      <c r="H22" s="55" t="str">
        <f>IF(E21="","","実績")</f>
        <v/>
      </c>
      <c r="I22" s="53"/>
      <c r="J22" s="55"/>
      <c r="K22" s="10">
        <f>SUM(L22:Q22)</f>
        <v>0</v>
      </c>
      <c r="L22" s="32"/>
      <c r="M22" s="32"/>
      <c r="N22" s="32"/>
      <c r="O22" s="32"/>
      <c r="P22" s="32"/>
      <c r="Q22" s="32"/>
    </row>
    <row r="23" spans="1:17" ht="12" customHeight="1" x14ac:dyDescent="0.15">
      <c r="A23" s="73" t="s">
        <v>27</v>
      </c>
      <c r="B23" s="74"/>
      <c r="C23" s="74"/>
      <c r="D23" s="75"/>
      <c r="E23" s="79"/>
      <c r="F23" s="79"/>
      <c r="G23" s="117"/>
      <c r="H23" s="20" t="s">
        <v>14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76"/>
      <c r="B24" s="77"/>
      <c r="C24" s="77"/>
      <c r="D24" s="78"/>
      <c r="E24" s="80"/>
      <c r="F24" s="80"/>
      <c r="G24" s="118"/>
      <c r="H24" s="7" t="s">
        <v>15</v>
      </c>
      <c r="I24" s="7"/>
      <c r="J24" s="7"/>
      <c r="K24" s="15">
        <f>SUMPRODUCT((MOD(ROW(K$25:K$42),2)=0)*K$25:K$42)</f>
        <v>0</v>
      </c>
      <c r="L24" s="42">
        <f t="shared" ref="L24:Q24" si="5">SUMPRODUCT((MOD(ROW(L$25:L$42),2)=0)*L$25:L$42)</f>
        <v>0</v>
      </c>
      <c r="M24" s="36">
        <f t="shared" si="5"/>
        <v>0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70">
        <v>1</v>
      </c>
      <c r="B25" s="64" t="s">
        <v>28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70"/>
      <c r="B27" s="72" t="s">
        <v>18</v>
      </c>
      <c r="C27" s="64" t="s">
        <v>29</v>
      </c>
      <c r="D27" s="66"/>
      <c r="E27" s="58"/>
      <c r="F27" s="58"/>
      <c r="G27" s="60"/>
      <c r="H27" s="8" t="str">
        <f>IF(E27="","","予定")</f>
        <v/>
      </c>
      <c r="I27" s="8" t="s">
        <v>30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71"/>
      <c r="B28" s="61"/>
      <c r="C28" s="67"/>
      <c r="D28" s="69"/>
      <c r="E28" s="59"/>
      <c r="F28" s="59"/>
      <c r="G28" s="61"/>
      <c r="H28" s="55" t="str">
        <f>IF(E27="","","実績")</f>
        <v/>
      </c>
      <c r="I28" s="53"/>
      <c r="J28" s="53"/>
      <c r="K28" s="10">
        <f>SUM(L28:Q28)</f>
        <v>0</v>
      </c>
      <c r="L28" s="32"/>
      <c r="M28" s="49"/>
      <c r="N28" s="32"/>
      <c r="O28" s="32"/>
      <c r="P28" s="54"/>
      <c r="Q28" s="32"/>
    </row>
    <row r="29" spans="1:17" ht="12" customHeight="1" x14ac:dyDescent="0.15">
      <c r="A29" s="70"/>
      <c r="B29" s="72" t="s">
        <v>20</v>
      </c>
      <c r="C29" s="64" t="s">
        <v>31</v>
      </c>
      <c r="D29" s="66"/>
      <c r="E29" s="58"/>
      <c r="F29" s="58"/>
      <c r="G29" s="60"/>
      <c r="H29" s="8" t="str">
        <f>IF(E29="","","予定")</f>
        <v/>
      </c>
      <c r="I29" s="8" t="s">
        <v>58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71"/>
      <c r="B30" s="61"/>
      <c r="C30" s="67"/>
      <c r="D30" s="69"/>
      <c r="E30" s="59"/>
      <c r="F30" s="59"/>
      <c r="G30" s="61"/>
      <c r="H30" s="55" t="str">
        <f>IF(E29="","","実績")</f>
        <v/>
      </c>
      <c r="I30" s="53"/>
      <c r="J30" s="53"/>
      <c r="K30" s="10">
        <f>SUM(L30:Q30)</f>
        <v>0</v>
      </c>
      <c r="L30" s="32"/>
      <c r="M30" s="49"/>
      <c r="N30" s="32"/>
      <c r="O30" s="32"/>
      <c r="P30" s="32"/>
      <c r="Q30" s="32"/>
    </row>
    <row r="31" spans="1:17" ht="12" customHeight="1" x14ac:dyDescent="0.15">
      <c r="A31" s="70"/>
      <c r="B31" s="72" t="s">
        <v>24</v>
      </c>
      <c r="C31" s="64" t="s">
        <v>32</v>
      </c>
      <c r="D31" s="66"/>
      <c r="E31" s="58"/>
      <c r="F31" s="58"/>
      <c r="G31" s="60"/>
      <c r="H31" s="8" t="str">
        <f>IF(E31="","","予定")</f>
        <v/>
      </c>
      <c r="I31" s="8" t="s">
        <v>30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71"/>
      <c r="B32" s="61"/>
      <c r="C32" s="67"/>
      <c r="D32" s="69"/>
      <c r="E32" s="59"/>
      <c r="F32" s="59"/>
      <c r="G32" s="61"/>
      <c r="H32" s="55" t="str">
        <f>IF(E31="","","実績")</f>
        <v/>
      </c>
      <c r="I32" s="8"/>
      <c r="J32" s="55"/>
      <c r="K32" s="10">
        <f>SUM(L32:Q32)</f>
        <v>0</v>
      </c>
      <c r="L32" s="48"/>
      <c r="M32" s="31"/>
      <c r="N32" s="32"/>
      <c r="O32" s="32"/>
      <c r="P32" s="32"/>
      <c r="Q32" s="32"/>
    </row>
    <row r="33" spans="1:17" ht="12" customHeight="1" x14ac:dyDescent="0.15">
      <c r="A33" s="70"/>
      <c r="B33" s="72" t="s">
        <v>33</v>
      </c>
      <c r="C33" s="64" t="s">
        <v>34</v>
      </c>
      <c r="D33" s="66"/>
      <c r="E33" s="58"/>
      <c r="F33" s="58"/>
      <c r="G33" s="60"/>
      <c r="H33" s="8" t="str">
        <f>IF(E33="","","予定")</f>
        <v/>
      </c>
      <c r="I33" s="8" t="s">
        <v>58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71"/>
      <c r="B34" s="61"/>
      <c r="C34" s="67"/>
      <c r="D34" s="69"/>
      <c r="E34" s="59"/>
      <c r="F34" s="59"/>
      <c r="G34" s="61"/>
      <c r="H34" s="55" t="str">
        <f>IF(E33="","","実績")</f>
        <v/>
      </c>
      <c r="I34" s="8"/>
      <c r="J34" s="55"/>
      <c r="K34" s="10">
        <f>SUM(L34:Q34)</f>
        <v>0</v>
      </c>
      <c r="L34" s="32"/>
      <c r="M34" s="32"/>
      <c r="N34" s="32"/>
      <c r="O34" s="32"/>
      <c r="P34" s="32"/>
      <c r="Q34" s="32"/>
    </row>
    <row r="35" spans="1:17" ht="12" customHeight="1" x14ac:dyDescent="0.15">
      <c r="A35" s="70">
        <v>2</v>
      </c>
      <c r="B35" s="64" t="s">
        <v>22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70"/>
      <c r="B37" s="72" t="s">
        <v>18</v>
      </c>
      <c r="C37" s="64" t="s">
        <v>22</v>
      </c>
      <c r="D37" s="66"/>
      <c r="E37" s="58"/>
      <c r="F37" s="58"/>
      <c r="G37" s="60"/>
      <c r="H37" s="8" t="str">
        <f>IF(E37="","","予定")</f>
        <v/>
      </c>
      <c r="I37" s="55" t="s">
        <v>41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71"/>
      <c r="B38" s="61"/>
      <c r="C38" s="67"/>
      <c r="D38" s="69"/>
      <c r="E38" s="59"/>
      <c r="F38" s="59"/>
      <c r="G38" s="61"/>
      <c r="H38" s="55" t="str">
        <f>IF(E37="","","実績")</f>
        <v/>
      </c>
      <c r="I38" s="55"/>
      <c r="J38" s="55"/>
      <c r="K38" s="10">
        <f>SUM(L38:Q38)</f>
        <v>0</v>
      </c>
      <c r="L38" s="41"/>
      <c r="M38" s="51"/>
      <c r="N38" s="50"/>
      <c r="O38" s="32"/>
      <c r="P38" s="32"/>
      <c r="Q38" s="32"/>
    </row>
    <row r="39" spans="1:17" ht="12" customHeight="1" x14ac:dyDescent="0.15">
      <c r="A39" s="70"/>
      <c r="B39" s="72" t="s">
        <v>20</v>
      </c>
      <c r="C39" s="64" t="s">
        <v>35</v>
      </c>
      <c r="D39" s="66"/>
      <c r="E39" s="58"/>
      <c r="F39" s="58"/>
      <c r="G39" s="60"/>
      <c r="H39" s="8" t="str">
        <f>IF(E39="","","予定")</f>
        <v/>
      </c>
      <c r="I39" s="8" t="s">
        <v>41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71"/>
      <c r="B40" s="61"/>
      <c r="C40" s="67"/>
      <c r="D40" s="69"/>
      <c r="E40" s="59"/>
      <c r="F40" s="59"/>
      <c r="G40" s="61"/>
      <c r="H40" s="55" t="str">
        <f>IF(E39="","","実績")</f>
        <v/>
      </c>
      <c r="I40" s="55"/>
      <c r="J40" s="55"/>
      <c r="K40" s="10">
        <f>SUM(L40:M40)</f>
        <v>0</v>
      </c>
      <c r="L40" s="48"/>
      <c r="M40" s="50"/>
      <c r="N40" s="32"/>
      <c r="O40" s="32"/>
      <c r="P40" s="32"/>
      <c r="Q40" s="32"/>
    </row>
    <row r="41" spans="1:17" ht="12" customHeight="1" x14ac:dyDescent="0.15">
      <c r="A41" s="70"/>
      <c r="B41" s="72" t="s">
        <v>24</v>
      </c>
      <c r="C41" s="64" t="s">
        <v>36</v>
      </c>
      <c r="D41" s="66"/>
      <c r="E41" s="58"/>
      <c r="F41" s="58"/>
      <c r="G41" s="60"/>
      <c r="H41" s="8" t="str">
        <f>IF(E41="","","予定")</f>
        <v/>
      </c>
      <c r="I41" s="8" t="s">
        <v>57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71"/>
      <c r="B42" s="61"/>
      <c r="C42" s="67"/>
      <c r="D42" s="69"/>
      <c r="E42" s="59"/>
      <c r="F42" s="59"/>
      <c r="G42" s="61"/>
      <c r="H42" s="55" t="str">
        <f>IF(E41="","","実績")</f>
        <v/>
      </c>
      <c r="I42" s="55"/>
      <c r="J42" s="53"/>
      <c r="K42" s="10">
        <f>SUM(L42:M42)</f>
        <v>0</v>
      </c>
      <c r="L42" s="48"/>
      <c r="M42" s="50"/>
      <c r="N42" s="32"/>
      <c r="O42" s="32"/>
      <c r="P42" s="32"/>
      <c r="Q42" s="32"/>
    </row>
    <row r="43" spans="1:17" ht="12" customHeight="1" x14ac:dyDescent="0.15">
      <c r="A43" s="73" t="s">
        <v>37</v>
      </c>
      <c r="B43" s="74"/>
      <c r="C43" s="74"/>
      <c r="D43" s="75"/>
      <c r="E43" s="79"/>
      <c r="F43" s="79"/>
      <c r="G43" s="117"/>
      <c r="H43" s="20" t="s">
        <v>14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76"/>
      <c r="B44" s="77"/>
      <c r="C44" s="77"/>
      <c r="D44" s="78"/>
      <c r="E44" s="80"/>
      <c r="F44" s="80"/>
      <c r="G44" s="118"/>
      <c r="H44" s="7" t="s">
        <v>15</v>
      </c>
      <c r="I44" s="7"/>
      <c r="J44" s="7"/>
      <c r="K44" s="15">
        <f>SUMPRODUCT((MOD(ROW(K$45:K$58),2)=0)*K$45:K$58)</f>
        <v>0</v>
      </c>
      <c r="L44" s="36">
        <f t="shared" ref="L44:Q44" si="8">SUMPRODUCT((MOD(ROW(L$45:L$58),2)=0)*L$45:L$58)</f>
        <v>0</v>
      </c>
      <c r="M44" s="36">
        <f>SUMPRODUCT((MOD(ROW(M$45:M$58),2)=0)*M$45:M$58)</f>
        <v>0</v>
      </c>
      <c r="N44" s="36">
        <f t="shared" si="8"/>
        <v>0</v>
      </c>
      <c r="O44" s="36">
        <f t="shared" si="8"/>
        <v>0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70">
        <v>1</v>
      </c>
      <c r="B45" s="64" t="s">
        <v>17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70"/>
      <c r="B47" s="72" t="s">
        <v>18</v>
      </c>
      <c r="C47" s="64" t="s">
        <v>38</v>
      </c>
      <c r="D47" s="66"/>
      <c r="E47" s="58"/>
      <c r="F47" s="58"/>
      <c r="G47" s="60"/>
      <c r="H47" s="8" t="str">
        <f>IF(E47="","","予定")</f>
        <v/>
      </c>
      <c r="I47" s="8" t="s">
        <v>41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71"/>
      <c r="B48" s="61"/>
      <c r="C48" s="67"/>
      <c r="D48" s="69"/>
      <c r="E48" s="59"/>
      <c r="F48" s="59"/>
      <c r="G48" s="61"/>
      <c r="H48" s="55" t="str">
        <f>IF(E47="","","実績")</f>
        <v/>
      </c>
      <c r="I48" s="55"/>
      <c r="J48" s="55"/>
      <c r="K48" s="10">
        <f>SUM(L48:Q48)</f>
        <v>0</v>
      </c>
      <c r="L48" s="41"/>
      <c r="M48" s="52"/>
      <c r="N48" s="32"/>
      <c r="O48" s="32"/>
      <c r="P48" s="32"/>
      <c r="Q48" s="32"/>
    </row>
    <row r="49" spans="1:17" ht="12" customHeight="1" x14ac:dyDescent="0.15">
      <c r="A49" s="70"/>
      <c r="B49" s="72" t="s">
        <v>20</v>
      </c>
      <c r="C49" s="64" t="s">
        <v>39</v>
      </c>
      <c r="D49" s="66"/>
      <c r="E49" s="58"/>
      <c r="F49" s="58"/>
      <c r="G49" s="60"/>
      <c r="H49" s="8" t="str">
        <f>IF(E49="","","予定")</f>
        <v/>
      </c>
      <c r="I49" s="8" t="s">
        <v>41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71"/>
      <c r="B50" s="61"/>
      <c r="C50" s="67"/>
      <c r="D50" s="69"/>
      <c r="E50" s="59"/>
      <c r="F50" s="59"/>
      <c r="G50" s="61"/>
      <c r="H50" s="55" t="str">
        <f>IF(E49="","","実績")</f>
        <v/>
      </c>
      <c r="I50" s="55"/>
      <c r="J50" s="55"/>
      <c r="K50" s="10">
        <f>SUM(L50:Q50)</f>
        <v>0</v>
      </c>
      <c r="L50" s="41"/>
      <c r="M50" s="32"/>
      <c r="N50" s="32"/>
      <c r="O50" s="32"/>
      <c r="P50" s="32"/>
      <c r="Q50" s="32"/>
    </row>
    <row r="51" spans="1:17" ht="12" customHeight="1" x14ac:dyDescent="0.15">
      <c r="A51" s="70">
        <v>2</v>
      </c>
      <c r="B51" s="64" t="s">
        <v>22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70"/>
      <c r="B53" s="72" t="s">
        <v>18</v>
      </c>
      <c r="C53" s="64" t="s">
        <v>22</v>
      </c>
      <c r="D53" s="66"/>
      <c r="E53" s="58"/>
      <c r="F53" s="58"/>
      <c r="G53" s="60"/>
      <c r="H53" s="8" t="str">
        <f>IF(E53="","","予定")</f>
        <v/>
      </c>
      <c r="I53" s="8" t="s">
        <v>41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71"/>
      <c r="B54" s="61"/>
      <c r="C54" s="67"/>
      <c r="D54" s="69"/>
      <c r="E54" s="59"/>
      <c r="F54" s="59"/>
      <c r="G54" s="61"/>
      <c r="H54" s="55" t="str">
        <f>IF(E53="","","実績")</f>
        <v/>
      </c>
      <c r="I54" s="55"/>
      <c r="J54" s="55"/>
      <c r="K54" s="10">
        <f t="shared" si="9"/>
        <v>0</v>
      </c>
      <c r="L54" s="41"/>
      <c r="M54" s="32"/>
      <c r="N54" s="32"/>
      <c r="O54" s="32"/>
      <c r="P54" s="32"/>
      <c r="Q54" s="32"/>
    </row>
    <row r="55" spans="1:17" ht="12" customHeight="1" x14ac:dyDescent="0.15">
      <c r="A55" s="70"/>
      <c r="B55" s="72" t="s">
        <v>20</v>
      </c>
      <c r="C55" s="64" t="s">
        <v>35</v>
      </c>
      <c r="D55" s="66"/>
      <c r="E55" s="58"/>
      <c r="F55" s="58"/>
      <c r="G55" s="60"/>
      <c r="H55" s="8" t="str">
        <f>IF(E55="","","予定")</f>
        <v/>
      </c>
      <c r="I55" s="8" t="s">
        <v>41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71"/>
      <c r="B56" s="61"/>
      <c r="C56" s="67"/>
      <c r="D56" s="69"/>
      <c r="E56" s="59"/>
      <c r="F56" s="59"/>
      <c r="G56" s="61"/>
      <c r="H56" s="55" t="str">
        <f>IF(E55="","","実績")</f>
        <v/>
      </c>
      <c r="I56" s="55"/>
      <c r="J56" s="55"/>
      <c r="K56" s="10">
        <f t="shared" si="9"/>
        <v>0</v>
      </c>
      <c r="L56" s="41"/>
      <c r="M56" s="32"/>
      <c r="N56" s="32"/>
      <c r="O56" s="32"/>
      <c r="P56" s="32"/>
      <c r="Q56" s="32"/>
    </row>
    <row r="57" spans="1:17" ht="12" customHeight="1" x14ac:dyDescent="0.15">
      <c r="A57" s="70"/>
      <c r="B57" s="72" t="s">
        <v>24</v>
      </c>
      <c r="C57" s="64" t="s">
        <v>36</v>
      </c>
      <c r="D57" s="66"/>
      <c r="E57" s="58"/>
      <c r="F57" s="58"/>
      <c r="G57" s="60"/>
      <c r="H57" s="8" t="str">
        <f>IF(E57="","","予定")</f>
        <v/>
      </c>
      <c r="I57" s="8" t="s">
        <v>43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71"/>
      <c r="B58" s="61"/>
      <c r="C58" s="67"/>
      <c r="D58" s="69"/>
      <c r="E58" s="59"/>
      <c r="F58" s="59"/>
      <c r="G58" s="61"/>
      <c r="H58" s="55" t="str">
        <f>IF(E57="","","実績")</f>
        <v/>
      </c>
      <c r="I58" s="55"/>
      <c r="J58" s="55"/>
      <c r="K58" s="10">
        <f t="shared" si="9"/>
        <v>0</v>
      </c>
      <c r="L58" s="43"/>
      <c r="M58" s="44"/>
      <c r="N58" s="44"/>
      <c r="O58" s="44"/>
      <c r="P58" s="44"/>
      <c r="Q58" s="44"/>
    </row>
    <row r="59" spans="1:17" ht="12" customHeight="1" x14ac:dyDescent="0.15">
      <c r="A59" s="73" t="s">
        <v>40</v>
      </c>
      <c r="B59" s="74"/>
      <c r="C59" s="74"/>
      <c r="D59" s="75"/>
      <c r="E59" s="79"/>
      <c r="F59" s="79"/>
      <c r="G59" s="117"/>
      <c r="H59" s="20" t="s">
        <v>14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 t="shared" ref="P59:Q59" si="11">SUMPRODUCT((MOD(ROW(P$61:P$76),2)=1)*P$61:P$76)</f>
        <v>0</v>
      </c>
      <c r="Q59" s="35">
        <f t="shared" si="11"/>
        <v>0</v>
      </c>
    </row>
    <row r="60" spans="1:17" ht="12" customHeight="1" x14ac:dyDescent="0.15">
      <c r="A60" s="76"/>
      <c r="B60" s="77"/>
      <c r="C60" s="77"/>
      <c r="D60" s="78"/>
      <c r="E60" s="80"/>
      <c r="F60" s="80"/>
      <c r="G60" s="118"/>
      <c r="H60" s="7" t="s">
        <v>15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0</v>
      </c>
      <c r="P60" s="36">
        <f t="shared" si="12"/>
        <v>0</v>
      </c>
      <c r="Q60" s="36">
        <f t="shared" si="12"/>
        <v>0</v>
      </c>
    </row>
    <row r="61" spans="1:17" ht="12" customHeight="1" x14ac:dyDescent="0.15">
      <c r="A61" s="70">
        <v>1</v>
      </c>
      <c r="B61" s="64" t="s">
        <v>28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70"/>
      <c r="B63" s="72" t="s">
        <v>18</v>
      </c>
      <c r="C63" s="64" t="s">
        <v>38</v>
      </c>
      <c r="D63" s="66"/>
      <c r="E63" s="58"/>
      <c r="F63" s="58"/>
      <c r="G63" s="60"/>
      <c r="H63" s="8" t="str">
        <f>IF(E63="","","予定")</f>
        <v/>
      </c>
      <c r="I63" s="8" t="s">
        <v>41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71"/>
      <c r="B64" s="61"/>
      <c r="C64" s="67"/>
      <c r="D64" s="69"/>
      <c r="E64" s="59"/>
      <c r="F64" s="59"/>
      <c r="G64" s="61"/>
      <c r="H64" s="55" t="str">
        <f>IF(E63="","","実績")</f>
        <v/>
      </c>
      <c r="I64" s="55"/>
      <c r="J64" s="55"/>
      <c r="K64" s="10">
        <f t="shared" si="13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70"/>
      <c r="B65" s="72" t="s">
        <v>20</v>
      </c>
      <c r="C65" s="64" t="s">
        <v>39</v>
      </c>
      <c r="D65" s="66"/>
      <c r="E65" s="58"/>
      <c r="F65" s="58"/>
      <c r="G65" s="60"/>
      <c r="H65" s="8" t="str">
        <f>IF(E65="","","予定")</f>
        <v/>
      </c>
      <c r="I65" s="8" t="s">
        <v>41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71"/>
      <c r="B66" s="61"/>
      <c r="C66" s="67"/>
      <c r="D66" s="69"/>
      <c r="E66" s="59"/>
      <c r="F66" s="59"/>
      <c r="G66" s="61"/>
      <c r="H66" s="55" t="str">
        <f>IF(E65="","","実績")</f>
        <v/>
      </c>
      <c r="I66" s="55"/>
      <c r="J66" s="55"/>
      <c r="K66" s="10">
        <f t="shared" si="13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70"/>
      <c r="B67" s="72" t="s">
        <v>24</v>
      </c>
      <c r="C67" s="64" t="s">
        <v>42</v>
      </c>
      <c r="D67" s="66"/>
      <c r="E67" s="58"/>
      <c r="F67" s="58"/>
      <c r="G67" s="60"/>
      <c r="H67" s="8" t="str">
        <f>IF(E67="","","予定")</f>
        <v/>
      </c>
      <c r="I67" s="8" t="s">
        <v>41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71"/>
      <c r="B68" s="61"/>
      <c r="C68" s="67"/>
      <c r="D68" s="69"/>
      <c r="E68" s="59"/>
      <c r="F68" s="59"/>
      <c r="G68" s="61"/>
      <c r="H68" s="55" t="str">
        <f>IF(E67="","","実績")</f>
        <v/>
      </c>
      <c r="I68" s="55"/>
      <c r="J68" s="55"/>
      <c r="K68" s="10">
        <f t="shared" si="13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70">
        <v>2</v>
      </c>
      <c r="B69" s="64" t="s">
        <v>22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70"/>
      <c r="B71" s="72" t="s">
        <v>18</v>
      </c>
      <c r="C71" s="64" t="s">
        <v>22</v>
      </c>
      <c r="D71" s="66"/>
      <c r="E71" s="58"/>
      <c r="F71" s="58"/>
      <c r="G71" s="60"/>
      <c r="H71" s="8" t="str">
        <f>IF(E71="","","予定")</f>
        <v/>
      </c>
      <c r="I71" s="8" t="s">
        <v>41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71"/>
      <c r="B72" s="61"/>
      <c r="C72" s="67"/>
      <c r="D72" s="69"/>
      <c r="E72" s="59"/>
      <c r="F72" s="59"/>
      <c r="G72" s="61"/>
      <c r="H72" s="55" t="str">
        <f>IF(E71="","","実績")</f>
        <v/>
      </c>
      <c r="I72" s="55"/>
      <c r="J72" s="55"/>
      <c r="K72" s="10">
        <f t="shared" si="14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70"/>
      <c r="B73" s="72" t="s">
        <v>20</v>
      </c>
      <c r="C73" s="64" t="s">
        <v>35</v>
      </c>
      <c r="D73" s="66"/>
      <c r="E73" s="58"/>
      <c r="F73" s="58"/>
      <c r="G73" s="60"/>
      <c r="H73" s="8" t="str">
        <f>IF(E73="","","予定")</f>
        <v/>
      </c>
      <c r="I73" s="8" t="s">
        <v>41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71"/>
      <c r="B74" s="61"/>
      <c r="C74" s="67"/>
      <c r="D74" s="69"/>
      <c r="E74" s="59"/>
      <c r="F74" s="59"/>
      <c r="G74" s="61"/>
      <c r="H74" s="55" t="str">
        <f>IF(E73="","","実績")</f>
        <v/>
      </c>
      <c r="I74" s="55"/>
      <c r="J74" s="55"/>
      <c r="K74" s="10">
        <f t="shared" si="14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70"/>
      <c r="B75" s="72" t="s">
        <v>24</v>
      </c>
      <c r="C75" s="64" t="s">
        <v>36</v>
      </c>
      <c r="D75" s="66"/>
      <c r="E75" s="58"/>
      <c r="F75" s="58"/>
      <c r="G75" s="60"/>
      <c r="H75" s="8" t="str">
        <f>IF(E75="","","予定")</f>
        <v/>
      </c>
      <c r="I75" s="8" t="s">
        <v>26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71"/>
      <c r="B76" s="61"/>
      <c r="C76" s="67"/>
      <c r="D76" s="69"/>
      <c r="E76" s="59"/>
      <c r="F76" s="59"/>
      <c r="G76" s="61"/>
      <c r="H76" s="55" t="str">
        <f>IF(E75="","","実績")</f>
        <v/>
      </c>
      <c r="I76" s="55"/>
      <c r="J76" s="55"/>
      <c r="K76" s="10">
        <f t="shared" si="14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73" t="s">
        <v>44</v>
      </c>
      <c r="B77" s="74"/>
      <c r="C77" s="74"/>
      <c r="D77" s="75"/>
      <c r="E77" s="79"/>
      <c r="F77" s="79"/>
      <c r="G77" s="117"/>
      <c r="H77" s="20" t="s">
        <v>14</v>
      </c>
      <c r="I77" s="20"/>
      <c r="J77" s="20"/>
      <c r="K77" s="21">
        <f>SUMPRODUCT((MOD(ROW(K$79:K$84),2)=1)*K$79:K$84)</f>
        <v>25.5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76"/>
      <c r="B78" s="77"/>
      <c r="C78" s="77"/>
      <c r="D78" s="78"/>
      <c r="E78" s="80"/>
      <c r="F78" s="80"/>
      <c r="G78" s="118"/>
      <c r="H78" s="7" t="s">
        <v>15</v>
      </c>
      <c r="I78" s="7"/>
      <c r="J78" s="7"/>
      <c r="K78" s="15">
        <f>SUMPRODUCT((MOD(ROW(K$79:K$84),2)=0)*K$79:K$84)</f>
        <v>0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0</v>
      </c>
      <c r="Q78" s="36">
        <f t="shared" si="16"/>
        <v>0</v>
      </c>
    </row>
    <row r="79" spans="1:17" ht="12" customHeight="1" x14ac:dyDescent="0.15">
      <c r="A79" s="70">
        <v>1</v>
      </c>
      <c r="B79" s="64" t="s">
        <v>28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70"/>
      <c r="B81" s="72" t="s">
        <v>18</v>
      </c>
      <c r="C81" s="64" t="s">
        <v>45</v>
      </c>
      <c r="D81" s="66"/>
      <c r="E81" s="58"/>
      <c r="F81" s="58"/>
      <c r="G81" s="60"/>
      <c r="H81" s="8" t="str">
        <f>IF(E81="","","予定")</f>
        <v/>
      </c>
      <c r="I81" s="8" t="s">
        <v>41</v>
      </c>
      <c r="J81" s="8">
        <v>6</v>
      </c>
      <c r="K81" s="9">
        <f>SUM(L81:Q81)</f>
        <v>15</v>
      </c>
      <c r="L81" s="33"/>
      <c r="M81" s="31"/>
      <c r="N81" s="31">
        <f>0.75*6</f>
        <v>4.5</v>
      </c>
      <c r="O81" s="31">
        <f>1.25*6</f>
        <v>7.5</v>
      </c>
      <c r="P81" s="31">
        <f>0.5*6</f>
        <v>3</v>
      </c>
      <c r="Q81" s="31"/>
    </row>
    <row r="82" spans="1:17" ht="12" customHeight="1" x14ac:dyDescent="0.15">
      <c r="A82" s="71"/>
      <c r="B82" s="61"/>
      <c r="C82" s="67"/>
      <c r="D82" s="69"/>
      <c r="E82" s="59"/>
      <c r="F82" s="59"/>
      <c r="G82" s="61"/>
      <c r="H82" s="55" t="str">
        <f>IF(E81="","","実績")</f>
        <v/>
      </c>
      <c r="I82" s="55"/>
      <c r="J82" s="55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70"/>
      <c r="B83" s="72" t="s">
        <v>20</v>
      </c>
      <c r="C83" s="64" t="s">
        <v>46</v>
      </c>
      <c r="D83" s="66"/>
      <c r="E83" s="58"/>
      <c r="F83" s="58"/>
      <c r="G83" s="60"/>
      <c r="H83" s="8" t="str">
        <f>IF(E83="","","予定")</f>
        <v/>
      </c>
      <c r="I83" s="8" t="s">
        <v>41</v>
      </c>
      <c r="J83" s="8">
        <v>6</v>
      </c>
      <c r="K83" s="9">
        <f>SUM(L83:Q83)</f>
        <v>10.5</v>
      </c>
      <c r="L83" s="33"/>
      <c r="M83" s="31"/>
      <c r="N83" s="31"/>
      <c r="O83" s="31">
        <f>1.25*6</f>
        <v>7.5</v>
      </c>
      <c r="P83" s="31">
        <f>0.5*6</f>
        <v>3</v>
      </c>
      <c r="Q83" s="31"/>
    </row>
    <row r="84" spans="1:17" ht="12" customHeight="1" x14ac:dyDescent="0.15">
      <c r="A84" s="71"/>
      <c r="B84" s="61"/>
      <c r="C84" s="67"/>
      <c r="D84" s="69"/>
      <c r="E84" s="59"/>
      <c r="F84" s="59"/>
      <c r="G84" s="61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3" t="s">
        <v>47</v>
      </c>
      <c r="B85" s="74"/>
      <c r="C85" s="74"/>
      <c r="D85" s="75"/>
      <c r="E85" s="79"/>
      <c r="F85" s="79"/>
      <c r="G85" s="117"/>
      <c r="H85" s="20" t="s">
        <v>14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76"/>
      <c r="B86" s="77"/>
      <c r="C86" s="77"/>
      <c r="D86" s="78"/>
      <c r="E86" s="80"/>
      <c r="F86" s="80"/>
      <c r="G86" s="118"/>
      <c r="H86" s="7" t="s">
        <v>15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70">
        <v>1</v>
      </c>
      <c r="B87" s="64" t="s">
        <v>28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70"/>
      <c r="B89" s="72" t="s">
        <v>18</v>
      </c>
      <c r="C89" s="64" t="s">
        <v>48</v>
      </c>
      <c r="D89" s="66"/>
      <c r="E89" s="58"/>
      <c r="F89" s="58"/>
      <c r="G89" s="60"/>
      <c r="H89" s="8" t="str">
        <f>IF(E89="","","予定")</f>
        <v/>
      </c>
      <c r="I89" s="8" t="s">
        <v>41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71"/>
      <c r="B90" s="61"/>
      <c r="C90" s="67"/>
      <c r="D90" s="69"/>
      <c r="E90" s="59"/>
      <c r="F90" s="59"/>
      <c r="G90" s="61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70"/>
      <c r="B91" s="72" t="s">
        <v>20</v>
      </c>
      <c r="C91" s="123" t="s">
        <v>49</v>
      </c>
      <c r="D91" s="66"/>
      <c r="E91" s="58"/>
      <c r="F91" s="58"/>
      <c r="G91" s="60"/>
      <c r="H91" s="8" t="str">
        <f>IF(E91="","","予定")</f>
        <v/>
      </c>
      <c r="I91" s="8" t="s">
        <v>41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71"/>
      <c r="B92" s="61"/>
      <c r="C92" s="67"/>
      <c r="D92" s="69"/>
      <c r="E92" s="59"/>
      <c r="F92" s="59"/>
      <c r="G92" s="61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70">
        <v>2</v>
      </c>
      <c r="B93" s="64" t="s">
        <v>22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70"/>
      <c r="B95" s="72" t="s">
        <v>18</v>
      </c>
      <c r="C95" s="64" t="s">
        <v>22</v>
      </c>
      <c r="D95" s="66"/>
      <c r="E95" s="58"/>
      <c r="F95" s="58"/>
      <c r="G95" s="60"/>
      <c r="H95" s="8" t="str">
        <f>IF(E95="","","予定")</f>
        <v/>
      </c>
      <c r="I95" s="8" t="s">
        <v>41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71"/>
      <c r="B96" s="61"/>
      <c r="C96" s="67"/>
      <c r="D96" s="69"/>
      <c r="E96" s="59"/>
      <c r="F96" s="59"/>
      <c r="G96" s="61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70"/>
      <c r="B97" s="72" t="s">
        <v>20</v>
      </c>
      <c r="C97" s="64" t="s">
        <v>36</v>
      </c>
      <c r="D97" s="66"/>
      <c r="E97" s="58"/>
      <c r="F97" s="58"/>
      <c r="G97" s="60"/>
      <c r="H97" s="8" t="str">
        <f>IF(E97="","","予定")</f>
        <v/>
      </c>
      <c r="I97" s="8" t="s">
        <v>59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71"/>
      <c r="B98" s="61"/>
      <c r="C98" s="67"/>
      <c r="D98" s="69"/>
      <c r="E98" s="59"/>
      <c r="F98" s="59"/>
      <c r="G98" s="61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3" t="s">
        <v>50</v>
      </c>
      <c r="B99" s="74"/>
      <c r="C99" s="74"/>
      <c r="D99" s="75"/>
      <c r="E99" s="79"/>
      <c r="F99" s="79"/>
      <c r="G99" s="117"/>
      <c r="H99" s="20" t="s">
        <v>14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15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70">
        <v>1</v>
      </c>
      <c r="B101" s="64" t="s">
        <v>28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70"/>
      <c r="B103" s="72" t="s">
        <v>18</v>
      </c>
      <c r="C103" s="64" t="s">
        <v>51</v>
      </c>
      <c r="D103" s="66"/>
      <c r="E103" s="58"/>
      <c r="F103" s="58"/>
      <c r="G103" s="60"/>
      <c r="H103" s="8" t="str">
        <f>IF(E103="","","予定")</f>
        <v/>
      </c>
      <c r="I103" s="8" t="s">
        <v>41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71"/>
      <c r="B104" s="61"/>
      <c r="C104" s="67"/>
      <c r="D104" s="69"/>
      <c r="E104" s="59"/>
      <c r="F104" s="59"/>
      <c r="G104" s="61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70"/>
      <c r="B105" s="72" t="s">
        <v>20</v>
      </c>
      <c r="C105" s="64" t="s">
        <v>52</v>
      </c>
      <c r="D105" s="66"/>
      <c r="E105" s="58"/>
      <c r="F105" s="58"/>
      <c r="G105" s="60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71"/>
      <c r="B106" s="61"/>
      <c r="C106" s="67"/>
      <c r="D106" s="69"/>
      <c r="E106" s="59"/>
      <c r="F106" s="59"/>
      <c r="G106" s="61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70">
        <v>2</v>
      </c>
      <c r="B107" s="64" t="s">
        <v>22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70"/>
      <c r="B109" s="72" t="s">
        <v>18</v>
      </c>
      <c r="C109" s="64" t="s">
        <v>22</v>
      </c>
      <c r="D109" s="66"/>
      <c r="E109" s="58"/>
      <c r="F109" s="58"/>
      <c r="G109" s="60"/>
      <c r="H109" s="8" t="str">
        <f>IF(E109="","","予定")</f>
        <v/>
      </c>
      <c r="I109" s="8" t="s">
        <v>41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71"/>
      <c r="B110" s="61"/>
      <c r="C110" s="67"/>
      <c r="D110" s="69"/>
      <c r="E110" s="59"/>
      <c r="F110" s="59"/>
      <c r="G110" s="61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70"/>
      <c r="B111" s="72" t="s">
        <v>20</v>
      </c>
      <c r="C111" s="64" t="s">
        <v>36</v>
      </c>
      <c r="D111" s="66"/>
      <c r="E111" s="58"/>
      <c r="F111" s="58"/>
      <c r="G111" s="60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71"/>
      <c r="B112" s="61"/>
      <c r="C112" s="67"/>
      <c r="D112" s="69"/>
      <c r="E112" s="59"/>
      <c r="F112" s="59"/>
      <c r="G112" s="61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101:Q112 L9:Q18 M21:Q22 L25:Q26 M27:Q27 M28:O28 Q28 L35:Q36 L32:M32 L31:Q31 N32:Q34 M29:Q30 Q65:Q66 L65:O66 L87:Q98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 L67:Q76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2020-06-11T02:05:00Z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