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/>
  <xr:revisionPtr revIDLastSave="0" documentId="13_ncr:1_{8C9A9940-4C64-4BE7-B40E-5C7CFA8196A2}" xr6:coauthVersionLast="44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反復1" sheetId="1" r:id="rId1"/>
  </sheets>
  <definedNames>
    <definedName name="_xlnm._FilterDatabase" localSheetId="0">反復1!$A$2:$K$112</definedName>
    <definedName name="Z_06B4DFBD_5C79_4F68_BC65_4B644EFEC328_.wvu.FilterData" localSheetId="0">反復1!$A$2:$K$112</definedName>
    <definedName name="Z_13300026_52A2_4B1C_AF85_0E595E74FA6A_.wvu.FilterData" localSheetId="0">反復1!$A$2:$K$42</definedName>
    <definedName name="Z_13C6CEA1_A12C_4A33_89F7_C42E7D2D6F4C_.wvu.FilterData" localSheetId="0">反復1!$A$2:$K$112</definedName>
    <definedName name="Z_1E55FDE8_1C28_486A_8B3E_42FD0F6C2C5B_.wvu.FilterData" localSheetId="0">反復1!$A$2:$K$112</definedName>
    <definedName name="Z_21FBC5F9_AF3B_4473_989A_86C5A84F6064_.wvu.FilterData" localSheetId="0">反復1!$A$2:$K$112</definedName>
    <definedName name="Z_2A20DDA5_C3AD_45D2_BBAE_7EF4CAD0D0A5_.wvu.FilterData" localSheetId="0">反復1!$A$2:$K$112</definedName>
    <definedName name="Z_2BF0F97D_4AD0_498E_8187_CCDEB4673F6D_.wvu.FilterData" localSheetId="0">反復1!$A$2:$K$112</definedName>
    <definedName name="Z_343C42DD_9251_44B2_B0A9_CFBACE255501_.wvu.FilterData" localSheetId="0">反復1!$A$2:$K$112</definedName>
    <definedName name="Z_350595A1_4547_4664_AC00_794421130F85_.wvu.FilterData" localSheetId="0">反復1!$A$2:$K$112</definedName>
    <definedName name="Z_3CA9D375_79FE_4C19_8F1E_68AB9CB3823D_.wvu.FilterData" localSheetId="0">反復1!$A$2:$K$112</definedName>
    <definedName name="Z_408C9ACA_7488_4C10_BEC8_7E0F9F73D3C5_.wvu.FilterData" localSheetId="0">反復1!$A$2:$K$112</definedName>
    <definedName name="Z_433F3EDA_51A7_4B49_958B_0F012875F8AF_.wvu.FilterData" localSheetId="0">反復1!$A$2:$K$112</definedName>
    <definedName name="Z_49C0C027_3D46_416E_A323_D42EDEBD532E_.wvu.FilterData" localSheetId="0">反復1!$A$2:$K$112</definedName>
    <definedName name="Z_4A2E4620_325F_4662_9CE6_35123314BFF4_.wvu.FilterData" localSheetId="0">反復1!$A$2:$K$112</definedName>
    <definedName name="Z_51ABB13D_24EE_492B_9521_A374D8294F91_.wvu.FilterData" localSheetId="0">反復1!$A$2:$K$112</definedName>
    <definedName name="Z_56E77848_89DE_4B72_90E9_E70847C5962A_.wvu.FilterData" localSheetId="0">反復1!$A$2:$K$112</definedName>
    <definedName name="Z_5E0394B4_808B_4DAA_BA0F_DD6C2B48C4D4_.wvu.FilterData" localSheetId="0">反復1!$A$2:$K$112</definedName>
    <definedName name="Z_60BF0A44_7051_4FB3_B37F_E5E315AEAC61_.wvu.FilterData" localSheetId="0">反復1!$A$2:$K$112</definedName>
    <definedName name="Z_65B35576_6CD8_4479_932B_8D8438F861BA_.wvu.FilterData" localSheetId="0">反復1!$A$2:$K$112</definedName>
    <definedName name="Z_6A99DAE4_A408_4B3C_9280_F3C47F95A0B1_.wvu.FilterData" localSheetId="0">反復1!$A$2:$K$112</definedName>
    <definedName name="Z_6AF7E15C_8C49_48EA_9BDC_7A0EEE79AE24_.wvu.FilterData" localSheetId="0">反復1!$A$2:$K$112</definedName>
    <definedName name="Z_73FF8A18_079E_4A14_99B3_579F6590DC13_.wvu.FilterData" localSheetId="0">反復1!$A$2:$K$112</definedName>
    <definedName name="Z_7AE0FA4E_81C9_45EC_B2DB_C6247E14F5E0_.wvu.FilterData" localSheetId="0">反復1!$A$2:$K$112</definedName>
    <definedName name="Z_8A4B12B4_91D3_4448_8425_504FF29E5A65_.wvu.FilterData" localSheetId="0">反復1!$A$2:$K$112</definedName>
    <definedName name="Z_8E7AE198_3EE8_4BDE_ADE2_A63493790568_.wvu.FilterData" localSheetId="0">反復1!$A$2:$K$112</definedName>
    <definedName name="Z_8FA1161B_E5C7_4B98_A276_09F3AC74935B_.wvu.FilterData" localSheetId="0">反復1!$A$2:$K$112</definedName>
    <definedName name="Z_945DB674_08BC_4253_A681_8916477CFC31_.wvu.FilterData" localSheetId="0">反復1!$A$2:$K$112</definedName>
    <definedName name="Z_AF8318F2_2F54_4A3D_B99D_64D1544042E4_.wvu.FilterData" localSheetId="0">反復1!$A$2:$K$112</definedName>
    <definedName name="Z_C20D0F0B_6490_48F9_9B43_65E5CF186637_.wvu.FilterData" localSheetId="0">反復1!$A$2:$K$112</definedName>
    <definedName name="Z_C2BF16E1_7AFA_43D9_AD3E_7077A0E61F43_.wvu.FilterData" localSheetId="0">反復1!$A$2:$K$112</definedName>
    <definedName name="Z_C44183A6_D8EF_40F3_8BE1_8B99DF4211BA_.wvu.FilterData" localSheetId="0">反復1!$A$2:$K$112</definedName>
    <definedName name="Z_C4CDCC8E_83D2_43EC_AE5F_18F8961A982A_.wvu.FilterData" localSheetId="0">反復1!$A$2:$K$112</definedName>
    <definedName name="Z_C8D5D480_2A49_40BE_B7A6_454EA23640FF_.wvu.FilterData" localSheetId="0">反復1!$A$2:$K$112</definedName>
    <definedName name="Z_D1EAD80E_E4BF_4EBC_BAEB_CAB23319AEE9_.wvu.FilterData" localSheetId="0">反復1!$A$2:$K$112</definedName>
    <definedName name="Z_D5EBC936_A13E_4C94_82B6_E58FEDF178A0_.wvu.FilterData" localSheetId="0">反復1!$A$2:$K$112</definedName>
    <definedName name="Z_DDCCCC0A_A081_4F8C_9525_39840C27F342_.wvu.FilterData" localSheetId="0">反復1!$A$2:$K$112</definedName>
    <definedName name="Z_DF660335_9F5E_4A1D_B503_E1BBFDACAE7F_.wvu.FilterData" localSheetId="0">反復1!$A$2:$K$112</definedName>
    <definedName name="Z_E065FE35_0834_4DD0_B998_91253A3BB47D_.wvu.FilterData" localSheetId="0">反復1!$A$2:$K$112</definedName>
    <definedName name="Z_E7CD2CEA_4573_49C3_BCAB_C3B229B6682B_.wvu.FilterData" localSheetId="0">反復1!$A$2:$K$112</definedName>
    <definedName name="Z_EDE81CA1_484F_45F9_B8CA_0958EC6CFEE2_.wvu.FilterData" localSheetId="0">反復1!$A$2:$K$112</definedName>
    <definedName name="Z_F55870F9_E82A_4267_AED3_94CF07AEF80F_.wvu.FilterData" localSheetId="0">反復1!$A$2:$K$112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17" i="1" l="1"/>
  <c r="M19" i="1"/>
  <c r="N37" i="1"/>
  <c r="K11" i="1" l="1"/>
  <c r="M60" i="1" l="1"/>
  <c r="Q60" i="1"/>
  <c r="R60" i="1"/>
  <c r="S60" i="1"/>
  <c r="L60" i="1"/>
  <c r="M100" i="1"/>
  <c r="N100" i="1"/>
  <c r="O100" i="1"/>
  <c r="P100" i="1"/>
  <c r="Q100" i="1"/>
  <c r="S100" i="1"/>
  <c r="L100" i="1"/>
  <c r="M86" i="1"/>
  <c r="N86" i="1"/>
  <c r="O86" i="1"/>
  <c r="P86" i="1"/>
  <c r="Q86" i="1"/>
  <c r="S86" i="1"/>
  <c r="L86" i="1"/>
  <c r="N63" i="1"/>
  <c r="N60" i="1" s="1"/>
  <c r="O65" i="1"/>
  <c r="O63" i="1"/>
  <c r="L78" i="1"/>
  <c r="N78" i="1"/>
  <c r="O78" i="1"/>
  <c r="R78" i="1"/>
  <c r="S78" i="1"/>
  <c r="M78" i="1"/>
  <c r="L44" i="1"/>
  <c r="O44" i="1"/>
  <c r="P44" i="1"/>
  <c r="Q44" i="1"/>
  <c r="R44" i="1"/>
  <c r="S44" i="1"/>
  <c r="R111" i="1" l="1"/>
  <c r="R109" i="1"/>
  <c r="R105" i="1"/>
  <c r="R103" i="1"/>
  <c r="R100" i="1" s="1"/>
  <c r="R91" i="1"/>
  <c r="R89" i="1"/>
  <c r="Q81" i="1"/>
  <c r="P71" i="1"/>
  <c r="P81" i="1"/>
  <c r="P78" i="1" s="1"/>
  <c r="P73" i="1"/>
  <c r="N49" i="1" l="1"/>
  <c r="M49" i="1"/>
  <c r="M47" i="1"/>
  <c r="S6" i="1"/>
  <c r="L99" i="1"/>
  <c r="M99" i="1"/>
  <c r="N99" i="1"/>
  <c r="O99" i="1"/>
  <c r="P99" i="1"/>
  <c r="Q99" i="1"/>
  <c r="R99" i="1"/>
  <c r="S99" i="1"/>
  <c r="L85" i="1"/>
  <c r="M85" i="1"/>
  <c r="N85" i="1"/>
  <c r="O85" i="1"/>
  <c r="P85" i="1"/>
  <c r="S85" i="1"/>
  <c r="Q85" i="1"/>
  <c r="L77" i="1"/>
  <c r="M77" i="1"/>
  <c r="N77" i="1"/>
  <c r="O77" i="1"/>
  <c r="P77" i="1"/>
  <c r="R77" i="1"/>
  <c r="S77" i="1"/>
  <c r="L59" i="1"/>
  <c r="M59" i="1"/>
  <c r="N59" i="1"/>
  <c r="Q59" i="1"/>
  <c r="R59" i="1"/>
  <c r="S59" i="1"/>
  <c r="L43" i="1"/>
  <c r="M43" i="1"/>
  <c r="O43" i="1"/>
  <c r="P43" i="1"/>
  <c r="Q43" i="1"/>
  <c r="R43" i="1"/>
  <c r="S43" i="1"/>
  <c r="Q23" i="1"/>
  <c r="P23" i="1"/>
  <c r="O23" i="1"/>
  <c r="N23" i="1"/>
  <c r="R23" i="1"/>
  <c r="S23" i="1"/>
  <c r="R95" i="1"/>
  <c r="Q83" i="1"/>
  <c r="P75" i="1"/>
  <c r="O67" i="1"/>
  <c r="N55" i="1"/>
  <c r="N53" i="1"/>
  <c r="N43" i="1" s="1"/>
  <c r="O60" i="1" l="1"/>
  <c r="O59" i="1"/>
  <c r="P60" i="1"/>
  <c r="P59" i="1"/>
  <c r="Q78" i="1"/>
  <c r="Q77" i="1"/>
  <c r="R86" i="1"/>
  <c r="R85" i="1"/>
  <c r="M44" i="1"/>
  <c r="K47" i="1"/>
  <c r="N44" i="1"/>
  <c r="K66" i="1"/>
  <c r="H66" i="1"/>
  <c r="K65" i="1"/>
  <c r="H65" i="1"/>
  <c r="K40" i="1" l="1"/>
  <c r="H40" i="1"/>
  <c r="K39" i="1"/>
  <c r="H39" i="1"/>
  <c r="M31" i="1" l="1"/>
  <c r="M27" i="1"/>
  <c r="M29" i="1"/>
  <c r="K29" i="1" s="1"/>
  <c r="K37" i="1"/>
  <c r="M33" i="1"/>
  <c r="M21" i="1"/>
  <c r="K19" i="1"/>
  <c r="K17" i="1"/>
  <c r="K21" i="1"/>
  <c r="K42" i="1"/>
  <c r="H42" i="1"/>
  <c r="K41" i="1"/>
  <c r="H41" i="1"/>
  <c r="K38" i="1"/>
  <c r="H38" i="1"/>
  <c r="H37" i="1"/>
  <c r="K27" i="1" l="1"/>
  <c r="L23" i="1"/>
  <c r="M23" i="1"/>
  <c r="K33" i="1"/>
  <c r="K22" i="1"/>
  <c r="H22" i="1"/>
  <c r="H21" i="1"/>
  <c r="H29" i="1" l="1"/>
  <c r="K98" i="1" l="1"/>
  <c r="H98" i="1"/>
  <c r="K97" i="1"/>
  <c r="H97" i="1"/>
  <c r="K96" i="1"/>
  <c r="H96" i="1"/>
  <c r="K95" i="1"/>
  <c r="H95" i="1"/>
  <c r="H94" i="1"/>
  <c r="H93" i="1"/>
  <c r="K92" i="1"/>
  <c r="H92" i="1"/>
  <c r="K91" i="1"/>
  <c r="H91" i="1"/>
  <c r="K90" i="1"/>
  <c r="H90" i="1"/>
  <c r="K89" i="1"/>
  <c r="H89" i="1"/>
  <c r="H88" i="1"/>
  <c r="H87" i="1"/>
  <c r="K84" i="1"/>
  <c r="H84" i="1"/>
  <c r="K83" i="1"/>
  <c r="H83" i="1"/>
  <c r="K82" i="1"/>
  <c r="H82" i="1"/>
  <c r="K81" i="1"/>
  <c r="H81" i="1"/>
  <c r="H80" i="1"/>
  <c r="H79" i="1"/>
  <c r="K76" i="1"/>
  <c r="H76" i="1"/>
  <c r="K75" i="1"/>
  <c r="H75" i="1"/>
  <c r="K74" i="1"/>
  <c r="H74" i="1"/>
  <c r="K73" i="1"/>
  <c r="H73" i="1"/>
  <c r="K72" i="1"/>
  <c r="H72" i="1"/>
  <c r="K71" i="1"/>
  <c r="H71" i="1"/>
  <c r="H70" i="1"/>
  <c r="H69" i="1"/>
  <c r="K68" i="1"/>
  <c r="H68" i="1"/>
  <c r="K67" i="1"/>
  <c r="H67" i="1"/>
  <c r="K64" i="1"/>
  <c r="H64" i="1"/>
  <c r="K63" i="1"/>
  <c r="H63" i="1"/>
  <c r="H62" i="1"/>
  <c r="H61" i="1"/>
  <c r="K20" i="1"/>
  <c r="H20" i="1"/>
  <c r="H19" i="1"/>
  <c r="K58" i="1"/>
  <c r="H58" i="1"/>
  <c r="K57" i="1"/>
  <c r="H57" i="1"/>
  <c r="K56" i="1"/>
  <c r="H56" i="1"/>
  <c r="K55" i="1"/>
  <c r="H55" i="1"/>
  <c r="K54" i="1"/>
  <c r="H54" i="1"/>
  <c r="K53" i="1"/>
  <c r="H53" i="1"/>
  <c r="H52" i="1"/>
  <c r="H51" i="1"/>
  <c r="K50" i="1"/>
  <c r="H50" i="1"/>
  <c r="K49" i="1"/>
  <c r="H49" i="1"/>
  <c r="K48" i="1"/>
  <c r="H48" i="1"/>
  <c r="H47" i="1"/>
  <c r="H46" i="1"/>
  <c r="H45" i="1"/>
  <c r="K59" i="1" l="1"/>
  <c r="K60" i="1"/>
  <c r="K78" i="1"/>
  <c r="K85" i="1"/>
  <c r="K86" i="1"/>
  <c r="K77" i="1"/>
  <c r="K43" i="1"/>
  <c r="K44" i="1"/>
  <c r="K104" i="1"/>
  <c r="K105" i="1"/>
  <c r="K106" i="1"/>
  <c r="K109" i="1"/>
  <c r="K110" i="1"/>
  <c r="K111" i="1"/>
  <c r="K112" i="1"/>
  <c r="K103" i="1"/>
  <c r="K28" i="1"/>
  <c r="K30" i="1"/>
  <c r="K31" i="1"/>
  <c r="K32" i="1"/>
  <c r="K34" i="1"/>
  <c r="K24" i="1" s="1"/>
  <c r="K12" i="1"/>
  <c r="K13" i="1"/>
  <c r="K14" i="1"/>
  <c r="K18" i="1"/>
  <c r="K23" i="1" l="1"/>
  <c r="K100" i="1"/>
  <c r="K99" i="1"/>
  <c r="K8" i="1"/>
  <c r="K7" i="1"/>
  <c r="L7" i="1" l="1"/>
  <c r="L5" i="1" s="1"/>
  <c r="M7" i="1"/>
  <c r="M5" i="1" s="1"/>
  <c r="N7" i="1"/>
  <c r="N5" i="1" s="1"/>
  <c r="P7" i="1"/>
  <c r="P5" i="1" s="1"/>
  <c r="R7" i="1"/>
  <c r="R5" i="1" s="1"/>
  <c r="L8" i="1"/>
  <c r="M8" i="1"/>
  <c r="N8" i="1"/>
  <c r="P8" i="1"/>
  <c r="R8" i="1"/>
  <c r="H9" i="1"/>
  <c r="H10" i="1"/>
  <c r="H11" i="1"/>
  <c r="H12" i="1"/>
  <c r="H13" i="1"/>
  <c r="H14" i="1"/>
  <c r="H15" i="1"/>
  <c r="H16" i="1"/>
  <c r="H17" i="1"/>
  <c r="H18" i="1"/>
  <c r="O7" i="1"/>
  <c r="O5" i="1" s="1"/>
  <c r="Q8" i="1"/>
  <c r="S7" i="1"/>
  <c r="S5" i="1" s="1"/>
  <c r="L24" i="1"/>
  <c r="M24" i="1"/>
  <c r="N24" i="1"/>
  <c r="O24" i="1"/>
  <c r="P24" i="1"/>
  <c r="Q24" i="1"/>
  <c r="R24" i="1"/>
  <c r="S24" i="1"/>
  <c r="H25" i="1"/>
  <c r="H26" i="1"/>
  <c r="H27" i="1"/>
  <c r="H28" i="1"/>
  <c r="H30" i="1"/>
  <c r="H31" i="1"/>
  <c r="H32" i="1"/>
  <c r="H33" i="1"/>
  <c r="H34" i="1"/>
  <c r="H35" i="1"/>
  <c r="H36" i="1"/>
  <c r="H101" i="1"/>
  <c r="H102" i="1"/>
  <c r="H103" i="1"/>
  <c r="K5" i="1"/>
  <c r="H104" i="1"/>
  <c r="H105" i="1"/>
  <c r="H106" i="1"/>
  <c r="H107" i="1"/>
  <c r="H108" i="1"/>
  <c r="H109" i="1"/>
  <c r="H110" i="1"/>
  <c r="H111" i="1"/>
  <c r="H112" i="1"/>
  <c r="L6" i="1" l="1"/>
  <c r="P6" i="1"/>
  <c r="Q6" i="1"/>
  <c r="O6" i="1"/>
  <c r="M6" i="1"/>
  <c r="K6" i="1"/>
  <c r="O8" i="1"/>
  <c r="N6" i="1" s="1"/>
  <c r="S8" i="1"/>
  <c r="R6" i="1" s="1"/>
  <c r="Q7" i="1"/>
  <c r="Q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K1" authorId="0" shapeId="0" xr:uid="{00000000-0006-0000-0000-000001000000}">
      <text>
        <r>
          <rPr>
            <b/>
            <sz val="9"/>
            <color indexed="81"/>
            <rFont val="ＭＳ Ｐゴシック"/>
            <family val="3"/>
            <charset val="128"/>
          </rPr>
          <t>以下の式で自動算出する
担当人数×時間
上記式では、正確に記録できない項目のみ、手動入力すること</t>
        </r>
      </text>
    </comment>
  </commentList>
</comments>
</file>

<file path=xl/sharedStrings.xml><?xml version="1.0" encoding="utf-8"?>
<sst xmlns="http://schemas.openxmlformats.org/spreadsheetml/2006/main" count="160" uniqueCount="64">
  <si>
    <t>タスク/ワークパッケージ</t>
    <phoneticPr fontId="1"/>
  </si>
  <si>
    <t>分類</t>
    <rPh sb="0" eb="2">
      <t>ブンルイ</t>
    </rPh>
    <phoneticPr fontId="1"/>
  </si>
  <si>
    <t>状況</t>
    <rPh sb="0" eb="2">
      <t>ジョウキョウ</t>
    </rPh>
    <phoneticPr fontId="1"/>
  </si>
  <si>
    <t>備考</t>
    <rPh sb="0" eb="2">
      <t>ビコウ</t>
    </rPh>
    <phoneticPr fontId="1"/>
  </si>
  <si>
    <t>予定/実績</t>
    <rPh sb="0" eb="2">
      <t>ヨテイ</t>
    </rPh>
    <rPh sb="3" eb="5">
      <t>ジッセキ</t>
    </rPh>
    <phoneticPr fontId="1"/>
  </si>
  <si>
    <t>担当者</t>
    <rPh sb="0" eb="3">
      <t>タントウシャ</t>
    </rPh>
    <phoneticPr fontId="1"/>
  </si>
  <si>
    <t>担当人数</t>
    <rPh sb="0" eb="2">
      <t>タントウ</t>
    </rPh>
    <rPh sb="2" eb="4">
      <t>ニンズウ</t>
    </rPh>
    <phoneticPr fontId="1"/>
  </si>
  <si>
    <t>工数</t>
    <rPh sb="0" eb="2">
      <t>コウスウ</t>
    </rPh>
    <phoneticPr fontId="1"/>
  </si>
  <si>
    <t>火</t>
    <rPh sb="0" eb="1">
      <t>カ</t>
    </rPh>
    <phoneticPr fontId="1"/>
  </si>
  <si>
    <t>水</t>
    <rPh sb="0" eb="1">
      <t>スイ</t>
    </rPh>
    <phoneticPr fontId="1"/>
  </si>
  <si>
    <t>木</t>
  </si>
  <si>
    <t>金</t>
  </si>
  <si>
    <t>1日目</t>
    <rPh sb="1" eb="2">
      <t>ニチ</t>
    </rPh>
    <rPh sb="2" eb="3">
      <t>メ</t>
    </rPh>
    <phoneticPr fontId="1"/>
  </si>
  <si>
    <t>2日目</t>
    <rPh sb="1" eb="2">
      <t>ニチ</t>
    </rPh>
    <rPh sb="2" eb="3">
      <t>メ</t>
    </rPh>
    <phoneticPr fontId="1"/>
  </si>
  <si>
    <t>3日目</t>
    <rPh sb="1" eb="2">
      <t>ニチ</t>
    </rPh>
    <rPh sb="2" eb="3">
      <t>メ</t>
    </rPh>
    <phoneticPr fontId="1"/>
  </si>
  <si>
    <t>4日目</t>
    <rPh sb="1" eb="2">
      <t>ニチ</t>
    </rPh>
    <rPh sb="2" eb="3">
      <t>メ</t>
    </rPh>
    <phoneticPr fontId="1"/>
  </si>
  <si>
    <t>午前</t>
    <rPh sb="0" eb="2">
      <t>ゴゼン</t>
    </rPh>
    <phoneticPr fontId="1"/>
  </si>
  <si>
    <t>午後</t>
    <rPh sb="0" eb="2">
      <t>ゴゴ</t>
    </rPh>
    <phoneticPr fontId="1"/>
  </si>
  <si>
    <t>トータル</t>
    <phoneticPr fontId="1"/>
  </si>
  <si>
    <t>予定</t>
    <rPh sb="0" eb="2">
      <t>ヨテイ</t>
    </rPh>
    <phoneticPr fontId="1"/>
  </si>
  <si>
    <t>実績</t>
    <rPh sb="0" eb="2">
      <t>ジッセキ</t>
    </rPh>
    <phoneticPr fontId="1"/>
  </si>
  <si>
    <t>A.計画立案</t>
    <rPh sb="2" eb="4">
      <t>ケイカク</t>
    </rPh>
    <rPh sb="4" eb="6">
      <t>リツアン</t>
    </rPh>
    <phoneticPr fontId="1"/>
  </si>
  <si>
    <t>成果物作成</t>
    <rPh sb="0" eb="2">
      <t>セイカ</t>
    </rPh>
    <rPh sb="2" eb="3">
      <t>ブツ</t>
    </rPh>
    <rPh sb="3" eb="5">
      <t>サクセイ</t>
    </rPh>
    <phoneticPr fontId="1"/>
  </si>
  <si>
    <t>a</t>
    <phoneticPr fontId="1"/>
  </si>
  <si>
    <t>反復計画書</t>
    <rPh sb="0" eb="2">
      <t>ハンプク</t>
    </rPh>
    <rPh sb="2" eb="5">
      <t>ケイカクショ</t>
    </rPh>
    <phoneticPr fontId="1"/>
  </si>
  <si>
    <t>b</t>
    <phoneticPr fontId="1"/>
  </si>
  <si>
    <t>WBSガントチャート</t>
    <phoneticPr fontId="1"/>
  </si>
  <si>
    <t>レビュー</t>
    <phoneticPr fontId="1"/>
  </si>
  <si>
    <t>レビュー指摘修正</t>
    <rPh sb="4" eb="6">
      <t>シテキ</t>
    </rPh>
    <rPh sb="6" eb="8">
      <t>シュウセイ</t>
    </rPh>
    <phoneticPr fontId="1"/>
  </si>
  <si>
    <t>c</t>
    <phoneticPr fontId="1"/>
  </si>
  <si>
    <t>レビュー議事録作成</t>
    <rPh sb="4" eb="7">
      <t>ギジロク</t>
    </rPh>
    <rPh sb="7" eb="9">
      <t>サクセイ</t>
    </rPh>
    <phoneticPr fontId="1"/>
  </si>
  <si>
    <t>B.要求分析</t>
    <rPh sb="2" eb="4">
      <t>ヨウキュウ</t>
    </rPh>
    <rPh sb="4" eb="6">
      <t>ブンセキ</t>
    </rPh>
    <phoneticPr fontId="1"/>
  </si>
  <si>
    <t>成果物作成</t>
    <rPh sb="0" eb="3">
      <t>セイカブツ</t>
    </rPh>
    <rPh sb="3" eb="5">
      <t>サクセイ</t>
    </rPh>
    <phoneticPr fontId="1"/>
  </si>
  <si>
    <t>ユースケース図</t>
    <rPh sb="6" eb="7">
      <t>ズ</t>
    </rPh>
    <phoneticPr fontId="1"/>
  </si>
  <si>
    <t>ユースケース記述</t>
    <rPh sb="6" eb="8">
      <t>キジュツ</t>
    </rPh>
    <phoneticPr fontId="1"/>
  </si>
  <si>
    <t>非機能要求一覧</t>
    <rPh sb="0" eb="7">
      <t>ヒキノウヨウキュウイチラン</t>
    </rPh>
    <phoneticPr fontId="1"/>
  </si>
  <si>
    <t>d</t>
    <phoneticPr fontId="1"/>
  </si>
  <si>
    <t>システムテスト仕様書</t>
    <rPh sb="7" eb="10">
      <t>シヨウショ</t>
    </rPh>
    <phoneticPr fontId="1"/>
  </si>
  <si>
    <t>レビュー指摘修正＆内部レビュー</t>
    <rPh sb="4" eb="6">
      <t>シテキ</t>
    </rPh>
    <rPh sb="6" eb="8">
      <t>シュウセイ</t>
    </rPh>
    <rPh sb="9" eb="11">
      <t>ナイブ</t>
    </rPh>
    <phoneticPr fontId="1"/>
  </si>
  <si>
    <t>レビュー議事録作成</t>
    <phoneticPr fontId="1"/>
  </si>
  <si>
    <t>C.分析</t>
    <rPh sb="2" eb="4">
      <t>ブンセキ</t>
    </rPh>
    <phoneticPr fontId="1"/>
  </si>
  <si>
    <t>クラス図</t>
    <rPh sb="3" eb="4">
      <t>ズ</t>
    </rPh>
    <phoneticPr fontId="1"/>
  </si>
  <si>
    <t>シーケンス図</t>
    <rPh sb="5" eb="6">
      <t>ズ</t>
    </rPh>
    <phoneticPr fontId="1"/>
  </si>
  <si>
    <t>D.設計</t>
    <rPh sb="2" eb="4">
      <t>セッケイ</t>
    </rPh>
    <phoneticPr fontId="1"/>
  </si>
  <si>
    <t>統合・ユニットテスト仕様書</t>
    <rPh sb="0" eb="2">
      <t>トウゴウ</t>
    </rPh>
    <phoneticPr fontId="1"/>
  </si>
  <si>
    <t>E.実装</t>
    <rPh sb="2" eb="4">
      <t>ジッソウ</t>
    </rPh>
    <phoneticPr fontId="1"/>
  </si>
  <si>
    <t>コード</t>
    <phoneticPr fontId="1"/>
  </si>
  <si>
    <t>テストコード</t>
    <phoneticPr fontId="1"/>
  </si>
  <si>
    <t>F.テスト</t>
    <phoneticPr fontId="1"/>
  </si>
  <si>
    <t>テスト仕様書【結果記入済】</t>
    <rPh sb="3" eb="6">
      <t>シヨウショ</t>
    </rPh>
    <rPh sb="7" eb="9">
      <t>ケッカ</t>
    </rPh>
    <rPh sb="9" eb="11">
      <t>キニュウ</t>
    </rPh>
    <rPh sb="11" eb="12">
      <t>スミ</t>
    </rPh>
    <phoneticPr fontId="1"/>
  </si>
  <si>
    <t>非機能要求一覧【結果記入済】</t>
    <rPh sb="0" eb="3">
      <t>ヒキノウ</t>
    </rPh>
    <rPh sb="3" eb="5">
      <t>ヨウキュウ</t>
    </rPh>
    <rPh sb="5" eb="7">
      <t>イチラン</t>
    </rPh>
    <rPh sb="8" eb="10">
      <t>ケッカ</t>
    </rPh>
    <rPh sb="10" eb="12">
      <t>キニュウ</t>
    </rPh>
    <rPh sb="12" eb="13">
      <t>スミ</t>
    </rPh>
    <phoneticPr fontId="1"/>
  </si>
  <si>
    <t>G.振り返り</t>
    <rPh sb="2" eb="3">
      <t>フ</t>
    </rPh>
    <rPh sb="4" eb="5">
      <t>カエ</t>
    </rPh>
    <phoneticPr fontId="1"/>
  </si>
  <si>
    <t>KPTによる振り返り、開発体験シート</t>
    <rPh sb="6" eb="7">
      <t>フ</t>
    </rPh>
    <rPh sb="8" eb="9">
      <t>カエ</t>
    </rPh>
    <rPh sb="11" eb="15">
      <t>カイハツタイケン</t>
    </rPh>
    <phoneticPr fontId="1"/>
  </si>
  <si>
    <t>メトリクス評価</t>
    <rPh sb="5" eb="7">
      <t>ヒョウカ</t>
    </rPh>
    <phoneticPr fontId="1"/>
  </si>
  <si>
    <t>浅川,川端,立石,舟橋,三上</t>
  </si>
  <si>
    <t>舟橋</t>
  </si>
  <si>
    <t>三上</t>
  </si>
  <si>
    <t>浅川</t>
  </si>
  <si>
    <t>浅川,立石</t>
  </si>
  <si>
    <t>立石</t>
  </si>
  <si>
    <t>浅川, 川端, 立石</t>
  </si>
  <si>
    <t>舟橋,三上</t>
  </si>
  <si>
    <t>川端,舟橋,三上</t>
  </si>
  <si>
    <t>立石,舟橋,三上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</si>
</sst>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/d"/>
    <numFmt numFmtId="177" formatCode="aaa"/>
  </numFmts>
  <fonts count="8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name val="HGPｺﾞｼｯｸE"/>
      <family val="3"/>
      <charset val="128"/>
    </font>
    <font>
      <sz val="9"/>
      <name val="HGPｺﾞｼｯｸE"/>
      <family val="3"/>
      <charset val="128"/>
    </font>
    <font>
      <sz val="11"/>
      <name val="HGPｺﾞｼｯｸE"/>
      <family val="3"/>
      <charset val="128"/>
    </font>
    <font>
      <sz val="8"/>
      <color indexed="10"/>
      <name val="HGPｺﾞｼｯｸE"/>
      <family val="3"/>
      <charset val="128"/>
    </font>
    <font>
      <b/>
      <sz val="9"/>
      <color indexed="81"/>
      <name val="ＭＳ Ｐゴシック"/>
      <family val="3"/>
      <charset val="128"/>
    </font>
    <font>
      <sz val="8"/>
      <color rgb="FFFF0000"/>
      <name val="HGPｺﾞｼｯｸE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 tint="-0.249977111117893"/>
        <bgColor indexed="64"/>
      </patternFill>
    </fill>
  </fills>
  <borders count="56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ashed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ashed">
        <color indexed="64"/>
      </bottom>
      <diagonal/>
    </border>
    <border>
      <left/>
      <right style="thin">
        <color indexed="64"/>
      </right>
      <top style="double">
        <color indexed="64"/>
      </top>
      <bottom style="dashed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double">
        <color indexed="64"/>
      </left>
      <right/>
      <top style="thin">
        <color indexed="64"/>
      </top>
      <bottom style="dashed">
        <color indexed="64"/>
      </bottom>
      <diagonal/>
    </border>
    <border>
      <left style="double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dashed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ashed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/>
      <right/>
      <top/>
      <bottom style="dashed">
        <color indexed="64"/>
      </bottom>
      <diagonal/>
    </border>
  </borders>
  <cellStyleXfs count="1">
    <xf numFmtId="0" fontId="0" fillId="0" borderId="0"/>
  </cellStyleXfs>
  <cellXfs count="121">
    <xf numFmtId="0" fontId="0" fillId="0" borderId="0" xfId="0"/>
    <xf numFmtId="0" fontId="2" fillId="0" borderId="0" xfId="0" applyFont="1" applyAlignment="1"/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0" borderId="0" xfId="0" applyFont="1" applyFill="1" applyAlignme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5" fillId="3" borderId="13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7" borderId="20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0" fontId="2" fillId="7" borderId="8" xfId="0" applyFont="1" applyFill="1" applyBorder="1" applyAlignment="1">
      <alignment horizontal="center" vertical="center"/>
    </xf>
    <xf numFmtId="0" fontId="2" fillId="7" borderId="10" xfId="0" applyFont="1" applyFill="1" applyBorder="1" applyAlignment="1">
      <alignment horizontal="center" vertical="center"/>
    </xf>
    <xf numFmtId="0" fontId="2" fillId="5" borderId="50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0" fontId="2" fillId="0" borderId="17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2" fillId="0" borderId="11" xfId="0" applyFont="1" applyFill="1" applyBorder="1" applyAlignment="1">
      <alignment horizontal="center"/>
    </xf>
    <xf numFmtId="0" fontId="2" fillId="0" borderId="16" xfId="0" applyFont="1" applyFill="1" applyBorder="1" applyAlignment="1">
      <alignment horizontal="center"/>
    </xf>
    <xf numFmtId="0" fontId="2" fillId="3" borderId="16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3" borderId="1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3" borderId="18" xfId="0" applyFont="1" applyFill="1" applyBorder="1" applyAlignment="1">
      <alignment horizontal="center"/>
    </xf>
    <xf numFmtId="0" fontId="2" fillId="0" borderId="0" xfId="0" applyFont="1" applyBorder="1" applyAlignment="1"/>
    <xf numFmtId="0" fontId="2" fillId="3" borderId="50" xfId="0" applyFont="1" applyFill="1" applyBorder="1" applyAlignment="1">
      <alignment horizontal="center"/>
    </xf>
    <xf numFmtId="0" fontId="2" fillId="0" borderId="21" xfId="0" applyFont="1" applyFill="1" applyBorder="1" applyAlignment="1">
      <alignment horizontal="center"/>
    </xf>
    <xf numFmtId="0" fontId="2" fillId="3" borderId="51" xfId="0" applyFont="1" applyFill="1" applyBorder="1" applyAlignment="1">
      <alignment horizontal="center"/>
    </xf>
    <xf numFmtId="0" fontId="2" fillId="0" borderId="51" xfId="0" applyFont="1" applyFill="1" applyBorder="1" applyAlignment="1">
      <alignment horizontal="center"/>
    </xf>
    <xf numFmtId="0" fontId="2" fillId="0" borderId="15" xfId="0" applyFont="1" applyFill="1" applyBorder="1" applyAlignment="1">
      <alignment horizontal="center"/>
    </xf>
    <xf numFmtId="0" fontId="7" fillId="5" borderId="13" xfId="0" applyFont="1" applyFill="1" applyBorder="1" applyAlignment="1">
      <alignment horizontal="center" vertical="center"/>
    </xf>
    <xf numFmtId="0" fontId="5" fillId="7" borderId="10" xfId="0" applyFont="1" applyFill="1" applyBorder="1" applyAlignment="1">
      <alignment horizontal="center" vertical="center"/>
    </xf>
    <xf numFmtId="0" fontId="7" fillId="5" borderId="10" xfId="0" applyFont="1" applyFill="1" applyBorder="1" applyAlignment="1">
      <alignment horizontal="center" vertical="center"/>
    </xf>
    <xf numFmtId="0" fontId="2" fillId="0" borderId="53" xfId="0" applyFont="1" applyFill="1" applyBorder="1" applyAlignment="1">
      <alignment horizontal="center"/>
    </xf>
    <xf numFmtId="0" fontId="2" fillId="0" borderId="54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2" fillId="0" borderId="55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 vertical="center"/>
    </xf>
    <xf numFmtId="0" fontId="2" fillId="7" borderId="19" xfId="0" applyFont="1" applyFill="1" applyBorder="1" applyAlignment="1">
      <alignment horizontal="left" vertical="center"/>
    </xf>
    <xf numFmtId="0" fontId="2" fillId="7" borderId="9" xfId="0" applyFont="1" applyFill="1" applyBorder="1" applyAlignment="1">
      <alignment horizontal="left" vertical="center"/>
    </xf>
    <xf numFmtId="0" fontId="2" fillId="0" borderId="19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19" xfId="0" applyFont="1" applyFill="1" applyBorder="1" applyAlignment="1">
      <alignment horizontal="left" vertical="center" wrapText="1"/>
    </xf>
    <xf numFmtId="0" fontId="2" fillId="0" borderId="9" xfId="0" applyFont="1" applyFill="1" applyBorder="1" applyAlignment="1">
      <alignment horizontal="left" vertical="center"/>
    </xf>
    <xf numFmtId="0" fontId="2" fillId="7" borderId="19" xfId="0" applyFont="1" applyFill="1" applyBorder="1" applyAlignment="1">
      <alignment horizontal="center" vertical="center"/>
    </xf>
    <xf numFmtId="0" fontId="2" fillId="7" borderId="9" xfId="0" applyFont="1" applyFill="1" applyBorder="1" applyAlignment="1">
      <alignment horizontal="center" vertical="center"/>
    </xf>
    <xf numFmtId="0" fontId="2" fillId="0" borderId="28" xfId="0" applyFont="1" applyBorder="1" applyAlignment="1">
      <alignment horizontal="left" vertical="center"/>
    </xf>
    <xf numFmtId="0" fontId="2" fillId="0" borderId="24" xfId="0" applyFont="1" applyBorder="1" applyAlignment="1">
      <alignment horizontal="left" vertical="center"/>
    </xf>
    <xf numFmtId="0" fontId="2" fillId="0" borderId="29" xfId="0" applyFont="1" applyBorder="1" applyAlignment="1">
      <alignment horizontal="left" vertical="center"/>
    </xf>
    <xf numFmtId="0" fontId="2" fillId="0" borderId="30" xfId="0" applyFont="1" applyBorder="1" applyAlignment="1">
      <alignment horizontal="left" vertical="center"/>
    </xf>
    <xf numFmtId="0" fontId="2" fillId="0" borderId="22" xfId="0" applyFont="1" applyBorder="1" applyAlignment="1">
      <alignment horizontal="left" vertical="center"/>
    </xf>
    <xf numFmtId="0" fontId="2" fillId="0" borderId="15" xfId="0" applyFont="1" applyBorder="1" applyAlignment="1">
      <alignment horizontal="left" vertical="center"/>
    </xf>
    <xf numFmtId="0" fontId="2" fillId="0" borderId="26" xfId="0" applyFont="1" applyFill="1" applyBorder="1" applyAlignment="1">
      <alignment horizontal="left" vertical="center"/>
    </xf>
    <xf numFmtId="0" fontId="2" fillId="0" borderId="27" xfId="0" applyFont="1" applyFill="1" applyBorder="1" applyAlignment="1">
      <alignment horizontal="left" vertical="center"/>
    </xf>
    <xf numFmtId="0" fontId="2" fillId="0" borderId="19" xfId="0" applyFont="1" applyFill="1" applyBorder="1" applyAlignment="1">
      <alignment horizontal="left" vertical="center"/>
    </xf>
    <xf numFmtId="0" fontId="2" fillId="3" borderId="32" xfId="0" applyFont="1" applyFill="1" applyBorder="1" applyAlignment="1">
      <alignment horizontal="left" vertical="center"/>
    </xf>
    <xf numFmtId="0" fontId="2" fillId="3" borderId="24" xfId="0" applyFont="1" applyFill="1" applyBorder="1" applyAlignment="1">
      <alignment horizontal="left" vertical="center"/>
    </xf>
    <xf numFmtId="0" fontId="2" fillId="3" borderId="29" xfId="0" applyFont="1" applyFill="1" applyBorder="1" applyAlignment="1">
      <alignment horizontal="left" vertical="center"/>
    </xf>
    <xf numFmtId="0" fontId="2" fillId="3" borderId="31" xfId="0" applyFont="1" applyFill="1" applyBorder="1" applyAlignment="1">
      <alignment horizontal="left" vertical="center"/>
    </xf>
    <xf numFmtId="0" fontId="2" fillId="3" borderId="22" xfId="0" applyFont="1" applyFill="1" applyBorder="1" applyAlignment="1">
      <alignment horizontal="left" vertical="center"/>
    </xf>
    <xf numFmtId="0" fontId="2" fillId="3" borderId="15" xfId="0" applyFont="1" applyFill="1" applyBorder="1" applyAlignment="1">
      <alignment horizontal="left" vertical="center"/>
    </xf>
    <xf numFmtId="0" fontId="2" fillId="3" borderId="19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176" fontId="3" fillId="2" borderId="34" xfId="0" applyNumberFormat="1" applyFont="1" applyFill="1" applyBorder="1" applyAlignment="1">
      <alignment horizontal="center" vertical="center"/>
    </xf>
    <xf numFmtId="176" fontId="3" fillId="2" borderId="35" xfId="0" applyNumberFormat="1" applyFont="1" applyFill="1" applyBorder="1" applyAlignment="1">
      <alignment horizontal="center" vertical="center"/>
    </xf>
    <xf numFmtId="177" fontId="3" fillId="2" borderId="46" xfId="0" applyNumberFormat="1" applyFont="1" applyFill="1" applyBorder="1" applyAlignment="1">
      <alignment horizontal="center" vertical="center"/>
    </xf>
    <xf numFmtId="177" fontId="3" fillId="2" borderId="40" xfId="0" applyNumberFormat="1" applyFont="1" applyFill="1" applyBorder="1" applyAlignment="1">
      <alignment horizontal="center" vertical="center"/>
    </xf>
    <xf numFmtId="177" fontId="3" fillId="2" borderId="52" xfId="0" applyNumberFormat="1" applyFont="1" applyFill="1" applyBorder="1" applyAlignment="1">
      <alignment horizontal="center" vertical="center"/>
    </xf>
    <xf numFmtId="177" fontId="3" fillId="2" borderId="39" xfId="0" applyNumberFormat="1" applyFont="1" applyFill="1" applyBorder="1" applyAlignment="1">
      <alignment horizontal="center" vertical="center"/>
    </xf>
    <xf numFmtId="176" fontId="3" fillId="2" borderId="39" xfId="0" applyNumberFormat="1" applyFont="1" applyFill="1" applyBorder="1" applyAlignment="1">
      <alignment horizontal="center" vertical="center"/>
    </xf>
    <xf numFmtId="176" fontId="3" fillId="2" borderId="40" xfId="0" applyNumberFormat="1" applyFont="1" applyFill="1" applyBorder="1" applyAlignment="1">
      <alignment horizontal="center" vertical="center"/>
    </xf>
    <xf numFmtId="176" fontId="3" fillId="2" borderId="46" xfId="0" applyNumberFormat="1" applyFont="1" applyFill="1" applyBorder="1" applyAlignment="1">
      <alignment horizontal="center" vertical="center"/>
    </xf>
    <xf numFmtId="176" fontId="3" fillId="2" borderId="23" xfId="0" applyNumberFormat="1" applyFont="1" applyFill="1" applyBorder="1" applyAlignment="1">
      <alignment horizontal="center" vertical="center"/>
    </xf>
    <xf numFmtId="0" fontId="2" fillId="6" borderId="47" xfId="0" applyFont="1" applyFill="1" applyBorder="1" applyAlignment="1">
      <alignment horizontal="center" vertical="center"/>
    </xf>
    <xf numFmtId="0" fontId="2" fillId="6" borderId="48" xfId="0" applyFont="1" applyFill="1" applyBorder="1" applyAlignment="1">
      <alignment horizontal="center" vertical="center"/>
    </xf>
    <xf numFmtId="0" fontId="2" fillId="6" borderId="49" xfId="0" applyFont="1" applyFill="1" applyBorder="1" applyAlignment="1">
      <alignment horizontal="center" vertical="center"/>
    </xf>
    <xf numFmtId="0" fontId="2" fillId="6" borderId="36" xfId="0" applyFont="1" applyFill="1" applyBorder="1" applyAlignment="1">
      <alignment horizontal="left" vertical="center"/>
    </xf>
    <xf numFmtId="0" fontId="2" fillId="6" borderId="25" xfId="0" applyFont="1" applyFill="1" applyBorder="1" applyAlignment="1">
      <alignment horizontal="left" vertical="center"/>
    </xf>
    <xf numFmtId="0" fontId="2" fillId="6" borderId="37" xfId="0" applyFont="1" applyFill="1" applyBorder="1" applyAlignment="1">
      <alignment horizontal="left" vertical="center"/>
    </xf>
    <xf numFmtId="0" fontId="2" fillId="6" borderId="36" xfId="0" applyFont="1" applyFill="1" applyBorder="1" applyAlignment="1">
      <alignment horizontal="center" vertical="center"/>
    </xf>
    <xf numFmtId="0" fontId="2" fillId="6" borderId="25" xfId="0" applyFont="1" applyFill="1" applyBorder="1" applyAlignment="1">
      <alignment horizontal="center" vertical="center"/>
    </xf>
    <xf numFmtId="0" fontId="2" fillId="6" borderId="37" xfId="0" applyFont="1" applyFill="1" applyBorder="1" applyAlignment="1">
      <alignment horizontal="center" vertical="center"/>
    </xf>
    <xf numFmtId="0" fontId="2" fillId="6" borderId="41" xfId="0" applyFont="1" applyFill="1" applyBorder="1" applyAlignment="1">
      <alignment horizontal="left" vertical="center"/>
    </xf>
    <xf numFmtId="0" fontId="2" fillId="6" borderId="33" xfId="0" applyFont="1" applyFill="1" applyBorder="1" applyAlignment="1">
      <alignment horizontal="left" vertical="center"/>
    </xf>
    <xf numFmtId="0" fontId="2" fillId="6" borderId="42" xfId="0" applyFont="1" applyFill="1" applyBorder="1" applyAlignment="1">
      <alignment horizontal="left" vertical="center"/>
    </xf>
    <xf numFmtId="0" fontId="2" fillId="5" borderId="43" xfId="0" applyFont="1" applyFill="1" applyBorder="1" applyAlignment="1">
      <alignment horizontal="left" vertical="center"/>
    </xf>
    <xf numFmtId="0" fontId="2" fillId="5" borderId="44" xfId="0" applyFont="1" applyFill="1" applyBorder="1" applyAlignment="1">
      <alignment horizontal="left" vertical="center"/>
    </xf>
    <xf numFmtId="0" fontId="2" fillId="5" borderId="45" xfId="0" applyFont="1" applyFill="1" applyBorder="1" applyAlignment="1">
      <alignment horizontal="left" vertical="center"/>
    </xf>
    <xf numFmtId="0" fontId="2" fillId="5" borderId="31" xfId="0" applyFont="1" applyFill="1" applyBorder="1" applyAlignment="1">
      <alignment horizontal="left" vertical="center"/>
    </xf>
    <xf numFmtId="0" fontId="2" fillId="5" borderId="22" xfId="0" applyFont="1" applyFill="1" applyBorder="1" applyAlignment="1">
      <alignment horizontal="left" vertical="center"/>
    </xf>
    <xf numFmtId="0" fontId="2" fillId="5" borderId="15" xfId="0" applyFont="1" applyFill="1" applyBorder="1" applyAlignment="1">
      <alignment horizontal="left" vertical="center"/>
    </xf>
    <xf numFmtId="0" fontId="2" fillId="5" borderId="38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2" fillId="3" borderId="43" xfId="0" applyFont="1" applyFill="1" applyBorder="1" applyAlignment="1">
      <alignment horizontal="left" vertical="center"/>
    </xf>
    <xf numFmtId="0" fontId="2" fillId="3" borderId="44" xfId="0" applyFont="1" applyFill="1" applyBorder="1" applyAlignment="1">
      <alignment horizontal="left" vertical="center"/>
    </xf>
    <xf numFmtId="0" fontId="2" fillId="3" borderId="45" xfId="0" applyFont="1" applyFill="1" applyBorder="1" applyAlignment="1">
      <alignment horizontal="left" vertical="center"/>
    </xf>
    <xf numFmtId="0" fontId="2" fillId="3" borderId="38" xfId="0" applyFont="1" applyFill="1" applyBorder="1" applyAlignment="1">
      <alignment horizontal="left" vertical="center"/>
    </xf>
    <xf numFmtId="0" fontId="2" fillId="3" borderId="9" xfId="0" applyFont="1" applyFill="1" applyBorder="1" applyAlignment="1">
      <alignment horizontal="left" vertical="center"/>
    </xf>
    <xf numFmtId="0" fontId="2" fillId="3" borderId="38" xfId="0" applyFont="1" applyFill="1" applyBorder="1" applyAlignment="1">
      <alignment horizontal="center" vertical="center"/>
    </xf>
    <xf numFmtId="0" fontId="5" fillId="3" borderId="19" xfId="0" applyFont="1" applyFill="1" applyBorder="1" applyAlignment="1">
      <alignment horizontal="left" vertical="center"/>
    </xf>
    <xf numFmtId="0" fontId="5" fillId="3" borderId="9" xfId="0" applyFont="1" applyFill="1" applyBorder="1" applyAlignment="1">
      <alignment horizontal="left" vertical="center"/>
    </xf>
    <xf numFmtId="0" fontId="4" fillId="0" borderId="25" xfId="0" applyFont="1" applyBorder="1" applyAlignment="1">
      <alignment horizontal="center" vertical="center"/>
    </xf>
    <xf numFmtId="0" fontId="4" fillId="0" borderId="37" xfId="0" applyFont="1" applyBorder="1" applyAlignment="1">
      <alignment horizontal="center" vertical="center"/>
    </xf>
    <xf numFmtId="0" fontId="2" fillId="5" borderId="38" xfId="0" applyFont="1" applyFill="1" applyBorder="1" applyAlignment="1">
      <alignment horizontal="left" vertical="center"/>
    </xf>
    <xf numFmtId="0" fontId="2" fillId="5" borderId="9" xfId="0" applyFont="1" applyFill="1" applyBorder="1" applyAlignment="1">
      <alignment horizontal="left" vertical="center"/>
    </xf>
    <xf numFmtId="0" fontId="2" fillId="0" borderId="28" xfId="0" applyFont="1" applyBorder="1" applyAlignment="1">
      <alignment horizontal="left" vertical="center" wrapText="1"/>
    </xf>
  </cellXfs>
  <cellStyles count="1">
    <cellStyle name="標準" xfId="0" builtinId="0"/>
  </cellStyles>
  <dxfs count="16"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9</xdr:col>
      <xdr:colOff>0</xdr:colOff>
      <xdr:row>0</xdr:row>
      <xdr:rowOff>0</xdr:rowOff>
    </xdr:to>
    <xdr:sp macro="" textlink="">
      <xdr:nvSpPr>
        <xdr:cNvPr id="15361" name="Text Box 1">
          <a:extLst>
            <a:ext uri="{FF2B5EF4-FFF2-40B4-BE49-F238E27FC236}">
              <a16:creationId xmlns:a16="http://schemas.microsoft.com/office/drawing/2014/main" id="{00000000-0008-0000-0000-0000013C0000}"/>
            </a:ext>
          </a:extLst>
        </xdr:cNvPr>
        <xdr:cNvSpPr txBox="1">
          <a:spLocks noChangeArrowheads="1"/>
        </xdr:cNvSpPr>
      </xdr:nvSpPr>
      <xdr:spPr bwMode="auto">
        <a:xfrm>
          <a:off x="1144905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上段：予定</a:t>
          </a:r>
        </a:p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下段：実績</a:t>
          </a:r>
          <a:endParaRPr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13"/>
  <sheetViews>
    <sheetView showGridLines="0" showZeros="0" tabSelected="1" zoomScale="87" zoomScaleNormal="85" zoomScaleSheetLayoutView="100" workbookViewId="0">
      <pane xSplit="4" ySplit="4" topLeftCell="H86" activePane="bottomRight" state="frozen"/>
      <selection pane="topRight" activeCell="E1" sqref="E1"/>
      <selection pane="bottomLeft" activeCell="A5" sqref="A5"/>
      <selection pane="bottomRight" activeCell="L11" sqref="L11"/>
    </sheetView>
  </sheetViews>
  <sheetFormatPr defaultColWidth="9" defaultRowHeight="10.5" x14ac:dyDescent="0.15"/>
  <cols>
    <col min="1" max="2" width="2.75" style="12" customWidth="1"/>
    <col min="3" max="3" width="2.25" style="12" customWidth="1"/>
    <col min="4" max="4" width="63.625" style="12" customWidth="1"/>
    <col min="5" max="5" width="12.125" style="13" customWidth="1"/>
    <col min="6" max="6" width="7.125" style="13" customWidth="1"/>
    <col min="7" max="7" width="38.875" style="12" customWidth="1"/>
    <col min="8" max="8" width="8" style="13" customWidth="1"/>
    <col min="9" max="9" width="12.75" style="13" customWidth="1"/>
    <col min="10" max="10" width="7.125" style="1" customWidth="1"/>
    <col min="11" max="11" width="8.25" style="1" customWidth="1"/>
    <col min="12" max="16384" width="9" style="1"/>
  </cols>
  <sheetData>
    <row r="1" spans="1:19" ht="14.25" customHeight="1" x14ac:dyDescent="0.15">
      <c r="A1" s="97" t="s">
        <v>0</v>
      </c>
      <c r="B1" s="91"/>
      <c r="C1" s="91"/>
      <c r="D1" s="91"/>
      <c r="E1" s="94" t="s">
        <v>1</v>
      </c>
      <c r="F1" s="94" t="s">
        <v>2</v>
      </c>
      <c r="G1" s="91" t="s">
        <v>3</v>
      </c>
      <c r="H1" s="94" t="s">
        <v>4</v>
      </c>
      <c r="I1" s="94" t="s">
        <v>5</v>
      </c>
      <c r="J1" s="94" t="s">
        <v>6</v>
      </c>
      <c r="K1" s="88" t="s">
        <v>7</v>
      </c>
      <c r="L1" s="78">
        <v>43984</v>
      </c>
      <c r="M1" s="79"/>
      <c r="N1" s="78">
        <v>43985</v>
      </c>
      <c r="O1" s="79"/>
      <c r="P1" s="78">
        <v>43986</v>
      </c>
      <c r="Q1" s="79"/>
      <c r="R1" s="78">
        <v>43987</v>
      </c>
      <c r="S1" s="79"/>
    </row>
    <row r="2" spans="1:19" ht="13.5" customHeight="1" x14ac:dyDescent="0.15">
      <c r="A2" s="98"/>
      <c r="B2" s="92"/>
      <c r="C2" s="92"/>
      <c r="D2" s="92"/>
      <c r="E2" s="95"/>
      <c r="F2" s="95"/>
      <c r="G2" s="92"/>
      <c r="H2" s="116"/>
      <c r="I2" s="95"/>
      <c r="J2" s="95"/>
      <c r="K2" s="89"/>
      <c r="L2" s="82" t="s">
        <v>8</v>
      </c>
      <c r="M2" s="81"/>
      <c r="N2" s="80" t="s">
        <v>9</v>
      </c>
      <c r="O2" s="80"/>
      <c r="P2" s="83" t="s">
        <v>10</v>
      </c>
      <c r="Q2" s="81"/>
      <c r="R2" s="80" t="s">
        <v>11</v>
      </c>
      <c r="S2" s="81"/>
    </row>
    <row r="3" spans="1:19" ht="13.5" customHeight="1" x14ac:dyDescent="0.15">
      <c r="A3" s="98"/>
      <c r="B3" s="92"/>
      <c r="C3" s="92"/>
      <c r="D3" s="92"/>
      <c r="E3" s="95"/>
      <c r="F3" s="95"/>
      <c r="G3" s="92"/>
      <c r="H3" s="116"/>
      <c r="I3" s="95"/>
      <c r="J3" s="95"/>
      <c r="K3" s="89"/>
      <c r="L3" s="86" t="s">
        <v>12</v>
      </c>
      <c r="M3" s="85"/>
      <c r="N3" s="84" t="s">
        <v>13</v>
      </c>
      <c r="O3" s="85"/>
      <c r="P3" s="84" t="s">
        <v>14</v>
      </c>
      <c r="Q3" s="85"/>
      <c r="R3" s="87" t="s">
        <v>15</v>
      </c>
      <c r="S3" s="87"/>
    </row>
    <row r="4" spans="1:19" ht="13.5" customHeight="1" thickBot="1" x14ac:dyDescent="0.2">
      <c r="A4" s="99"/>
      <c r="B4" s="93"/>
      <c r="C4" s="93"/>
      <c r="D4" s="93"/>
      <c r="E4" s="96"/>
      <c r="F4" s="96"/>
      <c r="G4" s="93"/>
      <c r="H4" s="117"/>
      <c r="I4" s="96"/>
      <c r="J4" s="96"/>
      <c r="K4" s="90"/>
      <c r="L4" s="2" t="s">
        <v>16</v>
      </c>
      <c r="M4" s="3" t="s">
        <v>17</v>
      </c>
      <c r="N4" s="2" t="s">
        <v>16</v>
      </c>
      <c r="O4" s="3" t="s">
        <v>17</v>
      </c>
      <c r="P4" s="2" t="s">
        <v>16</v>
      </c>
      <c r="Q4" s="3" t="s">
        <v>17</v>
      </c>
      <c r="R4" s="2" t="s">
        <v>16</v>
      </c>
      <c r="S4" s="3" t="s">
        <v>17</v>
      </c>
    </row>
    <row r="5" spans="1:19" s="11" customFormat="1" ht="12" customHeight="1" thickTop="1" x14ac:dyDescent="0.15">
      <c r="A5" s="100" t="s">
        <v>18</v>
      </c>
      <c r="B5" s="101"/>
      <c r="C5" s="101"/>
      <c r="D5" s="102"/>
      <c r="E5" s="106"/>
      <c r="F5" s="106"/>
      <c r="G5" s="118"/>
      <c r="H5" s="16" t="s">
        <v>19</v>
      </c>
      <c r="I5" s="17"/>
      <c r="J5" s="17"/>
      <c r="K5" s="45">
        <f>SUM(K7,K23,K43,K59,K77,K85,K99)</f>
        <v>97.5</v>
      </c>
      <c r="L5" s="27">
        <f>SUM(L7,L23,L43,L59,L77,L85,L99)</f>
        <v>3.5</v>
      </c>
      <c r="M5" s="27">
        <f t="shared" ref="M5:S5" si="0">SUM(M7,M23,M43,M59,M77,M85,M99)</f>
        <v>17.5</v>
      </c>
      <c r="N5" s="27">
        <f t="shared" si="0"/>
        <v>18.25</v>
      </c>
      <c r="O5" s="27">
        <f t="shared" si="0"/>
        <v>17.5</v>
      </c>
      <c r="P5" s="27">
        <f t="shared" si="0"/>
        <v>13</v>
      </c>
      <c r="Q5" s="27">
        <f t="shared" si="0"/>
        <v>15</v>
      </c>
      <c r="R5" s="27">
        <f t="shared" si="0"/>
        <v>12.75</v>
      </c>
      <c r="S5" s="27">
        <f t="shared" si="0"/>
        <v>0</v>
      </c>
    </row>
    <row r="6" spans="1:19" s="11" customFormat="1" ht="12" customHeight="1" thickBot="1" x14ac:dyDescent="0.2">
      <c r="A6" s="103"/>
      <c r="B6" s="104"/>
      <c r="C6" s="104"/>
      <c r="D6" s="105"/>
      <c r="E6" s="107"/>
      <c r="F6" s="107"/>
      <c r="G6" s="119"/>
      <c r="H6" s="18" t="s">
        <v>20</v>
      </c>
      <c r="I6" s="19"/>
      <c r="J6" s="19"/>
      <c r="K6" s="47">
        <f>SUM(L8,L24,L44,L60,L78,L86)</f>
        <v>0</v>
      </c>
      <c r="L6" s="47">
        <f t="shared" ref="L6:S6" si="1">SUM(M8,M24,M44,M60,M78,M86)</f>
        <v>0</v>
      </c>
      <c r="M6" s="47">
        <f t="shared" si="1"/>
        <v>0</v>
      </c>
      <c r="N6" s="47">
        <f t="shared" si="1"/>
        <v>0</v>
      </c>
      <c r="O6" s="47">
        <f t="shared" si="1"/>
        <v>0</v>
      </c>
      <c r="P6" s="47">
        <f t="shared" si="1"/>
        <v>0</v>
      </c>
      <c r="Q6" s="47">
        <f t="shared" si="1"/>
        <v>0</v>
      </c>
      <c r="R6" s="47">
        <f t="shared" si="1"/>
        <v>0</v>
      </c>
      <c r="S6" s="47">
        <f t="shared" si="1"/>
        <v>0</v>
      </c>
    </row>
    <row r="7" spans="1:19" ht="12" customHeight="1" thickTop="1" x14ac:dyDescent="0.15">
      <c r="A7" s="108" t="s">
        <v>21</v>
      </c>
      <c r="B7" s="109"/>
      <c r="C7" s="109"/>
      <c r="D7" s="110"/>
      <c r="E7" s="113"/>
      <c r="F7" s="113"/>
      <c r="G7" s="111"/>
      <c r="H7" s="4" t="s">
        <v>19</v>
      </c>
      <c r="I7" s="5"/>
      <c r="J7" s="5"/>
      <c r="K7" s="14">
        <f>SUMPRODUCT((MOD(ROW(K$9:K$22),2)=1)*K$9:K$22)</f>
        <v>7.25</v>
      </c>
      <c r="L7" s="40">
        <f t="shared" ref="L7:S7" si="2">SUMPRODUCT((MOD(ROW(L$9:L$22),2)=1)*L$9:L$22)</f>
        <v>3.5</v>
      </c>
      <c r="M7" s="28">
        <f t="shared" si="2"/>
        <v>3.75</v>
      </c>
      <c r="N7" s="28">
        <f t="shared" si="2"/>
        <v>0</v>
      </c>
      <c r="O7" s="28">
        <f t="shared" si="2"/>
        <v>0</v>
      </c>
      <c r="P7" s="28">
        <f t="shared" si="2"/>
        <v>0</v>
      </c>
      <c r="Q7" s="28">
        <f t="shared" si="2"/>
        <v>0</v>
      </c>
      <c r="R7" s="28">
        <f t="shared" si="2"/>
        <v>0</v>
      </c>
      <c r="S7" s="28">
        <f t="shared" si="2"/>
        <v>0</v>
      </c>
    </row>
    <row r="8" spans="1:19" ht="12" customHeight="1" x14ac:dyDescent="0.15">
      <c r="A8" s="73"/>
      <c r="B8" s="74"/>
      <c r="C8" s="74"/>
      <c r="D8" s="75"/>
      <c r="E8" s="77"/>
      <c r="F8" s="77"/>
      <c r="G8" s="112"/>
      <c r="H8" s="6" t="s">
        <v>20</v>
      </c>
      <c r="I8" s="7"/>
      <c r="J8" s="7"/>
      <c r="K8" s="15">
        <f>SUMPRODUCT((MOD(ROW(K$9:K$22),2)=0)*K$9:K$22)</f>
        <v>0</v>
      </c>
      <c r="L8" s="38">
        <f t="shared" ref="L8:S8" si="3">SUMPRODUCT((MOD(ROW(L$9:L$22),2)=0)*L$9:L$22)</f>
        <v>0</v>
      </c>
      <c r="M8" s="29">
        <f t="shared" si="3"/>
        <v>0</v>
      </c>
      <c r="N8" s="29">
        <f t="shared" si="3"/>
        <v>0</v>
      </c>
      <c r="O8" s="29">
        <f t="shared" si="3"/>
        <v>0</v>
      </c>
      <c r="P8" s="29">
        <f t="shared" si="3"/>
        <v>0</v>
      </c>
      <c r="Q8" s="29">
        <f t="shared" si="3"/>
        <v>0</v>
      </c>
      <c r="R8" s="29">
        <f t="shared" si="3"/>
        <v>0</v>
      </c>
      <c r="S8" s="29">
        <f t="shared" si="3"/>
        <v>0</v>
      </c>
    </row>
    <row r="9" spans="1:19" ht="12" customHeight="1" x14ac:dyDescent="0.15">
      <c r="A9" s="67">
        <v>1</v>
      </c>
      <c r="B9" s="61" t="s">
        <v>22</v>
      </c>
      <c r="C9" s="62"/>
      <c r="D9" s="63"/>
      <c r="E9" s="59"/>
      <c r="F9" s="59"/>
      <c r="G9" s="53"/>
      <c r="H9" s="23" t="str">
        <f>IF(E9="","","予定")</f>
        <v/>
      </c>
      <c r="I9" s="23"/>
      <c r="J9" s="23"/>
      <c r="K9" s="22"/>
      <c r="L9" s="30"/>
      <c r="M9" s="31"/>
      <c r="N9" s="31"/>
      <c r="O9" s="31"/>
      <c r="P9" s="31"/>
      <c r="Q9" s="31"/>
      <c r="R9" s="31"/>
      <c r="S9" s="31"/>
    </row>
    <row r="10" spans="1:19" ht="12" customHeight="1" x14ac:dyDescent="0.15">
      <c r="A10" s="68"/>
      <c r="B10" s="64"/>
      <c r="C10" s="65"/>
      <c r="D10" s="66"/>
      <c r="E10" s="60"/>
      <c r="F10" s="60"/>
      <c r="G10" s="54"/>
      <c r="H10" s="24" t="str">
        <f>IF(E9="","","実績")</f>
        <v/>
      </c>
      <c r="I10" s="24"/>
      <c r="J10" s="24"/>
      <c r="K10" s="46"/>
      <c r="L10" s="41"/>
      <c r="M10" s="32"/>
      <c r="N10" s="32"/>
      <c r="O10" s="32"/>
      <c r="P10" s="32"/>
      <c r="Q10" s="32"/>
      <c r="R10" s="32"/>
      <c r="S10" s="32"/>
    </row>
    <row r="11" spans="1:19" ht="12" customHeight="1" x14ac:dyDescent="0.15">
      <c r="A11" s="67"/>
      <c r="B11" s="69" t="s">
        <v>23</v>
      </c>
      <c r="C11" s="61" t="s">
        <v>24</v>
      </c>
      <c r="D11" s="63"/>
      <c r="E11" s="55"/>
      <c r="F11" s="55"/>
      <c r="G11" s="57"/>
      <c r="H11" s="8" t="str">
        <f>IF(E11="","","予定")</f>
        <v/>
      </c>
      <c r="I11" s="8" t="s">
        <v>54</v>
      </c>
      <c r="J11" s="8">
        <v>5</v>
      </c>
      <c r="K11" s="9">
        <f>SUM(L11:S11)</f>
        <v>2.5</v>
      </c>
      <c r="L11" s="33">
        <v>2.5</v>
      </c>
      <c r="M11" s="31"/>
      <c r="N11" s="31"/>
      <c r="O11" s="31"/>
      <c r="P11" s="31"/>
      <c r="Q11" s="31"/>
      <c r="R11" s="31"/>
      <c r="S11" s="31"/>
    </row>
    <row r="12" spans="1:19" ht="12" customHeight="1" x14ac:dyDescent="0.15">
      <c r="A12" s="68"/>
      <c r="B12" s="58"/>
      <c r="C12" s="64"/>
      <c r="D12" s="66"/>
      <c r="E12" s="56"/>
      <c r="F12" s="56"/>
      <c r="G12" s="58"/>
      <c r="H12" s="52" t="str">
        <f>IF(E11="","","実績")</f>
        <v/>
      </c>
      <c r="I12" s="52"/>
      <c r="J12" s="52"/>
      <c r="K12" s="10">
        <f>SUM(L12:S12)</f>
        <v>0</v>
      </c>
      <c r="L12" s="41"/>
      <c r="M12" s="32"/>
      <c r="N12" s="32"/>
      <c r="O12" s="32"/>
      <c r="P12" s="32"/>
      <c r="Q12" s="32"/>
      <c r="R12" s="32"/>
      <c r="S12" s="32"/>
    </row>
    <row r="13" spans="1:19" ht="12" customHeight="1" x14ac:dyDescent="0.15">
      <c r="A13" s="67"/>
      <c r="B13" s="69" t="s">
        <v>25</v>
      </c>
      <c r="C13" s="61" t="s">
        <v>26</v>
      </c>
      <c r="D13" s="63"/>
      <c r="E13" s="55"/>
      <c r="F13" s="55"/>
      <c r="G13" s="57"/>
      <c r="H13" s="8" t="str">
        <f>IF(E13="","","予定")</f>
        <v/>
      </c>
      <c r="I13" s="8" t="s">
        <v>54</v>
      </c>
      <c r="J13" s="8">
        <v>5</v>
      </c>
      <c r="K13" s="9">
        <f>SUM(L13:S13)</f>
        <v>1</v>
      </c>
      <c r="L13" s="33">
        <v>1</v>
      </c>
      <c r="M13" s="31"/>
      <c r="N13" s="31"/>
      <c r="O13" s="31"/>
      <c r="P13" s="31"/>
      <c r="Q13" s="31"/>
      <c r="R13" s="31"/>
      <c r="S13" s="31"/>
    </row>
    <row r="14" spans="1:19" ht="12" customHeight="1" x14ac:dyDescent="0.15">
      <c r="A14" s="68"/>
      <c r="B14" s="58"/>
      <c r="C14" s="64"/>
      <c r="D14" s="66"/>
      <c r="E14" s="56"/>
      <c r="F14" s="56"/>
      <c r="G14" s="58"/>
      <c r="H14" s="52" t="str">
        <f>IF(E13="","","実績")</f>
        <v/>
      </c>
      <c r="I14" s="52"/>
      <c r="J14" s="52"/>
      <c r="K14" s="10">
        <f>SUM(L14:S14)</f>
        <v>0</v>
      </c>
      <c r="L14" s="41"/>
      <c r="M14" s="32"/>
      <c r="N14" s="32"/>
      <c r="O14" s="32"/>
      <c r="P14" s="32"/>
      <c r="Q14" s="32"/>
      <c r="R14" s="32"/>
      <c r="S14" s="32"/>
    </row>
    <row r="15" spans="1:19" ht="12" customHeight="1" x14ac:dyDescent="0.15">
      <c r="A15" s="67">
        <v>2</v>
      </c>
      <c r="B15" s="61" t="s">
        <v>27</v>
      </c>
      <c r="C15" s="62"/>
      <c r="D15" s="63"/>
      <c r="E15" s="59"/>
      <c r="F15" s="59"/>
      <c r="G15" s="53"/>
      <c r="H15" s="23" t="str">
        <f>IF(E15="","","予定")</f>
        <v/>
      </c>
      <c r="I15" s="23"/>
      <c r="J15" s="23"/>
      <c r="K15" s="25"/>
      <c r="L15" s="33"/>
      <c r="M15" s="31"/>
      <c r="N15" s="31"/>
      <c r="O15" s="31"/>
      <c r="P15" s="31"/>
      <c r="Q15" s="31"/>
      <c r="R15" s="31"/>
      <c r="S15" s="31"/>
    </row>
    <row r="16" spans="1:19" ht="12" customHeight="1" x14ac:dyDescent="0.15">
      <c r="A16" s="68"/>
      <c r="B16" s="64"/>
      <c r="C16" s="65"/>
      <c r="D16" s="66"/>
      <c r="E16" s="60"/>
      <c r="F16" s="60"/>
      <c r="G16" s="54"/>
      <c r="H16" s="24" t="str">
        <f>IF(E15="","","実績")</f>
        <v/>
      </c>
      <c r="I16" s="24"/>
      <c r="J16" s="24"/>
      <c r="K16" s="26"/>
      <c r="L16" s="41"/>
      <c r="M16" s="32"/>
      <c r="N16" s="32"/>
      <c r="O16" s="32"/>
      <c r="P16" s="32"/>
      <c r="Q16" s="32"/>
      <c r="R16" s="32"/>
      <c r="S16" s="32"/>
    </row>
    <row r="17" spans="1:19" ht="12" customHeight="1" x14ac:dyDescent="0.15">
      <c r="A17" s="67"/>
      <c r="B17" s="69" t="s">
        <v>23</v>
      </c>
      <c r="C17" s="61" t="s">
        <v>27</v>
      </c>
      <c r="D17" s="63"/>
      <c r="E17" s="55"/>
      <c r="F17" s="55"/>
      <c r="G17" s="57"/>
      <c r="H17" s="8" t="str">
        <f>IF(E17="","","予定")</f>
        <v/>
      </c>
      <c r="I17" s="8" t="s">
        <v>54</v>
      </c>
      <c r="J17" s="8">
        <v>5</v>
      </c>
      <c r="K17" s="9">
        <f t="shared" ref="K17:K22" si="4">SUM(L17:S17)</f>
        <v>1.75</v>
      </c>
      <c r="L17" s="30"/>
      <c r="M17" s="30">
        <f>1.75</f>
        <v>1.75</v>
      </c>
      <c r="N17" s="31"/>
      <c r="O17" s="31"/>
      <c r="P17" s="31"/>
      <c r="Q17" s="31"/>
      <c r="R17" s="31"/>
      <c r="S17" s="31"/>
    </row>
    <row r="18" spans="1:19" ht="12" customHeight="1" x14ac:dyDescent="0.15">
      <c r="A18" s="68"/>
      <c r="B18" s="58"/>
      <c r="C18" s="64"/>
      <c r="D18" s="66"/>
      <c r="E18" s="56"/>
      <c r="F18" s="56"/>
      <c r="G18" s="58"/>
      <c r="H18" s="52" t="str">
        <f>IF(E17="","","実績")</f>
        <v/>
      </c>
      <c r="I18" s="52"/>
      <c r="J18" s="52"/>
      <c r="K18" s="10">
        <f t="shared" si="4"/>
        <v>0</v>
      </c>
      <c r="L18" s="41"/>
      <c r="M18" s="32"/>
      <c r="N18" s="32"/>
      <c r="O18" s="32"/>
      <c r="P18" s="32"/>
      <c r="Q18" s="32"/>
      <c r="R18" s="32"/>
      <c r="S18" s="32"/>
    </row>
    <row r="19" spans="1:19" ht="12" customHeight="1" x14ac:dyDescent="0.15">
      <c r="A19" s="67"/>
      <c r="B19" s="69" t="s">
        <v>25</v>
      </c>
      <c r="C19" s="61" t="s">
        <v>28</v>
      </c>
      <c r="D19" s="63"/>
      <c r="E19" s="55"/>
      <c r="F19" s="55"/>
      <c r="G19" s="57"/>
      <c r="H19" s="8" t="str">
        <f>IF(E19="","","予定")</f>
        <v/>
      </c>
      <c r="I19" s="8" t="s">
        <v>58</v>
      </c>
      <c r="J19" s="8">
        <v>2</v>
      </c>
      <c r="K19" s="9">
        <f t="shared" si="4"/>
        <v>1</v>
      </c>
      <c r="L19" s="33"/>
      <c r="M19" s="33">
        <f>0.5*2</f>
        <v>1</v>
      </c>
      <c r="N19" s="31"/>
      <c r="O19" s="31"/>
      <c r="P19" s="31"/>
      <c r="Q19" s="31"/>
      <c r="R19" s="31"/>
      <c r="S19" s="31"/>
    </row>
    <row r="20" spans="1:19" ht="12" customHeight="1" x14ac:dyDescent="0.15">
      <c r="A20" s="68"/>
      <c r="B20" s="58"/>
      <c r="C20" s="64"/>
      <c r="D20" s="66"/>
      <c r="E20" s="56"/>
      <c r="F20" s="56"/>
      <c r="G20" s="58"/>
      <c r="H20" s="52" t="str">
        <f>IF(E19="","","実績")</f>
        <v/>
      </c>
      <c r="I20" s="52"/>
      <c r="J20" s="52"/>
      <c r="K20" s="10">
        <f t="shared" si="4"/>
        <v>0</v>
      </c>
      <c r="L20" s="41"/>
      <c r="M20" s="32"/>
      <c r="N20" s="32"/>
      <c r="O20" s="32"/>
      <c r="P20" s="32"/>
      <c r="Q20" s="32"/>
      <c r="R20" s="32"/>
      <c r="S20" s="32"/>
    </row>
    <row r="21" spans="1:19" ht="12" customHeight="1" x14ac:dyDescent="0.15">
      <c r="A21" s="67"/>
      <c r="B21" s="69" t="s">
        <v>29</v>
      </c>
      <c r="C21" s="61" t="s">
        <v>30</v>
      </c>
      <c r="D21" s="63"/>
      <c r="E21" s="55"/>
      <c r="F21" s="55"/>
      <c r="G21" s="57"/>
      <c r="H21" s="8" t="str">
        <f>IF(E21="","","予定")</f>
        <v/>
      </c>
      <c r="I21" s="8" t="s">
        <v>55</v>
      </c>
      <c r="J21" s="8">
        <v>1</v>
      </c>
      <c r="K21" s="9">
        <f>SUM(M21:S21)</f>
        <v>1</v>
      </c>
      <c r="M21" s="33">
        <f>0.5*2</f>
        <v>1</v>
      </c>
      <c r="N21" s="31"/>
      <c r="O21" s="31"/>
      <c r="P21" s="31"/>
      <c r="Q21" s="31"/>
      <c r="R21" s="31"/>
      <c r="S21" s="31"/>
    </row>
    <row r="22" spans="1:19" ht="12" customHeight="1" x14ac:dyDescent="0.15">
      <c r="A22" s="68"/>
      <c r="B22" s="58"/>
      <c r="C22" s="64"/>
      <c r="D22" s="66"/>
      <c r="E22" s="56"/>
      <c r="F22" s="56"/>
      <c r="G22" s="58"/>
      <c r="H22" s="52" t="str">
        <f>IF(E21="","","実績")</f>
        <v/>
      </c>
      <c r="I22" s="52"/>
      <c r="J22" s="52"/>
      <c r="K22" s="10">
        <f t="shared" si="4"/>
        <v>0</v>
      </c>
      <c r="L22" s="41"/>
      <c r="M22" s="32"/>
      <c r="N22" s="32"/>
      <c r="O22" s="32"/>
      <c r="P22" s="32"/>
      <c r="Q22" s="32"/>
      <c r="R22" s="32"/>
      <c r="S22" s="32"/>
    </row>
    <row r="23" spans="1:19" ht="12" customHeight="1" x14ac:dyDescent="0.15">
      <c r="A23" s="70" t="s">
        <v>31</v>
      </c>
      <c r="B23" s="71"/>
      <c r="C23" s="71"/>
      <c r="D23" s="72"/>
      <c r="E23" s="76"/>
      <c r="F23" s="76"/>
      <c r="G23" s="114"/>
      <c r="H23" s="20" t="s">
        <v>19</v>
      </c>
      <c r="I23" s="20"/>
      <c r="J23" s="20"/>
      <c r="K23" s="21">
        <f>SUMPRODUCT((MOD(ROW(K$25:K$42),2)=1)*K$25:K$42)</f>
        <v>11</v>
      </c>
      <c r="L23" s="34">
        <f t="shared" ref="L23:Q23" si="5">SUMPRODUCT((MOD(ROW(L$25:L$42),2)=1)*L$25:L$42)</f>
        <v>0</v>
      </c>
      <c r="M23" s="35">
        <f t="shared" si="5"/>
        <v>6.25</v>
      </c>
      <c r="N23" s="35">
        <f t="shared" si="5"/>
        <v>4.75</v>
      </c>
      <c r="O23" s="35">
        <f t="shared" si="5"/>
        <v>0</v>
      </c>
      <c r="P23" s="35">
        <f t="shared" si="5"/>
        <v>0</v>
      </c>
      <c r="Q23" s="35">
        <f t="shared" si="5"/>
        <v>0</v>
      </c>
      <c r="R23" s="35">
        <f t="shared" ref="R23:S23" si="6">SUMPRODUCT((MOD(ROW(R$25:R$42),2)=1)*R$25:R$42)</f>
        <v>0</v>
      </c>
      <c r="S23" s="35">
        <f t="shared" si="6"/>
        <v>0</v>
      </c>
    </row>
    <row r="24" spans="1:19" ht="12" customHeight="1" x14ac:dyDescent="0.15">
      <c r="A24" s="73"/>
      <c r="B24" s="74"/>
      <c r="C24" s="74"/>
      <c r="D24" s="75"/>
      <c r="E24" s="77"/>
      <c r="F24" s="77"/>
      <c r="G24" s="115"/>
      <c r="H24" s="7" t="s">
        <v>20</v>
      </c>
      <c r="I24" s="7"/>
      <c r="J24" s="7"/>
      <c r="K24" s="15">
        <f>SUMPRODUCT((MOD(ROW(K$25:K$42),2)=0)*K$25:K$42)</f>
        <v>0</v>
      </c>
      <c r="L24" s="42">
        <f t="shared" ref="L24:S24" si="7">SUMPRODUCT((MOD(ROW(L$25:L$42),2)=0)*L$25:L$42)</f>
        <v>0</v>
      </c>
      <c r="M24" s="36">
        <f t="shared" si="7"/>
        <v>0</v>
      </c>
      <c r="N24" s="36">
        <f t="shared" si="7"/>
        <v>0</v>
      </c>
      <c r="O24" s="36">
        <f t="shared" si="7"/>
        <v>0</v>
      </c>
      <c r="P24" s="36">
        <f t="shared" si="7"/>
        <v>0</v>
      </c>
      <c r="Q24" s="36">
        <f t="shared" si="7"/>
        <v>0</v>
      </c>
      <c r="R24" s="37">
        <f t="shared" si="7"/>
        <v>0</v>
      </c>
      <c r="S24" s="36">
        <f t="shared" si="7"/>
        <v>0</v>
      </c>
    </row>
    <row r="25" spans="1:19" ht="12" customHeight="1" x14ac:dyDescent="0.15">
      <c r="A25" s="67">
        <v>1</v>
      </c>
      <c r="B25" s="61" t="s">
        <v>32</v>
      </c>
      <c r="C25" s="62"/>
      <c r="D25" s="63"/>
      <c r="E25" s="59"/>
      <c r="F25" s="59"/>
      <c r="G25" s="53"/>
      <c r="H25" s="23" t="str">
        <f>IF(E25="","","予定")</f>
        <v/>
      </c>
      <c r="I25" s="23"/>
      <c r="J25" s="23"/>
      <c r="K25" s="25"/>
      <c r="L25" s="33"/>
      <c r="M25" s="31"/>
      <c r="N25" s="31"/>
      <c r="O25" s="31"/>
      <c r="P25" s="31"/>
      <c r="Q25" s="31"/>
      <c r="R25" s="31"/>
      <c r="S25" s="31"/>
    </row>
    <row r="26" spans="1:19" ht="12" customHeight="1" x14ac:dyDescent="0.15">
      <c r="A26" s="68"/>
      <c r="B26" s="64"/>
      <c r="C26" s="65"/>
      <c r="D26" s="66"/>
      <c r="E26" s="60"/>
      <c r="F26" s="60"/>
      <c r="G26" s="54"/>
      <c r="H26" s="24" t="str">
        <f>IF(E25="","","実績")</f>
        <v/>
      </c>
      <c r="I26" s="24"/>
      <c r="J26" s="24"/>
      <c r="K26" s="26"/>
      <c r="L26" s="41"/>
      <c r="M26" s="32"/>
      <c r="N26" s="32"/>
      <c r="O26" s="32"/>
      <c r="P26" s="32"/>
      <c r="Q26" s="32"/>
      <c r="R26" s="32"/>
      <c r="S26" s="32"/>
    </row>
    <row r="27" spans="1:19" ht="12" customHeight="1" x14ac:dyDescent="0.15">
      <c r="A27" s="67"/>
      <c r="B27" s="69" t="s">
        <v>23</v>
      </c>
      <c r="C27" s="61" t="s">
        <v>33</v>
      </c>
      <c r="D27" s="63"/>
      <c r="E27" s="55"/>
      <c r="F27" s="55"/>
      <c r="G27" s="57"/>
      <c r="H27" s="8" t="str">
        <f>IF(E27="","","予定")</f>
        <v/>
      </c>
      <c r="I27" s="8" t="s">
        <v>60</v>
      </c>
      <c r="J27" s="8">
        <v>3</v>
      </c>
      <c r="K27" s="9">
        <f>SUM(M27:S27)</f>
        <v>2.25</v>
      </c>
      <c r="M27" s="30">
        <f>0.75*3</f>
        <v>2.25</v>
      </c>
      <c r="N27" s="31"/>
      <c r="O27" s="31"/>
      <c r="P27" s="31"/>
      <c r="Q27" s="31"/>
      <c r="R27" s="31"/>
      <c r="S27" s="31"/>
    </row>
    <row r="28" spans="1:19" ht="12" customHeight="1" x14ac:dyDescent="0.15">
      <c r="A28" s="68"/>
      <c r="B28" s="58"/>
      <c r="C28" s="64"/>
      <c r="D28" s="66"/>
      <c r="E28" s="56"/>
      <c r="F28" s="56"/>
      <c r="G28" s="58"/>
      <c r="H28" s="52" t="str">
        <f>IF(E27="","","実績")</f>
        <v/>
      </c>
      <c r="I28" s="52"/>
      <c r="J28" s="52"/>
      <c r="K28" s="10">
        <f t="shared" ref="K27:K34" si="8">SUM(L28:S28)</f>
        <v>0</v>
      </c>
      <c r="L28" s="48"/>
      <c r="M28" s="49"/>
      <c r="N28" s="32"/>
      <c r="O28" s="32"/>
      <c r="P28" s="32"/>
      <c r="Q28" s="32"/>
      <c r="R28" s="32"/>
      <c r="S28" s="32"/>
    </row>
    <row r="29" spans="1:19" ht="12" customHeight="1" x14ac:dyDescent="0.15">
      <c r="A29" s="67"/>
      <c r="B29" s="69" t="s">
        <v>25</v>
      </c>
      <c r="C29" s="61" t="s">
        <v>34</v>
      </c>
      <c r="D29" s="63"/>
      <c r="E29" s="55"/>
      <c r="F29" s="55"/>
      <c r="G29" s="57"/>
      <c r="H29" s="8" t="str">
        <f>IF(E29="","","予定")</f>
        <v/>
      </c>
      <c r="I29" s="8" t="s">
        <v>61</v>
      </c>
      <c r="J29" s="8">
        <v>2</v>
      </c>
      <c r="K29" s="9">
        <f>SUM(M29:S29)</f>
        <v>1.5</v>
      </c>
      <c r="M29" s="30">
        <f>0.75*2</f>
        <v>1.5</v>
      </c>
      <c r="N29" s="31"/>
      <c r="O29" s="31"/>
      <c r="P29" s="31"/>
      <c r="Q29" s="31"/>
      <c r="R29" s="31"/>
      <c r="S29" s="31"/>
    </row>
    <row r="30" spans="1:19" ht="12" customHeight="1" x14ac:dyDescent="0.15">
      <c r="A30" s="68"/>
      <c r="B30" s="58"/>
      <c r="C30" s="64"/>
      <c r="D30" s="66"/>
      <c r="E30" s="56"/>
      <c r="F30" s="56"/>
      <c r="G30" s="58"/>
      <c r="H30" s="52" t="str">
        <f>IF(E29="","","実績")</f>
        <v/>
      </c>
      <c r="I30" s="52"/>
      <c r="J30" s="52"/>
      <c r="K30" s="10">
        <f t="shared" si="8"/>
        <v>0</v>
      </c>
      <c r="L30" s="48"/>
      <c r="M30" s="49"/>
      <c r="N30" s="32"/>
      <c r="O30" s="32"/>
      <c r="P30" s="32"/>
      <c r="Q30" s="32"/>
      <c r="R30" s="32"/>
      <c r="S30" s="32"/>
    </row>
    <row r="31" spans="1:19" ht="12" customHeight="1" x14ac:dyDescent="0.15">
      <c r="A31" s="67"/>
      <c r="B31" s="69" t="s">
        <v>29</v>
      </c>
      <c r="C31" s="61" t="s">
        <v>35</v>
      </c>
      <c r="D31" s="63"/>
      <c r="E31" s="55"/>
      <c r="F31" s="55"/>
      <c r="G31" s="57"/>
      <c r="H31" s="8" t="str">
        <f>IF(E31="","","予定")</f>
        <v/>
      </c>
      <c r="I31" s="8" t="s">
        <v>58</v>
      </c>
      <c r="J31" s="8">
        <v>2</v>
      </c>
      <c r="K31" s="9">
        <f t="shared" si="8"/>
        <v>1</v>
      </c>
      <c r="L31" s="30"/>
      <c r="M31" s="31">
        <f>0.5*2</f>
        <v>1</v>
      </c>
      <c r="N31" s="31"/>
      <c r="O31" s="31"/>
      <c r="P31" s="31"/>
      <c r="Q31" s="31"/>
      <c r="R31" s="31"/>
      <c r="S31" s="31"/>
    </row>
    <row r="32" spans="1:19" ht="12" customHeight="1" x14ac:dyDescent="0.15">
      <c r="A32" s="68"/>
      <c r="B32" s="58"/>
      <c r="C32" s="64"/>
      <c r="D32" s="66"/>
      <c r="E32" s="56"/>
      <c r="F32" s="56"/>
      <c r="G32" s="58"/>
      <c r="H32" s="52" t="str">
        <f>IF(E31="","","実績")</f>
        <v/>
      </c>
      <c r="I32" s="52"/>
      <c r="J32" s="52"/>
      <c r="K32" s="10">
        <f t="shared" si="8"/>
        <v>0</v>
      </c>
      <c r="L32" s="48"/>
      <c r="M32" s="49"/>
      <c r="N32" s="32"/>
      <c r="O32" s="32"/>
      <c r="P32" s="32"/>
      <c r="Q32" s="32"/>
      <c r="R32" s="32"/>
      <c r="S32" s="32"/>
    </row>
    <row r="33" spans="1:19" ht="12" customHeight="1" x14ac:dyDescent="0.15">
      <c r="A33" s="67"/>
      <c r="B33" s="69" t="s">
        <v>36</v>
      </c>
      <c r="C33" s="61" t="s">
        <v>37</v>
      </c>
      <c r="D33" s="63"/>
      <c r="E33" s="55"/>
      <c r="F33" s="55"/>
      <c r="G33" s="57"/>
      <c r="H33" s="8" t="str">
        <f>IF(E33="","","予定")</f>
        <v/>
      </c>
      <c r="I33" s="8" t="s">
        <v>62</v>
      </c>
      <c r="J33" s="8">
        <v>3</v>
      </c>
      <c r="K33" s="9">
        <f t="shared" si="8"/>
        <v>1.5</v>
      </c>
      <c r="L33" s="30"/>
      <c r="M33" s="31">
        <f>0.5*3</f>
        <v>1.5</v>
      </c>
      <c r="N33" s="31"/>
      <c r="O33" s="31"/>
      <c r="P33" s="31"/>
      <c r="Q33" s="31"/>
      <c r="R33" s="31"/>
      <c r="S33" s="31"/>
    </row>
    <row r="34" spans="1:19" ht="12" customHeight="1" x14ac:dyDescent="0.15">
      <c r="A34" s="68"/>
      <c r="B34" s="58"/>
      <c r="C34" s="64"/>
      <c r="D34" s="66"/>
      <c r="E34" s="56"/>
      <c r="F34" s="56"/>
      <c r="G34" s="58"/>
      <c r="H34" s="52" t="str">
        <f>IF(E33="","","実績")</f>
        <v/>
      </c>
      <c r="I34" s="52"/>
      <c r="J34" s="52"/>
      <c r="K34" s="10">
        <f t="shared" si="8"/>
        <v>0</v>
      </c>
      <c r="L34" s="41"/>
      <c r="M34" s="32"/>
      <c r="N34" s="32"/>
      <c r="O34" s="32"/>
      <c r="P34" s="32"/>
      <c r="Q34" s="32"/>
      <c r="R34" s="32"/>
      <c r="S34" s="32"/>
    </row>
    <row r="35" spans="1:19" ht="12" customHeight="1" x14ac:dyDescent="0.15">
      <c r="A35" s="67">
        <v>2</v>
      </c>
      <c r="B35" s="61" t="s">
        <v>27</v>
      </c>
      <c r="C35" s="62"/>
      <c r="D35" s="63"/>
      <c r="E35" s="59"/>
      <c r="F35" s="59"/>
      <c r="G35" s="53"/>
      <c r="H35" s="23" t="str">
        <f>IF(E35="","","予定")</f>
        <v/>
      </c>
      <c r="I35" s="23"/>
      <c r="J35" s="23"/>
      <c r="K35" s="25"/>
      <c r="L35" s="33"/>
      <c r="M35" s="31"/>
      <c r="N35" s="31"/>
      <c r="O35" s="31"/>
      <c r="P35" s="31"/>
      <c r="Q35" s="31"/>
      <c r="R35" s="31"/>
      <c r="S35" s="31"/>
    </row>
    <row r="36" spans="1:19" ht="12" customHeight="1" x14ac:dyDescent="0.15">
      <c r="A36" s="68"/>
      <c r="B36" s="64"/>
      <c r="C36" s="65"/>
      <c r="D36" s="66"/>
      <c r="E36" s="60"/>
      <c r="F36" s="60"/>
      <c r="G36" s="54"/>
      <c r="H36" s="24" t="str">
        <f>IF(E35="","","実績")</f>
        <v/>
      </c>
      <c r="I36" s="24"/>
      <c r="J36" s="24"/>
      <c r="K36" s="26"/>
      <c r="L36" s="41"/>
      <c r="M36" s="32"/>
      <c r="N36" s="32"/>
      <c r="O36" s="32"/>
      <c r="P36" s="32"/>
      <c r="Q36" s="32"/>
      <c r="R36" s="32"/>
      <c r="S36" s="32"/>
    </row>
    <row r="37" spans="1:19" ht="12" customHeight="1" x14ac:dyDescent="0.15">
      <c r="A37" s="67"/>
      <c r="B37" s="69" t="s">
        <v>23</v>
      </c>
      <c r="C37" s="61" t="s">
        <v>27</v>
      </c>
      <c r="D37" s="63"/>
      <c r="E37" s="55"/>
      <c r="F37" s="55"/>
      <c r="G37" s="57"/>
      <c r="H37" s="8" t="str">
        <f>IF(E37="","","予定")</f>
        <v/>
      </c>
      <c r="I37" s="52" t="s">
        <v>54</v>
      </c>
      <c r="J37" s="52">
        <v>5</v>
      </c>
      <c r="K37" s="9">
        <f>SUM(L37:S37)</f>
        <v>2.5</v>
      </c>
      <c r="L37" s="33"/>
      <c r="M37" s="31"/>
      <c r="N37" s="31">
        <f>0.5*5</f>
        <v>2.5</v>
      </c>
      <c r="O37" s="31"/>
      <c r="P37" s="31"/>
      <c r="Q37" s="31"/>
      <c r="R37" s="31"/>
      <c r="S37" s="31"/>
    </row>
    <row r="38" spans="1:19" ht="12" customHeight="1" x14ac:dyDescent="0.15">
      <c r="A38" s="68"/>
      <c r="B38" s="58"/>
      <c r="C38" s="64"/>
      <c r="D38" s="66"/>
      <c r="E38" s="56"/>
      <c r="F38" s="56"/>
      <c r="G38" s="58"/>
      <c r="H38" s="52" t="str">
        <f>IF(E37="","","実績")</f>
        <v/>
      </c>
      <c r="I38" s="52"/>
      <c r="J38" s="52"/>
      <c r="K38" s="10">
        <f>SUM(L38:S38)</f>
        <v>0</v>
      </c>
      <c r="L38" s="41"/>
      <c r="M38" s="51"/>
      <c r="N38" s="50"/>
      <c r="O38" s="32"/>
      <c r="P38" s="32"/>
      <c r="Q38" s="32"/>
      <c r="R38" s="32"/>
      <c r="S38" s="32"/>
    </row>
    <row r="39" spans="1:19" ht="12" customHeight="1" x14ac:dyDescent="0.15">
      <c r="A39" s="67"/>
      <c r="B39" s="69" t="s">
        <v>25</v>
      </c>
      <c r="C39" s="61" t="s">
        <v>38</v>
      </c>
      <c r="D39" s="63"/>
      <c r="E39" s="55"/>
      <c r="F39" s="55"/>
      <c r="G39" s="57"/>
      <c r="H39" s="8" t="str">
        <f>IF(E39="","","予定")</f>
        <v/>
      </c>
      <c r="I39" s="8" t="s">
        <v>54</v>
      </c>
      <c r="J39" s="8">
        <v>5</v>
      </c>
      <c r="K39" s="9">
        <f>SUM(L39:S39)</f>
        <v>1.25</v>
      </c>
      <c r="L39" s="33"/>
      <c r="M39" s="31"/>
      <c r="N39" s="31">
        <v>1.25</v>
      </c>
      <c r="O39" s="31"/>
      <c r="P39" s="31"/>
      <c r="Q39" s="31"/>
      <c r="R39" s="31"/>
      <c r="S39" s="31"/>
    </row>
    <row r="40" spans="1:19" ht="12" customHeight="1" x14ac:dyDescent="0.15">
      <c r="A40" s="68"/>
      <c r="B40" s="58"/>
      <c r="C40" s="64"/>
      <c r="D40" s="66"/>
      <c r="E40" s="56"/>
      <c r="F40" s="56"/>
      <c r="G40" s="58"/>
      <c r="H40" s="52" t="str">
        <f>IF(E39="","","実績")</f>
        <v/>
      </c>
      <c r="I40" s="52"/>
      <c r="J40" s="52"/>
      <c r="K40" s="10">
        <f>SUM(L40:M40)</f>
        <v>0</v>
      </c>
      <c r="L40" s="48"/>
      <c r="M40" s="50"/>
      <c r="N40" s="32"/>
      <c r="O40" s="32"/>
      <c r="P40" s="32"/>
      <c r="Q40" s="32"/>
      <c r="R40" s="32"/>
      <c r="S40" s="32"/>
    </row>
    <row r="41" spans="1:19" ht="12" customHeight="1" x14ac:dyDescent="0.15">
      <c r="A41" s="67"/>
      <c r="B41" s="69" t="s">
        <v>29</v>
      </c>
      <c r="C41" s="61" t="s">
        <v>39</v>
      </c>
      <c r="D41" s="63"/>
      <c r="E41" s="55"/>
      <c r="F41" s="55"/>
      <c r="G41" s="57"/>
      <c r="H41" s="8" t="str">
        <f>IF(E41="","","予定")</f>
        <v/>
      </c>
      <c r="I41" s="8" t="s">
        <v>55</v>
      </c>
      <c r="J41" s="8">
        <v>1</v>
      </c>
      <c r="K41" s="9">
        <f>SUM(L41:S41)</f>
        <v>1</v>
      </c>
      <c r="L41" s="33"/>
      <c r="M41" s="31"/>
      <c r="N41" s="31">
        <v>1</v>
      </c>
      <c r="O41" s="31"/>
      <c r="P41" s="31"/>
      <c r="Q41" s="31"/>
      <c r="R41" s="31"/>
      <c r="S41" s="31"/>
    </row>
    <row r="42" spans="1:19" ht="12" customHeight="1" x14ac:dyDescent="0.15">
      <c r="A42" s="68"/>
      <c r="B42" s="58"/>
      <c r="C42" s="64"/>
      <c r="D42" s="66"/>
      <c r="E42" s="56"/>
      <c r="F42" s="56"/>
      <c r="G42" s="58"/>
      <c r="H42" s="52" t="str">
        <f>IF(E41="","","実績")</f>
        <v/>
      </c>
      <c r="I42" s="52"/>
      <c r="J42" s="52"/>
      <c r="K42" s="10">
        <f>SUM(L42:M42)</f>
        <v>0</v>
      </c>
      <c r="L42" s="48"/>
      <c r="M42" s="50"/>
      <c r="N42" s="32"/>
      <c r="O42" s="32"/>
      <c r="P42" s="32"/>
      <c r="Q42" s="32"/>
      <c r="R42" s="32"/>
      <c r="S42" s="32"/>
    </row>
    <row r="43" spans="1:19" ht="12" customHeight="1" x14ac:dyDescent="0.15">
      <c r="A43" s="70" t="s">
        <v>40</v>
      </c>
      <c r="B43" s="71"/>
      <c r="C43" s="71"/>
      <c r="D43" s="72"/>
      <c r="E43" s="76"/>
      <c r="F43" s="76"/>
      <c r="G43" s="114"/>
      <c r="H43" s="20" t="s">
        <v>19</v>
      </c>
      <c r="I43" s="20"/>
      <c r="J43" s="20"/>
      <c r="K43" s="21">
        <f>SUMPRODUCT((MOD(ROW(K$45:K$58),2)=1)*K$45:K$58)</f>
        <v>18.5</v>
      </c>
      <c r="L43" s="35">
        <f t="shared" ref="L43:M43" si="9">SUMPRODUCT((MOD(ROW(L$45:L$58),2)=1)*L$45:L$58)</f>
        <v>0</v>
      </c>
      <c r="M43" s="35">
        <f t="shared" si="9"/>
        <v>7.5</v>
      </c>
      <c r="N43" s="35">
        <f>SUMPRODUCT((MOD(ROW(N$45:N$58),2)=1)*N$45:N$58)</f>
        <v>11</v>
      </c>
      <c r="O43" s="35">
        <f t="shared" ref="O43:S43" si="10">SUMPRODUCT((MOD(ROW(O$45:O$58),2)=1)*O$45:O$58)</f>
        <v>0</v>
      </c>
      <c r="P43" s="35">
        <f t="shared" si="10"/>
        <v>0</v>
      </c>
      <c r="Q43" s="35">
        <f t="shared" si="10"/>
        <v>0</v>
      </c>
      <c r="R43" s="35">
        <f t="shared" si="10"/>
        <v>0</v>
      </c>
      <c r="S43" s="35">
        <f t="shared" si="10"/>
        <v>0</v>
      </c>
    </row>
    <row r="44" spans="1:19" ht="12" customHeight="1" x14ac:dyDescent="0.15">
      <c r="A44" s="73"/>
      <c r="B44" s="74"/>
      <c r="C44" s="74"/>
      <c r="D44" s="75"/>
      <c r="E44" s="77"/>
      <c r="F44" s="77"/>
      <c r="G44" s="115"/>
      <c r="H44" s="7" t="s">
        <v>20</v>
      </c>
      <c r="I44" s="7"/>
      <c r="J44" s="7"/>
      <c r="K44" s="15">
        <f>SUMPRODUCT((MOD(ROW(K$45:K$58),2)=0)*K$45:K$58)</f>
        <v>0</v>
      </c>
      <c r="L44" s="36">
        <f t="shared" ref="L44:S44" si="11">SUMPRODUCT((MOD(ROW(L$45:L$58),2)=0)*L$45:L$58)</f>
        <v>0</v>
      </c>
      <c r="M44" s="36">
        <f>SUMPRODUCT((MOD(ROW(M$45:M$58),2)=0)*M$45:M$58)</f>
        <v>0</v>
      </c>
      <c r="N44" s="36">
        <f t="shared" si="11"/>
        <v>0</v>
      </c>
      <c r="O44" s="36">
        <f t="shared" si="11"/>
        <v>0</v>
      </c>
      <c r="P44" s="36">
        <f t="shared" si="11"/>
        <v>0</v>
      </c>
      <c r="Q44" s="36">
        <f t="shared" si="11"/>
        <v>0</v>
      </c>
      <c r="R44" s="36">
        <f t="shared" si="11"/>
        <v>0</v>
      </c>
      <c r="S44" s="36">
        <f t="shared" si="11"/>
        <v>0</v>
      </c>
    </row>
    <row r="45" spans="1:19" ht="12" customHeight="1" x14ac:dyDescent="0.15">
      <c r="A45" s="67">
        <v>1</v>
      </c>
      <c r="B45" s="61" t="s">
        <v>22</v>
      </c>
      <c r="C45" s="62"/>
      <c r="D45" s="63"/>
      <c r="E45" s="59"/>
      <c r="F45" s="59"/>
      <c r="G45" s="53"/>
      <c r="H45" s="23" t="str">
        <f>IF(E45="","","予定")</f>
        <v/>
      </c>
      <c r="I45" s="23"/>
      <c r="J45" s="23"/>
      <c r="K45" s="25"/>
      <c r="L45" s="33"/>
      <c r="M45" s="31"/>
      <c r="N45" s="31"/>
      <c r="O45" s="31"/>
      <c r="P45" s="31"/>
      <c r="Q45" s="31"/>
      <c r="R45" s="31"/>
      <c r="S45" s="31"/>
    </row>
    <row r="46" spans="1:19" ht="12" customHeight="1" x14ac:dyDescent="0.15">
      <c r="A46" s="68"/>
      <c r="B46" s="64"/>
      <c r="C46" s="65"/>
      <c r="D46" s="66"/>
      <c r="E46" s="60"/>
      <c r="F46" s="60"/>
      <c r="G46" s="54"/>
      <c r="H46" s="24" t="str">
        <f>IF(E45="","","実績")</f>
        <v/>
      </c>
      <c r="I46" s="24"/>
      <c r="J46" s="24"/>
      <c r="K46" s="26"/>
      <c r="L46" s="41"/>
      <c r="M46" s="32"/>
      <c r="N46" s="32"/>
      <c r="O46" s="32"/>
      <c r="P46" s="32"/>
      <c r="Q46" s="32"/>
      <c r="R46" s="32"/>
      <c r="S46" s="32"/>
    </row>
    <row r="47" spans="1:19" ht="12" customHeight="1" x14ac:dyDescent="0.15">
      <c r="A47" s="67"/>
      <c r="B47" s="69" t="s">
        <v>23</v>
      </c>
      <c r="C47" s="61" t="s">
        <v>41</v>
      </c>
      <c r="D47" s="63"/>
      <c r="E47" s="55"/>
      <c r="F47" s="55"/>
      <c r="G47" s="57"/>
      <c r="H47" s="8" t="str">
        <f>IF(E47="","","予定")</f>
        <v/>
      </c>
      <c r="I47" s="8" t="s">
        <v>54</v>
      </c>
      <c r="J47" s="8">
        <v>5</v>
      </c>
      <c r="K47" s="9">
        <f>SUM(L47:S47)</f>
        <v>5</v>
      </c>
      <c r="L47" s="33"/>
      <c r="M47" s="31">
        <f>1*5</f>
        <v>5</v>
      </c>
      <c r="N47" s="31"/>
      <c r="O47" s="31"/>
      <c r="P47" s="31"/>
      <c r="Q47" s="31"/>
      <c r="R47" s="31"/>
      <c r="S47" s="31"/>
    </row>
    <row r="48" spans="1:19" ht="12" customHeight="1" x14ac:dyDescent="0.15">
      <c r="A48" s="68"/>
      <c r="B48" s="58"/>
      <c r="C48" s="64"/>
      <c r="D48" s="66"/>
      <c r="E48" s="56"/>
      <c r="F48" s="56"/>
      <c r="G48" s="58"/>
      <c r="H48" s="52" t="str">
        <f>IF(E47="","","実績")</f>
        <v/>
      </c>
      <c r="I48" s="52"/>
      <c r="J48" s="52"/>
      <c r="K48" s="10">
        <f>SUM(L48:S48)</f>
        <v>0</v>
      </c>
      <c r="L48" s="41"/>
      <c r="M48" s="32"/>
      <c r="N48" s="32"/>
      <c r="O48" s="32"/>
      <c r="P48" s="32"/>
      <c r="Q48" s="32"/>
      <c r="R48" s="32"/>
      <c r="S48" s="32"/>
    </row>
    <row r="49" spans="1:19" ht="12" customHeight="1" x14ac:dyDescent="0.15">
      <c r="A49" s="67"/>
      <c r="B49" s="69" t="s">
        <v>25</v>
      </c>
      <c r="C49" s="61" t="s">
        <v>42</v>
      </c>
      <c r="D49" s="63"/>
      <c r="E49" s="55"/>
      <c r="F49" s="55"/>
      <c r="G49" s="57"/>
      <c r="H49" s="8" t="str">
        <f>IF(E49="","","予定")</f>
        <v/>
      </c>
      <c r="I49" s="8" t="s">
        <v>54</v>
      </c>
      <c r="J49" s="8">
        <v>5</v>
      </c>
      <c r="K49" s="9">
        <f>SUM(L49:S49)</f>
        <v>7.5</v>
      </c>
      <c r="L49" s="33"/>
      <c r="M49" s="31">
        <f>0.5*5</f>
        <v>2.5</v>
      </c>
      <c r="N49" s="31">
        <f>1*5</f>
        <v>5</v>
      </c>
      <c r="O49" s="31"/>
      <c r="P49" s="31"/>
      <c r="Q49" s="31"/>
      <c r="R49" s="31"/>
      <c r="S49" s="31"/>
    </row>
    <row r="50" spans="1:19" ht="12" customHeight="1" x14ac:dyDescent="0.15">
      <c r="A50" s="68"/>
      <c r="B50" s="58"/>
      <c r="C50" s="64"/>
      <c r="D50" s="66"/>
      <c r="E50" s="56"/>
      <c r="F50" s="56"/>
      <c r="G50" s="58"/>
      <c r="H50" s="52" t="str">
        <f>IF(E49="","","実績")</f>
        <v/>
      </c>
      <c r="I50" s="52"/>
      <c r="J50" s="52"/>
      <c r="K50" s="10">
        <f>SUM(L50:S50)</f>
        <v>0</v>
      </c>
      <c r="L50" s="41"/>
      <c r="M50" s="32"/>
      <c r="N50" s="32"/>
      <c r="O50" s="32"/>
      <c r="P50" s="32"/>
      <c r="Q50" s="32"/>
      <c r="R50" s="32"/>
      <c r="S50" s="32"/>
    </row>
    <row r="51" spans="1:19" ht="12" customHeight="1" x14ac:dyDescent="0.15">
      <c r="A51" s="67">
        <v>2</v>
      </c>
      <c r="B51" s="61" t="s">
        <v>27</v>
      </c>
      <c r="C51" s="62"/>
      <c r="D51" s="63"/>
      <c r="E51" s="59"/>
      <c r="F51" s="59"/>
      <c r="G51" s="53"/>
      <c r="H51" s="23" t="str">
        <f>IF(E51="","","予定")</f>
        <v/>
      </c>
      <c r="I51" s="23"/>
      <c r="J51" s="23"/>
      <c r="K51" s="25"/>
      <c r="L51" s="33"/>
      <c r="M51" s="31"/>
      <c r="N51" s="31"/>
      <c r="O51" s="31"/>
      <c r="P51" s="31"/>
      <c r="Q51" s="31"/>
      <c r="R51" s="31"/>
      <c r="S51" s="31"/>
    </row>
    <row r="52" spans="1:19" ht="12" customHeight="1" x14ac:dyDescent="0.15">
      <c r="A52" s="68"/>
      <c r="B52" s="64"/>
      <c r="C52" s="65"/>
      <c r="D52" s="66"/>
      <c r="E52" s="60"/>
      <c r="F52" s="60"/>
      <c r="G52" s="54"/>
      <c r="H52" s="24" t="str">
        <f>IF(E51="","","実績")</f>
        <v/>
      </c>
      <c r="I52" s="24"/>
      <c r="J52" s="24"/>
      <c r="K52" s="26"/>
      <c r="L52" s="41"/>
      <c r="M52" s="32"/>
      <c r="N52" s="32"/>
      <c r="O52" s="32"/>
      <c r="P52" s="32"/>
      <c r="Q52" s="32"/>
      <c r="R52" s="32"/>
      <c r="S52" s="32"/>
    </row>
    <row r="53" spans="1:19" ht="12" customHeight="1" x14ac:dyDescent="0.15">
      <c r="A53" s="67"/>
      <c r="B53" s="69" t="s">
        <v>23</v>
      </c>
      <c r="C53" s="61" t="s">
        <v>27</v>
      </c>
      <c r="D53" s="63"/>
      <c r="E53" s="55"/>
      <c r="F53" s="55"/>
      <c r="G53" s="57"/>
      <c r="H53" s="8" t="str">
        <f>IF(E53="","","予定")</f>
        <v/>
      </c>
      <c r="I53" s="8" t="s">
        <v>54</v>
      </c>
      <c r="J53" s="8">
        <v>5</v>
      </c>
      <c r="K53" s="9">
        <f t="shared" ref="K53:K58" si="12">SUM(L53:S53)</f>
        <v>2.5</v>
      </c>
      <c r="L53" s="33"/>
      <c r="M53" s="31"/>
      <c r="N53" s="31">
        <f>0.5*5</f>
        <v>2.5</v>
      </c>
      <c r="O53" s="31"/>
      <c r="P53" s="31"/>
      <c r="Q53" s="31"/>
      <c r="R53" s="31"/>
      <c r="S53" s="31"/>
    </row>
    <row r="54" spans="1:19" ht="12" customHeight="1" x14ac:dyDescent="0.15">
      <c r="A54" s="68"/>
      <c r="B54" s="58"/>
      <c r="C54" s="64"/>
      <c r="D54" s="66"/>
      <c r="E54" s="56"/>
      <c r="F54" s="56"/>
      <c r="G54" s="58"/>
      <c r="H54" s="52" t="str">
        <f>IF(E53="","","実績")</f>
        <v/>
      </c>
      <c r="I54" s="52"/>
      <c r="J54" s="52"/>
      <c r="K54" s="10">
        <f t="shared" si="12"/>
        <v>0</v>
      </c>
      <c r="L54" s="41"/>
      <c r="M54" s="32"/>
      <c r="N54" s="32"/>
      <c r="O54" s="32"/>
      <c r="P54" s="32"/>
      <c r="Q54" s="32"/>
      <c r="R54" s="32"/>
      <c r="S54" s="32"/>
    </row>
    <row r="55" spans="1:19" ht="12" customHeight="1" x14ac:dyDescent="0.15">
      <c r="A55" s="67"/>
      <c r="B55" s="69" t="s">
        <v>25</v>
      </c>
      <c r="C55" s="61" t="s">
        <v>38</v>
      </c>
      <c r="D55" s="63"/>
      <c r="E55" s="55"/>
      <c r="F55" s="55"/>
      <c r="G55" s="57"/>
      <c r="H55" s="8" t="str">
        <f>IF(E55="","","予定")</f>
        <v/>
      </c>
      <c r="I55" s="8" t="s">
        <v>54</v>
      </c>
      <c r="J55" s="8">
        <v>5</v>
      </c>
      <c r="K55" s="9">
        <f t="shared" si="12"/>
        <v>2.5</v>
      </c>
      <c r="L55" s="33"/>
      <c r="M55" s="31"/>
      <c r="N55" s="31">
        <f>0.5*5</f>
        <v>2.5</v>
      </c>
      <c r="O55" s="31"/>
      <c r="P55" s="31"/>
      <c r="Q55" s="31"/>
      <c r="R55" s="31"/>
      <c r="S55" s="31"/>
    </row>
    <row r="56" spans="1:19" ht="12" customHeight="1" x14ac:dyDescent="0.15">
      <c r="A56" s="68"/>
      <c r="B56" s="58"/>
      <c r="C56" s="64"/>
      <c r="D56" s="66"/>
      <c r="E56" s="56"/>
      <c r="F56" s="56"/>
      <c r="G56" s="58"/>
      <c r="H56" s="52" t="str">
        <f>IF(E55="","","実績")</f>
        <v/>
      </c>
      <c r="I56" s="52"/>
      <c r="J56" s="52"/>
      <c r="K56" s="10">
        <f t="shared" si="12"/>
        <v>0</v>
      </c>
      <c r="L56" s="41"/>
      <c r="M56" s="32"/>
      <c r="N56" s="32"/>
      <c r="O56" s="32"/>
      <c r="P56" s="32"/>
      <c r="Q56" s="32"/>
      <c r="R56" s="32"/>
      <c r="S56" s="32"/>
    </row>
    <row r="57" spans="1:19" ht="12" customHeight="1" x14ac:dyDescent="0.15">
      <c r="A57" s="67"/>
      <c r="B57" s="69" t="s">
        <v>29</v>
      </c>
      <c r="C57" s="61" t="s">
        <v>39</v>
      </c>
      <c r="D57" s="63"/>
      <c r="E57" s="55"/>
      <c r="F57" s="55"/>
      <c r="G57" s="57"/>
      <c r="H57" s="8" t="str">
        <f>IF(E57="","","予定")</f>
        <v/>
      </c>
      <c r="I57" s="8" t="s">
        <v>56</v>
      </c>
      <c r="J57" s="8">
        <v>1</v>
      </c>
      <c r="K57" s="9">
        <f t="shared" si="12"/>
        <v>1</v>
      </c>
      <c r="L57" s="33"/>
      <c r="M57" s="31"/>
      <c r="N57" s="31">
        <v>1</v>
      </c>
      <c r="O57" s="31"/>
      <c r="P57" s="31"/>
      <c r="Q57" s="31"/>
      <c r="R57" s="31"/>
      <c r="S57" s="31"/>
    </row>
    <row r="58" spans="1:19" ht="12" customHeight="1" x14ac:dyDescent="0.15">
      <c r="A58" s="68"/>
      <c r="B58" s="58"/>
      <c r="C58" s="64"/>
      <c r="D58" s="66"/>
      <c r="E58" s="56"/>
      <c r="F58" s="56"/>
      <c r="G58" s="58"/>
      <c r="H58" s="52" t="str">
        <f>IF(E57="","","実績")</f>
        <v/>
      </c>
      <c r="I58" s="52"/>
      <c r="J58" s="52"/>
      <c r="K58" s="10">
        <f t="shared" si="12"/>
        <v>0</v>
      </c>
      <c r="L58" s="43"/>
      <c r="M58" s="44"/>
      <c r="N58" s="44"/>
      <c r="O58" s="44"/>
      <c r="P58" s="44"/>
      <c r="Q58" s="44"/>
      <c r="R58" s="44"/>
      <c r="S58" s="44"/>
    </row>
    <row r="59" spans="1:19" ht="12" customHeight="1" x14ac:dyDescent="0.15">
      <c r="A59" s="70" t="s">
        <v>43</v>
      </c>
      <c r="B59" s="71"/>
      <c r="C59" s="71"/>
      <c r="D59" s="72"/>
      <c r="E59" s="76"/>
      <c r="F59" s="76"/>
      <c r="G59" s="114"/>
      <c r="H59" s="20" t="s">
        <v>19</v>
      </c>
      <c r="I59" s="20"/>
      <c r="J59" s="20"/>
      <c r="K59" s="21">
        <f>SUMPRODUCT((MOD(ROW(K$61:K$76),2)=1)*K$61:K$76)</f>
        <v>28</v>
      </c>
      <c r="L59" s="35">
        <f t="shared" ref="L59:N59" si="13">SUMPRODUCT((MOD(ROW(L$61:L$76),2)=1)*L$61:L$76)</f>
        <v>0</v>
      </c>
      <c r="M59" s="35">
        <f t="shared" si="13"/>
        <v>0</v>
      </c>
      <c r="N59" s="35">
        <f t="shared" si="13"/>
        <v>2.5</v>
      </c>
      <c r="O59" s="35">
        <f>SUMPRODUCT((MOD(ROW(O$61:O$76),2)=1)*O$61:O$76)</f>
        <v>17.5</v>
      </c>
      <c r="P59" s="35">
        <f t="shared" ref="P59:S59" si="14">SUMPRODUCT((MOD(ROW(P$61:P$76),2)=1)*P$61:P$76)</f>
        <v>8</v>
      </c>
      <c r="Q59" s="35">
        <f t="shared" si="14"/>
        <v>0</v>
      </c>
      <c r="R59" s="35">
        <f t="shared" si="14"/>
        <v>0</v>
      </c>
      <c r="S59" s="35">
        <f t="shared" si="14"/>
        <v>0</v>
      </c>
    </row>
    <row r="60" spans="1:19" ht="12" customHeight="1" x14ac:dyDescent="0.15">
      <c r="A60" s="73"/>
      <c r="B60" s="74"/>
      <c r="C60" s="74"/>
      <c r="D60" s="75"/>
      <c r="E60" s="77"/>
      <c r="F60" s="77"/>
      <c r="G60" s="115"/>
      <c r="H60" s="7" t="s">
        <v>20</v>
      </c>
      <c r="I60" s="7"/>
      <c r="J60" s="7"/>
      <c r="K60" s="15">
        <f>SUMPRODUCT((MOD(ROW(K$61:K$76),2)=0)*K$61:K$76)</f>
        <v>0</v>
      </c>
      <c r="L60" s="36">
        <f>SUMPRODUCT((MOD(ROW(L$61:L$76),2)=0)*L$61:L$76)</f>
        <v>0</v>
      </c>
      <c r="M60" s="36">
        <f t="shared" ref="M60:S60" si="15">SUMPRODUCT((MOD(ROW(M$61:M$76),2)=0)*M$61:M$76)</f>
        <v>0</v>
      </c>
      <c r="N60" s="36">
        <f t="shared" si="15"/>
        <v>0</v>
      </c>
      <c r="O60" s="36">
        <f t="shared" si="15"/>
        <v>0</v>
      </c>
      <c r="P60" s="36">
        <f t="shared" si="15"/>
        <v>0</v>
      </c>
      <c r="Q60" s="36">
        <f t="shared" si="15"/>
        <v>0</v>
      </c>
      <c r="R60" s="36">
        <f t="shared" si="15"/>
        <v>0</v>
      </c>
      <c r="S60" s="36">
        <f t="shared" si="15"/>
        <v>0</v>
      </c>
    </row>
    <row r="61" spans="1:19" ht="12" customHeight="1" x14ac:dyDescent="0.15">
      <c r="A61" s="67">
        <v>1</v>
      </c>
      <c r="B61" s="61" t="s">
        <v>32</v>
      </c>
      <c r="C61" s="62"/>
      <c r="D61" s="63"/>
      <c r="E61" s="59"/>
      <c r="F61" s="59"/>
      <c r="G61" s="53"/>
      <c r="H61" s="23" t="str">
        <f>IF(E61="","","予定")</f>
        <v/>
      </c>
      <c r="I61" s="23"/>
      <c r="J61" s="23"/>
      <c r="K61" s="25"/>
      <c r="L61" s="33"/>
      <c r="M61" s="31"/>
      <c r="N61" s="31"/>
      <c r="O61" s="31"/>
      <c r="P61" s="31"/>
      <c r="Q61" s="31"/>
      <c r="R61" s="31"/>
      <c r="S61" s="31"/>
    </row>
    <row r="62" spans="1:19" ht="12" customHeight="1" x14ac:dyDescent="0.15">
      <c r="A62" s="68"/>
      <c r="B62" s="64"/>
      <c r="C62" s="65"/>
      <c r="D62" s="66"/>
      <c r="E62" s="60"/>
      <c r="F62" s="60"/>
      <c r="G62" s="54"/>
      <c r="H62" s="24" t="str">
        <f>IF(E61="","","実績")</f>
        <v/>
      </c>
      <c r="I62" s="24"/>
      <c r="J62" s="24"/>
      <c r="K62" s="26"/>
      <c r="L62" s="41"/>
      <c r="M62" s="32"/>
      <c r="N62" s="32"/>
      <c r="O62" s="32"/>
      <c r="P62" s="32"/>
      <c r="Q62" s="32"/>
      <c r="R62" s="32"/>
      <c r="S62" s="32"/>
    </row>
    <row r="63" spans="1:19" ht="12" customHeight="1" x14ac:dyDescent="0.15">
      <c r="A63" s="67"/>
      <c r="B63" s="69" t="s">
        <v>23</v>
      </c>
      <c r="C63" s="61" t="s">
        <v>41</v>
      </c>
      <c r="D63" s="63"/>
      <c r="E63" s="55"/>
      <c r="F63" s="55"/>
      <c r="G63" s="57"/>
      <c r="H63" s="8" t="str">
        <f>IF(E63="","","予定")</f>
        <v/>
      </c>
      <c r="I63" s="8" t="s">
        <v>54</v>
      </c>
      <c r="J63" s="8">
        <v>5</v>
      </c>
      <c r="K63" s="9">
        <f t="shared" ref="K63:K68" si="16">SUM(L63:S63)</f>
        <v>7.5</v>
      </c>
      <c r="L63" s="33"/>
      <c r="M63" s="31"/>
      <c r="N63" s="31">
        <f>0.5*5</f>
        <v>2.5</v>
      </c>
      <c r="O63" s="31">
        <f>1*5</f>
        <v>5</v>
      </c>
      <c r="P63" s="31"/>
      <c r="Q63" s="31"/>
      <c r="R63" s="31"/>
      <c r="S63" s="31"/>
    </row>
    <row r="64" spans="1:19" ht="12" customHeight="1" x14ac:dyDescent="0.15">
      <c r="A64" s="68"/>
      <c r="B64" s="58"/>
      <c r="C64" s="64"/>
      <c r="D64" s="66"/>
      <c r="E64" s="56"/>
      <c r="F64" s="56"/>
      <c r="G64" s="58"/>
      <c r="H64" s="52" t="str">
        <f>IF(E63="","","実績")</f>
        <v/>
      </c>
      <c r="I64" s="52"/>
      <c r="J64" s="52"/>
      <c r="K64" s="10">
        <f t="shared" si="16"/>
        <v>0</v>
      </c>
      <c r="L64" s="41"/>
      <c r="M64" s="32"/>
      <c r="N64" s="32"/>
      <c r="O64" s="32"/>
      <c r="P64" s="32"/>
      <c r="Q64" s="32"/>
      <c r="R64" s="32"/>
      <c r="S64" s="32"/>
    </row>
    <row r="65" spans="1:19" ht="12" customHeight="1" x14ac:dyDescent="0.15">
      <c r="A65" s="67"/>
      <c r="B65" s="69" t="s">
        <v>25</v>
      </c>
      <c r="C65" s="61" t="s">
        <v>42</v>
      </c>
      <c r="D65" s="63"/>
      <c r="E65" s="55"/>
      <c r="F65" s="55"/>
      <c r="G65" s="57"/>
      <c r="H65" s="8" t="str">
        <f>IF(E65="","","予定")</f>
        <v/>
      </c>
      <c r="I65" s="8" t="s">
        <v>54</v>
      </c>
      <c r="J65" s="8">
        <v>5</v>
      </c>
      <c r="K65" s="9">
        <f t="shared" si="16"/>
        <v>10</v>
      </c>
      <c r="L65" s="33"/>
      <c r="M65" s="31"/>
      <c r="N65" s="31"/>
      <c r="O65" s="31">
        <f>2*5</f>
        <v>10</v>
      </c>
      <c r="P65" s="31"/>
      <c r="Q65" s="31"/>
      <c r="R65" s="31"/>
      <c r="S65" s="31"/>
    </row>
    <row r="66" spans="1:19" ht="12" customHeight="1" x14ac:dyDescent="0.15">
      <c r="A66" s="68"/>
      <c r="B66" s="58"/>
      <c r="C66" s="64"/>
      <c r="D66" s="66"/>
      <c r="E66" s="56"/>
      <c r="F66" s="56"/>
      <c r="G66" s="58"/>
      <c r="H66" s="52" t="str">
        <f>IF(E65="","","実績")</f>
        <v/>
      </c>
      <c r="I66" s="52"/>
      <c r="J66" s="52"/>
      <c r="K66" s="10">
        <f t="shared" si="16"/>
        <v>0</v>
      </c>
      <c r="L66" s="41"/>
      <c r="M66" s="32"/>
      <c r="N66" s="32"/>
      <c r="O66" s="32"/>
      <c r="P66" s="32"/>
      <c r="Q66" s="32"/>
      <c r="R66" s="32"/>
      <c r="S66" s="32"/>
    </row>
    <row r="67" spans="1:19" ht="12" customHeight="1" x14ac:dyDescent="0.15">
      <c r="A67" s="67"/>
      <c r="B67" s="69" t="s">
        <v>29</v>
      </c>
      <c r="C67" s="61" t="s">
        <v>44</v>
      </c>
      <c r="D67" s="63"/>
      <c r="E67" s="55"/>
      <c r="F67" s="55"/>
      <c r="G67" s="57"/>
      <c r="H67" s="8" t="str">
        <f>IF(E67="","","予定")</f>
        <v/>
      </c>
      <c r="I67" s="8" t="s">
        <v>54</v>
      </c>
      <c r="J67" s="8">
        <v>5</v>
      </c>
      <c r="K67" s="9">
        <f t="shared" si="16"/>
        <v>2.5</v>
      </c>
      <c r="L67" s="33"/>
      <c r="M67" s="31"/>
      <c r="N67" s="31"/>
      <c r="O67" s="31">
        <f>0.5*5</f>
        <v>2.5</v>
      </c>
      <c r="P67" s="31"/>
      <c r="Q67" s="31"/>
      <c r="R67" s="31"/>
      <c r="S67" s="31"/>
    </row>
    <row r="68" spans="1:19" ht="12" customHeight="1" x14ac:dyDescent="0.15">
      <c r="A68" s="68"/>
      <c r="B68" s="58"/>
      <c r="C68" s="64"/>
      <c r="D68" s="66"/>
      <c r="E68" s="56"/>
      <c r="F68" s="56"/>
      <c r="G68" s="58"/>
      <c r="H68" s="52" t="str">
        <f>IF(E67="","","実績")</f>
        <v/>
      </c>
      <c r="I68" s="52"/>
      <c r="J68" s="52"/>
      <c r="K68" s="10">
        <f t="shared" si="16"/>
        <v>0</v>
      </c>
      <c r="L68" s="41"/>
      <c r="M68" s="32"/>
      <c r="N68" s="32"/>
      <c r="O68" s="32"/>
      <c r="P68" s="32"/>
      <c r="Q68" s="32"/>
      <c r="R68" s="32"/>
      <c r="S68" s="32"/>
    </row>
    <row r="69" spans="1:19" ht="12" customHeight="1" x14ac:dyDescent="0.15">
      <c r="A69" s="67">
        <v>2</v>
      </c>
      <c r="B69" s="61" t="s">
        <v>27</v>
      </c>
      <c r="C69" s="62"/>
      <c r="D69" s="63"/>
      <c r="E69" s="59"/>
      <c r="F69" s="59"/>
      <c r="G69" s="53"/>
      <c r="H69" s="23" t="str">
        <f>IF(E69="","","予定")</f>
        <v/>
      </c>
      <c r="I69" s="23"/>
      <c r="J69" s="23"/>
      <c r="K69" s="25"/>
      <c r="L69" s="33"/>
      <c r="M69" s="31"/>
      <c r="N69" s="31"/>
      <c r="O69" s="31"/>
      <c r="P69" s="31"/>
      <c r="Q69" s="31"/>
      <c r="R69" s="31"/>
      <c r="S69" s="31"/>
    </row>
    <row r="70" spans="1:19" ht="12" customHeight="1" x14ac:dyDescent="0.15">
      <c r="A70" s="68"/>
      <c r="B70" s="64"/>
      <c r="C70" s="65"/>
      <c r="D70" s="66"/>
      <c r="E70" s="60"/>
      <c r="F70" s="60"/>
      <c r="G70" s="54"/>
      <c r="H70" s="24" t="str">
        <f>IF(E69="","","実績")</f>
        <v/>
      </c>
      <c r="I70" s="24"/>
      <c r="J70" s="24"/>
      <c r="K70" s="26"/>
      <c r="L70" s="41"/>
      <c r="M70" s="32"/>
      <c r="N70" s="32"/>
      <c r="O70" s="32"/>
      <c r="P70" s="32"/>
      <c r="Q70" s="32"/>
      <c r="R70" s="32"/>
      <c r="S70" s="32"/>
    </row>
    <row r="71" spans="1:19" ht="12" customHeight="1" x14ac:dyDescent="0.15">
      <c r="A71" s="67"/>
      <c r="B71" s="69" t="s">
        <v>23</v>
      </c>
      <c r="C71" s="61" t="s">
        <v>27</v>
      </c>
      <c r="D71" s="63"/>
      <c r="E71" s="55"/>
      <c r="F71" s="55"/>
      <c r="G71" s="57"/>
      <c r="H71" s="8" t="str">
        <f>IF(E71="","","予定")</f>
        <v/>
      </c>
      <c r="I71" s="8" t="s">
        <v>54</v>
      </c>
      <c r="J71" s="8">
        <v>5</v>
      </c>
      <c r="K71" s="9">
        <f t="shared" ref="K71:K76" si="17">SUM(L71:S71)</f>
        <v>2.5</v>
      </c>
      <c r="L71" s="33"/>
      <c r="M71" s="31"/>
      <c r="N71" s="31"/>
      <c r="O71" s="31"/>
      <c r="P71" s="31">
        <f>0.5*5</f>
        <v>2.5</v>
      </c>
      <c r="Q71" s="31"/>
      <c r="R71" s="31"/>
      <c r="S71" s="31"/>
    </row>
    <row r="72" spans="1:19" ht="12" customHeight="1" x14ac:dyDescent="0.15">
      <c r="A72" s="68"/>
      <c r="B72" s="58"/>
      <c r="C72" s="64"/>
      <c r="D72" s="66"/>
      <c r="E72" s="56"/>
      <c r="F72" s="56"/>
      <c r="G72" s="58"/>
      <c r="H72" s="52" t="str">
        <f>IF(E71="","","実績")</f>
        <v/>
      </c>
      <c r="I72" s="52"/>
      <c r="J72" s="52"/>
      <c r="K72" s="10">
        <f t="shared" si="17"/>
        <v>0</v>
      </c>
      <c r="L72" s="41"/>
      <c r="M72" s="32"/>
      <c r="N72" s="32"/>
      <c r="O72" s="32"/>
      <c r="P72" s="32"/>
      <c r="Q72" s="32"/>
      <c r="R72" s="32"/>
      <c r="S72" s="32"/>
    </row>
    <row r="73" spans="1:19" ht="12" customHeight="1" x14ac:dyDescent="0.15">
      <c r="A73" s="67"/>
      <c r="B73" s="69" t="s">
        <v>25</v>
      </c>
      <c r="C73" s="61" t="s">
        <v>38</v>
      </c>
      <c r="D73" s="63"/>
      <c r="E73" s="55"/>
      <c r="F73" s="55"/>
      <c r="G73" s="57"/>
      <c r="H73" s="8" t="str">
        <f>IF(E73="","","予定")</f>
        <v/>
      </c>
      <c r="I73" s="8" t="s">
        <v>54</v>
      </c>
      <c r="J73" s="8">
        <v>5</v>
      </c>
      <c r="K73" s="9">
        <f t="shared" si="17"/>
        <v>5</v>
      </c>
      <c r="L73" s="33"/>
      <c r="M73" s="31"/>
      <c r="N73" s="31"/>
      <c r="O73" s="31"/>
      <c r="P73" s="31">
        <f>1*5</f>
        <v>5</v>
      </c>
      <c r="Q73" s="31"/>
      <c r="R73" s="31"/>
      <c r="S73" s="31"/>
    </row>
    <row r="74" spans="1:19" ht="12" customHeight="1" x14ac:dyDescent="0.15">
      <c r="A74" s="68"/>
      <c r="B74" s="58"/>
      <c r="C74" s="64"/>
      <c r="D74" s="66"/>
      <c r="E74" s="56"/>
      <c r="F74" s="56"/>
      <c r="G74" s="58"/>
      <c r="H74" s="52" t="str">
        <f>IF(E73="","","実績")</f>
        <v/>
      </c>
      <c r="I74" s="52"/>
      <c r="J74" s="52"/>
      <c r="K74" s="10">
        <f t="shared" si="17"/>
        <v>0</v>
      </c>
      <c r="L74" s="41"/>
      <c r="M74" s="32"/>
      <c r="N74" s="32"/>
      <c r="O74" s="32"/>
      <c r="P74" s="32"/>
      <c r="Q74" s="32"/>
      <c r="R74" s="32"/>
      <c r="S74" s="32"/>
    </row>
    <row r="75" spans="1:19" ht="12" customHeight="1" x14ac:dyDescent="0.15">
      <c r="A75" s="67"/>
      <c r="B75" s="69" t="s">
        <v>29</v>
      </c>
      <c r="C75" s="61" t="s">
        <v>39</v>
      </c>
      <c r="D75" s="63"/>
      <c r="E75" s="55"/>
      <c r="F75" s="55"/>
      <c r="G75" s="57"/>
      <c r="H75" s="8" t="str">
        <f>IF(E75="","","予定")</f>
        <v/>
      </c>
      <c r="I75" s="8" t="s">
        <v>57</v>
      </c>
      <c r="J75" s="8">
        <v>1</v>
      </c>
      <c r="K75" s="9">
        <f t="shared" si="17"/>
        <v>0.5</v>
      </c>
      <c r="L75" s="33"/>
      <c r="M75" s="31"/>
      <c r="N75" s="31"/>
      <c r="O75" s="31"/>
      <c r="P75" s="31">
        <f>0.5*1</f>
        <v>0.5</v>
      </c>
      <c r="Q75" s="31"/>
      <c r="R75" s="31"/>
      <c r="S75" s="31"/>
    </row>
    <row r="76" spans="1:19" ht="12" customHeight="1" x14ac:dyDescent="0.15">
      <c r="A76" s="68"/>
      <c r="B76" s="58"/>
      <c r="C76" s="64"/>
      <c r="D76" s="66"/>
      <c r="E76" s="56"/>
      <c r="F76" s="56"/>
      <c r="G76" s="58"/>
      <c r="H76" s="52" t="str">
        <f>IF(E75="","","実績")</f>
        <v/>
      </c>
      <c r="I76" s="52"/>
      <c r="J76" s="52"/>
      <c r="K76" s="10">
        <f t="shared" si="17"/>
        <v>0</v>
      </c>
      <c r="L76" s="43"/>
      <c r="M76" s="44"/>
      <c r="N76" s="44"/>
      <c r="O76" s="44"/>
      <c r="P76" s="44"/>
      <c r="Q76" s="44"/>
      <c r="R76" s="44"/>
      <c r="S76" s="44"/>
    </row>
    <row r="77" spans="1:19" ht="12" customHeight="1" x14ac:dyDescent="0.15">
      <c r="A77" s="70" t="s">
        <v>45</v>
      </c>
      <c r="B77" s="71"/>
      <c r="C77" s="71"/>
      <c r="D77" s="72"/>
      <c r="E77" s="76"/>
      <c r="F77" s="76"/>
      <c r="G77" s="114"/>
      <c r="H77" s="20" t="s">
        <v>19</v>
      </c>
      <c r="I77" s="20"/>
      <c r="J77" s="20"/>
      <c r="K77" s="21">
        <f>SUMPRODUCT((MOD(ROW(K$79:K$84),2)=1)*K$79:K$84)</f>
        <v>20</v>
      </c>
      <c r="L77" s="35">
        <f t="shared" ref="L77:P77" si="18">SUMPRODUCT((MOD(ROW(L$79:L$84),2)=1)*L$79:L$84)</f>
        <v>0</v>
      </c>
      <c r="M77" s="35">
        <f t="shared" si="18"/>
        <v>0</v>
      </c>
      <c r="N77" s="35">
        <f t="shared" si="18"/>
        <v>0</v>
      </c>
      <c r="O77" s="35">
        <f t="shared" si="18"/>
        <v>0</v>
      </c>
      <c r="P77" s="35">
        <f t="shared" si="18"/>
        <v>5</v>
      </c>
      <c r="Q77" s="35">
        <f>SUMPRODUCT((MOD(ROW(Q$79:Q$84),2)=1)*Q$79:Q$84)</f>
        <v>15</v>
      </c>
      <c r="R77" s="35">
        <f t="shared" ref="R77:S77" si="19">SUMPRODUCT((MOD(ROW(R$79:R$84),2)=1)*R$79:R$84)</f>
        <v>0</v>
      </c>
      <c r="S77" s="35">
        <f t="shared" si="19"/>
        <v>0</v>
      </c>
    </row>
    <row r="78" spans="1:19" ht="12" customHeight="1" x14ac:dyDescent="0.15">
      <c r="A78" s="73"/>
      <c r="B78" s="74"/>
      <c r="C78" s="74"/>
      <c r="D78" s="75"/>
      <c r="E78" s="77"/>
      <c r="F78" s="77"/>
      <c r="G78" s="115"/>
      <c r="H78" s="7" t="s">
        <v>20</v>
      </c>
      <c r="I78" s="7"/>
      <c r="J78" s="7"/>
      <c r="K78" s="15">
        <f>SUMPRODUCT((MOD(ROW(K$79:K$84),2)=0)*K$79:K$84)</f>
        <v>0</v>
      </c>
      <c r="L78" s="36">
        <f t="shared" ref="L78:S78" si="20">SUMPRODUCT((MOD(ROW(L$79:L$84),2)=0)*L$79:L$84)</f>
        <v>0</v>
      </c>
      <c r="M78" s="36">
        <f>SUMPRODUCT((MOD(ROW(M$79:M$84),2)=0)*M$79:M$84)</f>
        <v>0</v>
      </c>
      <c r="N78" s="36">
        <f t="shared" si="20"/>
        <v>0</v>
      </c>
      <c r="O78" s="36">
        <f t="shared" si="20"/>
        <v>0</v>
      </c>
      <c r="P78" s="36">
        <f t="shared" si="20"/>
        <v>0</v>
      </c>
      <c r="Q78" s="36">
        <f t="shared" si="20"/>
        <v>0</v>
      </c>
      <c r="R78" s="36">
        <f t="shared" si="20"/>
        <v>0</v>
      </c>
      <c r="S78" s="36">
        <f t="shared" si="20"/>
        <v>0</v>
      </c>
    </row>
    <row r="79" spans="1:19" ht="12" customHeight="1" x14ac:dyDescent="0.15">
      <c r="A79" s="67">
        <v>1</v>
      </c>
      <c r="B79" s="61" t="s">
        <v>32</v>
      </c>
      <c r="C79" s="62"/>
      <c r="D79" s="63"/>
      <c r="E79" s="59"/>
      <c r="F79" s="59"/>
      <c r="G79" s="53"/>
      <c r="H79" s="23" t="str">
        <f>IF(E79="","","予定")</f>
        <v/>
      </c>
      <c r="I79" s="23"/>
      <c r="J79" s="23"/>
      <c r="K79" s="25"/>
      <c r="L79" s="33"/>
      <c r="M79" s="31"/>
      <c r="N79" s="31"/>
      <c r="O79" s="31"/>
      <c r="P79" s="31"/>
      <c r="Q79" s="31"/>
      <c r="R79" s="31"/>
      <c r="S79" s="31"/>
    </row>
    <row r="80" spans="1:19" ht="12" customHeight="1" x14ac:dyDescent="0.15">
      <c r="A80" s="68"/>
      <c r="B80" s="64"/>
      <c r="C80" s="65"/>
      <c r="D80" s="66"/>
      <c r="E80" s="60"/>
      <c r="F80" s="60"/>
      <c r="G80" s="54"/>
      <c r="H80" s="24" t="str">
        <f>IF(E79="","","実績")</f>
        <v/>
      </c>
      <c r="I80" s="24"/>
      <c r="J80" s="24"/>
      <c r="K80" s="26"/>
      <c r="L80" s="41"/>
      <c r="M80" s="32"/>
      <c r="N80" s="32"/>
      <c r="O80" s="32"/>
      <c r="P80" s="32"/>
      <c r="Q80" s="32"/>
      <c r="R80" s="32"/>
      <c r="S80" s="32"/>
    </row>
    <row r="81" spans="1:19" ht="12" customHeight="1" x14ac:dyDescent="0.15">
      <c r="A81" s="67"/>
      <c r="B81" s="69" t="s">
        <v>23</v>
      </c>
      <c r="C81" s="61" t="s">
        <v>46</v>
      </c>
      <c r="D81" s="63"/>
      <c r="E81" s="55"/>
      <c r="F81" s="55"/>
      <c r="G81" s="57"/>
      <c r="H81" s="8" t="str">
        <f>IF(E81="","","予定")</f>
        <v/>
      </c>
      <c r="I81" s="8" t="s">
        <v>54</v>
      </c>
      <c r="J81" s="8">
        <v>5</v>
      </c>
      <c r="K81" s="9">
        <f t="shared" ref="K81:K84" si="21">SUM(L81:S81)</f>
        <v>15</v>
      </c>
      <c r="L81" s="33"/>
      <c r="M81" s="31"/>
      <c r="N81" s="31"/>
      <c r="O81" s="31"/>
      <c r="P81" s="31">
        <f>1*5</f>
        <v>5</v>
      </c>
      <c r="Q81" s="31">
        <f>2*5</f>
        <v>10</v>
      </c>
      <c r="R81" s="31"/>
      <c r="S81" s="31"/>
    </row>
    <row r="82" spans="1:19" ht="12" customHeight="1" x14ac:dyDescent="0.15">
      <c r="A82" s="68"/>
      <c r="B82" s="58"/>
      <c r="C82" s="64"/>
      <c r="D82" s="66"/>
      <c r="E82" s="56"/>
      <c r="F82" s="56"/>
      <c r="G82" s="58"/>
      <c r="H82" s="52" t="str">
        <f>IF(E81="","","実績")</f>
        <v/>
      </c>
      <c r="I82" s="52"/>
      <c r="J82" s="52"/>
      <c r="K82" s="10">
        <f t="shared" si="21"/>
        <v>0</v>
      </c>
      <c r="L82" s="41"/>
      <c r="M82" s="32"/>
      <c r="N82" s="32"/>
      <c r="O82" s="32"/>
      <c r="P82" s="32"/>
      <c r="Q82" s="32"/>
      <c r="R82" s="32"/>
      <c r="S82" s="32"/>
    </row>
    <row r="83" spans="1:19" ht="12" customHeight="1" x14ac:dyDescent="0.15">
      <c r="A83" s="67"/>
      <c r="B83" s="69" t="s">
        <v>25</v>
      </c>
      <c r="C83" s="61" t="s">
        <v>47</v>
      </c>
      <c r="D83" s="63"/>
      <c r="E83" s="55"/>
      <c r="F83" s="55"/>
      <c r="G83" s="57"/>
      <c r="H83" s="8" t="str">
        <f>IF(E83="","","予定")</f>
        <v/>
      </c>
      <c r="I83" s="8" t="s">
        <v>54</v>
      </c>
      <c r="J83" s="8">
        <v>5</v>
      </c>
      <c r="K83" s="9">
        <f t="shared" si="21"/>
        <v>5</v>
      </c>
      <c r="L83" s="33"/>
      <c r="M83" s="31"/>
      <c r="N83" s="31"/>
      <c r="O83" s="31"/>
      <c r="P83" s="31"/>
      <c r="Q83" s="31">
        <f>1*5</f>
        <v>5</v>
      </c>
      <c r="R83" s="31"/>
      <c r="S83" s="31"/>
    </row>
    <row r="84" spans="1:19" ht="12" customHeight="1" x14ac:dyDescent="0.15">
      <c r="A84" s="68"/>
      <c r="B84" s="58"/>
      <c r="C84" s="64"/>
      <c r="D84" s="66"/>
      <c r="E84" s="56"/>
      <c r="F84" s="56"/>
      <c r="G84" s="58"/>
      <c r="H84" s="52" t="str">
        <f>IF(E83="","","実績")</f>
        <v/>
      </c>
      <c r="I84" s="52"/>
      <c r="J84" s="52"/>
      <c r="K84" s="10">
        <f t="shared" si="21"/>
        <v>0</v>
      </c>
      <c r="L84" s="41"/>
      <c r="M84" s="32"/>
      <c r="N84" s="32"/>
      <c r="O84" s="32"/>
      <c r="P84" s="32"/>
      <c r="Q84" s="32"/>
      <c r="R84" s="32"/>
      <c r="S84" s="32"/>
    </row>
    <row r="85" spans="1:19" ht="12" customHeight="1" x14ac:dyDescent="0.15">
      <c r="A85" s="70" t="s">
        <v>48</v>
      </c>
      <c r="B85" s="71"/>
      <c r="C85" s="71"/>
      <c r="D85" s="72"/>
      <c r="E85" s="76"/>
      <c r="F85" s="76"/>
      <c r="G85" s="114"/>
      <c r="H85" s="20" t="s">
        <v>19</v>
      </c>
      <c r="I85" s="20"/>
      <c r="J85" s="20"/>
      <c r="K85" s="21">
        <f>SUMPRODUCT((MOD(ROW(K$87:K$98),2)=1)*K$87:K$98)</f>
        <v>5.75</v>
      </c>
      <c r="L85" s="35">
        <f t="shared" ref="L85:P85" si="22">SUMPRODUCT((MOD(ROW(L$87:L$98),2)=1)*L$87:L$98)</f>
        <v>0</v>
      </c>
      <c r="M85" s="35">
        <f t="shared" si="22"/>
        <v>0</v>
      </c>
      <c r="N85" s="35">
        <f t="shared" si="22"/>
        <v>0</v>
      </c>
      <c r="O85" s="35">
        <f t="shared" si="22"/>
        <v>0</v>
      </c>
      <c r="P85" s="35">
        <f t="shared" si="22"/>
        <v>0</v>
      </c>
      <c r="Q85" s="35">
        <f>SUMPRODUCT((MOD(ROW(Q$87:Q$98),2)=1)*Q$87:Q$98)</f>
        <v>0</v>
      </c>
      <c r="R85" s="35">
        <f t="shared" ref="R85:S85" si="23">SUMPRODUCT((MOD(ROW(R$87:R$98),2)=1)*R$87:R$98)</f>
        <v>5.75</v>
      </c>
      <c r="S85" s="35">
        <f t="shared" si="23"/>
        <v>0</v>
      </c>
    </row>
    <row r="86" spans="1:19" ht="12" customHeight="1" x14ac:dyDescent="0.15">
      <c r="A86" s="73"/>
      <c r="B86" s="74"/>
      <c r="C86" s="74"/>
      <c r="D86" s="75"/>
      <c r="E86" s="77"/>
      <c r="F86" s="77"/>
      <c r="G86" s="115"/>
      <c r="H86" s="7" t="s">
        <v>20</v>
      </c>
      <c r="I86" s="7"/>
      <c r="J86" s="7"/>
      <c r="K86" s="15">
        <f>SUMPRODUCT((MOD(ROW(K$87:K$98),2)=0)*K$87:K$98)</f>
        <v>0</v>
      </c>
      <c r="L86" s="37">
        <f>SUMPRODUCT((MOD(ROW(L$87:L$98),2)=0)*L$87:L$98)</f>
        <v>0</v>
      </c>
      <c r="M86" s="36">
        <f t="shared" ref="M86:S86" si="24">SUMPRODUCT((MOD(ROW(M$87:M$98),2)=0)*M$87:M$98)</f>
        <v>0</v>
      </c>
      <c r="N86" s="36">
        <f t="shared" si="24"/>
        <v>0</v>
      </c>
      <c r="O86" s="36">
        <f t="shared" si="24"/>
        <v>0</v>
      </c>
      <c r="P86" s="36">
        <f t="shared" si="24"/>
        <v>0</v>
      </c>
      <c r="Q86" s="36">
        <f t="shared" si="24"/>
        <v>0</v>
      </c>
      <c r="R86" s="36">
        <f t="shared" si="24"/>
        <v>0</v>
      </c>
      <c r="S86" s="36">
        <f t="shared" si="24"/>
        <v>0</v>
      </c>
    </row>
    <row r="87" spans="1:19" ht="12" customHeight="1" x14ac:dyDescent="0.15">
      <c r="A87" s="67">
        <v>1</v>
      </c>
      <c r="B87" s="61" t="s">
        <v>32</v>
      </c>
      <c r="C87" s="62"/>
      <c r="D87" s="63"/>
      <c r="E87" s="59"/>
      <c r="F87" s="59"/>
      <c r="G87" s="53"/>
      <c r="H87" s="23" t="str">
        <f>IF(E87="","","予定")</f>
        <v/>
      </c>
      <c r="I87" s="23"/>
      <c r="J87" s="23"/>
      <c r="K87" s="25"/>
      <c r="L87" s="33"/>
      <c r="M87" s="31"/>
      <c r="N87" s="31"/>
      <c r="O87" s="31"/>
      <c r="P87" s="31"/>
      <c r="Q87" s="31"/>
      <c r="R87" s="31"/>
      <c r="S87" s="31"/>
    </row>
    <row r="88" spans="1:19" ht="12" customHeight="1" x14ac:dyDescent="0.15">
      <c r="A88" s="68"/>
      <c r="B88" s="64"/>
      <c r="C88" s="65"/>
      <c r="D88" s="66"/>
      <c r="E88" s="60"/>
      <c r="F88" s="60"/>
      <c r="G88" s="54"/>
      <c r="H88" s="24" t="str">
        <f>IF(E87="","","実績")</f>
        <v/>
      </c>
      <c r="I88" s="24"/>
      <c r="J88" s="24"/>
      <c r="K88" s="26"/>
      <c r="L88" s="41"/>
      <c r="M88" s="32"/>
      <c r="N88" s="32"/>
      <c r="O88" s="32"/>
      <c r="P88" s="32"/>
      <c r="Q88" s="32"/>
      <c r="R88" s="32"/>
      <c r="S88" s="32"/>
    </row>
    <row r="89" spans="1:19" ht="12" customHeight="1" x14ac:dyDescent="0.15">
      <c r="A89" s="67"/>
      <c r="B89" s="69" t="s">
        <v>23</v>
      </c>
      <c r="C89" s="61" t="s">
        <v>49</v>
      </c>
      <c r="D89" s="63"/>
      <c r="E89" s="55"/>
      <c r="F89" s="55"/>
      <c r="G89" s="57"/>
      <c r="H89" s="8" t="str">
        <f>IF(E89="","","予定")</f>
        <v/>
      </c>
      <c r="I89" s="8" t="s">
        <v>54</v>
      </c>
      <c r="J89" s="8">
        <v>5</v>
      </c>
      <c r="K89" s="9">
        <f>SUM(L89:S89)</f>
        <v>2.5</v>
      </c>
      <c r="L89" s="33"/>
      <c r="M89" s="31"/>
      <c r="N89" s="31"/>
      <c r="O89" s="31"/>
      <c r="P89" s="31"/>
      <c r="Q89" s="31"/>
      <c r="R89" s="31">
        <f>0.5*5</f>
        <v>2.5</v>
      </c>
      <c r="S89" s="31"/>
    </row>
    <row r="90" spans="1:19" ht="12" customHeight="1" x14ac:dyDescent="0.15">
      <c r="A90" s="68"/>
      <c r="B90" s="58"/>
      <c r="C90" s="64"/>
      <c r="D90" s="66"/>
      <c r="E90" s="56"/>
      <c r="F90" s="56"/>
      <c r="G90" s="58"/>
      <c r="H90" s="52" t="str">
        <f>IF(E89="","","実績")</f>
        <v/>
      </c>
      <c r="I90" s="52"/>
      <c r="J90" s="52"/>
      <c r="K90" s="10">
        <f>SUM(L90:S90)</f>
        <v>0</v>
      </c>
      <c r="L90" s="41"/>
      <c r="M90" s="32"/>
      <c r="N90" s="32"/>
      <c r="O90" s="32"/>
      <c r="P90" s="32"/>
      <c r="Q90" s="32"/>
      <c r="R90" s="32"/>
      <c r="S90" s="32"/>
    </row>
    <row r="91" spans="1:19" ht="12" customHeight="1" x14ac:dyDescent="0.15">
      <c r="A91" s="67"/>
      <c r="B91" s="69" t="s">
        <v>25</v>
      </c>
      <c r="C91" s="120" t="s">
        <v>50</v>
      </c>
      <c r="D91" s="63"/>
      <c r="E91" s="55"/>
      <c r="F91" s="55"/>
      <c r="G91" s="57"/>
      <c r="H91" s="8" t="str">
        <f>IF(E91="","","予定")</f>
        <v/>
      </c>
      <c r="I91" s="8" t="s">
        <v>57</v>
      </c>
      <c r="J91" s="8">
        <v>1</v>
      </c>
      <c r="K91" s="9">
        <f>SUM(L91:S91)</f>
        <v>0.25</v>
      </c>
      <c r="L91" s="33"/>
      <c r="M91" s="31"/>
      <c r="N91" s="31"/>
      <c r="O91" s="31"/>
      <c r="P91" s="31"/>
      <c r="Q91" s="31"/>
      <c r="R91" s="31">
        <f>0.25</f>
        <v>0.25</v>
      </c>
      <c r="S91" s="31"/>
    </row>
    <row r="92" spans="1:19" ht="12" customHeight="1" x14ac:dyDescent="0.15">
      <c r="A92" s="68"/>
      <c r="B92" s="58"/>
      <c r="C92" s="64"/>
      <c r="D92" s="66"/>
      <c r="E92" s="56"/>
      <c r="F92" s="56"/>
      <c r="G92" s="58"/>
      <c r="H92" s="52" t="str">
        <f>IF(E91="","","実績")</f>
        <v/>
      </c>
      <c r="I92" s="52"/>
      <c r="J92" s="52"/>
      <c r="K92" s="10">
        <f>SUM(L92:S92)</f>
        <v>0</v>
      </c>
      <c r="L92" s="41"/>
      <c r="M92" s="32"/>
      <c r="N92" s="32"/>
      <c r="O92" s="32"/>
      <c r="P92" s="32"/>
      <c r="Q92" s="32"/>
      <c r="R92" s="32"/>
      <c r="S92" s="32"/>
    </row>
    <row r="93" spans="1:19" ht="12" customHeight="1" x14ac:dyDescent="0.15">
      <c r="A93" s="67">
        <v>2</v>
      </c>
      <c r="B93" s="61" t="s">
        <v>27</v>
      </c>
      <c r="C93" s="62"/>
      <c r="D93" s="63"/>
      <c r="E93" s="59"/>
      <c r="F93" s="59"/>
      <c r="G93" s="53"/>
      <c r="H93" s="23" t="str">
        <f>IF(E93="","","予定")</f>
        <v/>
      </c>
      <c r="I93" s="23"/>
      <c r="J93" s="23"/>
      <c r="K93" s="25"/>
      <c r="L93" s="33"/>
      <c r="M93" s="31"/>
      <c r="N93" s="31"/>
      <c r="O93" s="31"/>
      <c r="P93" s="31"/>
      <c r="Q93" s="31"/>
      <c r="R93" s="31"/>
      <c r="S93" s="31"/>
    </row>
    <row r="94" spans="1:19" ht="12" customHeight="1" x14ac:dyDescent="0.15">
      <c r="A94" s="68"/>
      <c r="B94" s="64"/>
      <c r="C94" s="65"/>
      <c r="D94" s="66"/>
      <c r="E94" s="60"/>
      <c r="F94" s="60"/>
      <c r="G94" s="54"/>
      <c r="H94" s="24" t="str">
        <f>IF(E93="","","実績")</f>
        <v/>
      </c>
      <c r="I94" s="24"/>
      <c r="J94" s="24"/>
      <c r="K94" s="26"/>
      <c r="L94" s="41"/>
      <c r="M94" s="32"/>
      <c r="N94" s="32"/>
      <c r="O94" s="32"/>
      <c r="P94" s="32"/>
      <c r="Q94" s="32"/>
      <c r="R94" s="32"/>
      <c r="S94" s="32"/>
    </row>
    <row r="95" spans="1:19" ht="12" customHeight="1" x14ac:dyDescent="0.15">
      <c r="A95" s="67"/>
      <c r="B95" s="69" t="s">
        <v>23</v>
      </c>
      <c r="C95" s="61" t="s">
        <v>27</v>
      </c>
      <c r="D95" s="63"/>
      <c r="E95" s="55"/>
      <c r="F95" s="55"/>
      <c r="G95" s="57"/>
      <c r="H95" s="8" t="str">
        <f>IF(E95="","","予定")</f>
        <v/>
      </c>
      <c r="I95" s="8" t="s">
        <v>54</v>
      </c>
      <c r="J95" s="8">
        <v>5</v>
      </c>
      <c r="K95" s="9">
        <f t="shared" ref="K95:K98" si="25">SUM(L95:S95)</f>
        <v>2.5</v>
      </c>
      <c r="L95" s="33"/>
      <c r="M95" s="31"/>
      <c r="N95" s="31"/>
      <c r="O95" s="31"/>
      <c r="P95" s="31"/>
      <c r="Q95" s="31"/>
      <c r="R95" s="31">
        <f>0.5*5</f>
        <v>2.5</v>
      </c>
      <c r="S95" s="31"/>
    </row>
    <row r="96" spans="1:19" ht="12" customHeight="1" x14ac:dyDescent="0.15">
      <c r="A96" s="68"/>
      <c r="B96" s="58"/>
      <c r="C96" s="64"/>
      <c r="D96" s="66"/>
      <c r="E96" s="56"/>
      <c r="F96" s="56"/>
      <c r="G96" s="58"/>
      <c r="H96" s="52" t="str">
        <f>IF(E95="","","実績")</f>
        <v/>
      </c>
      <c r="I96" s="52"/>
      <c r="J96" s="52"/>
      <c r="K96" s="10">
        <f t="shared" si="25"/>
        <v>0</v>
      </c>
      <c r="L96" s="41"/>
      <c r="M96" s="32"/>
      <c r="N96" s="32"/>
      <c r="O96" s="32"/>
      <c r="P96" s="32"/>
      <c r="Q96" s="32"/>
      <c r="R96" s="32"/>
      <c r="S96" s="32"/>
    </row>
    <row r="97" spans="1:19" ht="12" customHeight="1" x14ac:dyDescent="0.15">
      <c r="A97" s="67"/>
      <c r="B97" s="69" t="s">
        <v>25</v>
      </c>
      <c r="C97" s="61" t="s">
        <v>39</v>
      </c>
      <c r="D97" s="63"/>
      <c r="E97" s="55"/>
      <c r="F97" s="55"/>
      <c r="G97" s="57"/>
      <c r="H97" s="8" t="str">
        <f>IF(E97="","","予定")</f>
        <v/>
      </c>
      <c r="I97" s="8" t="s">
        <v>59</v>
      </c>
      <c r="J97" s="8">
        <v>1</v>
      </c>
      <c r="K97" s="9">
        <f t="shared" si="25"/>
        <v>0.5</v>
      </c>
      <c r="L97" s="33"/>
      <c r="M97" s="31"/>
      <c r="N97" s="31"/>
      <c r="O97" s="31"/>
      <c r="P97" s="31"/>
      <c r="Q97" s="31"/>
      <c r="R97" s="31">
        <v>0.5</v>
      </c>
      <c r="S97" s="31"/>
    </row>
    <row r="98" spans="1:19" ht="12" customHeight="1" x14ac:dyDescent="0.15">
      <c r="A98" s="68"/>
      <c r="B98" s="58"/>
      <c r="C98" s="64"/>
      <c r="D98" s="66"/>
      <c r="E98" s="56"/>
      <c r="F98" s="56"/>
      <c r="G98" s="58"/>
      <c r="H98" s="52" t="str">
        <f>IF(E97="","","実績")</f>
        <v/>
      </c>
      <c r="I98" s="52"/>
      <c r="J98" s="52"/>
      <c r="K98" s="10">
        <f t="shared" si="25"/>
        <v>0</v>
      </c>
      <c r="L98" s="43"/>
      <c r="M98" s="44"/>
      <c r="N98" s="44"/>
      <c r="O98" s="44"/>
      <c r="P98" s="44"/>
      <c r="Q98" s="44"/>
      <c r="R98" s="44"/>
      <c r="S98" s="44"/>
    </row>
    <row r="99" spans="1:19" ht="12" customHeight="1" x14ac:dyDescent="0.15">
      <c r="A99" s="70" t="s">
        <v>51</v>
      </c>
      <c r="B99" s="71"/>
      <c r="C99" s="71"/>
      <c r="D99" s="72"/>
      <c r="E99" s="76"/>
      <c r="F99" s="76"/>
      <c r="G99" s="114"/>
      <c r="H99" s="20" t="s">
        <v>19</v>
      </c>
      <c r="I99" s="20"/>
      <c r="J99" s="20"/>
      <c r="K99" s="21">
        <f>SUMPRODUCT((MOD(ROW(K$101:K$112),2)=1)*K$101:K$112)</f>
        <v>7</v>
      </c>
      <c r="L99" s="35">
        <f t="shared" ref="L99:R99" si="26">SUMPRODUCT((MOD(ROW(L$101:L$112),2)=1)*L$101:L$112)</f>
        <v>0</v>
      </c>
      <c r="M99" s="35">
        <f t="shared" si="26"/>
        <v>0</v>
      </c>
      <c r="N99" s="35">
        <f t="shared" si="26"/>
        <v>0</v>
      </c>
      <c r="O99" s="35">
        <f t="shared" si="26"/>
        <v>0</v>
      </c>
      <c r="P99" s="35">
        <f t="shared" si="26"/>
        <v>0</v>
      </c>
      <c r="Q99" s="35">
        <f t="shared" si="26"/>
        <v>0</v>
      </c>
      <c r="R99" s="35">
        <f t="shared" si="26"/>
        <v>7</v>
      </c>
      <c r="S99" s="35">
        <f>SUMPRODUCT((MOD(ROW(S$101:S$112),2)=1)*S$101:S$112)</f>
        <v>0</v>
      </c>
    </row>
    <row r="100" spans="1:19" ht="12" customHeight="1" x14ac:dyDescent="0.15">
      <c r="A100" s="73"/>
      <c r="B100" s="74"/>
      <c r="C100" s="74"/>
      <c r="D100" s="75"/>
      <c r="E100" s="77"/>
      <c r="F100" s="77"/>
      <c r="G100" s="115"/>
      <c r="H100" s="7" t="s">
        <v>20</v>
      </c>
      <c r="I100" s="7"/>
      <c r="J100" s="7"/>
      <c r="K100" s="15">
        <f>SUMPRODUCT((MOD(ROW(K$101:K$112),2)=0)*K$101:K$112)</f>
        <v>0</v>
      </c>
      <c r="L100" s="37">
        <f>SUMPRODUCT((MOD(ROW(L$101:L$112),2)=0)*L$101:L$112)</f>
        <v>0</v>
      </c>
      <c r="M100" s="37">
        <f t="shared" ref="M100:S100" si="27">SUMPRODUCT((MOD(ROW(M$101:M$112),2)=0)*M$101:M$112)</f>
        <v>0</v>
      </c>
      <c r="N100" s="37">
        <f t="shared" si="27"/>
        <v>0</v>
      </c>
      <c r="O100" s="37">
        <f t="shared" si="27"/>
        <v>0</v>
      </c>
      <c r="P100" s="37">
        <f t="shared" si="27"/>
        <v>0</v>
      </c>
      <c r="Q100" s="37">
        <f t="shared" si="27"/>
        <v>0</v>
      </c>
      <c r="R100" s="37">
        <f t="shared" si="27"/>
        <v>0</v>
      </c>
      <c r="S100" s="37">
        <f t="shared" si="27"/>
        <v>0</v>
      </c>
    </row>
    <row r="101" spans="1:19" ht="12" customHeight="1" x14ac:dyDescent="0.15">
      <c r="A101" s="67">
        <v>1</v>
      </c>
      <c r="B101" s="61" t="s">
        <v>32</v>
      </c>
      <c r="C101" s="62"/>
      <c r="D101" s="63"/>
      <c r="E101" s="59"/>
      <c r="F101" s="59"/>
      <c r="G101" s="53"/>
      <c r="H101" s="23" t="str">
        <f>IF(E101="","","予定")</f>
        <v/>
      </c>
      <c r="I101" s="23"/>
      <c r="J101" s="23"/>
      <c r="K101" s="25"/>
      <c r="L101" s="33"/>
      <c r="M101" s="31"/>
      <c r="N101" s="31"/>
      <c r="O101" s="31"/>
      <c r="P101" s="31"/>
      <c r="Q101" s="31"/>
      <c r="R101" s="31"/>
      <c r="S101" s="31"/>
    </row>
    <row r="102" spans="1:19" ht="12" customHeight="1" x14ac:dyDescent="0.15">
      <c r="A102" s="68"/>
      <c r="B102" s="64"/>
      <c r="C102" s="65"/>
      <c r="D102" s="66"/>
      <c r="E102" s="60"/>
      <c r="F102" s="60"/>
      <c r="G102" s="54"/>
      <c r="H102" s="24" t="str">
        <f>IF(E101="","","実績")</f>
        <v/>
      </c>
      <c r="I102" s="24"/>
      <c r="J102" s="24"/>
      <c r="K102" s="26"/>
      <c r="L102" s="41"/>
      <c r="M102" s="32"/>
      <c r="N102" s="32"/>
      <c r="O102" s="32"/>
      <c r="P102" s="32"/>
      <c r="Q102" s="32"/>
      <c r="R102" s="32"/>
      <c r="S102" s="32"/>
    </row>
    <row r="103" spans="1:19" ht="12" customHeight="1" x14ac:dyDescent="0.15">
      <c r="A103" s="67"/>
      <c r="B103" s="69" t="s">
        <v>23</v>
      </c>
      <c r="C103" s="61" t="s">
        <v>52</v>
      </c>
      <c r="D103" s="63"/>
      <c r="E103" s="55"/>
      <c r="F103" s="55"/>
      <c r="G103" s="57"/>
      <c r="H103" s="8" t="str">
        <f>IF(E103="","","予定")</f>
        <v/>
      </c>
      <c r="I103" s="8" t="s">
        <v>54</v>
      </c>
      <c r="J103" s="8">
        <v>5</v>
      </c>
      <c r="K103" s="9">
        <f>SUM(L103:S103)</f>
        <v>2.5</v>
      </c>
      <c r="L103" s="33"/>
      <c r="M103" s="31"/>
      <c r="N103" s="31"/>
      <c r="O103" s="31"/>
      <c r="P103" s="31"/>
      <c r="Q103" s="31"/>
      <c r="R103" s="31">
        <f>0.5*5</f>
        <v>2.5</v>
      </c>
      <c r="S103" s="31"/>
    </row>
    <row r="104" spans="1:19" ht="12" customHeight="1" x14ac:dyDescent="0.15">
      <c r="A104" s="68"/>
      <c r="B104" s="58"/>
      <c r="C104" s="64"/>
      <c r="D104" s="66"/>
      <c r="E104" s="56"/>
      <c r="F104" s="56"/>
      <c r="G104" s="58"/>
      <c r="H104" s="52" t="str">
        <f>IF(E103="","","実績")</f>
        <v/>
      </c>
      <c r="I104" s="52"/>
      <c r="J104" s="52"/>
      <c r="K104" s="10">
        <f>SUM(L104:S104)</f>
        <v>0</v>
      </c>
      <c r="L104" s="41"/>
      <c r="M104" s="32"/>
      <c r="N104" s="32"/>
      <c r="O104" s="32"/>
      <c r="P104" s="32"/>
      <c r="Q104" s="32"/>
      <c r="R104" s="32"/>
      <c r="S104" s="32"/>
    </row>
    <row r="105" spans="1:19" ht="12" customHeight="1" x14ac:dyDescent="0.15">
      <c r="A105" s="67"/>
      <c r="B105" s="69" t="s">
        <v>25</v>
      </c>
      <c r="C105" s="61" t="s">
        <v>53</v>
      </c>
      <c r="D105" s="63"/>
      <c r="E105" s="55"/>
      <c r="F105" s="55"/>
      <c r="G105" s="57"/>
      <c r="H105" s="8" t="str">
        <f>IF(E105="","","予定")</f>
        <v/>
      </c>
      <c r="I105" s="8" t="s">
        <v>63</v>
      </c>
      <c r="J105" s="8">
        <v>3</v>
      </c>
      <c r="K105" s="9">
        <f>SUM(L105:S105)</f>
        <v>1.5</v>
      </c>
      <c r="L105" s="33"/>
      <c r="M105" s="31"/>
      <c r="N105" s="31"/>
      <c r="O105" s="31"/>
      <c r="P105" s="31"/>
      <c r="Q105" s="31"/>
      <c r="R105" s="31">
        <f>0.5*3</f>
        <v>1.5</v>
      </c>
      <c r="S105" s="31"/>
    </row>
    <row r="106" spans="1:19" ht="12" customHeight="1" x14ac:dyDescent="0.15">
      <c r="A106" s="68"/>
      <c r="B106" s="58"/>
      <c r="C106" s="64"/>
      <c r="D106" s="66"/>
      <c r="E106" s="56"/>
      <c r="F106" s="56"/>
      <c r="G106" s="58"/>
      <c r="H106" s="52" t="str">
        <f>IF(E105="","","実績")</f>
        <v/>
      </c>
      <c r="I106" s="52"/>
      <c r="J106" s="52"/>
      <c r="K106" s="10">
        <f>SUM(L106:S106)</f>
        <v>0</v>
      </c>
      <c r="L106" s="41"/>
      <c r="M106" s="32"/>
      <c r="N106" s="32"/>
      <c r="O106" s="32"/>
      <c r="P106" s="32"/>
      <c r="Q106" s="32"/>
      <c r="R106" s="32"/>
      <c r="S106" s="32"/>
    </row>
    <row r="107" spans="1:19" ht="12" customHeight="1" x14ac:dyDescent="0.15">
      <c r="A107" s="67">
        <v>2</v>
      </c>
      <c r="B107" s="61" t="s">
        <v>27</v>
      </c>
      <c r="C107" s="62"/>
      <c r="D107" s="63"/>
      <c r="E107" s="59"/>
      <c r="F107" s="59"/>
      <c r="G107" s="53"/>
      <c r="H107" s="23" t="str">
        <f>IF(E107="","","予定")</f>
        <v/>
      </c>
      <c r="I107" s="23"/>
      <c r="J107" s="23"/>
      <c r="K107" s="25"/>
      <c r="L107" s="33"/>
      <c r="M107" s="31"/>
      <c r="N107" s="31"/>
      <c r="O107" s="31"/>
      <c r="P107" s="31"/>
      <c r="Q107" s="31"/>
      <c r="R107" s="31"/>
      <c r="S107" s="31"/>
    </row>
    <row r="108" spans="1:19" ht="12" customHeight="1" x14ac:dyDescent="0.15">
      <c r="A108" s="68"/>
      <c r="B108" s="64"/>
      <c r="C108" s="65"/>
      <c r="D108" s="66"/>
      <c r="E108" s="60"/>
      <c r="F108" s="60"/>
      <c r="G108" s="54"/>
      <c r="H108" s="24" t="str">
        <f>IF(E107="","","実績")</f>
        <v/>
      </c>
      <c r="I108" s="24"/>
      <c r="J108" s="24"/>
      <c r="K108" s="26"/>
      <c r="L108" s="41"/>
      <c r="M108" s="32"/>
      <c r="N108" s="32"/>
      <c r="O108" s="32"/>
      <c r="P108" s="32"/>
      <c r="Q108" s="32"/>
      <c r="R108" s="32"/>
      <c r="S108" s="32"/>
    </row>
    <row r="109" spans="1:19" ht="12" customHeight="1" x14ac:dyDescent="0.15">
      <c r="A109" s="67"/>
      <c r="B109" s="69" t="s">
        <v>23</v>
      </c>
      <c r="C109" s="61" t="s">
        <v>27</v>
      </c>
      <c r="D109" s="63"/>
      <c r="E109" s="55"/>
      <c r="F109" s="55"/>
      <c r="G109" s="57"/>
      <c r="H109" s="8" t="str">
        <f>IF(E109="","","予定")</f>
        <v/>
      </c>
      <c r="I109" s="8" t="s">
        <v>54</v>
      </c>
      <c r="J109" s="8">
        <v>5</v>
      </c>
      <c r="K109" s="9">
        <f t="shared" ref="K109:K112" si="28">SUM(L109:S109)</f>
        <v>2.5</v>
      </c>
      <c r="L109" s="33"/>
      <c r="M109" s="31"/>
      <c r="N109" s="31"/>
      <c r="O109" s="31"/>
      <c r="P109" s="31"/>
      <c r="Q109" s="31"/>
      <c r="R109" s="31">
        <f>0.5*5</f>
        <v>2.5</v>
      </c>
      <c r="S109" s="31"/>
    </row>
    <row r="110" spans="1:19" ht="12" customHeight="1" x14ac:dyDescent="0.15">
      <c r="A110" s="68"/>
      <c r="B110" s="58"/>
      <c r="C110" s="64"/>
      <c r="D110" s="66"/>
      <c r="E110" s="56"/>
      <c r="F110" s="56"/>
      <c r="G110" s="58"/>
      <c r="H110" s="52" t="str">
        <f>IF(E109="","","実績")</f>
        <v/>
      </c>
      <c r="I110" s="52"/>
      <c r="J110" s="52"/>
      <c r="K110" s="10">
        <f t="shared" si="28"/>
        <v>0</v>
      </c>
      <c r="L110" s="41"/>
      <c r="M110" s="32"/>
      <c r="N110" s="32"/>
      <c r="O110" s="32"/>
      <c r="P110" s="32"/>
      <c r="Q110" s="32"/>
      <c r="R110" s="32"/>
      <c r="S110" s="32"/>
    </row>
    <row r="111" spans="1:19" ht="12" customHeight="1" x14ac:dyDescent="0.15">
      <c r="A111" s="67"/>
      <c r="B111" s="69" t="s">
        <v>25</v>
      </c>
      <c r="C111" s="61" t="s">
        <v>39</v>
      </c>
      <c r="D111" s="63"/>
      <c r="E111" s="55"/>
      <c r="F111" s="55"/>
      <c r="G111" s="57"/>
      <c r="H111" s="8" t="str">
        <f>IF(E111="","","予定")</f>
        <v/>
      </c>
      <c r="I111" s="8" t="s">
        <v>55</v>
      </c>
      <c r="J111" s="8">
        <v>1</v>
      </c>
      <c r="K111" s="9">
        <f t="shared" si="28"/>
        <v>0.5</v>
      </c>
      <c r="L111" s="33"/>
      <c r="M111" s="31"/>
      <c r="N111" s="31"/>
      <c r="O111" s="31"/>
      <c r="P111" s="31"/>
      <c r="Q111" s="31"/>
      <c r="R111" s="31">
        <f>0.5*1</f>
        <v>0.5</v>
      </c>
      <c r="S111" s="31"/>
    </row>
    <row r="112" spans="1:19" ht="12" customHeight="1" x14ac:dyDescent="0.15">
      <c r="A112" s="68"/>
      <c r="B112" s="58"/>
      <c r="C112" s="64"/>
      <c r="D112" s="66"/>
      <c r="E112" s="56"/>
      <c r="F112" s="56"/>
      <c r="G112" s="58"/>
      <c r="H112" s="52" t="str">
        <f>IF(E111="","","実績")</f>
        <v/>
      </c>
      <c r="I112" s="52"/>
      <c r="J112" s="52"/>
      <c r="K112" s="10">
        <f t="shared" si="28"/>
        <v>0</v>
      </c>
      <c r="L112" s="41"/>
      <c r="M112" s="32"/>
      <c r="N112" s="32"/>
      <c r="O112" s="32"/>
      <c r="P112" s="32"/>
      <c r="Q112" s="32"/>
      <c r="R112" s="32"/>
      <c r="S112" s="32"/>
    </row>
    <row r="113" spans="12:19" x14ac:dyDescent="0.15">
      <c r="L113" s="39"/>
      <c r="M113" s="39"/>
      <c r="N113" s="39"/>
      <c r="O113" s="39"/>
      <c r="Q113" s="39"/>
      <c r="R113" s="39"/>
      <c r="S113" s="39"/>
    </row>
  </sheetData>
  <autoFilter ref="A2:K112" xr:uid="{00000000-0009-0000-0000-000000000000}">
    <filterColumn colId="0" showButton="0"/>
    <filterColumn colId="1" showButton="0"/>
    <filterColumn colId="2" showButton="0"/>
  </autoFilter>
  <mergeCells count="315">
    <mergeCell ref="G93:G94"/>
    <mergeCell ref="A97:A98"/>
    <mergeCell ref="B97:B98"/>
    <mergeCell ref="C97:D98"/>
    <mergeCell ref="E97:E98"/>
    <mergeCell ref="F97:F98"/>
    <mergeCell ref="G97:G98"/>
    <mergeCell ref="A95:A96"/>
    <mergeCell ref="B95:B96"/>
    <mergeCell ref="C95:D96"/>
    <mergeCell ref="E95:E96"/>
    <mergeCell ref="F95:F96"/>
    <mergeCell ref="G95:G96"/>
    <mergeCell ref="G87:G88"/>
    <mergeCell ref="A89:A90"/>
    <mergeCell ref="B89:B90"/>
    <mergeCell ref="C89:D90"/>
    <mergeCell ref="E89:E90"/>
    <mergeCell ref="F89:F90"/>
    <mergeCell ref="G89:G90"/>
    <mergeCell ref="A91:A92"/>
    <mergeCell ref="B91:B92"/>
    <mergeCell ref="C91:D92"/>
    <mergeCell ref="E91:E92"/>
    <mergeCell ref="F91:F92"/>
    <mergeCell ref="G91:G92"/>
    <mergeCell ref="A87:A88"/>
    <mergeCell ref="B87:D88"/>
    <mergeCell ref="E87:E88"/>
    <mergeCell ref="F87:F88"/>
    <mergeCell ref="G85:G86"/>
    <mergeCell ref="A81:A82"/>
    <mergeCell ref="B81:B82"/>
    <mergeCell ref="C81:D82"/>
    <mergeCell ref="E81:E82"/>
    <mergeCell ref="F81:F82"/>
    <mergeCell ref="G81:G82"/>
    <mergeCell ref="A83:A84"/>
    <mergeCell ref="B83:B84"/>
    <mergeCell ref="C83:D84"/>
    <mergeCell ref="E83:E84"/>
    <mergeCell ref="F83:F84"/>
    <mergeCell ref="G83:G84"/>
    <mergeCell ref="A85:D86"/>
    <mergeCell ref="E85:E86"/>
    <mergeCell ref="F85:F86"/>
    <mergeCell ref="G75:G76"/>
    <mergeCell ref="A77:D78"/>
    <mergeCell ref="E77:E78"/>
    <mergeCell ref="F77:F78"/>
    <mergeCell ref="G77:G78"/>
    <mergeCell ref="A79:A80"/>
    <mergeCell ref="B79:D80"/>
    <mergeCell ref="E79:E80"/>
    <mergeCell ref="F79:F80"/>
    <mergeCell ref="G79:G80"/>
    <mergeCell ref="E75:E76"/>
    <mergeCell ref="F75:F76"/>
    <mergeCell ref="G69:G70"/>
    <mergeCell ref="A71:A72"/>
    <mergeCell ref="B71:B72"/>
    <mergeCell ref="C71:D72"/>
    <mergeCell ref="E71:E72"/>
    <mergeCell ref="F71:F72"/>
    <mergeCell ref="G71:G72"/>
    <mergeCell ref="A73:A74"/>
    <mergeCell ref="B73:B74"/>
    <mergeCell ref="C73:D74"/>
    <mergeCell ref="E73:E74"/>
    <mergeCell ref="F73:F74"/>
    <mergeCell ref="G73:G74"/>
    <mergeCell ref="G61:G62"/>
    <mergeCell ref="A63:A64"/>
    <mergeCell ref="B63:B64"/>
    <mergeCell ref="C63:D64"/>
    <mergeCell ref="E63:E64"/>
    <mergeCell ref="F63:F64"/>
    <mergeCell ref="G63:G64"/>
    <mergeCell ref="A67:A68"/>
    <mergeCell ref="B67:B68"/>
    <mergeCell ref="C67:D68"/>
    <mergeCell ref="E67:E68"/>
    <mergeCell ref="F67:F68"/>
    <mergeCell ref="G67:G68"/>
    <mergeCell ref="G65:G66"/>
    <mergeCell ref="E65:E66"/>
    <mergeCell ref="F65:F66"/>
    <mergeCell ref="A65:A66"/>
    <mergeCell ref="B65:B66"/>
    <mergeCell ref="G59:G60"/>
    <mergeCell ref="A21:A22"/>
    <mergeCell ref="B21:B22"/>
    <mergeCell ref="C21:D22"/>
    <mergeCell ref="E21:E22"/>
    <mergeCell ref="F21:F22"/>
    <mergeCell ref="G21:G22"/>
    <mergeCell ref="B55:B56"/>
    <mergeCell ref="C55:D56"/>
    <mergeCell ref="A39:A40"/>
    <mergeCell ref="B39:B40"/>
    <mergeCell ref="C39:D40"/>
    <mergeCell ref="E39:E40"/>
    <mergeCell ref="F39:F40"/>
    <mergeCell ref="G39:G40"/>
    <mergeCell ref="G55:G56"/>
    <mergeCell ref="A57:A58"/>
    <mergeCell ref="B57:B58"/>
    <mergeCell ref="C57:D58"/>
    <mergeCell ref="E57:E58"/>
    <mergeCell ref="F57:F58"/>
    <mergeCell ref="G57:G58"/>
    <mergeCell ref="A53:A54"/>
    <mergeCell ref="B53:B54"/>
    <mergeCell ref="E19:E20"/>
    <mergeCell ref="F19:F20"/>
    <mergeCell ref="G19:G20"/>
    <mergeCell ref="G49:G50"/>
    <mergeCell ref="A51:A52"/>
    <mergeCell ref="B51:D52"/>
    <mergeCell ref="E51:E52"/>
    <mergeCell ref="F51:F52"/>
    <mergeCell ref="G51:G52"/>
    <mergeCell ref="E23:E24"/>
    <mergeCell ref="E35:E36"/>
    <mergeCell ref="F35:F36"/>
    <mergeCell ref="A35:A36"/>
    <mergeCell ref="A43:D44"/>
    <mergeCell ref="E43:E44"/>
    <mergeCell ref="F43:F44"/>
    <mergeCell ref="A49:A50"/>
    <mergeCell ref="B49:B50"/>
    <mergeCell ref="C49:D50"/>
    <mergeCell ref="E49:E50"/>
    <mergeCell ref="F49:F50"/>
    <mergeCell ref="B25:D26"/>
    <mergeCell ref="C27:D28"/>
    <mergeCell ref="A25:A26"/>
    <mergeCell ref="G53:G54"/>
    <mergeCell ref="H1:H4"/>
    <mergeCell ref="F1:F4"/>
    <mergeCell ref="G11:G12"/>
    <mergeCell ref="F13:F14"/>
    <mergeCell ref="G5:G6"/>
    <mergeCell ref="G13:G14"/>
    <mergeCell ref="F5:F6"/>
    <mergeCell ref="F9:F10"/>
    <mergeCell ref="F47:F48"/>
    <mergeCell ref="G47:G48"/>
    <mergeCell ref="G29:G30"/>
    <mergeCell ref="F33:F34"/>
    <mergeCell ref="G33:G34"/>
    <mergeCell ref="G27:G28"/>
    <mergeCell ref="G31:G32"/>
    <mergeCell ref="F23:F24"/>
    <mergeCell ref="G25:G26"/>
    <mergeCell ref="G37:G38"/>
    <mergeCell ref="G41:G42"/>
    <mergeCell ref="G105:G106"/>
    <mergeCell ref="G99:G100"/>
    <mergeCell ref="B101:D102"/>
    <mergeCell ref="G103:G104"/>
    <mergeCell ref="G23:G24"/>
    <mergeCell ref="G101:G102"/>
    <mergeCell ref="G35:G36"/>
    <mergeCell ref="F103:F104"/>
    <mergeCell ref="E103:E104"/>
    <mergeCell ref="F105:F106"/>
    <mergeCell ref="E105:E106"/>
    <mergeCell ref="G43:G44"/>
    <mergeCell ref="B45:D46"/>
    <mergeCell ref="E45:E46"/>
    <mergeCell ref="F45:F46"/>
    <mergeCell ref="G45:G46"/>
    <mergeCell ref="B47:B48"/>
    <mergeCell ref="C47:D48"/>
    <mergeCell ref="E47:E48"/>
    <mergeCell ref="C53:D54"/>
    <mergeCell ref="E53:E54"/>
    <mergeCell ref="F25:F26"/>
    <mergeCell ref="F31:F32"/>
    <mergeCell ref="E29:E30"/>
    <mergeCell ref="K1:K4"/>
    <mergeCell ref="G1:G4"/>
    <mergeCell ref="G9:G10"/>
    <mergeCell ref="G15:G16"/>
    <mergeCell ref="A17:A18"/>
    <mergeCell ref="B17:B18"/>
    <mergeCell ref="C17:D18"/>
    <mergeCell ref="F15:F16"/>
    <mergeCell ref="F17:F18"/>
    <mergeCell ref="E15:E16"/>
    <mergeCell ref="J1:J4"/>
    <mergeCell ref="I1:I4"/>
    <mergeCell ref="E1:E4"/>
    <mergeCell ref="G17:G18"/>
    <mergeCell ref="A11:A12"/>
    <mergeCell ref="B11:B12"/>
    <mergeCell ref="A1:D4"/>
    <mergeCell ref="B9:D10"/>
    <mergeCell ref="A5:D6"/>
    <mergeCell ref="E5:E6"/>
    <mergeCell ref="A7:D8"/>
    <mergeCell ref="G7:G8"/>
    <mergeCell ref="E7:E8"/>
    <mergeCell ref="F7:F8"/>
    <mergeCell ref="R1:S1"/>
    <mergeCell ref="R2:S2"/>
    <mergeCell ref="L2:M2"/>
    <mergeCell ref="N2:O2"/>
    <mergeCell ref="P2:Q2"/>
    <mergeCell ref="L1:M1"/>
    <mergeCell ref="N3:O3"/>
    <mergeCell ref="L3:M3"/>
    <mergeCell ref="P1:Q1"/>
    <mergeCell ref="P3:Q3"/>
    <mergeCell ref="R3:S3"/>
    <mergeCell ref="N1:O1"/>
    <mergeCell ref="E9:E10"/>
    <mergeCell ref="E11:E12"/>
    <mergeCell ref="F11:F12"/>
    <mergeCell ref="A9:A10"/>
    <mergeCell ref="E13:E14"/>
    <mergeCell ref="B29:B30"/>
    <mergeCell ref="A33:A34"/>
    <mergeCell ref="A27:A28"/>
    <mergeCell ref="A15:A16"/>
    <mergeCell ref="B15:D16"/>
    <mergeCell ref="A13:A14"/>
    <mergeCell ref="B13:B14"/>
    <mergeCell ref="C13:D14"/>
    <mergeCell ref="C11:D12"/>
    <mergeCell ref="E25:E26"/>
    <mergeCell ref="A23:D24"/>
    <mergeCell ref="E17:E18"/>
    <mergeCell ref="F29:F30"/>
    <mergeCell ref="C33:D34"/>
    <mergeCell ref="B33:B34"/>
    <mergeCell ref="E33:E34"/>
    <mergeCell ref="A19:A20"/>
    <mergeCell ref="B19:B20"/>
    <mergeCell ref="C19:D20"/>
    <mergeCell ref="A29:A30"/>
    <mergeCell ref="A61:A62"/>
    <mergeCell ref="B61:D62"/>
    <mergeCell ref="E61:E62"/>
    <mergeCell ref="F61:F62"/>
    <mergeCell ref="A69:A70"/>
    <mergeCell ref="B69:D70"/>
    <mergeCell ref="A105:A106"/>
    <mergeCell ref="B105:B106"/>
    <mergeCell ref="C105:D106"/>
    <mergeCell ref="A99:D100"/>
    <mergeCell ref="A103:A104"/>
    <mergeCell ref="B103:B104"/>
    <mergeCell ref="C103:D104"/>
    <mergeCell ref="E69:E70"/>
    <mergeCell ref="F69:F70"/>
    <mergeCell ref="A75:A76"/>
    <mergeCell ref="B75:B76"/>
    <mergeCell ref="C75:D76"/>
    <mergeCell ref="C31:D32"/>
    <mergeCell ref="E31:E32"/>
    <mergeCell ref="A41:A42"/>
    <mergeCell ref="B41:B42"/>
    <mergeCell ref="C65:D66"/>
    <mergeCell ref="F101:F102"/>
    <mergeCell ref="E101:E102"/>
    <mergeCell ref="A93:A94"/>
    <mergeCell ref="B93:D94"/>
    <mergeCell ref="E93:E94"/>
    <mergeCell ref="F93:F94"/>
    <mergeCell ref="A101:A102"/>
    <mergeCell ref="C109:D110"/>
    <mergeCell ref="A107:A108"/>
    <mergeCell ref="E109:E110"/>
    <mergeCell ref="E107:E108"/>
    <mergeCell ref="F99:F100"/>
    <mergeCell ref="E99:E100"/>
    <mergeCell ref="E27:E28"/>
    <mergeCell ref="F27:F28"/>
    <mergeCell ref="B27:B28"/>
    <mergeCell ref="A45:A46"/>
    <mergeCell ref="A47:A48"/>
    <mergeCell ref="E55:E56"/>
    <mergeCell ref="F55:F56"/>
    <mergeCell ref="A59:D60"/>
    <mergeCell ref="E59:E60"/>
    <mergeCell ref="F59:F60"/>
    <mergeCell ref="F53:F54"/>
    <mergeCell ref="B35:D36"/>
    <mergeCell ref="A37:A38"/>
    <mergeCell ref="B37:B38"/>
    <mergeCell ref="C37:D38"/>
    <mergeCell ref="E37:E38"/>
    <mergeCell ref="F37:F38"/>
    <mergeCell ref="C29:D30"/>
    <mergeCell ref="A31:A32"/>
    <mergeCell ref="B31:B32"/>
    <mergeCell ref="C41:D42"/>
    <mergeCell ref="E41:E42"/>
    <mergeCell ref="F41:F42"/>
    <mergeCell ref="A55:A56"/>
    <mergeCell ref="G107:G108"/>
    <mergeCell ref="F109:F110"/>
    <mergeCell ref="G109:G110"/>
    <mergeCell ref="F111:F112"/>
    <mergeCell ref="G111:G112"/>
    <mergeCell ref="F107:F108"/>
    <mergeCell ref="B107:D108"/>
    <mergeCell ref="A109:A110"/>
    <mergeCell ref="B109:B110"/>
    <mergeCell ref="A111:A112"/>
    <mergeCell ref="B111:B112"/>
    <mergeCell ref="C111:D112"/>
    <mergeCell ref="E111:E112"/>
  </mergeCells>
  <phoneticPr fontId="1"/>
  <conditionalFormatting sqref="L87:S98 L101:S112 L9:S18 L22:S22 M21:S21 L25:S26 M27:S27 L28:S28 L30:S36 M29:S29">
    <cfRule type="expression" dxfId="15" priority="27" stopIfTrue="1">
      <formula>AND(ROW()&gt;4, COLUMN()&gt;8, MOD(ROW(),2)=1, ISNONTEXT(L9), L9&gt;0)</formula>
    </cfRule>
    <cfRule type="expression" dxfId="14" priority="28" stopIfTrue="1">
      <formula>AND(ROW()&gt;4, COLUMN()&gt;8,  MOD(ROW(),2)=0, ISNONTEXT(L9), L9&gt;0)</formula>
    </cfRule>
  </conditionalFormatting>
  <conditionalFormatting sqref="L45:S58">
    <cfRule type="expression" dxfId="13" priority="25" stopIfTrue="1">
      <formula>AND(ROW()&gt;4, COLUMN()&gt;8, MOD(ROW(),2)=1, ISNONTEXT(L45), L45&gt;0)</formula>
    </cfRule>
    <cfRule type="expression" dxfId="12" priority="26" stopIfTrue="1">
      <formula>AND(ROW()&gt;4, COLUMN()&gt;8,  MOD(ROW(),2)=0, ISNONTEXT(L45), L45&gt;0)</formula>
    </cfRule>
  </conditionalFormatting>
  <conditionalFormatting sqref="L19:S20">
    <cfRule type="expression" dxfId="11" priority="23" stopIfTrue="1">
      <formula>AND(ROW()&gt;4, COLUMN()&gt;8, MOD(ROW(),2)=1, ISNONTEXT(L19), L19&gt;0)</formula>
    </cfRule>
    <cfRule type="expression" dxfId="10" priority="24" stopIfTrue="1">
      <formula>AND(ROW()&gt;4, COLUMN()&gt;8,  MOD(ROW(),2)=0, ISNONTEXT(L19), L19&gt;0)</formula>
    </cfRule>
  </conditionalFormatting>
  <conditionalFormatting sqref="L61:S64 L67:S76">
    <cfRule type="expression" dxfId="9" priority="21" stopIfTrue="1">
      <formula>AND(ROW()&gt;4, COLUMN()&gt;8, MOD(ROW(),2)=1, ISNONTEXT(L61), L61&gt;0)</formula>
    </cfRule>
    <cfRule type="expression" dxfId="8" priority="22" stopIfTrue="1">
      <formula>AND(ROW()&gt;4, COLUMN()&gt;8,  MOD(ROW(),2)=0, ISNONTEXT(L61), L61&gt;0)</formula>
    </cfRule>
  </conditionalFormatting>
  <conditionalFormatting sqref="L79:S84">
    <cfRule type="expression" dxfId="7" priority="19" stopIfTrue="1">
      <formula>AND(ROW()&gt;4, COLUMN()&gt;8, MOD(ROW(),2)=1, ISNONTEXT(L79), L79&gt;0)</formula>
    </cfRule>
    <cfRule type="expression" dxfId="6" priority="20" stopIfTrue="1">
      <formula>AND(ROW()&gt;4, COLUMN()&gt;8,  MOD(ROW(),2)=0, ISNONTEXT(L79), L79&gt;0)</formula>
    </cfRule>
  </conditionalFormatting>
  <conditionalFormatting sqref="L37:S38 L41:S42">
    <cfRule type="expression" dxfId="5" priority="9" stopIfTrue="1">
      <formula>AND(ROW()&gt;4, COLUMN()&gt;8, MOD(ROW(),2)=1, ISNONTEXT(L37), L37&gt;0)</formula>
    </cfRule>
    <cfRule type="expression" dxfId="4" priority="10" stopIfTrue="1">
      <formula>AND(ROW()&gt;4, COLUMN()&gt;8,  MOD(ROW(),2)=0, ISNONTEXT(L37), L37&gt;0)</formula>
    </cfRule>
  </conditionalFormatting>
  <conditionalFormatting sqref="L39:S40">
    <cfRule type="expression" dxfId="3" priority="7" stopIfTrue="1">
      <formula>AND(ROW()&gt;4, COLUMN()&gt;8, MOD(ROW(),2)=1, ISNONTEXT(L39), L39&gt;0)</formula>
    </cfRule>
    <cfRule type="expression" dxfId="2" priority="8" stopIfTrue="1">
      <formula>AND(ROW()&gt;4, COLUMN()&gt;8,  MOD(ROW(),2)=0, ISNONTEXT(L39), L39&gt;0)</formula>
    </cfRule>
  </conditionalFormatting>
  <conditionalFormatting sqref="L65:S66">
    <cfRule type="expression" dxfId="1" priority="5" stopIfTrue="1">
      <formula>AND(ROW()&gt;4, COLUMN()&gt;8, MOD(ROW(),2)=1, ISNONTEXT(L65), L65&gt;0)</formula>
    </cfRule>
    <cfRule type="expression" dxfId="0" priority="6" stopIfTrue="1">
      <formula>AND(ROW()&gt;4, COLUMN()&gt;8,  MOD(ROW(),2)=0, ISNONTEXT(L65), L65&gt;0)</formula>
    </cfRule>
  </conditionalFormatting>
  <dataValidations count="4">
    <dataValidation type="list" allowBlank="1" showInputMessage="1" showErrorMessage="1" sqref="E113:E65594" xr:uid="{00000000-0002-0000-0000-000000000000}">
      <formula1>"新規作成,更新"</formula1>
    </dataValidation>
    <dataValidation type="list" allowBlank="1" showInputMessage="1" showErrorMessage="1" sqref="F101:F112 F9:F22 F25:F35 F45:F58 F37:F42 F61:F76 F79:F84 F87:F98" xr:uid="{00000000-0002-0000-0000-000001000000}">
      <formula1>"着手,完了"</formula1>
    </dataValidation>
    <dataValidation type="list" allowBlank="1" showInputMessage="1" showErrorMessage="1" sqref="E35 E15 E9 E23:E25 E99:E101 E107 E43:E45 E51 E59:E61 E69 E77:E79 E85:E87 E93" xr:uid="{00000000-0002-0000-0000-000002000000}">
      <formula1>"新規作成,更新,レビュー参加"</formula1>
    </dataValidation>
    <dataValidation type="list" allowBlank="1" showInputMessage="1" showErrorMessage="1" sqref="E103:E106 E17:E22 E109:E112 E11:E14 E27:E34 E47:E50 E53:E58 E37:E42 E71:E76 E63:E68 E89:E92 E81:E84 E95:E98" xr:uid="{00000000-0002-0000-0000-000003000000}">
      <formula1>"新規作成,更新,レビュー参加,その他"</formula1>
    </dataValidation>
  </dataValidations>
  <pageMargins left="0.78740157480314965" right="0.78740157480314965" top="0.98425196850393704" bottom="0.62992125984251968" header="0.51181102362204722" footer="0.51181102362204722"/>
  <pageSetup paperSize="8" scale="77" fitToHeight="4" orientation="landscape" horizontalDpi="300" verticalDpi="300" r:id="rId1"/>
  <headerFooter alignWithMargins="0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C0656FF5EC7EF489D1EE3B2A7A4879D" ma:contentTypeVersion="10" ma:contentTypeDescription="新しいドキュメントを作成します。" ma:contentTypeScope="" ma:versionID="c9f6ca54e784802800d293eef09570a9">
  <xsd:schema xmlns:xsd="http://www.w3.org/2001/XMLSchema" xmlns:xs="http://www.w3.org/2001/XMLSchema" xmlns:p="http://schemas.microsoft.com/office/2006/metadata/properties" xmlns:ns2="ef71c9de-9867-437c-8375-3a1a59bfe133" targetNamespace="http://schemas.microsoft.com/office/2006/metadata/properties" ma:root="true" ma:fieldsID="4c51f8709e62defe7f0f38684106f309" ns2:_="">
    <xsd:import namespace="ef71c9de-9867-437c-8375-3a1a59bfe1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1c9de-9867-437c-8375-3a1a59bfe1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8BC725F-A06B-4C45-A100-64A02A509E6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D03FED8-A00F-4FCB-A8E4-19FD98D3DE8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71c9de-9867-437c-8375-3a1a59bfe1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5BFC8D0-70B3-418F-A12A-6C2F248A8F27}">
  <ds:schemaRefs>
    <ds:schemaRef ds:uri="ef71c9de-9867-437c-8375-3a1a59bfe133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http://schemas.microsoft.com/office/2006/documentManagement/types"/>
    <ds:schemaRef ds:uri="http://www.w3.org/XML/1998/namespace"/>
    <ds:schemaRef ds:uri="http://schemas.microsoft.com/office/2006/metadata/properties"/>
    <ds:schemaRef ds:uri="http://purl.org/dc/dcmitype/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42</vt:i4>
      </vt:variant>
    </vt:vector>
  </HeadingPairs>
  <TitlesOfParts>
    <vt:vector size="43" baseType="lpstr">
      <vt:lpstr>反復1</vt:lpstr>
      <vt:lpstr>反復1!_FilterDatabase</vt:lpstr>
      <vt:lpstr>反復1!Z_06B4DFBD_5C79_4F68_BC65_4B644EFEC328_.wvu.FilterData</vt:lpstr>
      <vt:lpstr>反復1!Z_13300026_52A2_4B1C_AF85_0E595E74FA6A_.wvu.FilterData</vt:lpstr>
      <vt:lpstr>反復1!Z_13C6CEA1_A12C_4A33_89F7_C42E7D2D6F4C_.wvu.FilterData</vt:lpstr>
      <vt:lpstr>反復1!Z_1E55FDE8_1C28_486A_8B3E_42FD0F6C2C5B_.wvu.FilterData</vt:lpstr>
      <vt:lpstr>反復1!Z_21FBC5F9_AF3B_4473_989A_86C5A84F6064_.wvu.FilterData</vt:lpstr>
      <vt:lpstr>反復1!Z_2A20DDA5_C3AD_45D2_BBAE_7EF4CAD0D0A5_.wvu.FilterData</vt:lpstr>
      <vt:lpstr>反復1!Z_2BF0F97D_4AD0_498E_8187_CCDEB4673F6D_.wvu.FilterData</vt:lpstr>
      <vt:lpstr>反復1!Z_343C42DD_9251_44B2_B0A9_CFBACE255501_.wvu.FilterData</vt:lpstr>
      <vt:lpstr>反復1!Z_350595A1_4547_4664_AC00_794421130F85_.wvu.FilterData</vt:lpstr>
      <vt:lpstr>反復1!Z_3CA9D375_79FE_4C19_8F1E_68AB9CB3823D_.wvu.FilterData</vt:lpstr>
      <vt:lpstr>反復1!Z_408C9ACA_7488_4C10_BEC8_7E0F9F73D3C5_.wvu.FilterData</vt:lpstr>
      <vt:lpstr>反復1!Z_433F3EDA_51A7_4B49_958B_0F012875F8AF_.wvu.FilterData</vt:lpstr>
      <vt:lpstr>反復1!Z_49C0C027_3D46_416E_A323_D42EDEBD532E_.wvu.FilterData</vt:lpstr>
      <vt:lpstr>反復1!Z_4A2E4620_325F_4662_9CE6_35123314BFF4_.wvu.FilterData</vt:lpstr>
      <vt:lpstr>反復1!Z_51ABB13D_24EE_492B_9521_A374D8294F91_.wvu.FilterData</vt:lpstr>
      <vt:lpstr>反復1!Z_56E77848_89DE_4B72_90E9_E70847C5962A_.wvu.FilterData</vt:lpstr>
      <vt:lpstr>反復1!Z_5E0394B4_808B_4DAA_BA0F_DD6C2B48C4D4_.wvu.FilterData</vt:lpstr>
      <vt:lpstr>反復1!Z_60BF0A44_7051_4FB3_B37F_E5E315AEAC61_.wvu.FilterData</vt:lpstr>
      <vt:lpstr>反復1!Z_65B35576_6CD8_4479_932B_8D8438F861BA_.wvu.FilterData</vt:lpstr>
      <vt:lpstr>反復1!Z_6A99DAE4_A408_4B3C_9280_F3C47F95A0B1_.wvu.FilterData</vt:lpstr>
      <vt:lpstr>反復1!Z_6AF7E15C_8C49_48EA_9BDC_7A0EEE79AE24_.wvu.FilterData</vt:lpstr>
      <vt:lpstr>反復1!Z_73FF8A18_079E_4A14_99B3_579F6590DC13_.wvu.FilterData</vt:lpstr>
      <vt:lpstr>反復1!Z_7AE0FA4E_81C9_45EC_B2DB_C6247E14F5E0_.wvu.FilterData</vt:lpstr>
      <vt:lpstr>反復1!Z_8A4B12B4_91D3_4448_8425_504FF29E5A65_.wvu.FilterData</vt:lpstr>
      <vt:lpstr>反復1!Z_8E7AE198_3EE8_4BDE_ADE2_A63493790568_.wvu.FilterData</vt:lpstr>
      <vt:lpstr>反復1!Z_8FA1161B_E5C7_4B98_A276_09F3AC74935B_.wvu.FilterData</vt:lpstr>
      <vt:lpstr>反復1!Z_945DB674_08BC_4253_A681_8916477CFC31_.wvu.FilterData</vt:lpstr>
      <vt:lpstr>反復1!Z_AF8318F2_2F54_4A3D_B99D_64D1544042E4_.wvu.FilterData</vt:lpstr>
      <vt:lpstr>反復1!Z_C20D0F0B_6490_48F9_9B43_65E5CF186637_.wvu.FilterData</vt:lpstr>
      <vt:lpstr>反復1!Z_C2BF16E1_7AFA_43D9_AD3E_7077A0E61F43_.wvu.FilterData</vt:lpstr>
      <vt:lpstr>反復1!Z_C44183A6_D8EF_40F3_8BE1_8B99DF4211BA_.wvu.FilterData</vt:lpstr>
      <vt:lpstr>反復1!Z_C4CDCC8E_83D2_43EC_AE5F_18F8961A982A_.wvu.FilterData</vt:lpstr>
      <vt:lpstr>反復1!Z_C8D5D480_2A49_40BE_B7A6_454EA23640FF_.wvu.FilterData</vt:lpstr>
      <vt:lpstr>反復1!Z_D1EAD80E_E4BF_4EBC_BAEB_CAB23319AEE9_.wvu.FilterData</vt:lpstr>
      <vt:lpstr>反復1!Z_D5EBC936_A13E_4C94_82B6_E58FEDF178A0_.wvu.FilterData</vt:lpstr>
      <vt:lpstr>反復1!Z_DDCCCC0A_A081_4F8C_9525_39840C27F342_.wvu.FilterData</vt:lpstr>
      <vt:lpstr>反復1!Z_DF660335_9F5E_4A1D_B503_E1BBFDACAE7F_.wvu.FilterData</vt:lpstr>
      <vt:lpstr>反復1!Z_E065FE35_0834_4DD0_B998_91253A3BB47D_.wvu.FilterData</vt:lpstr>
      <vt:lpstr>反復1!Z_E7CD2CEA_4573_49C3_BCAB_C3B229B6682B_.wvu.FilterData</vt:lpstr>
      <vt:lpstr>反復1!Z_EDE81CA1_484F_45F9_B8CA_0958EC6CFEE2_.wvu.FilterData</vt:lpstr>
      <vt:lpstr>反復1!Z_F55870F9_E82A_4267_AED3_94CF07AEF80F_.wvu.FilterData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2020-06-01T00:53:58Z</dcterms:created>
  <dcterms:modified xsi:type="dcterms:W3CDTF">2020-06-02T03:14:51Z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0880bbe4-6ea9-4f80-a885-6c8b311f3240</vt:lpwstr>
  </property>
  <property fmtid="{D5CDD505-2E9C-101B-9397-08002B2CF9AE}" pid="3" name="ContentTypeId">
    <vt:lpwstr>0x0101007C0656FF5EC7EF489D1EE3B2A7A4879D</vt:lpwstr>
  </property>
</Properties>
</file>