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filterPrivacy="1" codeName="ThisWorkbook"/>
  <xr:revisionPtr revIDLastSave="0" documentId="8_{76E9AAE0-497F-9346-AE18-F0C782FE5510}" xr6:coauthVersionLast="47" xr6:coauthVersionMax="47" xr10:uidLastSave="{00000000-0000-0000-0000-000000000000}"/>
  <bookViews>
    <workbookView xWindow="14600" yWindow="0" windowWidth="14200" windowHeight="18000" xr2:uid="{00000000-000D-0000-FFFF-FFFF00000000}"/>
  </bookViews>
  <sheets>
    <sheet name="Diagramme de Gantt" sheetId="11" r:id="rId1"/>
  </sheets>
  <definedNames>
    <definedName name="avancement_tâche" localSheetId="0">'Diagramme de Gantt'!$D1</definedName>
    <definedName name="ce_jour" localSheetId="0">TODAY()</definedName>
    <definedName name="Début_Projet">'Diagramme de Gantt'!$E$3</definedName>
    <definedName name="début_tâche" localSheetId="0">'Diagramme de Gantt'!$E1</definedName>
    <definedName name="fin_tâche" localSheetId="0">'Diagramme de Gantt'!$F1</definedName>
    <definedName name="Fri__1_Sep_2023" localSheetId="0">'Diagramme de Gantt'!$E$3</definedName>
    <definedName name="Fri__9_1_2023" localSheetId="0">'Diagramme de Gantt'!$E$3</definedName>
    <definedName name="_xlnm.Print_Titles" localSheetId="0">'Diagramme de Gantt'!$4:$6</definedName>
    <definedName name="Semaine_Affichage">'Diagramme de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27" i="11"/>
  <c r="F27" i="11" s="1"/>
  <c r="E9" i="11" l="1"/>
  <c r="F9" i="11" s="1"/>
  <c r="H7" i="11"/>
  <c r="H22" i="11" l="1"/>
  <c r="E10" i="11"/>
  <c r="I5" i="11"/>
  <c r="I6" i="11" s="1"/>
  <c r="H20" i="11"/>
  <c r="H8" i="11"/>
  <c r="F10" i="11" l="1"/>
  <c r="E12" i="11" s="1"/>
  <c r="F12" i="11" s="1"/>
  <c r="H9" i="11"/>
  <c r="E14" i="11" l="1"/>
  <c r="F14" i="11" s="1"/>
  <c r="E16" i="11" s="1"/>
  <c r="H27" i="11"/>
  <c r="H25" i="11"/>
  <c r="H10" i="11"/>
  <c r="H15" i="11"/>
  <c r="H13" i="11"/>
  <c r="J5" i="11"/>
  <c r="F16" i="11" l="1"/>
  <c r="H14" i="11"/>
  <c r="K5" i="11"/>
  <c r="E18" i="11" l="1"/>
  <c r="F18" i="11" s="1"/>
  <c r="E19" i="11" s="1"/>
  <c r="F19" i="11" s="1"/>
  <c r="E21" i="11" s="1"/>
  <c r="L5" i="11"/>
  <c r="F21" i="11" l="1"/>
  <c r="E23" i="11" s="1"/>
  <c r="F23" i="11" s="1"/>
  <c r="E24" i="11" s="1"/>
  <c r="F24" i="11" s="1"/>
  <c r="E26" i="11" s="1"/>
  <c r="M5" i="11"/>
  <c r="H21" i="11" l="1"/>
  <c r="H23" i="11"/>
  <c r="F26" i="11"/>
  <c r="H26" i="11" s="1"/>
  <c r="N5" i="11"/>
  <c r="O5" i="11" l="1"/>
  <c r="P5" i="11" l="1"/>
  <c r="O6" i="11"/>
  <c r="N6" i="11"/>
  <c r="M6" i="11"/>
  <c r="L6" i="11"/>
  <c r="K6" i="11"/>
  <c r="J6" i="11"/>
  <c r="I4" i="11"/>
  <c r="P6" i="11" l="1"/>
  <c r="Q5" i="11"/>
  <c r="H24" i="11"/>
  <c r="H16" i="11"/>
  <c r="H11" i="11"/>
  <c r="H12" i="11"/>
  <c r="P4" i="11"/>
  <c r="R5" i="11" l="1"/>
  <c r="Q6" i="11"/>
  <c r="H19" i="11"/>
  <c r="H18" i="11"/>
  <c r="H17" i="11"/>
  <c r="R6" i="11" l="1"/>
  <c r="S5" i="11"/>
  <c r="S6" i="11" l="1"/>
  <c r="T5" i="11"/>
  <c r="T6" i="11" l="1"/>
  <c r="U5" i="11"/>
  <c r="U6" i="11" l="1"/>
  <c r="V5" i="11"/>
  <c r="V6" i="11" l="1"/>
  <c r="W5" i="11"/>
  <c r="W4" i="11" l="1"/>
  <c r="X5" i="11"/>
  <c r="W6" i="11"/>
  <c r="Y5" i="11" l="1"/>
  <c r="X6" i="11"/>
  <c r="Z5" i="11" l="1"/>
  <c r="Y6" i="11"/>
  <c r="Z6" i="11" l="1"/>
  <c r="AA5" i="11"/>
  <c r="AB5" i="11" l="1"/>
  <c r="AA6" i="11"/>
  <c r="AC5" i="11" l="1"/>
  <c r="AB6" i="11"/>
  <c r="AD5" i="11" l="1"/>
  <c r="AC6" i="11"/>
  <c r="AD6" i="11" l="1"/>
  <c r="AE5" i="11"/>
  <c r="AD4" i="11"/>
  <c r="AF5" i="11" l="1"/>
  <c r="AE6" i="11"/>
  <c r="AG5" i="11" l="1"/>
  <c r="AF6" i="11"/>
  <c r="AH5" i="11" l="1"/>
  <c r="AG6" i="11"/>
  <c r="AI5" i="11" l="1"/>
  <c r="AH6" i="11"/>
  <c r="AI6" i="11" l="1"/>
  <c r="AJ5"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Y4" i="11"/>
  <c r="AZ5"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6" i="11" l="1"/>
  <c r="BM4" i="11"/>
  <c r="BN5" i="11"/>
  <c r="BN6" i="11" l="1"/>
  <c r="BO5" i="11"/>
  <c r="BP5" i="11" l="1"/>
  <c r="BO6" i="11"/>
  <c r="BQ5" i="11" l="1"/>
  <c r="BP6" i="11"/>
  <c r="BQ6" i="11" l="1"/>
  <c r="BR5" i="11"/>
  <c r="BS5" i="11" l="1"/>
  <c r="BR6" i="11"/>
  <c r="BS6" i="11" l="1"/>
  <c r="BT5" i="11"/>
  <c r="BT6" i="11" l="1"/>
  <c r="BU5" i="11"/>
  <c r="BT4" i="11"/>
  <c r="BU6" i="11" l="1"/>
  <c r="BV5" i="11"/>
  <c r="BV6" i="11" l="1"/>
  <c r="BW5" i="11"/>
  <c r="BX5" i="11" l="1"/>
  <c r="BW6" i="11"/>
  <c r="BY5" i="11" l="1"/>
  <c r="BX6" i="11"/>
  <c r="BY6" i="11" l="1"/>
  <c r="BZ5" i="11"/>
  <c r="CA5" i="11" l="1"/>
  <c r="BZ6" i="11"/>
  <c r="CA6" i="11" l="1"/>
  <c r="CB5" i="11"/>
  <c r="CA4" i="11"/>
  <c r="CB6" i="11" l="1"/>
  <c r="CC5" i="11"/>
  <c r="CC6" i="11" l="1"/>
  <c r="CD5" i="11"/>
  <c r="CD6" i="11" l="1"/>
  <c r="CE5" i="11"/>
  <c r="CF5" i="11" l="1"/>
  <c r="CE6" i="11"/>
  <c r="CF6" i="11" l="1"/>
  <c r="CG5" i="11"/>
  <c r="CG6" i="11" l="1"/>
  <c r="CH5" i="11"/>
  <c r="CH6" i="11" l="1"/>
  <c r="CI5" i="11"/>
  <c r="CH4" i="11"/>
  <c r="CI6" i="11" l="1"/>
  <c r="CJ5" i="11"/>
  <c r="CJ6" i="11" l="1"/>
  <c r="CK5" i="11"/>
  <c r="CK6" i="11" l="1"/>
  <c r="CL5" i="11"/>
  <c r="CL6" i="11" l="1"/>
  <c r="CM5" i="11"/>
  <c r="CN5" i="11" l="1"/>
  <c r="CM6" i="11"/>
  <c r="CN6" i="11" l="1"/>
  <c r="CO5" i="11"/>
  <c r="CO6" i="11" l="1"/>
  <c r="CO4" i="11"/>
  <c r="CP5" i="11"/>
  <c r="CP6" i="11" l="1"/>
  <c r="CQ5" i="11"/>
  <c r="CQ6" i="11" l="1"/>
  <c r="CR5" i="11"/>
  <c r="CR6" i="11" l="1"/>
  <c r="CS5" i="11"/>
  <c r="CS6" i="11" l="1"/>
  <c r="CT5" i="11"/>
  <c r="CT6" i="11" l="1"/>
  <c r="CU5" i="11"/>
  <c r="CV5" i="11" l="1"/>
  <c r="CU6" i="11"/>
  <c r="CV4" i="11" l="1"/>
  <c r="CV6" i="11"/>
  <c r="CW5" i="11"/>
  <c r="CW6" i="11" l="1"/>
  <c r="CX5" i="11"/>
  <c r="CY5" i="11" l="1"/>
  <c r="CX6" i="11"/>
  <c r="CY6" i="11" l="1"/>
  <c r="CZ5" i="11"/>
  <c r="CZ6" i="11" l="1"/>
  <c r="DA5" i="11"/>
  <c r="DA6" i="11" l="1"/>
  <c r="DB5" i="11"/>
  <c r="DB6" i="11" s="1"/>
</calcChain>
</file>

<file path=xl/sharedStrings.xml><?xml version="1.0" encoding="utf-8"?>
<sst xmlns="http://schemas.openxmlformats.org/spreadsheetml/2006/main" count="53" uniqueCount="47">
  <si>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</si>
  <si>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</si>
  <si>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</si>
  <si>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</si>
  <si>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</si>
  <si>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</si>
  <si>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</si>
  <si>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</si>
  <si>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</si>
  <si>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</si>
  <si>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</si>
  <si>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</si>
  <si>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</si>
  <si>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</si>
  <si>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</si>
  <si>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Début du projet :</t>
  </si>
  <si>
    <t>Semaine d’affichage :</t>
  </si>
  <si>
    <t>ATTRIBUÉE
À</t>
  </si>
  <si>
    <t>AVANCEMENT</t>
  </si>
  <si>
    <t>DÉBUT</t>
  </si>
  <si>
    <t>FIN</t>
  </si>
  <si>
    <t>JOURS</t>
  </si>
  <si>
    <t>Projet d'étude</t>
  </si>
  <si>
    <t>Cheffe de projet</t>
  </si>
  <si>
    <t>TrendDiet AI</t>
  </si>
  <si>
    <t xml:space="preserve">Collecte et Préparation des Données </t>
  </si>
  <si>
    <t xml:space="preserve">Collecter les données </t>
  </si>
  <si>
    <t xml:space="preserve">Analyse Exploratoire des Données </t>
  </si>
  <si>
    <t xml:space="preserve">Nettoyer les données </t>
  </si>
  <si>
    <t xml:space="preserve">Analyser et visualiser les données </t>
  </si>
  <si>
    <t xml:space="preserve">Réduction de Dimension avec PCA </t>
  </si>
  <si>
    <t>Appliquer PCA pour réduire la dimensionnalité des données</t>
  </si>
  <si>
    <t xml:space="preserve">Application du K-Means Clustering </t>
  </si>
  <si>
    <t xml:space="preserve">Déterminer le nombre optimal de clusters </t>
  </si>
  <si>
    <t xml:space="preserve">Interprétation des Résultats des Clusters </t>
  </si>
  <si>
    <t>Analyser les caractéristiques spécifiques de chaque cluster</t>
  </si>
  <si>
    <t>Identifier les tendances, les similitudes et les différences entre les groupes</t>
  </si>
  <si>
    <t xml:space="preserve">Développement de la Stratégie Globale du Projet </t>
  </si>
  <si>
    <t>Utiliser les informations des clusters pour formuler une stratégie globale</t>
  </si>
  <si>
    <t xml:space="preserve">Mise en Œuvre des Recommandations Basées sur les Clusters </t>
  </si>
  <si>
    <t>Mettre en place des mécanismes pour intégrer les résultats du clustering dans le système de recommandation</t>
  </si>
  <si>
    <t>Appliquer les recommandations spécifiques à chaque cluster pour améliorer la suggestion de recettes</t>
  </si>
  <si>
    <t xml:space="preserve">Suivi et Évaluation des Résultats </t>
  </si>
  <si>
    <t>Suivre la performance des nouvelles recommandations à l'aide d'indicateurs de succès</t>
  </si>
  <si>
    <t>Évaluer périodiquement l'efficacité des clusters et ajuster les recommandations si nécessaire pour répondre aux besoins des utilisateurs</t>
  </si>
  <si>
    <t xml:space="preserve">Expert en Base de Données </t>
  </si>
  <si>
    <t xml:space="preserve">Data Scientiste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</si>
</sst>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ddd\,\ d/mmm/yyyy"/>
    <numFmt numFmtId="173" formatCode="d/mmm/yy;@"/>
  </numFmts>
  <fonts count="34" x14ac:knownFonts="1">
    <font>
      <sz val="11"/>
      <color theme="1"/>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Times New Roman"/>
      <family val="1"/>
    </font>
    <font>
      <b/>
      <sz val="22"/>
      <color theme="1" tint="0.34998626667073579"/>
      <name val="Times New Roman"/>
      <family val="1"/>
    </font>
    <font>
      <b/>
      <sz val="20"/>
      <color theme="4" tint="-0.249977111117893"/>
      <name val="Times New Roman"/>
      <family val="1"/>
    </font>
    <font>
      <sz val="10"/>
      <name val="Times New Roman"/>
      <family val="1"/>
    </font>
    <font>
      <sz val="11"/>
      <color theme="1"/>
      <name val="Times New Roman"/>
      <family val="1"/>
    </font>
    <font>
      <sz val="14"/>
      <color theme="1"/>
      <name val="Times New Roman"/>
      <family val="1"/>
    </font>
    <font>
      <sz val="9"/>
      <name val="Times New Roman"/>
      <family val="1"/>
    </font>
    <font>
      <b/>
      <sz val="9"/>
      <color theme="0"/>
      <name val="Times New Roman"/>
      <family val="1"/>
    </font>
    <font>
      <sz val="8"/>
      <color theme="0"/>
      <name val="Times New Roman"/>
      <family val="1"/>
    </font>
    <font>
      <b/>
      <sz val="11"/>
      <color theme="1"/>
      <name val="Times New Roman"/>
      <family val="1"/>
    </font>
    <font>
      <sz val="11"/>
      <name val="Times New Roman"/>
      <family val="1"/>
    </font>
    <font>
      <i/>
      <sz val="9"/>
      <color theme="1"/>
      <name val="Times New Roman"/>
      <family val="1"/>
    </font>
    <font>
      <sz val="10"/>
      <color theme="1" tint="0.499984740745262"/>
      <name val="Times New Roman"/>
      <family val="1"/>
    </font>
    <font>
      <b/>
      <sz val="11"/>
      <color theme="1" tint="0.499984740745262"/>
      <name val="Times New Roman"/>
      <family val="1"/>
    </font>
    <font>
      <b/>
      <sz val="14"/>
      <color rgb="FFFF0000"/>
      <name val="Times New Roman"/>
      <family val="1"/>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 fillId="0" borderId="0" applyNumberFormat="0" applyFill="0" applyBorder="0" applyAlignment="0" applyProtection="0">
      <alignment vertical="top"/>
      <protection locked="0"/>
    </xf>
    <xf numFmtId="9" fontId="3" fillId="0" borderId="0" applyFont="0" applyFill="0" applyBorder="0" applyAlignment="0" applyProtection="0"/>
    <xf numFmtId="0" fontId="6" fillId="0" borderId="0"/>
    <xf numFmtId="167"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8" fontId="3" fillId="0" borderId="3">
      <alignment horizontal="center" vertical="center"/>
    </xf>
    <xf numFmtId="169" fontId="3" fillId="0" borderId="2" applyFill="0">
      <alignment horizontal="center" vertical="center"/>
    </xf>
    <xf numFmtId="0" fontId="3" fillId="0" borderId="2" applyFill="0">
      <alignment horizontal="center" vertical="center"/>
    </xf>
    <xf numFmtId="0" fontId="3" fillId="0" borderId="2" applyFill="0">
      <alignment horizontal="left" vertical="center" indent="2"/>
    </xf>
    <xf numFmtId="0" fontId="7" fillId="0" borderId="0" applyNumberForma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8" fillId="0" borderId="0" applyNumberFormat="0" applyFill="0" applyBorder="0" applyAlignment="0" applyProtection="0"/>
    <xf numFmtId="0" fontId="9"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1" applyNumberFormat="0" applyAlignment="0" applyProtection="0"/>
    <xf numFmtId="0" fontId="13" fillId="18" borderId="12" applyNumberFormat="0" applyAlignment="0" applyProtection="0"/>
    <xf numFmtId="0" fontId="14" fillId="18" borderId="11" applyNumberFormat="0" applyAlignment="0" applyProtection="0"/>
    <xf numFmtId="0" fontId="15" fillId="0" borderId="13" applyNumberFormat="0" applyFill="0" applyAlignment="0" applyProtection="0"/>
    <xf numFmtId="0" fontId="16" fillId="19" borderId="14" applyNumberFormat="0" applyAlignment="0" applyProtection="0"/>
    <xf numFmtId="0" fontId="17" fillId="0" borderId="0" applyNumberFormat="0" applyFill="0" applyBorder="0" applyAlignment="0" applyProtection="0"/>
    <xf numFmtId="0" fontId="3" fillId="20" borderId="15" applyNumberFormat="0" applyFont="0" applyAlignment="0" applyProtection="0"/>
    <xf numFmtId="0" fontId="18" fillId="0" borderId="0" applyNumberFormat="0" applyFill="0" applyBorder="0" applyAlignment="0" applyProtection="0"/>
    <xf numFmtId="0" fontId="2" fillId="0" borderId="16" applyNumberFormat="0" applyFill="0" applyAlignment="0" applyProtection="0"/>
    <xf numFmtId="0" fontId="6"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6"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6"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6"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6"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6"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cellStyleXfs>
  <cellXfs count="96">
    <xf numFmtId="0" fontId="0" fillId="0" borderId="0" xfId="0"/>
    <xf numFmtId="0" fontId="19" fillId="0" borderId="0" xfId="3" applyFont="1" applyAlignment="1">
      <alignment wrapText="1"/>
    </xf>
    <xf numFmtId="0" fontId="20" fillId="0" borderId="0" xfId="5" applyFont="1" applyAlignment="1">
      <alignment horizontal="left"/>
    </xf>
    <xf numFmtId="0" fontId="21" fillId="0" borderId="0" xfId="0" applyFont="1" applyAlignment="1">
      <alignment horizontal="left"/>
    </xf>
    <xf numFmtId="0" fontId="22" fillId="0" borderId="0" xfId="0" applyFont="1"/>
    <xf numFmtId="0" fontId="22" fillId="0" borderId="0" xfId="0" applyFont="1" applyAlignment="1">
      <alignment horizontal="center"/>
    </xf>
    <xf numFmtId="0" fontId="22" fillId="0" borderId="0" xfId="0" applyFont="1" applyAlignment="1">
      <alignment horizontal="center" vertical="center"/>
    </xf>
    <xf numFmtId="0" fontId="23" fillId="0" borderId="0" xfId="0" applyFont="1"/>
    <xf numFmtId="0" fontId="19" fillId="0" borderId="0" xfId="3" applyFont="1"/>
    <xf numFmtId="0" fontId="23" fillId="0" borderId="0" xfId="0" applyFont="1" applyAlignment="1">
      <alignment horizontal="center"/>
    </xf>
    <xf numFmtId="0" fontId="24" fillId="0" borderId="0" xfId="7" applyFont="1">
      <alignment vertical="top"/>
    </xf>
    <xf numFmtId="0" fontId="23" fillId="0" borderId="0" xfId="8" applyFont="1">
      <alignment horizontal="right" indent="1"/>
    </xf>
    <xf numFmtId="0" fontId="23" fillId="0" borderId="7" xfId="8" applyFont="1" applyBorder="1">
      <alignment horizontal="right" indent="1"/>
    </xf>
    <xf numFmtId="0" fontId="23" fillId="0" borderId="3" xfId="0" applyFont="1" applyBorder="1" applyAlignment="1">
      <alignment horizontal="center" vertical="center"/>
    </xf>
    <xf numFmtId="170" fontId="23" fillId="7" borderId="4" xfId="0" applyNumberFormat="1" applyFont="1" applyFill="1" applyBorder="1" applyAlignment="1">
      <alignment horizontal="left" vertical="center" wrapText="1" indent="1"/>
    </xf>
    <xf numFmtId="170" fontId="23" fillId="7" borderId="1" xfId="0" applyNumberFormat="1" applyFont="1" applyFill="1" applyBorder="1" applyAlignment="1">
      <alignment horizontal="left" vertical="center" wrapText="1" indent="1"/>
    </xf>
    <xf numFmtId="170" fontId="23" fillId="7" borderId="5" xfId="0" applyNumberFormat="1" applyFont="1" applyFill="1" applyBorder="1" applyAlignment="1">
      <alignment horizontal="left" vertical="center" wrapText="1" indent="1"/>
    </xf>
    <xf numFmtId="0" fontId="23" fillId="0" borderId="10" xfId="0" applyFont="1" applyBorder="1"/>
    <xf numFmtId="171" fontId="25" fillId="7" borderId="6" xfId="0" applyNumberFormat="1" applyFont="1" applyFill="1" applyBorder="1" applyAlignment="1">
      <alignment horizontal="center" vertical="center"/>
    </xf>
    <xf numFmtId="171" fontId="25" fillId="7" borderId="0" xfId="0" applyNumberFormat="1" applyFont="1" applyFill="1" applyAlignment="1">
      <alignment horizontal="center" vertical="center"/>
    </xf>
    <xf numFmtId="171" fontId="25" fillId="7" borderId="7" xfId="0" applyNumberFormat="1" applyFont="1" applyFill="1" applyBorder="1" applyAlignment="1">
      <alignment horizontal="center" vertical="center"/>
    </xf>
    <xf numFmtId="0" fontId="26" fillId="13" borderId="1" xfId="0" applyFont="1" applyFill="1" applyBorder="1" applyAlignment="1">
      <alignment horizontal="left" vertical="center" indent="1"/>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8" fillId="8" borderId="2" xfId="0" applyFont="1" applyFill="1" applyBorder="1" applyAlignment="1">
      <alignment horizontal="left" vertical="center" indent="1"/>
    </xf>
    <xf numFmtId="0" fontId="23" fillId="8" borderId="2" xfId="11" applyFont="1" applyFill="1">
      <alignment horizontal="center" vertical="center"/>
    </xf>
    <xf numFmtId="9" fontId="29" fillId="8" borderId="2" xfId="2" applyFont="1" applyFill="1" applyBorder="1" applyAlignment="1">
      <alignment horizontal="center" vertical="center"/>
    </xf>
    <xf numFmtId="169" fontId="23" fillId="8" borderId="2" xfId="0" applyNumberFormat="1" applyFont="1" applyFill="1" applyBorder="1" applyAlignment="1">
      <alignment horizontal="center" vertical="center"/>
    </xf>
    <xf numFmtId="169" fontId="29" fillId="8" borderId="2" xfId="0" applyNumberFormat="1" applyFont="1" applyFill="1" applyBorder="1" applyAlignment="1">
      <alignment horizontal="center" vertical="center"/>
    </xf>
    <xf numFmtId="0" fontId="29" fillId="0" borderId="2" xfId="0" applyFont="1" applyBorder="1" applyAlignment="1">
      <alignment horizontal="center" vertical="center"/>
    </xf>
    <xf numFmtId="0" fontId="23" fillId="0" borderId="0" xfId="0" applyFont="1" applyAlignment="1">
      <alignment vertical="center"/>
    </xf>
    <xf numFmtId="0" fontId="23" fillId="3" borderId="2" xfId="12" applyFont="1" applyFill="1">
      <alignment horizontal="left" vertical="center" indent="2"/>
    </xf>
    <xf numFmtId="0" fontId="23" fillId="3" borderId="2" xfId="11" applyFont="1" applyFill="1">
      <alignment horizontal="center" vertical="center"/>
    </xf>
    <xf numFmtId="9" fontId="29" fillId="3" borderId="2" xfId="2" applyFont="1" applyFill="1" applyBorder="1" applyAlignment="1">
      <alignment horizontal="center" vertical="center"/>
    </xf>
    <xf numFmtId="0" fontId="23" fillId="0" borderId="9" xfId="0" applyFont="1" applyBorder="1" applyAlignment="1">
      <alignment horizontal="right" vertical="center"/>
    </xf>
    <xf numFmtId="0" fontId="28" fillId="9" borderId="2" xfId="0" applyFont="1" applyFill="1" applyBorder="1" applyAlignment="1">
      <alignment horizontal="left" vertical="center" indent="1"/>
    </xf>
    <xf numFmtId="0" fontId="23" fillId="9" borderId="2" xfId="11" applyFont="1" applyFill="1">
      <alignment horizontal="center" vertical="center"/>
    </xf>
    <xf numFmtId="9" fontId="29" fillId="9" borderId="2" xfId="2" applyFont="1" applyFill="1" applyBorder="1" applyAlignment="1">
      <alignment horizontal="center" vertical="center"/>
    </xf>
    <xf numFmtId="169" fontId="23" fillId="9" borderId="2" xfId="0" applyNumberFormat="1" applyFont="1" applyFill="1" applyBorder="1" applyAlignment="1">
      <alignment horizontal="center" vertical="center"/>
    </xf>
    <xf numFmtId="169" fontId="29" fillId="9" borderId="2" xfId="0" applyNumberFormat="1" applyFont="1" applyFill="1" applyBorder="1" applyAlignment="1">
      <alignment horizontal="center" vertical="center"/>
    </xf>
    <xf numFmtId="0" fontId="23" fillId="4" borderId="2" xfId="12" applyFont="1" applyFill="1">
      <alignment horizontal="left" vertical="center" indent="2"/>
    </xf>
    <xf numFmtId="0" fontId="23" fillId="4" borderId="2" xfId="11" applyFont="1" applyFill="1">
      <alignment horizontal="center" vertical="center"/>
    </xf>
    <xf numFmtId="9" fontId="29" fillId="4" borderId="2" xfId="2" applyFont="1" applyFill="1" applyBorder="1" applyAlignment="1">
      <alignment horizontal="center" vertical="center"/>
    </xf>
    <xf numFmtId="0" fontId="28" fillId="6" borderId="2" xfId="0" applyFont="1" applyFill="1" applyBorder="1" applyAlignment="1">
      <alignment horizontal="left" vertical="center" indent="1"/>
    </xf>
    <xf numFmtId="0" fontId="23" fillId="6" borderId="2" xfId="11" applyFont="1" applyFill="1">
      <alignment horizontal="center" vertical="center"/>
    </xf>
    <xf numFmtId="9" fontId="29" fillId="6" borderId="2" xfId="2" applyFont="1" applyFill="1" applyBorder="1" applyAlignment="1">
      <alignment horizontal="center" vertical="center"/>
    </xf>
    <xf numFmtId="169" fontId="23" fillId="6" borderId="2" xfId="0" applyNumberFormat="1" applyFont="1" applyFill="1" applyBorder="1" applyAlignment="1">
      <alignment horizontal="center" vertical="center"/>
    </xf>
    <xf numFmtId="169" fontId="29" fillId="6" borderId="2" xfId="0" applyNumberFormat="1" applyFont="1" applyFill="1" applyBorder="1" applyAlignment="1">
      <alignment horizontal="center" vertical="center"/>
    </xf>
    <xf numFmtId="0" fontId="23" fillId="11" borderId="2" xfId="12" applyFont="1" applyFill="1">
      <alignment horizontal="left" vertical="center" indent="2"/>
    </xf>
    <xf numFmtId="0" fontId="23" fillId="11" borderId="2" xfId="11" applyFont="1" applyFill="1">
      <alignment horizontal="center" vertical="center"/>
    </xf>
    <xf numFmtId="9" fontId="29" fillId="11" borderId="2" xfId="2" applyFont="1" applyFill="1" applyBorder="1" applyAlignment="1">
      <alignment horizontal="center" vertical="center"/>
    </xf>
    <xf numFmtId="0" fontId="28" fillId="5" borderId="2" xfId="0" applyFont="1" applyFill="1" applyBorder="1" applyAlignment="1">
      <alignment horizontal="left" vertical="center" indent="1"/>
    </xf>
    <xf numFmtId="0" fontId="23" fillId="5" borderId="2" xfId="11" applyFont="1" applyFill="1">
      <alignment horizontal="center" vertical="center"/>
    </xf>
    <xf numFmtId="9" fontId="29" fillId="5" borderId="2" xfId="2" applyFont="1" applyFill="1" applyBorder="1" applyAlignment="1">
      <alignment horizontal="center" vertical="center"/>
    </xf>
    <xf numFmtId="169" fontId="23" fillId="5" borderId="2" xfId="0" applyNumberFormat="1" applyFont="1" applyFill="1" applyBorder="1" applyAlignment="1">
      <alignment horizontal="center" vertical="center"/>
    </xf>
    <xf numFmtId="169" fontId="29" fillId="5" borderId="2" xfId="0" applyNumberFormat="1" applyFont="1" applyFill="1" applyBorder="1" applyAlignment="1">
      <alignment horizontal="center" vertical="center"/>
    </xf>
    <xf numFmtId="0" fontId="23" fillId="10" borderId="2" xfId="12" applyFont="1" applyFill="1">
      <alignment horizontal="left" vertical="center" indent="2"/>
    </xf>
    <xf numFmtId="0" fontId="23" fillId="10" borderId="2" xfId="11" applyFont="1" applyFill="1">
      <alignment horizontal="center" vertical="center"/>
    </xf>
    <xf numFmtId="9" fontId="29" fillId="10" borderId="2" xfId="2" applyFont="1" applyFill="1" applyBorder="1" applyAlignment="1">
      <alignment horizontal="center" vertical="center"/>
    </xf>
    <xf numFmtId="169" fontId="23" fillId="10" borderId="2" xfId="10" applyFont="1" applyFill="1">
      <alignment horizontal="center" vertical="center"/>
    </xf>
    <xf numFmtId="0" fontId="30" fillId="2" borderId="2" xfId="0" applyFont="1" applyFill="1" applyBorder="1" applyAlignment="1">
      <alignment horizontal="left" vertical="center" indent="1"/>
    </xf>
    <xf numFmtId="0" fontId="30" fillId="2" borderId="2" xfId="0" applyFont="1" applyFill="1" applyBorder="1" applyAlignment="1">
      <alignment horizontal="center" vertical="center"/>
    </xf>
    <xf numFmtId="9" fontId="29" fillId="2" borderId="2" xfId="2" applyFont="1" applyFill="1" applyBorder="1" applyAlignment="1">
      <alignment horizontal="center" vertical="center"/>
    </xf>
    <xf numFmtId="169" fontId="31" fillId="2" borderId="2" xfId="0" applyNumberFormat="1" applyFont="1" applyFill="1" applyBorder="1" applyAlignment="1">
      <alignment horizontal="left" vertical="center"/>
    </xf>
    <xf numFmtId="169" fontId="29" fillId="2" borderId="2" xfId="0" applyNumberFormat="1" applyFont="1" applyFill="1" applyBorder="1" applyAlignment="1">
      <alignment horizontal="center" vertical="center"/>
    </xf>
    <xf numFmtId="0" fontId="29" fillId="2" borderId="2" xfId="0" applyFont="1" applyFill="1" applyBorder="1" applyAlignment="1">
      <alignment horizontal="center" vertical="center"/>
    </xf>
    <xf numFmtId="0" fontId="23" fillId="2" borderId="9" xfId="0" applyFont="1" applyFill="1" applyBorder="1" applyAlignment="1">
      <alignment vertical="center"/>
    </xf>
    <xf numFmtId="0" fontId="23" fillId="0" borderId="0" xfId="0" applyFont="1" applyAlignment="1">
      <alignment horizontal="right" vertical="center"/>
    </xf>
    <xf numFmtId="0" fontId="32" fillId="0" borderId="0" xfId="0" applyFont="1"/>
    <xf numFmtId="0" fontId="19" fillId="0" borderId="0" xfId="0" applyFont="1" applyAlignment="1">
      <alignment horizontal="center"/>
    </xf>
    <xf numFmtId="0" fontId="31" fillId="0" borderId="0" xfId="1" applyFont="1" applyAlignment="1" applyProtection="1"/>
    <xf numFmtId="0" fontId="33" fillId="0" borderId="0" xfId="6" applyFont="1"/>
    <xf numFmtId="172" fontId="23" fillId="0" borderId="3" xfId="9" applyNumberFormat="1" applyFont="1">
      <alignment horizontal="center" vertical="center"/>
    </xf>
    <xf numFmtId="173" fontId="23" fillId="3" borderId="2" xfId="10" applyNumberFormat="1" applyFont="1" applyFill="1">
      <alignment horizontal="center" vertical="center"/>
    </xf>
    <xf numFmtId="0" fontId="23" fillId="43" borderId="2" xfId="52" applyFont="1" applyBorder="1" applyAlignment="1">
      <alignment horizontal="center" vertical="center"/>
    </xf>
    <xf numFmtId="9" fontId="23" fillId="43" borderId="2" xfId="52" applyNumberFormat="1" applyFont="1" applyBorder="1" applyAlignment="1">
      <alignment horizontal="center" vertical="center"/>
    </xf>
    <xf numFmtId="169" fontId="23" fillId="43" borderId="2" xfId="52" applyNumberFormat="1" applyFont="1" applyBorder="1" applyAlignment="1">
      <alignment horizontal="center" vertical="center"/>
    </xf>
    <xf numFmtId="0" fontId="23" fillId="42" borderId="2" xfId="51" applyFont="1" applyBorder="1" applyAlignment="1">
      <alignment horizontal="left" vertical="center" indent="2"/>
    </xf>
    <xf numFmtId="0" fontId="23" fillId="42" borderId="2" xfId="51" applyFont="1" applyBorder="1" applyAlignment="1">
      <alignment horizontal="center" vertical="center"/>
    </xf>
    <xf numFmtId="9" fontId="23" fillId="42" borderId="2" xfId="51" applyNumberFormat="1" applyFont="1" applyBorder="1" applyAlignment="1">
      <alignment horizontal="center" vertical="center"/>
    </xf>
    <xf numFmtId="169" fontId="23" fillId="42" borderId="2" xfId="51" applyNumberFormat="1" applyFont="1" applyBorder="1" applyAlignment="1">
      <alignment horizontal="center" vertical="center"/>
    </xf>
    <xf numFmtId="0" fontId="23" fillId="39" borderId="2" xfId="48" applyFont="1" applyBorder="1" applyAlignment="1">
      <alignment horizontal="center" vertical="center"/>
    </xf>
    <xf numFmtId="9" fontId="23" fillId="39" borderId="2" xfId="48" applyNumberFormat="1" applyFont="1" applyBorder="1" applyAlignment="1">
      <alignment horizontal="center" vertical="center"/>
    </xf>
    <xf numFmtId="169" fontId="23" fillId="39" borderId="2" xfId="48" applyNumberFormat="1" applyFont="1" applyBorder="1" applyAlignment="1">
      <alignment horizontal="center" vertical="center"/>
    </xf>
    <xf numFmtId="0" fontId="23" fillId="38" borderId="2" xfId="47" applyFont="1" applyBorder="1" applyAlignment="1">
      <alignment horizontal="left" vertical="center" indent="2"/>
    </xf>
    <xf numFmtId="0" fontId="23" fillId="38" borderId="2" xfId="47" applyFont="1" applyBorder="1" applyAlignment="1">
      <alignment horizontal="center" vertical="center"/>
    </xf>
    <xf numFmtId="9" fontId="23" fillId="38" borderId="2" xfId="47" applyNumberFormat="1" applyFont="1" applyBorder="1" applyAlignment="1">
      <alignment horizontal="center" vertical="center"/>
    </xf>
    <xf numFmtId="169" fontId="23" fillId="38" borderId="2" xfId="47" applyNumberFormat="1" applyFont="1" applyBorder="1" applyAlignment="1">
      <alignment horizontal="center" vertical="center"/>
    </xf>
    <xf numFmtId="0" fontId="28" fillId="43" borderId="2" xfId="52" applyFont="1" applyBorder="1" applyAlignment="1">
      <alignment horizontal="left" vertical="center" indent="1"/>
    </xf>
    <xf numFmtId="0" fontId="28" fillId="39" borderId="2" xfId="48" applyFont="1" applyBorder="1" applyAlignment="1">
      <alignment horizontal="left" vertical="center" indent="1"/>
    </xf>
    <xf numFmtId="173" fontId="23" fillId="4" borderId="2" xfId="10" applyNumberFormat="1" applyFont="1" applyFill="1">
      <alignment horizontal="center" vertical="center"/>
    </xf>
    <xf numFmtId="173" fontId="23" fillId="11" borderId="2" xfId="10" applyNumberFormat="1" applyFont="1" applyFill="1">
      <alignment horizontal="center" vertical="center"/>
    </xf>
    <xf numFmtId="173" fontId="23" fillId="10" borderId="2" xfId="10" applyNumberFormat="1" applyFont="1" applyFill="1">
      <alignment horizontal="center" vertical="center"/>
    </xf>
    <xf numFmtId="173" fontId="23" fillId="42" borderId="2" xfId="51" applyNumberFormat="1" applyFont="1"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Début du projet" xfId="9" xr:uid="{8EB8A09A-C31C-40A3-B2C1-9449520178B8}"/>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B2D3C1EE-6B41-4801-AAFC-C2274E49E503}"/>
    <cellStyle name="Normal" xfId="0" builtinId="0" customBuiltin="1"/>
    <cellStyle name="Note" xfId="27" builtinId="10" customBuiltin="1"/>
    <cellStyle name="Output" xfId="22" builtinId="21" customBuiltin="1"/>
    <cellStyle name="Per cent" xfId="2" builtinId="5" customBuiltin="1"/>
    <cellStyle name="Tâche" xfId="12" xr:uid="{6391D789-272B-4DD2-9BF3-2CDCF610FA41}"/>
    <cellStyle name="Title" xfId="5" builtinId="15" customBuiltin="1"/>
    <cellStyle name="Total" xfId="29" builtinId="25" customBuiltin="1"/>
    <cellStyle name="Warning Text" xfId="26" builtinId="11"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33"/>
  <sheetViews>
    <sheetView showGridLines="0" tabSelected="1" showRuler="0" zoomScale="60" zoomScaleNormal="100" zoomScalePageLayoutView="70" workbookViewId="0">
      <pane ySplit="6" topLeftCell="A8" activePane="bottomLeft" state="frozen"/>
      <selection pane="bottomLeft" activeCell="C31" sqref="C31"/>
    </sheetView>
  </sheetViews>
  <sheetFormatPr baseColWidth="10" defaultColWidth="9.1640625" defaultRowHeight="30" customHeight="1" x14ac:dyDescent="0.15"/>
  <cols>
    <col min="1" max="1" width="2.6640625" style="8" customWidth="1"/>
    <col min="2" max="2" width="19.83203125" style="7" customWidth="1"/>
    <col min="3" max="3" width="32.83203125" style="7" customWidth="1"/>
    <col min="4" max="4" width="12.6640625" style="7" customWidth="1"/>
    <col min="5" max="5" width="10.5" style="9" customWidth="1"/>
    <col min="6" max="6" width="10.5" style="7" customWidth="1"/>
    <col min="7" max="7" width="2.6640625" style="7" customWidth="1"/>
    <col min="8" max="8" width="9.5" style="7" hidden="1" customWidth="1"/>
    <col min="9" max="63" width="2.5" style="7" customWidth="1"/>
    <col min="64" max="65" width="2.33203125" style="7" customWidth="1"/>
    <col min="66" max="82" width="2.5" style="7" customWidth="1"/>
    <col min="83" max="83" width="2.6640625" style="7" customWidth="1"/>
    <col min="84" max="88" width="2.5" style="7" customWidth="1"/>
    <col min="89" max="89" width="2.6640625" style="7" customWidth="1"/>
    <col min="90" max="103" width="2.5" style="7" customWidth="1"/>
    <col min="104" max="104" width="2.6640625" style="7" customWidth="1"/>
    <col min="105" max="106" width="2.5" style="7" customWidth="1"/>
    <col min="107" max="16384" width="9.1640625" style="7"/>
  </cols>
  <sheetData>
    <row r="1" spans="1:106" ht="30" customHeight="1" x14ac:dyDescent="0.3">
      <c r="A1" s="1" t="s">
        <v>0</v>
      </c>
      <c r="B1" s="2" t="s">
        <v>22</v>
      </c>
      <c r="C1" s="3"/>
      <c r="D1" s="4"/>
      <c r="E1" s="5"/>
      <c r="F1" s="6"/>
      <c r="H1" s="4"/>
    </row>
    <row r="2" spans="1:106" ht="30" customHeight="1" x14ac:dyDescent="0.2">
      <c r="A2" s="8" t="s">
        <v>1</v>
      </c>
      <c r="B2" s="73" t="s">
        <v>24</v>
      </c>
    </row>
    <row r="3" spans="1:106" ht="30" customHeight="1" x14ac:dyDescent="0.15">
      <c r="A3" s="8" t="s">
        <v>2</v>
      </c>
      <c r="B3" s="10" t="s">
        <v>23</v>
      </c>
      <c r="C3" s="11" t="s">
        <v>15</v>
      </c>
      <c r="D3" s="12"/>
      <c r="E3" s="74">
        <f ca="1" xml:space="preserve"> TODAY()</f>
        <v>45171</v>
      </c>
      <c r="F3" s="74"/>
    </row>
    <row r="4" spans="1:106" ht="30" customHeight="1" x14ac:dyDescent="0.15">
      <c r="A4" s="1" t="s">
        <v>3</v>
      </c>
      <c r="C4" s="11" t="s">
        <v>16</v>
      </c>
      <c r="D4" s="12"/>
      <c r="E4" s="13">
        <v>1</v>
      </c>
      <c r="I4" s="14">
        <f ca="1">I5</f>
        <v>45166</v>
      </c>
      <c r="J4" s="15"/>
      <c r="K4" s="15"/>
      <c r="L4" s="15"/>
      <c r="M4" s="15"/>
      <c r="N4" s="15"/>
      <c r="O4" s="16"/>
      <c r="P4" s="14">
        <f ca="1">P5</f>
        <v>45173</v>
      </c>
      <c r="Q4" s="15"/>
      <c r="R4" s="15"/>
      <c r="S4" s="15"/>
      <c r="T4" s="15"/>
      <c r="U4" s="15"/>
      <c r="V4" s="16"/>
      <c r="W4" s="14">
        <f ca="1">W5</f>
        <v>45180</v>
      </c>
      <c r="X4" s="15"/>
      <c r="Y4" s="15"/>
      <c r="Z4" s="15"/>
      <c r="AA4" s="15"/>
      <c r="AB4" s="15"/>
      <c r="AC4" s="16"/>
      <c r="AD4" s="14">
        <f ca="1">AD5</f>
        <v>45187</v>
      </c>
      <c r="AE4" s="15"/>
      <c r="AF4" s="15"/>
      <c r="AG4" s="15"/>
      <c r="AH4" s="15"/>
      <c r="AI4" s="15"/>
      <c r="AJ4" s="16"/>
      <c r="AK4" s="14">
        <f ca="1">AK5</f>
        <v>45194</v>
      </c>
      <c r="AL4" s="15"/>
      <c r="AM4" s="15"/>
      <c r="AN4" s="15"/>
      <c r="AO4" s="15"/>
      <c r="AP4" s="15"/>
      <c r="AQ4" s="16"/>
      <c r="AR4" s="14">
        <f ca="1">AR5</f>
        <v>45201</v>
      </c>
      <c r="AS4" s="15"/>
      <c r="AT4" s="15"/>
      <c r="AU4" s="15"/>
      <c r="AV4" s="15"/>
      <c r="AW4" s="15"/>
      <c r="AX4" s="16"/>
      <c r="AY4" s="14">
        <f ca="1">AY5</f>
        <v>45208</v>
      </c>
      <c r="AZ4" s="15"/>
      <c r="BA4" s="15"/>
      <c r="BB4" s="15"/>
      <c r="BC4" s="15"/>
      <c r="BD4" s="15"/>
      <c r="BE4" s="16"/>
      <c r="BF4" s="14">
        <f ca="1">BF5</f>
        <v>45215</v>
      </c>
      <c r="BG4" s="15"/>
      <c r="BH4" s="15"/>
      <c r="BI4" s="15"/>
      <c r="BJ4" s="15"/>
      <c r="BK4" s="15"/>
      <c r="BL4" s="16"/>
      <c r="BM4" s="14">
        <f ca="1">BM5</f>
        <v>45222</v>
      </c>
      <c r="BN4" s="15"/>
      <c r="BO4" s="15"/>
      <c r="BP4" s="15"/>
      <c r="BQ4" s="15"/>
      <c r="BR4" s="15"/>
      <c r="BS4" s="16"/>
      <c r="BT4" s="14">
        <f ca="1">BT5</f>
        <v>45229</v>
      </c>
      <c r="BU4" s="15"/>
      <c r="BV4" s="15"/>
      <c r="BW4" s="15"/>
      <c r="BX4" s="15"/>
      <c r="BY4" s="15"/>
      <c r="BZ4" s="16"/>
      <c r="CA4" s="14">
        <f ca="1">CA5</f>
        <v>45236</v>
      </c>
      <c r="CB4" s="15"/>
      <c r="CC4" s="15"/>
      <c r="CD4" s="15"/>
      <c r="CE4" s="15"/>
      <c r="CF4" s="15"/>
      <c r="CG4" s="16"/>
      <c r="CH4" s="14">
        <f ca="1">CH5</f>
        <v>45243</v>
      </c>
      <c r="CI4" s="15"/>
      <c r="CJ4" s="15"/>
      <c r="CK4" s="15"/>
      <c r="CL4" s="15"/>
      <c r="CM4" s="15"/>
      <c r="CN4" s="16"/>
      <c r="CO4" s="14">
        <f ca="1">CO5</f>
        <v>45250</v>
      </c>
      <c r="CP4" s="15"/>
      <c r="CQ4" s="15"/>
      <c r="CR4" s="15"/>
      <c r="CS4" s="15"/>
      <c r="CT4" s="15"/>
      <c r="CU4" s="16"/>
      <c r="CV4" s="14">
        <f ca="1">CV5</f>
        <v>45257</v>
      </c>
      <c r="CW4" s="15"/>
      <c r="CX4" s="15"/>
      <c r="CY4" s="15"/>
      <c r="CZ4" s="15"/>
      <c r="DA4" s="15"/>
      <c r="DB4" s="16"/>
    </row>
    <row r="5" spans="1:106" ht="15" customHeight="1" x14ac:dyDescent="0.15">
      <c r="A5" s="1" t="s">
        <v>4</v>
      </c>
      <c r="B5" s="17"/>
      <c r="C5" s="17"/>
      <c r="D5" s="17"/>
      <c r="E5" s="17"/>
      <c r="F5" s="17"/>
      <c r="G5" s="17"/>
      <c r="I5" s="18">
        <f ca="1">Début_Projet-WEEKDAY(Début_Projet,1)+2+7*(Semaine_Affichage-1)</f>
        <v>45166</v>
      </c>
      <c r="J5" s="19">
        <f ca="1">I5+1</f>
        <v>45167</v>
      </c>
      <c r="K5" s="19">
        <f t="shared" ref="K5:AX5" ca="1" si="0">J5+1</f>
        <v>45168</v>
      </c>
      <c r="L5" s="19">
        <f t="shared" ca="1" si="0"/>
        <v>45169</v>
      </c>
      <c r="M5" s="19">
        <f t="shared" ca="1" si="0"/>
        <v>45170</v>
      </c>
      <c r="N5" s="19">
        <f t="shared" ca="1" si="0"/>
        <v>45171</v>
      </c>
      <c r="O5" s="20">
        <f t="shared" ca="1" si="0"/>
        <v>45172</v>
      </c>
      <c r="P5" s="18">
        <f ca="1">O5+1</f>
        <v>45173</v>
      </c>
      <c r="Q5" s="19">
        <f ca="1">P5+1</f>
        <v>45174</v>
      </c>
      <c r="R5" s="19">
        <f t="shared" ca="1" si="0"/>
        <v>45175</v>
      </c>
      <c r="S5" s="19">
        <f t="shared" ca="1" si="0"/>
        <v>45176</v>
      </c>
      <c r="T5" s="19">
        <f t="shared" ca="1" si="0"/>
        <v>45177</v>
      </c>
      <c r="U5" s="19">
        <f t="shared" ca="1" si="0"/>
        <v>45178</v>
      </c>
      <c r="V5" s="20">
        <f t="shared" ca="1" si="0"/>
        <v>45179</v>
      </c>
      <c r="W5" s="18">
        <f ca="1">V5+1</f>
        <v>45180</v>
      </c>
      <c r="X5" s="19">
        <f ca="1">W5+1</f>
        <v>45181</v>
      </c>
      <c r="Y5" s="19">
        <f t="shared" ca="1" si="0"/>
        <v>45182</v>
      </c>
      <c r="Z5" s="19">
        <f t="shared" ca="1" si="0"/>
        <v>45183</v>
      </c>
      <c r="AA5" s="19">
        <f ca="1">Z5+1</f>
        <v>45184</v>
      </c>
      <c r="AB5" s="19">
        <f t="shared" ca="1" si="0"/>
        <v>45185</v>
      </c>
      <c r="AC5" s="20">
        <f t="shared" ca="1" si="0"/>
        <v>45186</v>
      </c>
      <c r="AD5" s="18">
        <f ca="1">AC5+1</f>
        <v>45187</v>
      </c>
      <c r="AE5" s="19">
        <f ca="1">AD5+1</f>
        <v>45188</v>
      </c>
      <c r="AF5" s="19">
        <f t="shared" ca="1" si="0"/>
        <v>45189</v>
      </c>
      <c r="AG5" s="19">
        <f t="shared" ca="1" si="0"/>
        <v>45190</v>
      </c>
      <c r="AH5" s="19">
        <f t="shared" ca="1" si="0"/>
        <v>45191</v>
      </c>
      <c r="AI5" s="19">
        <f t="shared" ca="1" si="0"/>
        <v>45192</v>
      </c>
      <c r="AJ5" s="20">
        <f t="shared" ca="1" si="0"/>
        <v>45193</v>
      </c>
      <c r="AK5" s="18">
        <f ca="1">AJ5+1</f>
        <v>45194</v>
      </c>
      <c r="AL5" s="19">
        <f ca="1">AK5+1</f>
        <v>45195</v>
      </c>
      <c r="AM5" s="19">
        <f t="shared" ca="1" si="0"/>
        <v>45196</v>
      </c>
      <c r="AN5" s="19">
        <f t="shared" ca="1" si="0"/>
        <v>45197</v>
      </c>
      <c r="AO5" s="19">
        <f t="shared" ca="1" si="0"/>
        <v>45198</v>
      </c>
      <c r="AP5" s="19">
        <f t="shared" ca="1" si="0"/>
        <v>45199</v>
      </c>
      <c r="AQ5" s="20">
        <f t="shared" ca="1" si="0"/>
        <v>45200</v>
      </c>
      <c r="AR5" s="18">
        <f ca="1">AQ5+1</f>
        <v>45201</v>
      </c>
      <c r="AS5" s="19">
        <f ca="1">AR5+1</f>
        <v>45202</v>
      </c>
      <c r="AT5" s="19">
        <f t="shared" ca="1" si="0"/>
        <v>45203</v>
      </c>
      <c r="AU5" s="19">
        <f t="shared" ca="1" si="0"/>
        <v>45204</v>
      </c>
      <c r="AV5" s="19">
        <f t="shared" ca="1" si="0"/>
        <v>45205</v>
      </c>
      <c r="AW5" s="19">
        <f t="shared" ca="1" si="0"/>
        <v>45206</v>
      </c>
      <c r="AX5" s="20">
        <f t="shared" ca="1" si="0"/>
        <v>45207</v>
      </c>
      <c r="AY5" s="18">
        <f ca="1">AX5+1</f>
        <v>45208</v>
      </c>
      <c r="AZ5" s="19">
        <f ca="1">AY5+1</f>
        <v>45209</v>
      </c>
      <c r="BA5" s="19">
        <f t="shared" ref="BA5:BE5" ca="1" si="1">AZ5+1</f>
        <v>45210</v>
      </c>
      <c r="BB5" s="19">
        <f t="shared" ca="1" si="1"/>
        <v>45211</v>
      </c>
      <c r="BC5" s="19">
        <f t="shared" ca="1" si="1"/>
        <v>45212</v>
      </c>
      <c r="BD5" s="19">
        <f t="shared" ca="1" si="1"/>
        <v>45213</v>
      </c>
      <c r="BE5" s="20">
        <f t="shared" ca="1" si="1"/>
        <v>45214</v>
      </c>
      <c r="BF5" s="18">
        <f ca="1">BE5+1</f>
        <v>45215</v>
      </c>
      <c r="BG5" s="19">
        <f ca="1">BF5+1</f>
        <v>45216</v>
      </c>
      <c r="BH5" s="19">
        <f t="shared" ref="BH5:BL5" ca="1" si="2">BG5+1</f>
        <v>45217</v>
      </c>
      <c r="BI5" s="19">
        <f t="shared" ca="1" si="2"/>
        <v>45218</v>
      </c>
      <c r="BJ5" s="19">
        <f t="shared" ca="1" si="2"/>
        <v>45219</v>
      </c>
      <c r="BK5" s="19">
        <f t="shared" ca="1" si="2"/>
        <v>45220</v>
      </c>
      <c r="BL5" s="20">
        <f t="shared" ca="1" si="2"/>
        <v>45221</v>
      </c>
      <c r="BM5" s="18">
        <f ca="1">BL5+1</f>
        <v>45222</v>
      </c>
      <c r="BN5" s="19">
        <f ca="1">BM5+1</f>
        <v>45223</v>
      </c>
      <c r="BO5" s="19">
        <f t="shared" ref="BO5" ca="1" si="3">BN5+1</f>
        <v>45224</v>
      </c>
      <c r="BP5" s="19">
        <f t="shared" ref="BP5" ca="1" si="4">BO5+1</f>
        <v>45225</v>
      </c>
      <c r="BQ5" s="19">
        <f ca="1">BP5+1</f>
        <v>45226</v>
      </c>
      <c r="BR5" s="19">
        <f t="shared" ref="BR5" ca="1" si="5">BQ5+1</f>
        <v>45227</v>
      </c>
      <c r="BS5" s="20">
        <f t="shared" ref="BS5" ca="1" si="6">BR5+1</f>
        <v>45228</v>
      </c>
      <c r="BT5" s="18">
        <f ca="1">BS5+1</f>
        <v>45229</v>
      </c>
      <c r="BU5" s="19">
        <f ca="1">BT5+1</f>
        <v>45230</v>
      </c>
      <c r="BV5" s="19">
        <f t="shared" ref="BV5" ca="1" si="7">BU5+1</f>
        <v>45231</v>
      </c>
      <c r="BW5" s="19">
        <f t="shared" ref="BW5" ca="1" si="8">BV5+1</f>
        <v>45232</v>
      </c>
      <c r="BX5" s="19">
        <f t="shared" ref="BX5" ca="1" si="9">BW5+1</f>
        <v>45233</v>
      </c>
      <c r="BY5" s="19">
        <f t="shared" ref="BY5" ca="1" si="10">BX5+1</f>
        <v>45234</v>
      </c>
      <c r="BZ5" s="20">
        <f t="shared" ref="BZ5" ca="1" si="11">BY5+1</f>
        <v>45235</v>
      </c>
      <c r="CA5" s="18">
        <f ca="1">BZ5+1</f>
        <v>45236</v>
      </c>
      <c r="CB5" s="19">
        <f ca="1">CA5+1</f>
        <v>45237</v>
      </c>
      <c r="CC5" s="19">
        <f t="shared" ref="CC5" ca="1" si="12">CB5+1</f>
        <v>45238</v>
      </c>
      <c r="CD5" s="19">
        <f t="shared" ref="CD5" ca="1" si="13">CC5+1</f>
        <v>45239</v>
      </c>
      <c r="CE5" s="19">
        <f t="shared" ref="CE5" ca="1" si="14">CD5+1</f>
        <v>45240</v>
      </c>
      <c r="CF5" s="19">
        <f t="shared" ref="CF5" ca="1" si="15">CE5+1</f>
        <v>45241</v>
      </c>
      <c r="CG5" s="20">
        <f t="shared" ref="CG5" ca="1" si="16">CF5+1</f>
        <v>45242</v>
      </c>
      <c r="CH5" s="18">
        <f ca="1">CG5+1</f>
        <v>45243</v>
      </c>
      <c r="CI5" s="19">
        <f ca="1">CH5+1</f>
        <v>45244</v>
      </c>
      <c r="CJ5" s="19">
        <f t="shared" ref="CJ5" ca="1" si="17">CI5+1</f>
        <v>45245</v>
      </c>
      <c r="CK5" s="19">
        <f t="shared" ref="CK5" ca="1" si="18">CJ5+1</f>
        <v>45246</v>
      </c>
      <c r="CL5" s="19">
        <f t="shared" ref="CL5" ca="1" si="19">CK5+1</f>
        <v>45247</v>
      </c>
      <c r="CM5" s="19">
        <f t="shared" ref="CM5" ca="1" si="20">CL5+1</f>
        <v>45248</v>
      </c>
      <c r="CN5" s="20">
        <f t="shared" ref="CN5" ca="1" si="21">CM5+1</f>
        <v>45249</v>
      </c>
      <c r="CO5" s="18">
        <f ca="1">CN5+1</f>
        <v>45250</v>
      </c>
      <c r="CP5" s="19">
        <f ca="1">CO5+1</f>
        <v>45251</v>
      </c>
      <c r="CQ5" s="19">
        <f t="shared" ref="CQ5" ca="1" si="22">CP5+1</f>
        <v>45252</v>
      </c>
      <c r="CR5" s="19">
        <f t="shared" ref="CR5" ca="1" si="23">CQ5+1</f>
        <v>45253</v>
      </c>
      <c r="CS5" s="19">
        <f t="shared" ref="CS5" ca="1" si="24">CR5+1</f>
        <v>45254</v>
      </c>
      <c r="CT5" s="19">
        <f t="shared" ref="CT5" ca="1" si="25">CS5+1</f>
        <v>45255</v>
      </c>
      <c r="CU5" s="20">
        <f t="shared" ref="CU5" ca="1" si="26">CT5+1</f>
        <v>45256</v>
      </c>
      <c r="CV5" s="18">
        <f ca="1">CU5+1</f>
        <v>45257</v>
      </c>
      <c r="CW5" s="19">
        <f ca="1">CV5+1</f>
        <v>45258</v>
      </c>
      <c r="CX5" s="19">
        <f t="shared" ref="CX5" ca="1" si="27">CW5+1</f>
        <v>45259</v>
      </c>
      <c r="CY5" s="19">
        <f t="shared" ref="CY5" ca="1" si="28">CX5+1</f>
        <v>45260</v>
      </c>
      <c r="CZ5" s="19">
        <f t="shared" ref="CZ5" ca="1" si="29">CY5+1</f>
        <v>45261</v>
      </c>
      <c r="DA5" s="19">
        <f t="shared" ref="DA5" ca="1" si="30">CZ5+1</f>
        <v>45262</v>
      </c>
      <c r="DB5" s="20">
        <f t="shared" ref="DB5" ca="1" si="31">DA5+1</f>
        <v>45263</v>
      </c>
    </row>
    <row r="6" spans="1:106" ht="30" customHeight="1" thickBot="1" x14ac:dyDescent="0.2">
      <c r="A6" s="1" t="s">
        <v>5</v>
      </c>
      <c r="B6" s="21" t="s">
        <v>14</v>
      </c>
      <c r="C6" s="22" t="s">
        <v>17</v>
      </c>
      <c r="D6" s="22" t="s">
        <v>18</v>
      </c>
      <c r="E6" s="22" t="s">
        <v>19</v>
      </c>
      <c r="F6" s="22" t="s">
        <v>20</v>
      </c>
      <c r="G6" s="22"/>
      <c r="H6" s="22" t="s">
        <v>21</v>
      </c>
      <c r="I6" s="23" t="str">
        <f t="shared" ref="I6:AN6" ca="1" si="32">LEFT(TEXT(I5,"jjj"),1)</f>
        <v>j</v>
      </c>
      <c r="J6" s="23" t="str">
        <f t="shared" ca="1" si="32"/>
        <v>j</v>
      </c>
      <c r="K6" s="23" t="str">
        <f t="shared" ca="1" si="32"/>
        <v>j</v>
      </c>
      <c r="L6" s="23" t="str">
        <f t="shared" ca="1" si="32"/>
        <v>j</v>
      </c>
      <c r="M6" s="23" t="str">
        <f t="shared" ca="1" si="32"/>
        <v>j</v>
      </c>
      <c r="N6" s="23" t="str">
        <f t="shared" ca="1" si="32"/>
        <v>j</v>
      </c>
      <c r="O6" s="23" t="str">
        <f t="shared" ca="1" si="32"/>
        <v>j</v>
      </c>
      <c r="P6" s="23" t="str">
        <f t="shared" ca="1" si="32"/>
        <v>j</v>
      </c>
      <c r="Q6" s="23" t="str">
        <f t="shared" ca="1" si="32"/>
        <v>j</v>
      </c>
      <c r="R6" s="23" t="str">
        <f t="shared" ca="1" si="32"/>
        <v>j</v>
      </c>
      <c r="S6" s="23" t="str">
        <f t="shared" ca="1" si="32"/>
        <v>j</v>
      </c>
      <c r="T6" s="23" t="str">
        <f t="shared" ca="1" si="32"/>
        <v>j</v>
      </c>
      <c r="U6" s="23" t="str">
        <f t="shared" ca="1" si="32"/>
        <v>j</v>
      </c>
      <c r="V6" s="23" t="str">
        <f t="shared" ca="1" si="32"/>
        <v>j</v>
      </c>
      <c r="W6" s="23" t="str">
        <f t="shared" ca="1" si="32"/>
        <v>j</v>
      </c>
      <c r="X6" s="23" t="str">
        <f t="shared" ca="1" si="32"/>
        <v>j</v>
      </c>
      <c r="Y6" s="23" t="str">
        <f t="shared" ca="1" si="32"/>
        <v>j</v>
      </c>
      <c r="Z6" s="23" t="str">
        <f t="shared" ca="1" si="32"/>
        <v>j</v>
      </c>
      <c r="AA6" s="23" t="str">
        <f t="shared" ca="1" si="32"/>
        <v>j</v>
      </c>
      <c r="AB6" s="23" t="str">
        <f t="shared" ca="1" si="32"/>
        <v>j</v>
      </c>
      <c r="AC6" s="23" t="str">
        <f t="shared" ca="1" si="32"/>
        <v>j</v>
      </c>
      <c r="AD6" s="23" t="str">
        <f t="shared" ca="1" si="32"/>
        <v>j</v>
      </c>
      <c r="AE6" s="23" t="str">
        <f t="shared" ca="1" si="32"/>
        <v>j</v>
      </c>
      <c r="AF6" s="23" t="str">
        <f t="shared" ca="1" si="32"/>
        <v>j</v>
      </c>
      <c r="AG6" s="23" t="str">
        <f t="shared" ca="1" si="32"/>
        <v>j</v>
      </c>
      <c r="AH6" s="23" t="str">
        <f t="shared" ca="1" si="32"/>
        <v>j</v>
      </c>
      <c r="AI6" s="23" t="str">
        <f t="shared" ca="1" si="32"/>
        <v>j</v>
      </c>
      <c r="AJ6" s="23" t="str">
        <f t="shared" ca="1" si="32"/>
        <v>j</v>
      </c>
      <c r="AK6" s="23" t="str">
        <f t="shared" ca="1" si="32"/>
        <v>j</v>
      </c>
      <c r="AL6" s="23" t="str">
        <f t="shared" ca="1" si="32"/>
        <v>j</v>
      </c>
      <c r="AM6" s="23" t="str">
        <f t="shared" ca="1" si="32"/>
        <v>j</v>
      </c>
      <c r="AN6" s="23" t="str">
        <f t="shared" ca="1" si="32"/>
        <v>j</v>
      </c>
      <c r="AO6" s="23" t="str">
        <f t="shared" ref="AO6:CD6" ca="1" si="33">LEFT(TEXT(AO5,"jjj"),1)</f>
        <v>j</v>
      </c>
      <c r="AP6" s="23" t="str">
        <f t="shared" ca="1" si="33"/>
        <v>j</v>
      </c>
      <c r="AQ6" s="23" t="str">
        <f t="shared" ca="1" si="33"/>
        <v>j</v>
      </c>
      <c r="AR6" s="23" t="str">
        <f t="shared" ca="1" si="33"/>
        <v>j</v>
      </c>
      <c r="AS6" s="23" t="str">
        <f t="shared" ca="1" si="33"/>
        <v>j</v>
      </c>
      <c r="AT6" s="23" t="str">
        <f t="shared" ca="1" si="33"/>
        <v>j</v>
      </c>
      <c r="AU6" s="23" t="str">
        <f t="shared" ca="1" si="33"/>
        <v>j</v>
      </c>
      <c r="AV6" s="23" t="str">
        <f t="shared" ca="1" si="33"/>
        <v>j</v>
      </c>
      <c r="AW6" s="23" t="str">
        <f t="shared" ca="1" si="33"/>
        <v>j</v>
      </c>
      <c r="AX6" s="23" t="str">
        <f t="shared" ca="1" si="33"/>
        <v>j</v>
      </c>
      <c r="AY6" s="23" t="str">
        <f t="shared" ca="1" si="33"/>
        <v>j</v>
      </c>
      <c r="AZ6" s="23" t="str">
        <f t="shared" ca="1" si="33"/>
        <v>j</v>
      </c>
      <c r="BA6" s="23" t="str">
        <f t="shared" ca="1" si="33"/>
        <v>j</v>
      </c>
      <c r="BB6" s="23" t="str">
        <f t="shared" ca="1" si="33"/>
        <v>j</v>
      </c>
      <c r="BC6" s="23" t="str">
        <f t="shared" ca="1" si="33"/>
        <v>j</v>
      </c>
      <c r="BD6" s="23" t="str">
        <f t="shared" ca="1" si="33"/>
        <v>j</v>
      </c>
      <c r="BE6" s="23" t="str">
        <f t="shared" ca="1" si="33"/>
        <v>j</v>
      </c>
      <c r="BF6" s="23" t="str">
        <f t="shared" ca="1" si="33"/>
        <v>j</v>
      </c>
      <c r="BG6" s="23" t="str">
        <f t="shared" ca="1" si="33"/>
        <v>j</v>
      </c>
      <c r="BH6" s="23" t="str">
        <f t="shared" ca="1" si="33"/>
        <v>j</v>
      </c>
      <c r="BI6" s="23" t="str">
        <f t="shared" ca="1" si="33"/>
        <v>j</v>
      </c>
      <c r="BJ6" s="23" t="str">
        <f t="shared" ca="1" si="33"/>
        <v>j</v>
      </c>
      <c r="BK6" s="23" t="str">
        <f t="shared" ca="1" si="33"/>
        <v>j</v>
      </c>
      <c r="BL6" s="23" t="str">
        <f t="shared" ca="1" si="33"/>
        <v>j</v>
      </c>
      <c r="BM6" s="23" t="str">
        <f t="shared" ca="1" si="33"/>
        <v>j</v>
      </c>
      <c r="BN6" s="23" t="str">
        <f t="shared" ca="1" si="33"/>
        <v>j</v>
      </c>
      <c r="BO6" s="23" t="str">
        <f t="shared" ca="1" si="33"/>
        <v>j</v>
      </c>
      <c r="BP6" s="23" t="str">
        <f t="shared" ca="1" si="33"/>
        <v>j</v>
      </c>
      <c r="BQ6" s="23" t="str">
        <f t="shared" ca="1" si="33"/>
        <v>j</v>
      </c>
      <c r="BR6" s="23" t="str">
        <f t="shared" ca="1" si="33"/>
        <v>j</v>
      </c>
      <c r="BS6" s="23" t="str">
        <f t="shared" ca="1" si="33"/>
        <v>j</v>
      </c>
      <c r="BT6" s="23" t="str">
        <f t="shared" ca="1" si="33"/>
        <v>j</v>
      </c>
      <c r="BU6" s="23" t="str">
        <f t="shared" ca="1" si="33"/>
        <v>j</v>
      </c>
      <c r="BV6" s="23" t="str">
        <f t="shared" ca="1" si="33"/>
        <v>j</v>
      </c>
      <c r="BW6" s="23" t="str">
        <f t="shared" ca="1" si="33"/>
        <v>j</v>
      </c>
      <c r="BX6" s="23" t="str">
        <f t="shared" ca="1" si="33"/>
        <v>j</v>
      </c>
      <c r="BY6" s="23" t="str">
        <f t="shared" ca="1" si="33"/>
        <v>j</v>
      </c>
      <c r="BZ6" s="23" t="str">
        <f t="shared" ca="1" si="33"/>
        <v>j</v>
      </c>
      <c r="CA6" s="23" t="str">
        <f t="shared" ca="1" si="33"/>
        <v>j</v>
      </c>
      <c r="CB6" s="23" t="str">
        <f t="shared" ca="1" si="33"/>
        <v>j</v>
      </c>
      <c r="CC6" s="23" t="str">
        <f t="shared" ca="1" si="33"/>
        <v>j</v>
      </c>
      <c r="CD6" s="23" t="str">
        <f t="shared" ca="1" si="33"/>
        <v>j</v>
      </c>
      <c r="CE6" s="23" t="str">
        <f t="shared" ref="CE6:DB6" ca="1" si="34">LEFT(TEXT(CE5,"jjj"),1)</f>
        <v>j</v>
      </c>
      <c r="CF6" s="23" t="str">
        <f t="shared" ca="1" si="34"/>
        <v>j</v>
      </c>
      <c r="CG6" s="23" t="str">
        <f t="shared" ca="1" si="34"/>
        <v>j</v>
      </c>
      <c r="CH6" s="23" t="str">
        <f t="shared" ca="1" si="34"/>
        <v>j</v>
      </c>
      <c r="CI6" s="23" t="str">
        <f t="shared" ca="1" si="34"/>
        <v>j</v>
      </c>
      <c r="CJ6" s="23" t="str">
        <f t="shared" ca="1" si="34"/>
        <v>j</v>
      </c>
      <c r="CK6" s="23" t="str">
        <f t="shared" ca="1" si="34"/>
        <v>j</v>
      </c>
      <c r="CL6" s="23" t="str">
        <f t="shared" ca="1" si="34"/>
        <v>j</v>
      </c>
      <c r="CM6" s="23" t="str">
        <f t="shared" ca="1" si="34"/>
        <v>j</v>
      </c>
      <c r="CN6" s="23" t="str">
        <f t="shared" ca="1" si="34"/>
        <v>j</v>
      </c>
      <c r="CO6" s="23" t="str">
        <f t="shared" ca="1" si="34"/>
        <v>j</v>
      </c>
      <c r="CP6" s="23" t="str">
        <f t="shared" ca="1" si="34"/>
        <v>j</v>
      </c>
      <c r="CQ6" s="23" t="str">
        <f t="shared" ca="1" si="34"/>
        <v>j</v>
      </c>
      <c r="CR6" s="23" t="str">
        <f t="shared" ca="1" si="34"/>
        <v>j</v>
      </c>
      <c r="CS6" s="23" t="str">
        <f t="shared" ca="1" si="34"/>
        <v>j</v>
      </c>
      <c r="CT6" s="23" t="str">
        <f t="shared" ca="1" si="34"/>
        <v>j</v>
      </c>
      <c r="CU6" s="23" t="str">
        <f t="shared" ca="1" si="34"/>
        <v>j</v>
      </c>
      <c r="CV6" s="23" t="str">
        <f t="shared" ca="1" si="34"/>
        <v>j</v>
      </c>
      <c r="CW6" s="23" t="str">
        <f t="shared" ca="1" si="34"/>
        <v>j</v>
      </c>
      <c r="CX6" s="23" t="str">
        <f t="shared" ca="1" si="34"/>
        <v>j</v>
      </c>
      <c r="CY6" s="23" t="str">
        <f t="shared" ca="1" si="34"/>
        <v>j</v>
      </c>
      <c r="CZ6" s="23" t="str">
        <f t="shared" ca="1" si="34"/>
        <v>j</v>
      </c>
      <c r="DA6" s="23" t="str">
        <f t="shared" ca="1" si="34"/>
        <v>j</v>
      </c>
      <c r="DB6" s="23" t="str">
        <f t="shared" ca="1" si="34"/>
        <v>j</v>
      </c>
    </row>
    <row r="7" spans="1:106" ht="15" hidden="1" thickBot="1" x14ac:dyDescent="0.2">
      <c r="A7" s="8" t="s">
        <v>6</v>
      </c>
      <c r="C7" s="24"/>
      <c r="E7" s="7"/>
      <c r="H7" s="7" t="str">
        <f>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row>
    <row r="8" spans="1:106" s="32" customFormat="1" ht="30" customHeight="1" thickBot="1" x14ac:dyDescent="0.2">
      <c r="A8" s="1" t="s">
        <v>7</v>
      </c>
      <c r="B8" s="26" t="s">
        <v>25</v>
      </c>
      <c r="C8" s="27"/>
      <c r="D8" s="28"/>
      <c r="E8" s="29"/>
      <c r="F8" s="30"/>
      <c r="G8" s="31"/>
      <c r="H8" s="31" t="str">
        <f t="shared" ref="H8:H27" si="35">IF(OR(ISBLANK(début_tâche),ISBLANK(fin_tâche)),"",fin_tâche-début_tâche+1)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row>
    <row r="9" spans="1:106" s="32" customFormat="1" ht="30" customHeight="1" thickBot="1" x14ac:dyDescent="0.2">
      <c r="A9" s="1" t="s">
        <v>8</v>
      </c>
      <c r="B9" s="33" t="s">
        <v>26</v>
      </c>
      <c r="C9" s="34" t="s">
        <v>45</v>
      </c>
      <c r="D9" s="35">
        <v>0.15</v>
      </c>
      <c r="E9" s="75">
        <f ca="1">Début_Projet</f>
        <v>45171</v>
      </c>
      <c r="F9" s="75">
        <f ca="1">E9+7</f>
        <v>45178</v>
      </c>
      <c r="G9" s="31"/>
      <c r="H9" s="31">
        <f t="shared" ca="1" si="35"/>
        <v>8</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row>
    <row r="10" spans="1:106" s="32" customFormat="1" ht="30" customHeight="1" thickBot="1" x14ac:dyDescent="0.2">
      <c r="A10" s="1" t="s">
        <v>9</v>
      </c>
      <c r="B10" s="33" t="s">
        <v>28</v>
      </c>
      <c r="C10" s="34" t="s">
        <v>45</v>
      </c>
      <c r="D10" s="35"/>
      <c r="E10" s="75">
        <f ca="1">F9</f>
        <v>45178</v>
      </c>
      <c r="F10" s="75">
        <f ca="1">E10+7</f>
        <v>45185</v>
      </c>
      <c r="G10" s="31"/>
      <c r="H10" s="31">
        <f t="shared" ca="1" si="35"/>
        <v>8</v>
      </c>
      <c r="I10" s="25"/>
      <c r="J10" s="25"/>
      <c r="K10" s="25"/>
      <c r="L10" s="25"/>
      <c r="M10" s="25"/>
      <c r="N10" s="25"/>
      <c r="O10" s="25"/>
      <c r="P10" s="25"/>
      <c r="Q10" s="25"/>
      <c r="R10" s="25"/>
      <c r="S10" s="25"/>
      <c r="T10" s="25"/>
      <c r="U10" s="36"/>
      <c r="V10" s="3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row>
    <row r="11" spans="1:106" s="32" customFormat="1" ht="30" customHeight="1" thickBot="1" x14ac:dyDescent="0.2">
      <c r="A11" s="8"/>
      <c r="B11" s="37" t="s">
        <v>27</v>
      </c>
      <c r="C11" s="38"/>
      <c r="D11" s="39"/>
      <c r="E11" s="40"/>
      <c r="F11" s="41"/>
      <c r="G11" s="31"/>
      <c r="H11" s="31" t="str">
        <f t="shared" si="35"/>
        <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row>
    <row r="12" spans="1:106" s="32" customFormat="1" ht="30" customHeight="1" thickBot="1" x14ac:dyDescent="0.2">
      <c r="A12" s="8"/>
      <c r="B12" s="42" t="s">
        <v>29</v>
      </c>
      <c r="C12" s="43" t="s">
        <v>46</v>
      </c>
      <c r="D12" s="44"/>
      <c r="E12" s="92">
        <f ca="1">F10+1</f>
        <v>45186</v>
      </c>
      <c r="F12" s="92">
        <f ca="1">E12+7</f>
        <v>45193</v>
      </c>
      <c r="G12" s="31"/>
      <c r="H12" s="31">
        <f t="shared" ca="1" si="35"/>
        <v>8</v>
      </c>
      <c r="I12" s="25"/>
      <c r="J12" s="25"/>
      <c r="K12" s="25"/>
      <c r="L12" s="25"/>
      <c r="M12" s="25"/>
      <c r="N12" s="25"/>
      <c r="O12" s="25"/>
      <c r="P12" s="25"/>
      <c r="Q12" s="25"/>
      <c r="R12" s="25"/>
      <c r="S12" s="25"/>
      <c r="T12" s="25"/>
      <c r="U12" s="25"/>
      <c r="V12" s="25"/>
      <c r="W12" s="25"/>
      <c r="X12" s="25"/>
      <c r="Y12" s="3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36"/>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row>
    <row r="13" spans="1:106" s="32" customFormat="1" ht="30" customHeight="1" thickBot="1" x14ac:dyDescent="0.2">
      <c r="A13" s="8"/>
      <c r="B13" s="45" t="s">
        <v>30</v>
      </c>
      <c r="C13" s="46"/>
      <c r="D13" s="47"/>
      <c r="E13" s="48"/>
      <c r="F13" s="49"/>
      <c r="G13" s="31"/>
      <c r="H13" s="31" t="str">
        <f t="shared" si="35"/>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row>
    <row r="14" spans="1:106" s="32" customFormat="1" ht="30" customHeight="1" thickBot="1" x14ac:dyDescent="0.2">
      <c r="A14" s="1" t="s">
        <v>10</v>
      </c>
      <c r="B14" s="50" t="s">
        <v>31</v>
      </c>
      <c r="C14" s="51" t="s">
        <v>46</v>
      </c>
      <c r="D14" s="52"/>
      <c r="E14" s="93">
        <f ca="1">F12+1</f>
        <v>45194</v>
      </c>
      <c r="F14" s="93">
        <f ca="1">E14+7</f>
        <v>45201</v>
      </c>
      <c r="G14" s="31"/>
      <c r="H14" s="31">
        <f t="shared" ca="1" si="35"/>
        <v>8</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row>
    <row r="15" spans="1:106" s="32" customFormat="1" ht="30" customHeight="1" thickBot="1" x14ac:dyDescent="0.2">
      <c r="A15" s="1"/>
      <c r="B15" s="53" t="s">
        <v>32</v>
      </c>
      <c r="C15" s="54"/>
      <c r="D15" s="55"/>
      <c r="E15" s="56"/>
      <c r="F15" s="57"/>
      <c r="G15" s="31"/>
      <c r="H15" s="31" t="str">
        <f t="shared" si="35"/>
        <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row>
    <row r="16" spans="1:106" s="32" customFormat="1" ht="30" customHeight="1" thickBot="1" x14ac:dyDescent="0.2">
      <c r="A16" s="8"/>
      <c r="B16" s="58" t="s">
        <v>33</v>
      </c>
      <c r="C16" s="59" t="s">
        <v>46</v>
      </c>
      <c r="D16" s="60"/>
      <c r="E16" s="94">
        <f ca="1">F14+1</f>
        <v>45202</v>
      </c>
      <c r="F16" s="61">
        <f ca="1" xml:space="preserve"> E16 + 14</f>
        <v>45216</v>
      </c>
      <c r="G16" s="31"/>
      <c r="H16" s="31">
        <f t="shared" ca="1" si="35"/>
        <v>15</v>
      </c>
      <c r="I16" s="25"/>
      <c r="J16" s="25"/>
      <c r="K16" s="25"/>
      <c r="L16" s="25"/>
      <c r="M16" s="25"/>
      <c r="N16" s="25"/>
      <c r="O16" s="25"/>
      <c r="P16" s="25"/>
      <c r="Q16" s="25"/>
      <c r="R16" s="25"/>
      <c r="S16" s="25"/>
      <c r="T16" s="25"/>
      <c r="U16" s="36"/>
      <c r="V16" s="36"/>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row>
    <row r="17" spans="1:106" s="32" customFormat="1" ht="30" customHeight="1" thickBot="1" x14ac:dyDescent="0.2">
      <c r="A17" s="8"/>
      <c r="B17" s="90" t="s">
        <v>34</v>
      </c>
      <c r="C17" s="76"/>
      <c r="D17" s="77"/>
      <c r="E17" s="78"/>
      <c r="F17" s="78"/>
      <c r="G17" s="31"/>
      <c r="H17" s="31" t="str">
        <f t="shared" si="35"/>
        <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row>
    <row r="18" spans="1:106" s="32" customFormat="1" ht="30" customHeight="1" thickBot="1" x14ac:dyDescent="0.2">
      <c r="A18" s="8"/>
      <c r="B18" s="79" t="s">
        <v>35</v>
      </c>
      <c r="C18" s="80" t="s">
        <v>46</v>
      </c>
      <c r="D18" s="81"/>
      <c r="E18" s="95">
        <f ca="1">F16+1</f>
        <v>45217</v>
      </c>
      <c r="F18" s="95">
        <f ca="1">E18+7</f>
        <v>45224</v>
      </c>
      <c r="G18" s="31"/>
      <c r="H18" s="31">
        <f t="shared" ca="1" si="35"/>
        <v>8</v>
      </c>
      <c r="I18" s="25"/>
      <c r="J18" s="25"/>
      <c r="K18" s="25"/>
      <c r="L18" s="25"/>
      <c r="M18" s="25"/>
      <c r="N18" s="25"/>
      <c r="O18" s="25"/>
      <c r="P18" s="25"/>
      <c r="Q18" s="25"/>
      <c r="R18" s="25"/>
      <c r="S18" s="25"/>
      <c r="T18" s="25"/>
      <c r="U18" s="25"/>
      <c r="V18" s="25"/>
      <c r="W18" s="25"/>
      <c r="X18" s="25"/>
      <c r="Y18" s="36"/>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36"/>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row>
    <row r="19" spans="1:106" s="32" customFormat="1" ht="30" customHeight="1" thickBot="1" x14ac:dyDescent="0.2">
      <c r="A19" s="8"/>
      <c r="B19" s="79" t="s">
        <v>36</v>
      </c>
      <c r="C19" s="80" t="s">
        <v>46</v>
      </c>
      <c r="D19" s="81"/>
      <c r="E19" s="82">
        <f ca="1">F18</f>
        <v>45224</v>
      </c>
      <c r="F19" s="82">
        <f ca="1">E19+7</f>
        <v>45231</v>
      </c>
      <c r="G19" s="31"/>
      <c r="H19" s="31">
        <f t="shared" ca="1" si="35"/>
        <v>8</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row>
    <row r="20" spans="1:106" s="32" customFormat="1" ht="30" customHeight="1" thickBot="1" x14ac:dyDescent="0.2">
      <c r="A20" s="8" t="s">
        <v>11</v>
      </c>
      <c r="B20" s="91" t="s">
        <v>37</v>
      </c>
      <c r="C20" s="83"/>
      <c r="D20" s="84"/>
      <c r="E20" s="85"/>
      <c r="F20" s="85"/>
      <c r="G20" s="31"/>
      <c r="H20" s="31" t="str">
        <f t="shared" si="35"/>
        <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row>
    <row r="21" spans="1:106" s="32" customFormat="1" ht="30" customHeight="1" thickBot="1" x14ac:dyDescent="0.2">
      <c r="A21" s="8"/>
      <c r="B21" s="86" t="s">
        <v>38</v>
      </c>
      <c r="C21" s="87"/>
      <c r="D21" s="88"/>
      <c r="E21" s="89">
        <f ca="1">F19+1</f>
        <v>45232</v>
      </c>
      <c r="F21" s="89">
        <f ca="1">E21+14</f>
        <v>45246</v>
      </c>
      <c r="G21" s="31"/>
      <c r="H21" s="31">
        <f t="shared" ca="1" si="35"/>
        <v>15</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row>
    <row r="22" spans="1:106" s="32" customFormat="1" ht="30" customHeight="1" thickBot="1" x14ac:dyDescent="0.2">
      <c r="A22" s="8"/>
      <c r="B22" s="53" t="s">
        <v>39</v>
      </c>
      <c r="C22" s="54"/>
      <c r="D22" s="55"/>
      <c r="E22" s="56"/>
      <c r="F22" s="57"/>
      <c r="G22" s="31"/>
      <c r="H22" s="31" t="str">
        <f t="shared" si="35"/>
        <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row>
    <row r="23" spans="1:106" s="32" customFormat="1" ht="30" customHeight="1" thickBot="1" x14ac:dyDescent="0.2">
      <c r="A23" s="8"/>
      <c r="B23" s="58" t="s">
        <v>41</v>
      </c>
      <c r="C23" s="59"/>
      <c r="D23" s="60"/>
      <c r="E23" s="94">
        <f ca="1">F21+1</f>
        <v>45247</v>
      </c>
      <c r="F23" s="94">
        <f ca="1">E23+7</f>
        <v>45254</v>
      </c>
      <c r="G23" s="31"/>
      <c r="H23" s="31">
        <f t="shared" ca="1" si="35"/>
        <v>8</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row>
    <row r="24" spans="1:106" s="32" customFormat="1" ht="30" customHeight="1" thickBot="1" x14ac:dyDescent="0.2">
      <c r="A24" s="8"/>
      <c r="B24" s="58" t="s">
        <v>40</v>
      </c>
      <c r="C24" s="59"/>
      <c r="D24" s="60"/>
      <c r="E24" s="94">
        <f ca="1">F23</f>
        <v>45254</v>
      </c>
      <c r="F24" s="94">
        <f ca="1">E24+7</f>
        <v>45261</v>
      </c>
      <c r="G24" s="31"/>
      <c r="H24" s="31">
        <f t="shared" ca="1" si="35"/>
        <v>8</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row>
    <row r="25" spans="1:106" s="32" customFormat="1" ht="30" customHeight="1" thickBot="1" x14ac:dyDescent="0.2">
      <c r="A25" s="8"/>
      <c r="B25" s="37" t="s">
        <v>42</v>
      </c>
      <c r="C25" s="38"/>
      <c r="D25" s="39"/>
      <c r="E25" s="40"/>
      <c r="F25" s="41"/>
      <c r="G25" s="31"/>
      <c r="H25" s="31" t="str">
        <f t="shared" si="35"/>
        <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row>
    <row r="26" spans="1:106" s="32" customFormat="1" ht="30" customHeight="1" thickBot="1" x14ac:dyDescent="0.2">
      <c r="A26" s="8" t="s">
        <v>11</v>
      </c>
      <c r="B26" s="42" t="s">
        <v>43</v>
      </c>
      <c r="C26" s="43"/>
      <c r="D26" s="44"/>
      <c r="E26" s="92">
        <f ca="1">F24+1</f>
        <v>45262</v>
      </c>
      <c r="F26" s="92">
        <f ca="1">E26+4</f>
        <v>45266</v>
      </c>
      <c r="G26" s="31"/>
      <c r="H26" s="31">
        <f t="shared" ca="1" si="35"/>
        <v>5</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row>
    <row r="27" spans="1:106" s="32" customFormat="1" ht="30" customHeight="1" thickBot="1" x14ac:dyDescent="0.2">
      <c r="A27" s="8"/>
      <c r="B27" s="42" t="s">
        <v>44</v>
      </c>
      <c r="C27" s="43"/>
      <c r="D27" s="44"/>
      <c r="E27" s="92">
        <f>E25+1</f>
        <v>1</v>
      </c>
      <c r="F27" s="92">
        <f>E27+4</f>
        <v>5</v>
      </c>
      <c r="G27" s="31"/>
      <c r="H27" s="31">
        <f t="shared" si="35"/>
        <v>5</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row>
    <row r="28" spans="1:106" s="32" customFormat="1" ht="30" customHeight="1" thickBot="1" x14ac:dyDescent="0.2">
      <c r="A28" s="8"/>
      <c r="B28" s="62"/>
      <c r="C28" s="63"/>
      <c r="D28" s="64"/>
      <c r="E28" s="65"/>
      <c r="F28" s="66"/>
      <c r="G28" s="67"/>
      <c r="H28" s="67"/>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row>
    <row r="29" spans="1:106" s="32" customFormat="1" ht="30" customHeight="1" x14ac:dyDescent="0.15">
      <c r="A29" s="8"/>
      <c r="B29" s="7"/>
      <c r="C29" s="7"/>
      <c r="D29" s="7"/>
      <c r="E29" s="9"/>
      <c r="F29" s="7"/>
      <c r="G29" s="69"/>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row>
    <row r="30" spans="1:106" s="32" customFormat="1" ht="30" customHeight="1" x14ac:dyDescent="0.15">
      <c r="A30" s="8"/>
      <c r="B30" s="7"/>
      <c r="C30" s="70"/>
      <c r="D30" s="7"/>
      <c r="E30" s="9"/>
      <c r="F30" s="71"/>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row>
    <row r="31" spans="1:106" s="32" customFormat="1" ht="30" customHeight="1" x14ac:dyDescent="0.15">
      <c r="A31" s="8"/>
      <c r="B31" s="7"/>
      <c r="C31" s="72"/>
      <c r="D31" s="7"/>
      <c r="E31" s="9"/>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row>
    <row r="32" spans="1:106" s="32" customFormat="1" ht="30" customHeight="1" x14ac:dyDescent="0.15">
      <c r="A32" s="8" t="s">
        <v>12</v>
      </c>
      <c r="B32" s="7"/>
      <c r="C32" s="7"/>
      <c r="D32" s="7"/>
      <c r="E32" s="9"/>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row>
    <row r="33" spans="1:106" s="32" customFormat="1" ht="30" customHeight="1" x14ac:dyDescent="0.15">
      <c r="A33" s="1" t="s">
        <v>13</v>
      </c>
      <c r="B33" s="7"/>
      <c r="C33" s="7"/>
      <c r="D33" s="7"/>
      <c r="E33" s="9"/>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row>
  </sheetData>
  <mergeCells count="17">
    <mergeCell ref="CV4:DB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28">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B28">
    <cfRule type="expression" dxfId="2" priority="39">
      <formula>AND(TODAY()&gt;=I$5,TODAY()&lt;J$5)</formula>
    </cfRule>
  </conditionalFormatting>
  <conditionalFormatting sqref="I7:DB28">
    <cfRule type="expression" dxfId="1" priority="33">
      <formula>AND(début_tâche&lt;=I$5,ROUNDDOWN((fin_tâche-début_tâche+1)*avancement_tâche,0)+début_tâche-1&gt;=I$5)</formula>
    </cfRule>
    <cfRule type="expression" dxfId="0" priority="34" stopIfTrue="1">
      <formula>AND(fin_tâche&gt;=I$5,début_tâche&lt;J$5)</formula>
    </cfRule>
  </conditionalFormatting>
  <conditionalFormatting sqref="I8:DB28">
    <cfRule type="colorScale" priority="3">
      <colorScale>
        <cfvo type="min"/>
        <cfvo type="max"/>
        <color rgb="FFFF7128"/>
        <color rgb="FFFFEF9C"/>
      </colorScale>
    </cfRule>
  </conditionalFormatting>
  <conditionalFormatting sqref="G8:AK28">
    <cfRule type="colorScale" priority="2">
      <colorScale>
        <cfvo type="min"/>
        <cfvo type="max"/>
        <color rgb="FFFF7128"/>
        <color rgb="FFFFEF9C"/>
      </colorScale>
    </cfRule>
  </conditionalFormatting>
  <conditionalFormatting sqref="G8:DB28">
    <cfRule type="colorScale" priority="1">
      <colorScale>
        <cfvo type="min"/>
        <cfvo type="max"/>
        <color rgb="FFFF7128"/>
        <color rgb="FFFFEF9C"/>
      </colorScale>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32"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Diagramme de Gantt</vt:lpstr>
      <vt:lpstr>'Diagramme de Gantt'!avancement_tâche</vt:lpstr>
      <vt:lpstr>Début_Projet</vt:lpstr>
      <vt:lpstr>'Diagramme de Gantt'!début_tâche</vt:lpstr>
      <vt:lpstr>'Diagramme de Gantt'!fin_tâche</vt:lpstr>
      <vt:lpstr>'Diagramme de Gantt'!Fri__1_Sep_2023</vt:lpstr>
      <vt:lpstr>'Diagramme de Gantt'!Fri__9_1_2023</vt:lpstr>
      <vt:lpstr>'Diagramme de Gantt'!Print_Titles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2023-09-02T08:42:18Z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