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ivosh\Documents\"/>
    </mc:Choice>
  </mc:AlternateContent>
  <bookViews>
    <workbookView xWindow="0" yWindow="0" windowWidth="19180" windowHeight="5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J98" i="1"/>
  <c r="E144" i="1"/>
  <c r="D144" i="1"/>
  <c r="E147" i="1"/>
  <c r="D147" i="1"/>
  <c r="E146" i="1"/>
  <c r="D146" i="1"/>
  <c r="E145" i="1"/>
  <c r="D145" i="1"/>
  <c r="J134" i="1"/>
  <c r="J133" i="1"/>
  <c r="F131" i="1"/>
  <c r="F129" i="1"/>
  <c r="F93" i="1"/>
  <c r="J68" i="1"/>
  <c r="F63" i="1"/>
  <c r="C11" i="1"/>
  <c r="F36" i="1" s="1"/>
  <c r="J99" i="1" l="1"/>
  <c r="J135" i="1"/>
  <c r="F95" i="1"/>
  <c r="F65" i="1"/>
  <c r="F34" i="1" l="1"/>
  <c r="J67" i="1" s="1"/>
  <c r="J69" i="1" s="1"/>
</calcChain>
</file>

<file path=xl/sharedStrings.xml><?xml version="1.0" encoding="utf-8"?>
<sst xmlns="http://schemas.openxmlformats.org/spreadsheetml/2006/main" count="59" uniqueCount="35">
  <si>
    <t>a=</t>
  </si>
  <si>
    <t>degrees</t>
  </si>
  <si>
    <t>radians</t>
  </si>
  <si>
    <t>PHYS2211L - Principles of Physics Laboratory I</t>
  </si>
  <si>
    <t>Name:</t>
  </si>
  <si>
    <t>Partners:</t>
  </si>
  <si>
    <t>Annex A - Data and Calculations</t>
  </si>
  <si>
    <t>Rolling Motion</t>
  </si>
  <si>
    <t>Tatiana Krivosheev</t>
  </si>
  <si>
    <t>None</t>
  </si>
  <si>
    <t>t (s)</t>
  </si>
  <si>
    <t>x (m)</t>
  </si>
  <si>
    <t>1. Solid Sphere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</si>
  <si>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</si>
  <si>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=</t>
    </r>
  </si>
  <si>
    <t>2. Hollow Cylinder</t>
  </si>
  <si>
    <t>Hollow Cylinder/Solid Sphere Ratio, Experiment</t>
  </si>
  <si>
    <t>Hollow Cylinder/Solid Sphere Ratio, Theory</t>
  </si>
  <si>
    <t>%Disc=</t>
  </si>
  <si>
    <t>%</t>
  </si>
  <si>
    <t>3. Solid Cylinder</t>
  </si>
  <si>
    <t>Hollow Cylinder/Solid Cylinder Ratio, Experiment</t>
  </si>
  <si>
    <t>Hollow Cylinder/Solid Cylinder Ratio, Theory</t>
  </si>
  <si>
    <t>4. Hollow Sphere</t>
  </si>
  <si>
    <t>Hollow Cylinder/Hollow Sphere Ratio, Theory</t>
  </si>
  <si>
    <t>Hollow Cylinder/Hollow Sphere Ratio, Experiment</t>
  </si>
  <si>
    <t>Summary</t>
  </si>
  <si>
    <t>Solid Sphere</t>
  </si>
  <si>
    <t>Hollow Sphere</t>
  </si>
  <si>
    <t>Solid Cylinder</t>
  </si>
  <si>
    <t>Hollow Cylinder</t>
  </si>
  <si>
    <r>
      <t>a</t>
    </r>
    <r>
      <rPr>
        <vertAlign val="super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 xml:space="preserve"> </t>
    </r>
  </si>
  <si>
    <r>
      <t>a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</t>
    </r>
  </si>
  <si>
    <r>
      <t>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</si>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</sst>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</a:t>
            </a:r>
            <a:r>
              <a:rPr lang="en-US" baseline="0"/>
              <a:t>  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Sheet1!$C$15:$C$16</c:f>
              <c:strCache>
                <c:ptCount val="2"/>
                <c:pt idx="1">
                  <c:v>x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Sheet1!$B$18:$B$41</c:f>
              <c:numCache>
                <c:formatCode>0.000</c:formatCode>
                <c:ptCount val="24"/>
                <c:pt idx="0">
                  <c:v>1.966044444</c:v>
                </c:pt>
                <c:pt idx="1">
                  <c:v>1.999322222</c:v>
                </c:pt>
                <c:pt idx="2">
                  <c:v>2.0327111109999998</c:v>
                </c:pt>
                <c:pt idx="3">
                  <c:v>2.0661</c:v>
                </c:pt>
                <c:pt idx="4">
                  <c:v>2.0994888889999999</c:v>
                </c:pt>
                <c:pt idx="5">
                  <c:v>2.1327111109999999</c:v>
                </c:pt>
                <c:pt idx="6">
                  <c:v>2.1659333329999999</c:v>
                </c:pt>
                <c:pt idx="7">
                  <c:v>2.1994444440000001</c:v>
                </c:pt>
                <c:pt idx="8">
                  <c:v>2.2326555560000001</c:v>
                </c:pt>
                <c:pt idx="9">
                  <c:v>2.2658666670000001</c:v>
                </c:pt>
                <c:pt idx="10">
                  <c:v>2.2991888889999998</c:v>
                </c:pt>
                <c:pt idx="11">
                  <c:v>2.3325111110000001</c:v>
                </c:pt>
                <c:pt idx="12">
                  <c:v>2.3658333329999999</c:v>
                </c:pt>
                <c:pt idx="13">
                  <c:v>2.3992777780000001</c:v>
                </c:pt>
                <c:pt idx="14">
                  <c:v>2.4326111109999999</c:v>
                </c:pt>
                <c:pt idx="15">
                  <c:v>2.4657888890000002</c:v>
                </c:pt>
                <c:pt idx="16">
                  <c:v>2.4992222220000002</c:v>
                </c:pt>
                <c:pt idx="17">
                  <c:v>2.5326555559999999</c:v>
                </c:pt>
                <c:pt idx="18">
                  <c:v>2.5658555559999998</c:v>
                </c:pt>
                <c:pt idx="19">
                  <c:v>2.5992222219999999</c:v>
                </c:pt>
                <c:pt idx="20">
                  <c:v>2.632588889</c:v>
                </c:pt>
                <c:pt idx="21">
                  <c:v>2.6658222220000001</c:v>
                </c:pt>
                <c:pt idx="22">
                  <c:v>2.6990555559999998</c:v>
                </c:pt>
                <c:pt idx="23">
                  <c:v>2.7325555559999999</c:v>
                </c:pt>
              </c:numCache>
            </c:numRef>
          </c:xVal>
          <c:yVal>
            <c:numRef>
              <c:f>Sheet1!$C$18:$C$41</c:f>
              <c:numCache>
                <c:formatCode>0.000</c:formatCode>
                <c:ptCount val="24"/>
                <c:pt idx="0">
                  <c:v>5.049618241E-2</c:v>
                </c:pt>
                <c:pt idx="1">
                  <c:v>6.2334181609999997E-2</c:v>
                </c:pt>
                <c:pt idx="2">
                  <c:v>7.5373885030000004E-2</c:v>
                </c:pt>
                <c:pt idx="3">
                  <c:v>8.8681890230000004E-2</c:v>
                </c:pt>
                <c:pt idx="4">
                  <c:v>0.1079627786</c:v>
                </c:pt>
                <c:pt idx="5">
                  <c:v>0.128661942</c:v>
                </c:pt>
                <c:pt idx="6">
                  <c:v>0.14856200880000001</c:v>
                </c:pt>
                <c:pt idx="7">
                  <c:v>0.17040846549999999</c:v>
                </c:pt>
                <c:pt idx="8">
                  <c:v>0.1972090524</c:v>
                </c:pt>
                <c:pt idx="9">
                  <c:v>0.22393851670000001</c:v>
                </c:pt>
                <c:pt idx="10">
                  <c:v>0.25152016510000003</c:v>
                </c:pt>
                <c:pt idx="11">
                  <c:v>0.28385626940000003</c:v>
                </c:pt>
                <c:pt idx="12">
                  <c:v>0.31210934979999999</c:v>
                </c:pt>
                <c:pt idx="13">
                  <c:v>0.35034910920000001</c:v>
                </c:pt>
                <c:pt idx="14">
                  <c:v>0.38669282020000001</c:v>
                </c:pt>
                <c:pt idx="15">
                  <c:v>0.42471626600000001</c:v>
                </c:pt>
                <c:pt idx="16">
                  <c:v>0.46433434359999998</c:v>
                </c:pt>
                <c:pt idx="17">
                  <c:v>0.50554728550000005</c:v>
                </c:pt>
                <c:pt idx="18">
                  <c:v>0.55122090980000005</c:v>
                </c:pt>
                <c:pt idx="19">
                  <c:v>0.59556141839999999</c:v>
                </c:pt>
                <c:pt idx="20">
                  <c:v>0.63826530510000001</c:v>
                </c:pt>
                <c:pt idx="21">
                  <c:v>0.6894794541</c:v>
                </c:pt>
                <c:pt idx="22">
                  <c:v>0.73938175210000001</c:v>
                </c:pt>
                <c:pt idx="23">
                  <c:v>0.79119005509999996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6-4170-925E-BC8D758E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4968"/>
        <c:axId val="537852344"/>
      </c:scatterChart>
      <c:valAx>
        <c:axId val="537854968"/>
        <c:scaling>
          <c:orientation val="minMax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2344"/>
        <c:crosses val="autoZero"/>
        <c:crossBetween val="midCat"/>
      </c:valAx>
      <c:valAx>
        <c:axId val="5378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Hollow</a:t>
            </a:r>
            <a:r>
              <a:rPr lang="en-US" baseline="0"/>
              <a:t> Cylinder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1496062992127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Sheet1!$B$47:$B$70</c:f>
              <c:numCache>
                <c:formatCode>0.000</c:formatCode>
                <c:ptCount val="24"/>
                <c:pt idx="0">
                  <c:v>3.5657333329999998</c:v>
                </c:pt>
                <c:pt idx="1">
                  <c:v>3.5990333329999999</c:v>
                </c:pt>
                <c:pt idx="2">
                  <c:v>3.632455556</c:v>
                </c:pt>
                <c:pt idx="3">
                  <c:v>3.665611111</c:v>
                </c:pt>
                <c:pt idx="4">
                  <c:v>3.6988777779999999</c:v>
                </c:pt>
                <c:pt idx="5">
                  <c:v>3.7324333329999999</c:v>
                </c:pt>
                <c:pt idx="6">
                  <c:v>3.7656444439999999</c:v>
                </c:pt>
                <c:pt idx="7">
                  <c:v>3.7989777779999998</c:v>
                </c:pt>
                <c:pt idx="8">
                  <c:v>3.8323111110000001</c:v>
                </c:pt>
                <c:pt idx="9">
                  <c:v>3.865644444</c:v>
                </c:pt>
                <c:pt idx="10">
                  <c:v>3.8988777780000001</c:v>
                </c:pt>
                <c:pt idx="11">
                  <c:v>3.932277778</c:v>
                </c:pt>
                <c:pt idx="12">
                  <c:v>3.9656777779999999</c:v>
                </c:pt>
                <c:pt idx="13">
                  <c:v>3.9988222219999998</c:v>
                </c:pt>
                <c:pt idx="14">
                  <c:v>4.0322444439999998</c:v>
                </c:pt>
                <c:pt idx="15">
                  <c:v>4.0654888890000001</c:v>
                </c:pt>
                <c:pt idx="16">
                  <c:v>4.0989111109999996</c:v>
                </c:pt>
                <c:pt idx="17">
                  <c:v>4.1322111110000002</c:v>
                </c:pt>
                <c:pt idx="18">
                  <c:v>4.1656777780000001</c:v>
                </c:pt>
                <c:pt idx="19">
                  <c:v>4.1988555559999998</c:v>
                </c:pt>
                <c:pt idx="20">
                  <c:v>4.2321888889999997</c:v>
                </c:pt>
                <c:pt idx="21">
                  <c:v>4.2654222219999998</c:v>
                </c:pt>
                <c:pt idx="22">
                  <c:v>4.2988555560000004</c:v>
                </c:pt>
                <c:pt idx="23">
                  <c:v>4.332155556</c:v>
                </c:pt>
              </c:numCache>
            </c:numRef>
          </c:xVal>
          <c:yVal>
            <c:numRef>
              <c:f>Sheet1!$C$47:$C$70</c:f>
              <c:numCache>
                <c:formatCode>0.000</c:formatCode>
                <c:ptCount val="24"/>
                <c:pt idx="0">
                  <c:v>8.6048824809999994E-2</c:v>
                </c:pt>
                <c:pt idx="1">
                  <c:v>9.6972833280000004E-2</c:v>
                </c:pt>
                <c:pt idx="2">
                  <c:v>0.1140729122</c:v>
                </c:pt>
                <c:pt idx="3">
                  <c:v>0.1275138341</c:v>
                </c:pt>
                <c:pt idx="4">
                  <c:v>0.14273664990000001</c:v>
                </c:pt>
                <c:pt idx="5">
                  <c:v>0.16327274990000001</c:v>
                </c:pt>
                <c:pt idx="6">
                  <c:v>0.18212197890000001</c:v>
                </c:pt>
                <c:pt idx="7">
                  <c:v>0.2037350856</c:v>
                </c:pt>
                <c:pt idx="8">
                  <c:v>0.2263654098</c:v>
                </c:pt>
                <c:pt idx="9">
                  <c:v>0.24954637700000001</c:v>
                </c:pt>
                <c:pt idx="10">
                  <c:v>0.27517556599999998</c:v>
                </c:pt>
                <c:pt idx="11">
                  <c:v>0.30232067109999999</c:v>
                </c:pt>
                <c:pt idx="12">
                  <c:v>0.33082300180000002</c:v>
                </c:pt>
                <c:pt idx="13">
                  <c:v>0.36181637189999999</c:v>
                </c:pt>
                <c:pt idx="14">
                  <c:v>0.39134972870000001</c:v>
                </c:pt>
                <c:pt idx="15">
                  <c:v>0.42309484050000001</c:v>
                </c:pt>
                <c:pt idx="16">
                  <c:v>0.45612439719999998</c:v>
                </c:pt>
                <c:pt idx="17">
                  <c:v>0.49189430760000002</c:v>
                </c:pt>
                <c:pt idx="18">
                  <c:v>0.52761191439999999</c:v>
                </c:pt>
                <c:pt idx="19">
                  <c:v>0.54841098799999999</c:v>
                </c:pt>
                <c:pt idx="20">
                  <c:v>0.5872799769</c:v>
                </c:pt>
                <c:pt idx="21">
                  <c:v>0.62869509209999996</c:v>
                </c:pt>
                <c:pt idx="22">
                  <c:v>0.67037095700000005</c:v>
                </c:pt>
                <c:pt idx="23">
                  <c:v>0.71147580359999996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CBA-96A8-0129BF55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33240"/>
        <c:axId val="544335208"/>
      </c:scatterChart>
      <c:valAx>
        <c:axId val="544333240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5208"/>
        <c:crosses val="autoZero"/>
        <c:crossBetween val="midCat"/>
      </c:valAx>
      <c:valAx>
        <c:axId val="5443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</a:t>
            </a:r>
            <a:r>
              <a:rPr lang="en-US" baseline="0"/>
              <a:t> Cylinder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42475940507437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Sheet1!$B$77:$B$106</c:f>
              <c:numCache>
                <c:formatCode>0.000</c:formatCode>
                <c:ptCount val="30"/>
                <c:pt idx="0">
                  <c:v>2.0994333329999999</c:v>
                </c:pt>
                <c:pt idx="1">
                  <c:v>2.1328333330000002</c:v>
                </c:pt>
                <c:pt idx="2">
                  <c:v>2.1661000000000001</c:v>
                </c:pt>
                <c:pt idx="3">
                  <c:v>2.1993666670000001</c:v>
                </c:pt>
                <c:pt idx="4">
                  <c:v>2.2326333329999999</c:v>
                </c:pt>
                <c:pt idx="5">
                  <c:v>2.2658999999999998</c:v>
                </c:pt>
                <c:pt idx="6">
                  <c:v>2.2993444439999999</c:v>
                </c:pt>
                <c:pt idx="7">
                  <c:v>2.332644444</c:v>
                </c:pt>
                <c:pt idx="8">
                  <c:v>2.3659444440000001</c:v>
                </c:pt>
                <c:pt idx="9">
                  <c:v>2.3992444439999998</c:v>
                </c:pt>
                <c:pt idx="10">
                  <c:v>2.4325444439999999</c:v>
                </c:pt>
                <c:pt idx="11">
                  <c:v>2.4660111109999998</c:v>
                </c:pt>
                <c:pt idx="12">
                  <c:v>2.4994777780000001</c:v>
                </c:pt>
                <c:pt idx="13">
                  <c:v>2.532944444</c:v>
                </c:pt>
                <c:pt idx="14">
                  <c:v>2.5659111110000001</c:v>
                </c:pt>
                <c:pt idx="15">
                  <c:v>2.599244444</c:v>
                </c:pt>
                <c:pt idx="16">
                  <c:v>2.632855556</c:v>
                </c:pt>
                <c:pt idx="17">
                  <c:v>2.665944444</c:v>
                </c:pt>
                <c:pt idx="18">
                  <c:v>2.6991888890000002</c:v>
                </c:pt>
                <c:pt idx="19">
                  <c:v>2.7326777779999998</c:v>
                </c:pt>
                <c:pt idx="20">
                  <c:v>2.7659111109999999</c:v>
                </c:pt>
                <c:pt idx="21">
                  <c:v>2.799144444</c:v>
                </c:pt>
                <c:pt idx="22">
                  <c:v>2.8325777780000001</c:v>
                </c:pt>
                <c:pt idx="23">
                  <c:v>2.865911111</c:v>
                </c:pt>
                <c:pt idx="24">
                  <c:v>2.8992444439999998</c:v>
                </c:pt>
                <c:pt idx="25">
                  <c:v>2.9325777780000002</c:v>
                </c:pt>
                <c:pt idx="26">
                  <c:v>2.965911111</c:v>
                </c:pt>
                <c:pt idx="27">
                  <c:v>2.9992444439999999</c:v>
                </c:pt>
                <c:pt idx="28">
                  <c:v>3.0325777779999998</c:v>
                </c:pt>
                <c:pt idx="29">
                  <c:v>2.9992444439999999</c:v>
                </c:pt>
              </c:numCache>
            </c:numRef>
          </c:xVal>
          <c:yVal>
            <c:numRef>
              <c:f>Sheet1!$C$77:$C$106</c:f>
              <c:numCache>
                <c:formatCode>0.000</c:formatCode>
                <c:ptCount val="30"/>
                <c:pt idx="0">
                  <c:v>7.1188616819999995E-2</c:v>
                </c:pt>
                <c:pt idx="1">
                  <c:v>8.4557248429999995E-2</c:v>
                </c:pt>
                <c:pt idx="2">
                  <c:v>0.1000695171</c:v>
                </c:pt>
                <c:pt idx="3">
                  <c:v>0.11780475729999999</c:v>
                </c:pt>
                <c:pt idx="4">
                  <c:v>0.13676196760000001</c:v>
                </c:pt>
                <c:pt idx="5">
                  <c:v>0.15861352379999999</c:v>
                </c:pt>
                <c:pt idx="6">
                  <c:v>0.1808337062</c:v>
                </c:pt>
                <c:pt idx="7">
                  <c:v>0.20536595429999999</c:v>
                </c:pt>
                <c:pt idx="8">
                  <c:v>0.23151860760000001</c:v>
                </c:pt>
                <c:pt idx="9">
                  <c:v>0.25884007390000002</c:v>
                </c:pt>
                <c:pt idx="10">
                  <c:v>0.28826996490000001</c:v>
                </c:pt>
                <c:pt idx="11">
                  <c:v>0.31990913370000001</c:v>
                </c:pt>
                <c:pt idx="12">
                  <c:v>0.35211049449999998</c:v>
                </c:pt>
                <c:pt idx="13">
                  <c:v>0.38687698459999997</c:v>
                </c:pt>
                <c:pt idx="14">
                  <c:v>0.42311173639999999</c:v>
                </c:pt>
                <c:pt idx="15">
                  <c:v>0.46241316649999997</c:v>
                </c:pt>
                <c:pt idx="16">
                  <c:v>0.50279715410000003</c:v>
                </c:pt>
                <c:pt idx="17">
                  <c:v>0.54393629799999998</c:v>
                </c:pt>
                <c:pt idx="18">
                  <c:v>0.588155757</c:v>
                </c:pt>
                <c:pt idx="19">
                  <c:v>0.63261567070000002</c:v>
                </c:pt>
                <c:pt idx="20">
                  <c:v>0.68047278759999996</c:v>
                </c:pt>
                <c:pt idx="21">
                  <c:v>0.72895101009999996</c:v>
                </c:pt>
                <c:pt idx="22">
                  <c:v>0.77921729650000005</c:v>
                </c:pt>
                <c:pt idx="23">
                  <c:v>0.83187692270000002</c:v>
                </c:pt>
                <c:pt idx="24">
                  <c:v>0.88923858580000004</c:v>
                </c:pt>
                <c:pt idx="25">
                  <c:v>0.94822640670000002</c:v>
                </c:pt>
                <c:pt idx="26">
                  <c:v>1.008186185</c:v>
                </c:pt>
                <c:pt idx="27">
                  <c:v>1.066992916</c:v>
                </c:pt>
                <c:pt idx="28">
                  <c:v>1.130775044</c:v>
                </c:pt>
                <c:pt idx="29">
                  <c:v>1.066992916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1-4921-A262-F51D10E7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51376"/>
        <c:axId val="541952360"/>
      </c:scatterChart>
      <c:valAx>
        <c:axId val="54195137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52360"/>
        <c:crosses val="autoZero"/>
        <c:crossBetween val="midCat"/>
      </c:valAx>
      <c:valAx>
        <c:axId val="541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5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Hollow</a:t>
            </a:r>
            <a:r>
              <a:rPr lang="en-US" baseline="0"/>
              <a:t> 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8324584426946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Sheet1!$B$113:$B$138</c:f>
              <c:numCache>
                <c:formatCode>0.000</c:formatCode>
                <c:ptCount val="26"/>
                <c:pt idx="0">
                  <c:v>0.46647777779999999</c:v>
                </c:pt>
                <c:pt idx="1">
                  <c:v>0.49977777779999999</c:v>
                </c:pt>
                <c:pt idx="2">
                  <c:v>0.53321111109999997</c:v>
                </c:pt>
                <c:pt idx="3">
                  <c:v>0.56654444439999996</c:v>
                </c:pt>
                <c:pt idx="4">
                  <c:v>0.59987777779999996</c:v>
                </c:pt>
                <c:pt idx="5">
                  <c:v>0.63321111109999995</c:v>
                </c:pt>
                <c:pt idx="6">
                  <c:v>0.66654444440000005</c:v>
                </c:pt>
                <c:pt idx="7">
                  <c:v>0.69987777780000004</c:v>
                </c:pt>
                <c:pt idx="8">
                  <c:v>0.73321111110000003</c:v>
                </c:pt>
                <c:pt idx="9">
                  <c:v>0.76654444440000002</c:v>
                </c:pt>
                <c:pt idx="10">
                  <c:v>0.79987777780000002</c:v>
                </c:pt>
                <c:pt idx="11">
                  <c:v>0.83321111110000001</c:v>
                </c:pt>
                <c:pt idx="12">
                  <c:v>0.8665444444</c:v>
                </c:pt>
                <c:pt idx="13">
                  <c:v>0.8998777778</c:v>
                </c:pt>
                <c:pt idx="14">
                  <c:v>0.93321111109999999</c:v>
                </c:pt>
                <c:pt idx="15">
                  <c:v>0.96654444439999998</c:v>
                </c:pt>
                <c:pt idx="16">
                  <c:v>0.99970000000000003</c:v>
                </c:pt>
                <c:pt idx="17">
                  <c:v>1.0330666669999999</c:v>
                </c:pt>
                <c:pt idx="18">
                  <c:v>1.066433333</c:v>
                </c:pt>
                <c:pt idx="19">
                  <c:v>1.0998000000000001</c:v>
                </c:pt>
                <c:pt idx="20">
                  <c:v>1.133166667</c:v>
                </c:pt>
                <c:pt idx="21">
                  <c:v>1.1665333330000001</c:v>
                </c:pt>
                <c:pt idx="22">
                  <c:v>1.199733333</c:v>
                </c:pt>
                <c:pt idx="23">
                  <c:v>1.233222222</c:v>
                </c:pt>
                <c:pt idx="24">
                  <c:v>1.266366667</c:v>
                </c:pt>
                <c:pt idx="25">
                  <c:v>1.2996666670000001</c:v>
                </c:pt>
              </c:numCache>
            </c:numRef>
          </c:xVal>
          <c:yVal>
            <c:numRef>
              <c:f>Sheet1!$C$113:$C$138</c:f>
              <c:numCache>
                <c:formatCode>0.000</c:formatCode>
                <c:ptCount val="26"/>
                <c:pt idx="0">
                  <c:v>7.7471587790000004E-2</c:v>
                </c:pt>
                <c:pt idx="1">
                  <c:v>9.2831824529999996E-2</c:v>
                </c:pt>
                <c:pt idx="2">
                  <c:v>0.10847254670000001</c:v>
                </c:pt>
                <c:pt idx="3">
                  <c:v>0.12582798149999999</c:v>
                </c:pt>
                <c:pt idx="4">
                  <c:v>0.14535956720000001</c:v>
                </c:pt>
                <c:pt idx="5">
                  <c:v>0.16627127529999999</c:v>
                </c:pt>
                <c:pt idx="6">
                  <c:v>0.1890266102</c:v>
                </c:pt>
                <c:pt idx="7">
                  <c:v>0.2137910341</c:v>
                </c:pt>
                <c:pt idx="8">
                  <c:v>0.2384495925</c:v>
                </c:pt>
                <c:pt idx="9">
                  <c:v>0.26609860120000001</c:v>
                </c:pt>
                <c:pt idx="10">
                  <c:v>0.29506444050000002</c:v>
                </c:pt>
                <c:pt idx="11">
                  <c:v>0.32512669579999998</c:v>
                </c:pt>
                <c:pt idx="12">
                  <c:v>0.35529016410000003</c:v>
                </c:pt>
                <c:pt idx="13">
                  <c:v>0.38938746219999998</c:v>
                </c:pt>
                <c:pt idx="14">
                  <c:v>0.42251229810000002</c:v>
                </c:pt>
                <c:pt idx="15">
                  <c:v>0.45907400949999999</c:v>
                </c:pt>
                <c:pt idx="16">
                  <c:v>0.49663488649999998</c:v>
                </c:pt>
                <c:pt idx="17">
                  <c:v>0.53482806930000004</c:v>
                </c:pt>
                <c:pt idx="18">
                  <c:v>0.57337690379999995</c:v>
                </c:pt>
                <c:pt idx="19">
                  <c:v>0.61461792479999999</c:v>
                </c:pt>
                <c:pt idx="20">
                  <c:v>0.6556031605</c:v>
                </c:pt>
                <c:pt idx="21">
                  <c:v>0.70111782580000004</c:v>
                </c:pt>
                <c:pt idx="22">
                  <c:v>0.74385965489999994</c:v>
                </c:pt>
                <c:pt idx="23">
                  <c:v>0.78977170149999998</c:v>
                </c:pt>
                <c:pt idx="24">
                  <c:v>0.83825244190000003</c:v>
                </c:pt>
                <c:pt idx="25">
                  <c:v>0.88122183489999995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7-4FD6-8690-B420921D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70960"/>
        <c:axId val="430871288"/>
      </c:scatterChart>
      <c:valAx>
        <c:axId val="43087096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1288"/>
        <c:crosses val="autoZero"/>
        <c:crossBetween val="midCat"/>
      </c:valAx>
      <c:valAx>
        <c:axId val="430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17</xdr:row>
      <xdr:rowOff>9525</xdr:rowOff>
    </xdr:from>
    <xdr:to>
      <xdr:col>11</xdr:col>
      <xdr:colOff>320675</xdr:colOff>
      <xdr:row>31</xdr:row>
      <xdr:rowOff>174625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</xdr:colOff>
      <xdr:row>46</xdr:row>
      <xdr:rowOff>19050</xdr:rowOff>
    </xdr:from>
    <xdr:to>
      <xdr:col>11</xdr:col>
      <xdr:colOff>327025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76</xdr:row>
      <xdr:rowOff>19050</xdr:rowOff>
    </xdr:from>
    <xdr:to>
      <xdr:col>11</xdr:col>
      <xdr:colOff>311150</xdr:colOff>
      <xdr:row>91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112</xdr:row>
      <xdr:rowOff>6350</xdr:rowOff>
    </xdr:from>
    <xdr:to>
      <xdr:col>11</xdr:col>
      <xdr:colOff>330200</xdr:colOff>
      <xdr:row>126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topLeftCell="A18" workbookViewId="0">
      <selection activeCell="M125" sqref="M125"/>
    </sheetView>
  </sheetViews>
  <sheetFormatPr defaultRowHeight="14.5" x14ac:dyDescent="0.35"/>
  <sheetData>
    <row r="1" spans="1:4" x14ac:dyDescent="0.35">
      <c r="A1" t="s">
        <v>3</v>
      </c>
    </row>
    <row r="2" spans="1:4" x14ac:dyDescent="0.35">
      <c r="A2" t="s">
        <v>7</v>
      </c>
    </row>
    <row r="4" spans="1:4" x14ac:dyDescent="0.35">
      <c r="A4" t="s">
        <v>4</v>
      </c>
      <c r="B4" t="s">
        <v>8</v>
      </c>
    </row>
    <row r="5" spans="1:4" x14ac:dyDescent="0.35">
      <c r="A5" t="s">
        <v>5</v>
      </c>
      <c r="B5" t="s">
        <v>9</v>
      </c>
    </row>
    <row r="8" spans="1:4" x14ac:dyDescent="0.35">
      <c r="B8" t="s">
        <v>6</v>
      </c>
    </row>
    <row r="10" spans="1:4" x14ac:dyDescent="0.35">
      <c r="B10" t="s">
        <v>34</v>
      </c>
      <c r="C10" s="2">
        <v>15.9</v>
      </c>
      <c r="D10" t="s">
        <v>1</v>
      </c>
    </row>
    <row r="11" spans="1:4" x14ac:dyDescent="0.35">
      <c r="C11" s="1">
        <f>RADIANS(C10)</f>
        <v>0.2775073510670984</v>
      </c>
      <c r="D11" t="s">
        <v>2</v>
      </c>
    </row>
    <row r="14" spans="1:4" x14ac:dyDescent="0.35">
      <c r="B14" t="s">
        <v>12</v>
      </c>
    </row>
    <row r="16" spans="1:4" x14ac:dyDescent="0.35">
      <c r="B16" t="s">
        <v>10</v>
      </c>
      <c r="C16" t="s">
        <v>11</v>
      </c>
    </row>
    <row r="18" spans="2:3" x14ac:dyDescent="0.35">
      <c r="B18" s="1">
        <v>1.966044444</v>
      </c>
      <c r="C18" s="1">
        <v>5.049618241E-2</v>
      </c>
    </row>
    <row r="19" spans="2:3" x14ac:dyDescent="0.35">
      <c r="B19" s="1">
        <v>1.999322222</v>
      </c>
      <c r="C19" s="1">
        <v>6.2334181609999997E-2</v>
      </c>
    </row>
    <row r="20" spans="2:3" x14ac:dyDescent="0.35">
      <c r="B20" s="1">
        <v>2.0327111109999998</v>
      </c>
      <c r="C20" s="1">
        <v>7.5373885030000004E-2</v>
      </c>
    </row>
    <row r="21" spans="2:3" x14ac:dyDescent="0.35">
      <c r="B21" s="1">
        <v>2.0661</v>
      </c>
      <c r="C21" s="1">
        <v>8.8681890230000004E-2</v>
      </c>
    </row>
    <row r="22" spans="2:3" x14ac:dyDescent="0.35">
      <c r="B22" s="1">
        <v>2.0994888889999999</v>
      </c>
      <c r="C22" s="1">
        <v>0.1079627786</v>
      </c>
    </row>
    <row r="23" spans="2:3" x14ac:dyDescent="0.35">
      <c r="B23" s="1">
        <v>2.1327111109999999</v>
      </c>
      <c r="C23" s="1">
        <v>0.128661942</v>
      </c>
    </row>
    <row r="24" spans="2:3" x14ac:dyDescent="0.35">
      <c r="B24" s="1">
        <v>2.1659333329999999</v>
      </c>
      <c r="C24" s="1">
        <v>0.14856200880000001</v>
      </c>
    </row>
    <row r="25" spans="2:3" x14ac:dyDescent="0.35">
      <c r="B25" s="1">
        <v>2.1994444440000001</v>
      </c>
      <c r="C25" s="1">
        <v>0.17040846549999999</v>
      </c>
    </row>
    <row r="26" spans="2:3" x14ac:dyDescent="0.35">
      <c r="B26" s="1">
        <v>2.2326555560000001</v>
      </c>
      <c r="C26" s="1">
        <v>0.1972090524</v>
      </c>
    </row>
    <row r="27" spans="2:3" x14ac:dyDescent="0.35">
      <c r="B27" s="1">
        <v>2.2658666670000001</v>
      </c>
      <c r="C27" s="1">
        <v>0.22393851670000001</v>
      </c>
    </row>
    <row r="28" spans="2:3" x14ac:dyDescent="0.35">
      <c r="B28" s="1">
        <v>2.2991888889999998</v>
      </c>
      <c r="C28" s="1">
        <v>0.25152016510000003</v>
      </c>
    </row>
    <row r="29" spans="2:3" x14ac:dyDescent="0.35">
      <c r="B29" s="1">
        <v>2.3325111110000001</v>
      </c>
      <c r="C29" s="1">
        <v>0.28385626940000003</v>
      </c>
    </row>
    <row r="30" spans="2:3" x14ac:dyDescent="0.35">
      <c r="B30" s="1">
        <v>2.3658333329999999</v>
      </c>
      <c r="C30" s="1">
        <v>0.31210934979999999</v>
      </c>
    </row>
    <row r="31" spans="2:3" x14ac:dyDescent="0.35">
      <c r="B31" s="1">
        <v>2.3992777780000001</v>
      </c>
      <c r="C31" s="1">
        <v>0.35034910920000001</v>
      </c>
    </row>
    <row r="32" spans="2:3" x14ac:dyDescent="0.35">
      <c r="B32" s="1">
        <v>2.4326111109999999</v>
      </c>
      <c r="C32" s="1">
        <v>0.38669282020000001</v>
      </c>
    </row>
    <row r="33" spans="2:7" x14ac:dyDescent="0.35">
      <c r="B33" s="1">
        <v>2.4657888890000002</v>
      </c>
      <c r="C33" s="1">
        <v>0.42471626600000001</v>
      </c>
    </row>
    <row r="34" spans="2:7" ht="16.5" x14ac:dyDescent="0.35">
      <c r="B34" s="1">
        <v>2.4992222220000002</v>
      </c>
      <c r="C34" s="1">
        <v>0.46433434359999998</v>
      </c>
      <c r="E34" t="s">
        <v>0</v>
      </c>
      <c r="F34">
        <f>2*0.8293</f>
        <v>1.6586000000000001</v>
      </c>
      <c r="G34" t="s">
        <v>13</v>
      </c>
    </row>
    <row r="35" spans="2:7" x14ac:dyDescent="0.35">
      <c r="B35" s="1">
        <v>2.5326555559999999</v>
      </c>
      <c r="C35" s="1">
        <v>0.50554728550000005</v>
      </c>
    </row>
    <row r="36" spans="2:7" ht="16.5" x14ac:dyDescent="0.35">
      <c r="B36" s="1">
        <v>2.5658555559999998</v>
      </c>
      <c r="C36" s="1">
        <v>0.55122090980000005</v>
      </c>
      <c r="E36" t="s">
        <v>14</v>
      </c>
      <c r="F36">
        <f>5/7*9.8*SIN(C11)</f>
        <v>1.9177145308470274</v>
      </c>
      <c r="G36" t="s">
        <v>13</v>
      </c>
    </row>
    <row r="37" spans="2:7" x14ac:dyDescent="0.35">
      <c r="B37" s="1">
        <v>2.5992222219999999</v>
      </c>
      <c r="C37" s="1">
        <v>0.59556141839999999</v>
      </c>
    </row>
    <row r="38" spans="2:7" x14ac:dyDescent="0.35">
      <c r="B38" s="1">
        <v>2.632588889</v>
      </c>
      <c r="C38" s="1">
        <v>0.63826530510000001</v>
      </c>
    </row>
    <row r="39" spans="2:7" x14ac:dyDescent="0.35">
      <c r="B39" s="1">
        <v>2.6658222220000001</v>
      </c>
      <c r="C39" s="1">
        <v>0.6894794541</v>
      </c>
    </row>
    <row r="40" spans="2:7" x14ac:dyDescent="0.35">
      <c r="B40" s="1">
        <v>2.6990555559999998</v>
      </c>
      <c r="C40" s="1">
        <v>0.73938175210000001</v>
      </c>
    </row>
    <row r="41" spans="2:7" x14ac:dyDescent="0.35">
      <c r="B41" s="1">
        <v>2.7325555559999999</v>
      </c>
      <c r="C41" s="1">
        <v>0.79119005509999996</v>
      </c>
    </row>
    <row r="44" spans="2:7" x14ac:dyDescent="0.35">
      <c r="B44" t="s">
        <v>15</v>
      </c>
    </row>
    <row r="46" spans="2:7" x14ac:dyDescent="0.35">
      <c r="B46" t="s">
        <v>10</v>
      </c>
      <c r="C46" t="s">
        <v>11</v>
      </c>
    </row>
    <row r="47" spans="2:7" x14ac:dyDescent="0.35">
      <c r="B47" s="1">
        <v>3.5657333329999998</v>
      </c>
      <c r="C47" s="1">
        <v>8.6048824809999994E-2</v>
      </c>
    </row>
    <row r="48" spans="2:7" x14ac:dyDescent="0.35">
      <c r="B48" s="1">
        <v>3.5990333329999999</v>
      </c>
      <c r="C48" s="1">
        <v>9.6972833280000004E-2</v>
      </c>
    </row>
    <row r="49" spans="2:7" x14ac:dyDescent="0.35">
      <c r="B49" s="1">
        <v>3.632455556</v>
      </c>
      <c r="C49" s="1">
        <v>0.1140729122</v>
      </c>
    </row>
    <row r="50" spans="2:7" x14ac:dyDescent="0.35">
      <c r="B50" s="1">
        <v>3.665611111</v>
      </c>
      <c r="C50" s="1">
        <v>0.1275138341</v>
      </c>
    </row>
    <row r="51" spans="2:7" x14ac:dyDescent="0.35">
      <c r="B51" s="1">
        <v>3.6988777779999999</v>
      </c>
      <c r="C51" s="1">
        <v>0.14273664990000001</v>
      </c>
    </row>
    <row r="52" spans="2:7" x14ac:dyDescent="0.35">
      <c r="B52" s="1">
        <v>3.7324333329999999</v>
      </c>
      <c r="C52" s="1">
        <v>0.16327274990000001</v>
      </c>
    </row>
    <row r="53" spans="2:7" x14ac:dyDescent="0.35">
      <c r="B53" s="1">
        <v>3.7656444439999999</v>
      </c>
      <c r="C53" s="1">
        <v>0.18212197890000001</v>
      </c>
    </row>
    <row r="54" spans="2:7" x14ac:dyDescent="0.35">
      <c r="B54" s="1">
        <v>3.7989777779999998</v>
      </c>
      <c r="C54" s="1">
        <v>0.2037350856</v>
      </c>
    </row>
    <row r="55" spans="2:7" x14ac:dyDescent="0.35">
      <c r="B55" s="1">
        <v>3.8323111110000001</v>
      </c>
      <c r="C55" s="1">
        <v>0.2263654098</v>
      </c>
    </row>
    <row r="56" spans="2:7" x14ac:dyDescent="0.35">
      <c r="B56" s="1">
        <v>3.865644444</v>
      </c>
      <c r="C56" s="1">
        <v>0.24954637700000001</v>
      </c>
    </row>
    <row r="57" spans="2:7" x14ac:dyDescent="0.35">
      <c r="B57" s="1">
        <v>3.8988777780000001</v>
      </c>
      <c r="C57" s="1">
        <v>0.27517556599999998</v>
      </c>
    </row>
    <row r="58" spans="2:7" x14ac:dyDescent="0.35">
      <c r="B58" s="1">
        <v>3.932277778</v>
      </c>
      <c r="C58" s="1">
        <v>0.30232067109999999</v>
      </c>
    </row>
    <row r="59" spans="2:7" x14ac:dyDescent="0.35">
      <c r="B59" s="1">
        <v>3.9656777779999999</v>
      </c>
      <c r="C59" s="1">
        <v>0.33082300180000002</v>
      </c>
    </row>
    <row r="60" spans="2:7" x14ac:dyDescent="0.35">
      <c r="B60" s="1">
        <v>3.9988222219999998</v>
      </c>
      <c r="C60" s="1">
        <v>0.36181637189999999</v>
      </c>
    </row>
    <row r="61" spans="2:7" x14ac:dyDescent="0.35">
      <c r="B61" s="1">
        <v>4.0322444439999998</v>
      </c>
      <c r="C61" s="1">
        <v>0.39134972870000001</v>
      </c>
    </row>
    <row r="62" spans="2:7" x14ac:dyDescent="0.35">
      <c r="B62" s="1">
        <v>4.0654888890000001</v>
      </c>
      <c r="C62" s="1">
        <v>0.42309484050000001</v>
      </c>
    </row>
    <row r="63" spans="2:7" ht="16.5" x14ac:dyDescent="0.35">
      <c r="B63" s="1">
        <v>4.0989111109999996</v>
      </c>
      <c r="C63" s="1">
        <v>0.45612439719999998</v>
      </c>
      <c r="E63" t="s">
        <v>0</v>
      </c>
      <c r="F63">
        <f>2*0.5435</f>
        <v>1.087</v>
      </c>
      <c r="G63" t="s">
        <v>13</v>
      </c>
    </row>
    <row r="64" spans="2:7" x14ac:dyDescent="0.35">
      <c r="B64" s="1">
        <v>4.1322111110000002</v>
      </c>
      <c r="C64" s="1">
        <v>0.49189430760000002</v>
      </c>
    </row>
    <row r="65" spans="2:11" ht="16.5" x14ac:dyDescent="0.35">
      <c r="B65" s="1">
        <v>4.1656777780000001</v>
      </c>
      <c r="C65" s="1">
        <v>0.52761191439999999</v>
      </c>
      <c r="E65" t="s">
        <v>14</v>
      </c>
      <c r="F65">
        <f>1/2*9.8*SIN(C11)</f>
        <v>1.342400171592919</v>
      </c>
      <c r="G65" t="s">
        <v>13</v>
      </c>
    </row>
    <row r="66" spans="2:11" x14ac:dyDescent="0.35">
      <c r="B66" s="1">
        <v>4.1988555559999998</v>
      </c>
      <c r="C66" s="1">
        <v>0.54841098799999999</v>
      </c>
    </row>
    <row r="67" spans="2:11" x14ac:dyDescent="0.35">
      <c r="B67" s="1">
        <v>4.2321888889999997</v>
      </c>
      <c r="C67" s="1">
        <v>0.5872799769</v>
      </c>
      <c r="E67" t="s">
        <v>16</v>
      </c>
      <c r="J67">
        <f>F63/F34</f>
        <v>0.65537200048233446</v>
      </c>
    </row>
    <row r="68" spans="2:11" x14ac:dyDescent="0.35">
      <c r="B68" s="1">
        <v>4.2654222219999998</v>
      </c>
      <c r="C68" s="1">
        <v>0.62869509209999996</v>
      </c>
      <c r="E68" t="s">
        <v>17</v>
      </c>
      <c r="J68">
        <f>(1/2)/(5/7)</f>
        <v>0.7</v>
      </c>
    </row>
    <row r="69" spans="2:11" x14ac:dyDescent="0.35">
      <c r="B69" s="1">
        <v>4.2988555560000004</v>
      </c>
      <c r="C69" s="1">
        <v>0.67037095700000005</v>
      </c>
      <c r="I69" t="s">
        <v>18</v>
      </c>
      <c r="J69">
        <f>(J67-J68)/J68*100</f>
        <v>-6.3754285025236435</v>
      </c>
      <c r="K69" t="s">
        <v>19</v>
      </c>
    </row>
    <row r="70" spans="2:11" x14ac:dyDescent="0.35">
      <c r="B70" s="1">
        <v>4.332155556</v>
      </c>
      <c r="C70" s="1">
        <v>0.71147580359999996</v>
      </c>
    </row>
    <row r="73" spans="2:11" x14ac:dyDescent="0.35">
      <c r="B73" t="s">
        <v>20</v>
      </c>
    </row>
    <row r="75" spans="2:11" x14ac:dyDescent="0.35">
      <c r="B75" t="s">
        <v>10</v>
      </c>
      <c r="C75" t="s">
        <v>11</v>
      </c>
    </row>
    <row r="77" spans="2:11" x14ac:dyDescent="0.35">
      <c r="B77" s="1">
        <v>2.0994333329999999</v>
      </c>
      <c r="C77" s="1">
        <v>7.1188616819999995E-2</v>
      </c>
    </row>
    <row r="78" spans="2:11" x14ac:dyDescent="0.35">
      <c r="B78" s="1">
        <v>2.1328333330000002</v>
      </c>
      <c r="C78" s="1">
        <v>8.4557248429999995E-2</v>
      </c>
    </row>
    <row r="79" spans="2:11" x14ac:dyDescent="0.35">
      <c r="B79" s="1">
        <v>2.1661000000000001</v>
      </c>
      <c r="C79" s="1">
        <v>0.1000695171</v>
      </c>
    </row>
    <row r="80" spans="2:11" x14ac:dyDescent="0.35">
      <c r="B80" s="1">
        <v>2.1993666670000001</v>
      </c>
      <c r="C80" s="1">
        <v>0.11780475729999999</v>
      </c>
    </row>
    <row r="81" spans="2:7" x14ac:dyDescent="0.35">
      <c r="B81" s="1">
        <v>2.2326333329999999</v>
      </c>
      <c r="C81" s="1">
        <v>0.13676196760000001</v>
      </c>
    </row>
    <row r="82" spans="2:7" x14ac:dyDescent="0.35">
      <c r="B82" s="1">
        <v>2.2658999999999998</v>
      </c>
      <c r="C82" s="1">
        <v>0.15861352379999999</v>
      </c>
    </row>
    <row r="83" spans="2:7" x14ac:dyDescent="0.35">
      <c r="B83" s="1">
        <v>2.2993444439999999</v>
      </c>
      <c r="C83" s="1">
        <v>0.1808337062</v>
      </c>
    </row>
    <row r="84" spans="2:7" x14ac:dyDescent="0.35">
      <c r="B84" s="1">
        <v>2.332644444</v>
      </c>
      <c r="C84" s="1">
        <v>0.20536595429999999</v>
      </c>
    </row>
    <row r="85" spans="2:7" x14ac:dyDescent="0.35">
      <c r="B85" s="1">
        <v>2.3659444440000001</v>
      </c>
      <c r="C85" s="1">
        <v>0.23151860760000001</v>
      </c>
    </row>
    <row r="86" spans="2:7" x14ac:dyDescent="0.35">
      <c r="B86" s="1">
        <v>2.3992444439999998</v>
      </c>
      <c r="C86" s="1">
        <v>0.25884007390000002</v>
      </c>
    </row>
    <row r="87" spans="2:7" x14ac:dyDescent="0.35">
      <c r="B87" s="1">
        <v>2.4325444439999999</v>
      </c>
      <c r="C87" s="1">
        <v>0.28826996490000001</v>
      </c>
    </row>
    <row r="88" spans="2:7" x14ac:dyDescent="0.35">
      <c r="B88" s="1">
        <v>2.4660111109999998</v>
      </c>
      <c r="C88" s="1">
        <v>0.31990913370000001</v>
      </c>
    </row>
    <row r="89" spans="2:7" x14ac:dyDescent="0.35">
      <c r="B89" s="1">
        <v>2.4994777780000001</v>
      </c>
      <c r="C89" s="1">
        <v>0.35211049449999998</v>
      </c>
    </row>
    <row r="90" spans="2:7" x14ac:dyDescent="0.35">
      <c r="B90" s="1">
        <v>2.532944444</v>
      </c>
      <c r="C90" s="1">
        <v>0.38687698459999997</v>
      </c>
    </row>
    <row r="91" spans="2:7" x14ac:dyDescent="0.35">
      <c r="B91" s="1">
        <v>2.5659111110000001</v>
      </c>
      <c r="C91" s="1">
        <v>0.42311173639999999</v>
      </c>
    </row>
    <row r="92" spans="2:7" x14ac:dyDescent="0.35">
      <c r="B92" s="1">
        <v>2.599244444</v>
      </c>
      <c r="C92" s="1">
        <v>0.46241316649999997</v>
      </c>
    </row>
    <row r="93" spans="2:7" ht="16.5" x14ac:dyDescent="0.35">
      <c r="B93" s="1">
        <v>2.632855556</v>
      </c>
      <c r="C93" s="1">
        <v>0.50279715410000003</v>
      </c>
      <c r="E93" t="s">
        <v>0</v>
      </c>
      <c r="F93">
        <f>2*0.8142</f>
        <v>1.6284000000000001</v>
      </c>
      <c r="G93" t="s">
        <v>13</v>
      </c>
    </row>
    <row r="94" spans="2:7" x14ac:dyDescent="0.35">
      <c r="B94" s="1">
        <v>2.665944444</v>
      </c>
      <c r="C94" s="1">
        <v>0.54393629799999998</v>
      </c>
    </row>
    <row r="95" spans="2:7" ht="16.5" x14ac:dyDescent="0.35">
      <c r="B95" s="1">
        <v>2.6991888890000002</v>
      </c>
      <c r="C95" s="1">
        <v>0.588155757</v>
      </c>
      <c r="E95" t="s">
        <v>14</v>
      </c>
      <c r="F95">
        <f>2/3*9.8*SIN(C11)</f>
        <v>1.7898668954572252</v>
      </c>
      <c r="G95" t="s">
        <v>13</v>
      </c>
    </row>
    <row r="96" spans="2:7" x14ac:dyDescent="0.35">
      <c r="B96" s="1">
        <v>2.7326777779999998</v>
      </c>
      <c r="C96" s="1">
        <v>0.63261567070000002</v>
      </c>
    </row>
    <row r="97" spans="2:11" x14ac:dyDescent="0.35">
      <c r="B97" s="1">
        <v>2.7659111109999999</v>
      </c>
      <c r="C97" s="1">
        <v>0.68047278759999996</v>
      </c>
      <c r="E97" t="s">
        <v>21</v>
      </c>
      <c r="J97">
        <f>F63/F93</f>
        <v>0.66752640628838122</v>
      </c>
    </row>
    <row r="98" spans="2:11" x14ac:dyDescent="0.35">
      <c r="B98" s="1">
        <v>2.799144444</v>
      </c>
      <c r="C98" s="1">
        <v>0.72895101009999996</v>
      </c>
      <c r="E98" t="s">
        <v>22</v>
      </c>
      <c r="J98">
        <f>(1/2)/(2/3)</f>
        <v>0.75</v>
      </c>
    </row>
    <row r="99" spans="2:11" x14ac:dyDescent="0.35">
      <c r="B99" s="1">
        <v>2.8325777780000001</v>
      </c>
      <c r="C99" s="1">
        <v>0.77921729650000005</v>
      </c>
      <c r="I99" t="s">
        <v>18</v>
      </c>
      <c r="J99">
        <f>(J97-J98)/J98*100</f>
        <v>-10.996479161549171</v>
      </c>
      <c r="K99" t="s">
        <v>19</v>
      </c>
    </row>
    <row r="100" spans="2:11" x14ac:dyDescent="0.35">
      <c r="B100" s="1">
        <v>2.865911111</v>
      </c>
      <c r="C100" s="1">
        <v>0.83187692270000002</v>
      </c>
    </row>
    <row r="101" spans="2:11" x14ac:dyDescent="0.35">
      <c r="B101" s="1">
        <v>2.8992444439999998</v>
      </c>
      <c r="C101" s="1">
        <v>0.88923858580000004</v>
      </c>
    </row>
    <row r="102" spans="2:11" x14ac:dyDescent="0.35">
      <c r="B102" s="1">
        <v>2.9325777780000002</v>
      </c>
      <c r="C102" s="1">
        <v>0.94822640670000002</v>
      </c>
    </row>
    <row r="103" spans="2:11" x14ac:dyDescent="0.35">
      <c r="B103" s="1">
        <v>2.965911111</v>
      </c>
      <c r="C103" s="1">
        <v>1.008186185</v>
      </c>
    </row>
    <row r="104" spans="2:11" x14ac:dyDescent="0.35">
      <c r="B104" s="1">
        <v>2.9992444439999999</v>
      </c>
      <c r="C104" s="1">
        <v>1.066992916</v>
      </c>
    </row>
    <row r="105" spans="2:11" x14ac:dyDescent="0.35">
      <c r="B105" s="1">
        <v>3.0325777779999998</v>
      </c>
      <c r="C105" s="1">
        <v>1.130775044</v>
      </c>
    </row>
    <row r="106" spans="2:11" x14ac:dyDescent="0.35">
      <c r="B106" s="1">
        <v>2.9992444439999999</v>
      </c>
      <c r="C106" s="1">
        <v>1.066992916</v>
      </c>
    </row>
    <row r="107" spans="2:11" x14ac:dyDescent="0.35">
      <c r="B107" s="1">
        <v>3.0325777779999998</v>
      </c>
      <c r="C107" s="1">
        <v>1.130775044</v>
      </c>
    </row>
    <row r="109" spans="2:11" x14ac:dyDescent="0.35">
      <c r="B109" t="s">
        <v>23</v>
      </c>
    </row>
    <row r="111" spans="2:11" x14ac:dyDescent="0.35">
      <c r="B111" t="s">
        <v>10</v>
      </c>
      <c r="C111" t="s">
        <v>11</v>
      </c>
    </row>
    <row r="113" spans="2:3" x14ac:dyDescent="0.35">
      <c r="B113" s="1">
        <v>0.46647777779999999</v>
      </c>
      <c r="C113" s="1">
        <v>7.7471587790000004E-2</v>
      </c>
    </row>
    <row r="114" spans="2:3" x14ac:dyDescent="0.35">
      <c r="B114" s="1">
        <v>0.49977777779999999</v>
      </c>
      <c r="C114" s="1">
        <v>9.2831824529999996E-2</v>
      </c>
    </row>
    <row r="115" spans="2:3" x14ac:dyDescent="0.35">
      <c r="B115" s="1">
        <v>0.53321111109999997</v>
      </c>
      <c r="C115" s="1">
        <v>0.10847254670000001</v>
      </c>
    </row>
    <row r="116" spans="2:3" x14ac:dyDescent="0.35">
      <c r="B116" s="1">
        <v>0.56654444439999996</v>
      </c>
      <c r="C116" s="1">
        <v>0.12582798149999999</v>
      </c>
    </row>
    <row r="117" spans="2:3" x14ac:dyDescent="0.35">
      <c r="B117" s="1">
        <v>0.59987777779999996</v>
      </c>
      <c r="C117" s="1">
        <v>0.14535956720000001</v>
      </c>
    </row>
    <row r="118" spans="2:3" x14ac:dyDescent="0.35">
      <c r="B118" s="1">
        <v>0.63321111109999995</v>
      </c>
      <c r="C118" s="1">
        <v>0.16627127529999999</v>
      </c>
    </row>
    <row r="119" spans="2:3" x14ac:dyDescent="0.35">
      <c r="B119" s="1">
        <v>0.66654444440000005</v>
      </c>
      <c r="C119" s="1">
        <v>0.1890266102</v>
      </c>
    </row>
    <row r="120" spans="2:3" x14ac:dyDescent="0.35">
      <c r="B120" s="1">
        <v>0.69987777780000004</v>
      </c>
      <c r="C120" s="1">
        <v>0.2137910341</v>
      </c>
    </row>
    <row r="121" spans="2:3" x14ac:dyDescent="0.35">
      <c r="B121" s="1">
        <v>0.73321111110000003</v>
      </c>
      <c r="C121" s="1">
        <v>0.2384495925</v>
      </c>
    </row>
    <row r="122" spans="2:3" x14ac:dyDescent="0.35">
      <c r="B122" s="1">
        <v>0.76654444440000002</v>
      </c>
      <c r="C122" s="1">
        <v>0.26609860120000001</v>
      </c>
    </row>
    <row r="123" spans="2:3" x14ac:dyDescent="0.35">
      <c r="B123" s="1">
        <v>0.79987777780000002</v>
      </c>
      <c r="C123" s="1">
        <v>0.29506444050000002</v>
      </c>
    </row>
    <row r="124" spans="2:3" x14ac:dyDescent="0.35">
      <c r="B124" s="1">
        <v>0.83321111110000001</v>
      </c>
      <c r="C124" s="1">
        <v>0.32512669579999998</v>
      </c>
    </row>
    <row r="125" spans="2:3" x14ac:dyDescent="0.35">
      <c r="B125" s="1">
        <v>0.8665444444</v>
      </c>
      <c r="C125" s="1">
        <v>0.35529016410000003</v>
      </c>
    </row>
    <row r="126" spans="2:3" x14ac:dyDescent="0.35">
      <c r="B126" s="1">
        <v>0.8998777778</v>
      </c>
      <c r="C126" s="1">
        <v>0.38938746219999998</v>
      </c>
    </row>
    <row r="127" spans="2:3" x14ac:dyDescent="0.35">
      <c r="B127" s="1">
        <v>0.93321111109999999</v>
      </c>
      <c r="C127" s="1">
        <v>0.42251229810000002</v>
      </c>
    </row>
    <row r="128" spans="2:3" x14ac:dyDescent="0.35">
      <c r="B128" s="1">
        <v>0.96654444439999998</v>
      </c>
      <c r="C128" s="1">
        <v>0.45907400949999999</v>
      </c>
    </row>
    <row r="129" spans="2:11" ht="16.5" x14ac:dyDescent="0.35">
      <c r="B129" s="1">
        <v>0.99970000000000003</v>
      </c>
      <c r="C129" s="1">
        <v>0.49663488649999998</v>
      </c>
      <c r="E129" t="s">
        <v>0</v>
      </c>
      <c r="F129">
        <f>2*0.6236</f>
        <v>1.2472000000000001</v>
      </c>
      <c r="G129" t="s">
        <v>13</v>
      </c>
    </row>
    <row r="130" spans="2:11" x14ac:dyDescent="0.35">
      <c r="B130" s="1">
        <v>1.0330666669999999</v>
      </c>
      <c r="C130" s="1">
        <v>0.53482806930000004</v>
      </c>
    </row>
    <row r="131" spans="2:11" ht="16.5" x14ac:dyDescent="0.35">
      <c r="B131" s="1">
        <v>1.066433333</v>
      </c>
      <c r="C131" s="1">
        <v>0.57337690379999995</v>
      </c>
      <c r="E131" t="s">
        <v>14</v>
      </c>
      <c r="F131">
        <f>3/5*9.8*SIN(C11)</f>
        <v>1.6108802059115028</v>
      </c>
      <c r="G131" t="s">
        <v>13</v>
      </c>
    </row>
    <row r="132" spans="2:11" x14ac:dyDescent="0.35">
      <c r="B132" s="1">
        <v>1.0998000000000001</v>
      </c>
      <c r="C132" s="1">
        <v>0.61461792479999999</v>
      </c>
    </row>
    <row r="133" spans="2:11" x14ac:dyDescent="0.35">
      <c r="B133" s="1">
        <v>1.133166667</v>
      </c>
      <c r="C133" s="1">
        <v>0.6556031605</v>
      </c>
      <c r="E133" t="s">
        <v>25</v>
      </c>
      <c r="J133">
        <f>F63/F129</f>
        <v>0.87155227710070549</v>
      </c>
    </row>
    <row r="134" spans="2:11" x14ac:dyDescent="0.35">
      <c r="B134" s="1">
        <v>1.1665333330000001</v>
      </c>
      <c r="C134" s="1">
        <v>0.70111782580000004</v>
      </c>
      <c r="E134" t="s">
        <v>24</v>
      </c>
      <c r="J134">
        <f>1/2/(3/5)</f>
        <v>0.83333333333333337</v>
      </c>
    </row>
    <row r="135" spans="2:11" x14ac:dyDescent="0.35">
      <c r="B135" s="1">
        <v>1.199733333</v>
      </c>
      <c r="C135" s="1">
        <v>0.74385965489999994</v>
      </c>
      <c r="I135" t="s">
        <v>18</v>
      </c>
      <c r="J135">
        <f>(J133-J134)/J134*100</f>
        <v>4.5862732520846539</v>
      </c>
      <c r="K135" t="s">
        <v>19</v>
      </c>
    </row>
    <row r="136" spans="2:11" x14ac:dyDescent="0.35">
      <c r="B136" s="1">
        <v>1.233222222</v>
      </c>
      <c r="C136" s="1">
        <v>0.78977170149999998</v>
      </c>
    </row>
    <row r="137" spans="2:11" x14ac:dyDescent="0.35">
      <c r="B137" s="1">
        <v>1.266366667</v>
      </c>
      <c r="C137" s="1">
        <v>0.83825244190000003</v>
      </c>
    </row>
    <row r="138" spans="2:11" x14ac:dyDescent="0.35">
      <c r="B138" s="1">
        <v>1.2996666670000001</v>
      </c>
      <c r="C138" s="1">
        <v>0.88122183489999995</v>
      </c>
    </row>
    <row r="139" spans="2:11" x14ac:dyDescent="0.35">
      <c r="B139" s="1"/>
      <c r="C139" s="1"/>
    </row>
    <row r="140" spans="2:11" x14ac:dyDescent="0.35">
      <c r="B140" s="1" t="s">
        <v>26</v>
      </c>
      <c r="C140" s="1"/>
    </row>
    <row r="141" spans="2:11" ht="16.5" x14ac:dyDescent="0.35">
      <c r="D141" t="s">
        <v>31</v>
      </c>
      <c r="E141" t="s">
        <v>32</v>
      </c>
    </row>
    <row r="142" spans="2:11" ht="16.5" x14ac:dyDescent="0.35">
      <c r="D142" t="s">
        <v>33</v>
      </c>
      <c r="E142" t="s">
        <v>33</v>
      </c>
    </row>
    <row r="144" spans="2:11" x14ac:dyDescent="0.35">
      <c r="B144" t="s">
        <v>27</v>
      </c>
      <c r="D144" s="1">
        <f>F34</f>
        <v>1.6586000000000001</v>
      </c>
      <c r="E144" s="1">
        <f>F36</f>
        <v>1.9177145308470274</v>
      </c>
    </row>
    <row r="145" spans="2:5" x14ac:dyDescent="0.35">
      <c r="B145" t="s">
        <v>28</v>
      </c>
      <c r="D145" s="1">
        <f>F129</f>
        <v>1.2472000000000001</v>
      </c>
      <c r="E145" s="1">
        <f>F131</f>
        <v>1.6108802059115028</v>
      </c>
    </row>
    <row r="146" spans="2:5" x14ac:dyDescent="0.35">
      <c r="B146" t="s">
        <v>29</v>
      </c>
      <c r="D146" s="1">
        <f>F93</f>
        <v>1.6284000000000001</v>
      </c>
      <c r="E146" s="1">
        <f>F95</f>
        <v>1.7898668954572252</v>
      </c>
    </row>
    <row r="147" spans="2:5" x14ac:dyDescent="0.35">
      <c r="B147" t="s">
        <v>30</v>
      </c>
      <c r="D147" s="1">
        <f>F63</f>
        <v>1.087</v>
      </c>
      <c r="E147" s="1">
        <f>F65</f>
        <v>1.342400171592919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Krivosheev</dc:creator>
  <cp:lastModifiedBy>Tatiana Krivosheev</cp:lastModifiedBy>
  <dcterms:created xsi:type="dcterms:W3CDTF">2020-04-21T18:13:12Z</dcterms:created>
  <dcterms:modified xsi:type="dcterms:W3CDTF">2020-04-22T01:07:32Z</dcterms:modified>
</cp:coreProperties>
</file>