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ys\Dropbox\HSE\Research\Project with Alexander Matros\oTree\CT19_MoralHazard\"/>
    </mc:Choice>
  </mc:AlternateContent>
  <xr:revisionPtr revIDLastSave="0" documentId="13_ncr:1_{479404E1-089D-4555-9090-32657CAA270C}" xr6:coauthVersionLast="40" xr6:coauthVersionMax="40" xr10:uidLastSave="{00000000-0000-0000-0000-000000000000}"/>
  <bookViews>
    <workbookView xWindow="38280" yWindow="-120" windowWidth="29040" windowHeight="15840" xr2:uid="{B50853FB-C8EB-442C-AA81-F2AA1EFBDA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2" i="1"/>
  <c r="U3" i="1"/>
  <c r="U4" i="1"/>
  <c r="U2" i="1"/>
  <c r="T3" i="1"/>
  <c r="T4" i="1"/>
  <c r="T2" i="1"/>
  <c r="B32" i="1"/>
  <c r="B33" i="1"/>
  <c r="B34" i="1"/>
  <c r="B35" i="1"/>
  <c r="B36" i="1"/>
  <c r="B37" i="1"/>
  <c r="B38" i="1"/>
  <c r="B39" i="1"/>
  <c r="B40" i="1"/>
  <c r="B41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0" i="1"/>
  <c r="R3" i="1"/>
  <c r="R4" i="1"/>
  <c r="R2" i="1"/>
  <c r="G4" i="1" l="1"/>
  <c r="H4" i="1" s="1"/>
  <c r="I4" i="1" s="1"/>
  <c r="G3" i="1"/>
  <c r="H3" i="1" s="1"/>
  <c r="I3" i="1" s="1"/>
  <c r="J3" i="1"/>
  <c r="K3" i="1" s="1"/>
  <c r="J4" i="1"/>
  <c r="J2" i="1"/>
  <c r="G2" i="1"/>
  <c r="M4" i="1" l="1"/>
  <c r="O4" i="1"/>
  <c r="L3" i="1"/>
  <c r="P3" i="1" s="1"/>
  <c r="M3" i="1"/>
  <c r="O3" i="1"/>
  <c r="K4" i="1"/>
  <c r="L4" i="1"/>
  <c r="N4" i="1" s="1"/>
  <c r="H2" i="1"/>
  <c r="I2" i="1" s="1"/>
  <c r="M2" i="1" s="1"/>
  <c r="K2" i="1"/>
  <c r="L2" i="1"/>
  <c r="N3" i="1" l="1"/>
  <c r="P4" i="1"/>
  <c r="P2" i="1"/>
  <c r="O2" i="1"/>
  <c r="N2" i="1"/>
</calcChain>
</file>

<file path=xl/sharedStrings.xml><?xml version="1.0" encoding="utf-8"?>
<sst xmlns="http://schemas.openxmlformats.org/spreadsheetml/2006/main" count="22" uniqueCount="22">
  <si>
    <t>id</t>
  </si>
  <si>
    <t>alpha0</t>
  </si>
  <si>
    <t>alpha1</t>
  </si>
  <si>
    <t>gamma</t>
  </si>
  <si>
    <t>e_FB</t>
  </si>
  <si>
    <t>w0_FB</t>
  </si>
  <si>
    <t>w1_FB</t>
  </si>
  <si>
    <t>e_SB</t>
  </si>
  <si>
    <t>w0_SB</t>
  </si>
  <si>
    <t>w1_SB</t>
  </si>
  <si>
    <t>Principal_payoff_FB</t>
  </si>
  <si>
    <t>Principal_payoff_SB</t>
  </si>
  <si>
    <t>Agent_payoff_FB</t>
  </si>
  <si>
    <t>Agent_payoff_SB</t>
  </si>
  <si>
    <t>sigma</t>
  </si>
  <si>
    <t>s^star</t>
  </si>
  <si>
    <t>s</t>
  </si>
  <si>
    <t>10/s^3-1/s^2</t>
  </si>
  <si>
    <t>sigma^2*gamma^2</t>
  </si>
  <si>
    <t>t</t>
  </si>
  <si>
    <t>Principal's payoff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</si>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</sst>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BF4E-E9CD-4447-BA30-2B7312CB9754}">
  <dimension ref="A1:V41"/>
  <sheetViews>
    <sheetView tabSelected="1" workbookViewId="0">
      <selection activeCell="V3" sqref="V3"/>
    </sheetView>
  </sheetViews>
  <sheetFormatPr defaultRowHeight="14.25" x14ac:dyDescent="0.45"/>
  <cols>
    <col min="1" max="12" width="9.06640625" style="1"/>
    <col min="13" max="13" width="17.53125" style="1" bestFit="1" customWidth="1"/>
    <col min="14" max="14" width="16.3984375" style="1" bestFit="1" customWidth="1"/>
    <col min="15" max="15" width="14.265625" style="1" bestFit="1" customWidth="1"/>
    <col min="16" max="16" width="15.1328125" style="1" bestFit="1" customWidth="1"/>
    <col min="17" max="17" width="9.06640625" style="1"/>
    <col min="18" max="18" width="16.59765625" style="1" bestFit="1" customWidth="1"/>
    <col min="19" max="21" width="9.06640625" style="1"/>
    <col min="22" max="22" width="15.1328125" style="1" bestFit="1" customWidth="1"/>
    <col min="23" max="16384" width="9.06640625" style="1"/>
  </cols>
  <sheetData>
    <row r="1" spans="1:22" x14ac:dyDescent="0.45">
      <c r="A1" s="2" t="s">
        <v>0</v>
      </c>
      <c r="B1" s="2" t="s">
        <v>1</v>
      </c>
      <c r="C1" s="2" t="s">
        <v>2</v>
      </c>
      <c r="D1" s="2" t="s">
        <v>14</v>
      </c>
      <c r="E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R1" s="2" t="s">
        <v>18</v>
      </c>
      <c r="S1" s="2" t="s">
        <v>15</v>
      </c>
      <c r="T1" s="2" t="s">
        <v>19</v>
      </c>
      <c r="U1" s="2" t="s">
        <v>21</v>
      </c>
      <c r="V1" s="2" t="s">
        <v>20</v>
      </c>
    </row>
    <row r="2" spans="1:22" x14ac:dyDescent="0.45">
      <c r="A2" s="2">
        <v>1</v>
      </c>
      <c r="B2" s="2">
        <v>0.5</v>
      </c>
      <c r="C2" s="2">
        <v>0.55000000000000004</v>
      </c>
      <c r="D2" s="2">
        <v>1</v>
      </c>
      <c r="E2" s="2">
        <v>1</v>
      </c>
      <c r="G2" s="2">
        <f>IF(-1/E2*LN(1-E2/10)&gt;10*(C2-B2),0,1)</f>
        <v>1</v>
      </c>
      <c r="H2" s="2">
        <f>IF(G2=0,0,-1/E2*LN(1-E2/10))</f>
        <v>0.10536051565782628</v>
      </c>
      <c r="I2" s="2">
        <f>H2</f>
        <v>0.10536051565782628</v>
      </c>
      <c r="J2" s="2">
        <f>IF(C2*(-1/E2*LN(1-E2/10*(1-B2)/(C2-B2)))+(1-C2)*(-1/E2*LN(1+E2/10*B2/(C2-B2)))&gt;10*(C2-B2),0,1)</f>
        <v>0</v>
      </c>
      <c r="K2" s="2">
        <f>IF(J2=0,0,-1/E2*LN(1+E2/10*B2/(C2-B2)))</f>
        <v>0</v>
      </c>
      <c r="L2" s="2">
        <f>IF(J2=0,0,-1/E2*LN(1-E2/10*(1-B2)/(C2-B2)))</f>
        <v>0</v>
      </c>
      <c r="M2" s="2">
        <f>IF(G2=0,B2*(10-I2)+(1-B2)*(-H2),C2*(10-I2)+(1-C2)*(-H2))</f>
        <v>5.3946394843421741</v>
      </c>
      <c r="N2" s="2">
        <f>IF(J2=0,B2*(10-L2)+(1-B2)*(-K2),C2*(10-L2)+(1-C2)*(-K2))</f>
        <v>5</v>
      </c>
      <c r="O2" s="2">
        <f>IF(G2=0,B2*(10*(1-EXP(-E2*I2))/E2)+(1-B2)*(10*(1-EXP(-E2*H2))/E2)-G2,C2*(10*(1-EXP(-E2*I2))/E2)+(1-C2)*(10*(1-EXP(-E2*H2))/E2)-G2)</f>
        <v>-2.2204460492503131E-16</v>
      </c>
      <c r="P2" s="2">
        <f>IF(J2=0,B2*(10*(1-EXP(-E2*L2))/E2)+(1-B2)*(10*(1-EXP(-E2*K2))/E2)-J2,C2*(10*(1-EXP(-E2*L2))/E2)+(1-C2)*(10*(1-EXP(-E2*K2))/E2)-J2)</f>
        <v>0</v>
      </c>
      <c r="R2" s="2">
        <f>(D2*E2)^2</f>
        <v>1</v>
      </c>
      <c r="S2" s="2">
        <v>2</v>
      </c>
      <c r="T2" s="2">
        <f>E2*S2*S2*D2*D2/2+(LOG(S2*10)+1-10*S2)/E2</f>
        <v>-15.698970004336019</v>
      </c>
      <c r="U2" s="2">
        <f>1/E2*(10-1/S2)</f>
        <v>9.5</v>
      </c>
      <c r="V2" s="2">
        <f>(10-S2)*U2-T2</f>
        <v>91.698970004336019</v>
      </c>
    </row>
    <row r="3" spans="1:22" x14ac:dyDescent="0.45">
      <c r="A3" s="2">
        <v>2</v>
      </c>
      <c r="B3" s="2">
        <v>0.5</v>
      </c>
      <c r="C3" s="2">
        <v>0.8</v>
      </c>
      <c r="D3" s="2">
        <v>3</v>
      </c>
      <c r="E3" s="2">
        <v>1</v>
      </c>
      <c r="G3" s="2">
        <f t="shared" ref="G3" si="0">IF(-1/E3*LN(1-E3/10)&gt;10*(C3-B3),0,1)</f>
        <v>1</v>
      </c>
      <c r="H3" s="2">
        <f t="shared" ref="H3:H4" si="1">IF(G3=0,0,-1/E3*LN(1-E3/10))</f>
        <v>0.10536051565782628</v>
      </c>
      <c r="I3" s="2">
        <f t="shared" ref="I3:I4" si="2">H3</f>
        <v>0.10536051565782628</v>
      </c>
      <c r="J3" s="2">
        <f t="shared" ref="J3:J4" si="3">IF(C3*(-1/E3*LN(1-E3/10*(1-B3)/(C3-B3)))+(1-C3)*(-1/E3*LN(1+E3/10*B3/(C3-B3)))&gt;10*(C3-B3),0,1)</f>
        <v>1</v>
      </c>
      <c r="K3" s="2">
        <f t="shared" ref="K3:K4" si="4">IF(J3=0,0,-1/E3*LN(1+E3/10*B3/(C3-B3)))</f>
        <v>-0.15415067982725836</v>
      </c>
      <c r="L3" s="2">
        <f t="shared" ref="L3:L4" si="5">IF(J3=0,0,-1/E3*LN(1-E3/10*(1-B3)/(C3-B3)))</f>
        <v>0.18232155679395459</v>
      </c>
      <c r="M3" s="2">
        <f t="shared" ref="M3:M4" si="6">IF(G3=0,B3*(10-I3)+(1-B3)*(-H3),C3*(10-I3)+(1-C3)*(-H3))</f>
        <v>7.8946394843421741</v>
      </c>
      <c r="N3" s="2">
        <f t="shared" ref="N3:N4" si="7">IF(J3=0,B3*(10-L3)+(1-B3)*(-K3),C3*(10-L3)+(1-C3)*(-K3))</f>
        <v>7.884972890530288</v>
      </c>
      <c r="O3" s="2">
        <f t="shared" ref="O3:O4" si="8">IF(G3=0,B3*(10*(1-EXP(-E3*I3))/E3)+(1-B3)*(10*(1-EXP(-E3*H3))/E3)-G3,C3*(10*(1-EXP(-E3*I3))/E3)+(1-C3)*(10*(1-EXP(-E3*H3))/E3)-G3)</f>
        <v>-2.2204460492503131E-16</v>
      </c>
      <c r="P3" s="2">
        <f t="shared" ref="P3:P4" si="9">IF(J3=0,B3*(10*(1-EXP(-E3*L3))/E3)+(1-B3)*(10*(1-EXP(-E3*K3))/E3)-J3,C3*(10*(1-EXP(-E3*L3))/E3)+(1-C3)*(10*(1-EXP(-E3*K3))/E3)-J3)</f>
        <v>-4.4408920985006262E-16</v>
      </c>
      <c r="R3" s="2">
        <f t="shared" ref="R3:R4" si="10">(D3*E3)^2</f>
        <v>9</v>
      </c>
      <c r="S3" s="2">
        <v>1</v>
      </c>
      <c r="T3" s="2">
        <f t="shared" ref="T3:T4" si="11">E3*S3*S3*D3*D3/2+(LOG(S3*10)+1-10*S3)/E3</f>
        <v>-3.5</v>
      </c>
      <c r="U3" s="2">
        <f t="shared" ref="U3:U4" si="12">1/E3*(10-1/S3)</f>
        <v>9</v>
      </c>
      <c r="V3" s="2">
        <f t="shared" ref="V3:V4" si="13">(10-S3)*U3-T3</f>
        <v>84.5</v>
      </c>
    </row>
    <row r="4" spans="1:22" x14ac:dyDescent="0.45">
      <c r="A4" s="2">
        <v>3</v>
      </c>
      <c r="B4" s="2">
        <v>0.5</v>
      </c>
      <c r="C4" s="2">
        <v>0.8</v>
      </c>
      <c r="D4" s="2">
        <v>1</v>
      </c>
      <c r="E4" s="2">
        <v>3</v>
      </c>
      <c r="G4" s="2">
        <f>IF(-1/E4*LN(1-E4/10)&gt;10*(C4-B4),0,1)</f>
        <v>1</v>
      </c>
      <c r="H4" s="2">
        <f t="shared" si="1"/>
        <v>0.11889164797957748</v>
      </c>
      <c r="I4" s="2">
        <f t="shared" si="2"/>
        <v>0.11889164797957748</v>
      </c>
      <c r="J4" s="2">
        <f t="shared" si="3"/>
        <v>1</v>
      </c>
      <c r="K4" s="2">
        <f t="shared" si="4"/>
        <v>-0.13515503603605478</v>
      </c>
      <c r="L4" s="2">
        <f t="shared" si="5"/>
        <v>0.23104906018664834</v>
      </c>
      <c r="M4" s="2">
        <f t="shared" si="6"/>
        <v>7.8811083520204237</v>
      </c>
      <c r="N4" s="2">
        <f t="shared" si="7"/>
        <v>7.8421917590578918</v>
      </c>
      <c r="O4" s="2">
        <f t="shared" si="8"/>
        <v>2.2204460492503131E-16</v>
      </c>
      <c r="P4" s="2">
        <f t="shared" si="9"/>
        <v>-2.2204460492503131E-16</v>
      </c>
      <c r="R4" s="2">
        <f t="shared" si="10"/>
        <v>9</v>
      </c>
      <c r="S4" s="2">
        <v>1</v>
      </c>
      <c r="T4" s="2">
        <f t="shared" si="11"/>
        <v>-1.1666666666666665</v>
      </c>
      <c r="U4" s="2">
        <f t="shared" si="12"/>
        <v>3</v>
      </c>
      <c r="V4" s="2">
        <f t="shared" si="13"/>
        <v>28.166666666666668</v>
      </c>
    </row>
    <row r="9" spans="1:22" x14ac:dyDescent="0.45">
      <c r="A9" s="1" t="s">
        <v>16</v>
      </c>
      <c r="B9" s="1" t="s">
        <v>17</v>
      </c>
    </row>
    <row r="10" spans="1:22" x14ac:dyDescent="0.45">
      <c r="A10" s="1">
        <v>0.5</v>
      </c>
      <c r="B10" s="1">
        <f>ROUND(10/(A10^3)-1/(A10^2),2)</f>
        <v>76</v>
      </c>
    </row>
    <row r="11" spans="1:22" x14ac:dyDescent="0.45">
      <c r="A11" s="1">
        <v>0.6</v>
      </c>
      <c r="B11" s="1">
        <f t="shared" ref="B11:B41" si="14">ROUND(10/(A11^3)-1/(A11^2),2)</f>
        <v>43.52</v>
      </c>
    </row>
    <row r="12" spans="1:22" x14ac:dyDescent="0.45">
      <c r="A12" s="1">
        <v>0.7</v>
      </c>
      <c r="B12" s="1">
        <f t="shared" si="14"/>
        <v>27.11</v>
      </c>
    </row>
    <row r="13" spans="1:22" x14ac:dyDescent="0.45">
      <c r="A13" s="1">
        <v>0.8</v>
      </c>
      <c r="B13" s="1">
        <f t="shared" si="14"/>
        <v>17.97</v>
      </c>
    </row>
    <row r="14" spans="1:22" x14ac:dyDescent="0.45">
      <c r="A14" s="1">
        <v>0.9</v>
      </c>
      <c r="B14" s="1">
        <f t="shared" si="14"/>
        <v>12.48</v>
      </c>
    </row>
    <row r="15" spans="1:22" x14ac:dyDescent="0.45">
      <c r="A15" s="1">
        <v>1</v>
      </c>
      <c r="B15" s="1">
        <f t="shared" si="14"/>
        <v>9</v>
      </c>
    </row>
    <row r="16" spans="1:22" x14ac:dyDescent="0.45">
      <c r="A16" s="1">
        <v>1.1000000000000001</v>
      </c>
      <c r="B16" s="1">
        <f t="shared" si="14"/>
        <v>6.69</v>
      </c>
    </row>
    <row r="17" spans="1:2" x14ac:dyDescent="0.45">
      <c r="A17" s="1">
        <v>1.2</v>
      </c>
      <c r="B17" s="1">
        <f t="shared" si="14"/>
        <v>5.09</v>
      </c>
    </row>
    <row r="18" spans="1:2" x14ac:dyDescent="0.45">
      <c r="A18" s="1">
        <v>1.3</v>
      </c>
      <c r="B18" s="1">
        <f t="shared" si="14"/>
        <v>3.96</v>
      </c>
    </row>
    <row r="19" spans="1:2" x14ac:dyDescent="0.45">
      <c r="A19" s="1">
        <v>1.4</v>
      </c>
      <c r="B19" s="1">
        <f t="shared" si="14"/>
        <v>3.13</v>
      </c>
    </row>
    <row r="20" spans="1:2" x14ac:dyDescent="0.45">
      <c r="A20" s="1">
        <v>1.5</v>
      </c>
      <c r="B20" s="1">
        <f t="shared" si="14"/>
        <v>2.52</v>
      </c>
    </row>
    <row r="21" spans="1:2" x14ac:dyDescent="0.45">
      <c r="A21" s="1">
        <v>1.6</v>
      </c>
      <c r="B21" s="1">
        <f t="shared" si="14"/>
        <v>2.0499999999999998</v>
      </c>
    </row>
    <row r="22" spans="1:2" x14ac:dyDescent="0.45">
      <c r="A22" s="1">
        <v>1.7</v>
      </c>
      <c r="B22" s="1">
        <f t="shared" si="14"/>
        <v>1.69</v>
      </c>
    </row>
    <row r="23" spans="1:2" x14ac:dyDescent="0.45">
      <c r="A23" s="1">
        <v>1.8</v>
      </c>
      <c r="B23" s="1">
        <f t="shared" si="14"/>
        <v>1.41</v>
      </c>
    </row>
    <row r="24" spans="1:2" x14ac:dyDescent="0.45">
      <c r="A24" s="1">
        <v>1.9</v>
      </c>
      <c r="B24" s="1">
        <f t="shared" si="14"/>
        <v>1.18</v>
      </c>
    </row>
    <row r="25" spans="1:2" x14ac:dyDescent="0.45">
      <c r="A25" s="1">
        <v>2</v>
      </c>
      <c r="B25" s="1">
        <f t="shared" si="14"/>
        <v>1</v>
      </c>
    </row>
    <row r="26" spans="1:2" x14ac:dyDescent="0.45">
      <c r="A26" s="1">
        <v>2.1</v>
      </c>
      <c r="B26" s="1">
        <f t="shared" si="14"/>
        <v>0.85</v>
      </c>
    </row>
    <row r="27" spans="1:2" x14ac:dyDescent="0.45">
      <c r="A27" s="1">
        <v>2.2000000000000002</v>
      </c>
      <c r="B27" s="1">
        <f t="shared" si="14"/>
        <v>0.73</v>
      </c>
    </row>
    <row r="28" spans="1:2" x14ac:dyDescent="0.45">
      <c r="A28" s="1">
        <v>2.2999999999999998</v>
      </c>
      <c r="B28" s="1">
        <f t="shared" si="14"/>
        <v>0.63</v>
      </c>
    </row>
    <row r="29" spans="1:2" x14ac:dyDescent="0.45">
      <c r="A29" s="1">
        <v>2.4</v>
      </c>
      <c r="B29" s="1">
        <f t="shared" si="14"/>
        <v>0.55000000000000004</v>
      </c>
    </row>
    <row r="30" spans="1:2" x14ac:dyDescent="0.45">
      <c r="A30" s="1">
        <v>2.5</v>
      </c>
      <c r="B30" s="1">
        <f t="shared" si="14"/>
        <v>0.48</v>
      </c>
    </row>
    <row r="31" spans="1:2" x14ac:dyDescent="0.45">
      <c r="A31" s="1">
        <v>2.6</v>
      </c>
      <c r="B31" s="1">
        <f t="shared" si="14"/>
        <v>0.42</v>
      </c>
    </row>
    <row r="32" spans="1:2" x14ac:dyDescent="0.45">
      <c r="A32" s="1">
        <v>2.7</v>
      </c>
      <c r="B32" s="1">
        <f t="shared" si="14"/>
        <v>0.37</v>
      </c>
    </row>
    <row r="33" spans="1:2" x14ac:dyDescent="0.45">
      <c r="A33" s="1">
        <v>2.8</v>
      </c>
      <c r="B33" s="1">
        <f t="shared" si="14"/>
        <v>0.33</v>
      </c>
    </row>
    <row r="34" spans="1:2" x14ac:dyDescent="0.45">
      <c r="A34" s="1">
        <v>2.9</v>
      </c>
      <c r="B34" s="1">
        <f t="shared" si="14"/>
        <v>0.28999999999999998</v>
      </c>
    </row>
    <row r="35" spans="1:2" x14ac:dyDescent="0.45">
      <c r="A35" s="1">
        <v>3</v>
      </c>
      <c r="B35" s="1">
        <f t="shared" si="14"/>
        <v>0.26</v>
      </c>
    </row>
    <row r="36" spans="1:2" x14ac:dyDescent="0.45">
      <c r="A36" s="1">
        <v>3.1</v>
      </c>
      <c r="B36" s="1">
        <f t="shared" si="14"/>
        <v>0.23</v>
      </c>
    </row>
    <row r="37" spans="1:2" x14ac:dyDescent="0.45">
      <c r="A37" s="1">
        <v>3.2</v>
      </c>
      <c r="B37" s="1">
        <f t="shared" si="14"/>
        <v>0.21</v>
      </c>
    </row>
    <row r="38" spans="1:2" x14ac:dyDescent="0.45">
      <c r="A38" s="1">
        <v>3.3</v>
      </c>
      <c r="B38" s="1">
        <f t="shared" si="14"/>
        <v>0.19</v>
      </c>
    </row>
    <row r="39" spans="1:2" x14ac:dyDescent="0.45">
      <c r="A39" s="1">
        <v>3.4</v>
      </c>
      <c r="B39" s="1">
        <f t="shared" si="14"/>
        <v>0.17</v>
      </c>
    </row>
    <row r="40" spans="1:2" x14ac:dyDescent="0.45">
      <c r="A40" s="1">
        <v>3.5</v>
      </c>
      <c r="B40" s="1">
        <f t="shared" si="14"/>
        <v>0.15</v>
      </c>
    </row>
    <row r="41" spans="1:2" x14ac:dyDescent="0.45">
      <c r="A41" s="1">
        <v>3.6</v>
      </c>
      <c r="B41" s="1">
        <f t="shared" si="14"/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Mayskaya</dc:creator>
  <cp:lastModifiedBy>Tatiana Mayskaya</cp:lastModifiedBy>
  <dcterms:created xsi:type="dcterms:W3CDTF">2019-02-06T21:25:52Z</dcterms:created>
  <dcterms:modified xsi:type="dcterms:W3CDTF">2019-02-14T01:06:36Z</dcterms:modified>
</cp:coreProperties>
</file>