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164c56556b59d8e/Área de Trabalho/"/>
    </mc:Choice>
  </mc:AlternateContent>
  <xr:revisionPtr revIDLastSave="4" documentId="8_{3777F096-74A6-4D55-B485-6994827FACB1}" xr6:coauthVersionLast="47" xr6:coauthVersionMax="47" xr10:uidLastSave="{75ECE1B2-2083-44E7-9289-DFFA78AAC3E2}"/>
  <bookViews>
    <workbookView xWindow="-120" yWindow="-120" windowWidth="38640" windowHeight="15840" tabRatio="2" activeTab="3" xr2:uid="{017E3964-83B1-4FC6-A734-F3D9BE34A92A}"/>
  </bookViews>
  <sheets>
    <sheet name="Data" sheetId="1" r:id="rId1"/>
    <sheet name="Controller" sheetId="3" r:id="rId2"/>
    <sheet name="Caixinha" sheetId="5" r:id="rId3"/>
    <sheet name="Dashboard" sheetId="4" r:id="rId4"/>
  </sheets>
  <definedNames>
    <definedName name="SegmentaçãodeDados_Mês">#N/A</definedName>
  </definedNames>
  <calcPr calcId="191029"/>
  <pivotCaches>
    <pivotCache cacheId="11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5" l="1"/>
  <c r="D3" i="5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<sst xmlns="http://schemas.openxmlformats.org/spreadsheetml/2006/main" count="259" uniqueCount="81">
  <si>
    <t>Data</t>
  </si>
  <si>
    <t>Tipo</t>
  </si>
  <si>
    <t>Descrição</t>
  </si>
  <si>
    <t>Valor</t>
  </si>
  <si>
    <t>Categoria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</si>
  <si>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</si>
  <si>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</si>
  <si>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</si>
  <si>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</si>
  <si>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</si>
  <si>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</si>
  <si>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</si>
  <si>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</si>
  <si>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</si>
  <si>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</si>
  <si>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</si>
  <si>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</si>
  <si>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</si>
  <si>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</si>
  <si>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</si>
  <si>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</si>
  <si>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</si>
  <si>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</si>
  <si>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</si>
  <si>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</si>
  <si>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</si>
  <si>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</si>
  <si>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</si>
  <si>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</si>
  <si>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</si>
  <si>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</si>
  <si>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</si>
  <si>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</si>
  <si>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</si>
  <si>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</si>
  <si>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</si>
  <si>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</si>
  <si>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</si>
  <si>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</si>
  <si>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</si>
  <si>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</si>
  <si>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</si>
  <si>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</si>
  <si>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</si>
  <si>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</si>
  <si>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</si>
  <si>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</si>
  <si>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</si>
  <si>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</si>
  <si>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</si>
  <si>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</si>
  <si>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</si>
  <si>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</si>
  <si>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</si>
  <si>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</si>
  <si>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</si>
  <si>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</si>
  <si>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</si>
  <si>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</si>
  <si>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</si>
  <si>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</si>
  <si>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</si>
  <si>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</si>
  <si>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</si>
  <si>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</si>
  <si>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</si>
  <si>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</si>
  <si>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</si>
  <si>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</si>
  <si>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</si>
  <si>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</si>
  <si>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</si>
  <si>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</si>
  <si>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</si>
  <si>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</si>
  <si>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Mês</t>
  </si>
  <si>
    <t xml:space="preserve">Data de Lançamento </t>
  </si>
  <si>
    <t>Depósito Reservado</t>
  </si>
  <si>
    <t>Total Reservado</t>
  </si>
  <si>
    <t>Meta de Reserva</t>
  </si>
  <si>
    <t>A atingir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</si>
</sst>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&quot;R$&quot;\ #,##0.00"/>
  </numFmts>
  <fonts count="3" x14ac:knownFonts="1">
    <font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B6F54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0" fontId="0" fillId="4" borderId="0" xfId="0" applyFill="1"/>
    <xf numFmtId="0" fontId="0" fillId="4" borderId="0" xfId="0" applyFill="1" applyBorder="1"/>
    <xf numFmtId="1" fontId="0" fillId="0" borderId="0" xfId="0" applyNumberFormat="1"/>
    <xf numFmtId="0" fontId="2" fillId="0" borderId="0" xfId="0" applyFont="1"/>
    <xf numFmtId="0" fontId="1" fillId="2" borderId="1" xfId="1"/>
  </cellXfs>
  <cellStyles count="2">
    <cellStyle name="Entrada" xfId="1" builtinId="20"/>
    <cellStyle name="Normal" xfId="0" builtinId="0"/>
  </cellStyles>
  <dxfs count="10">
    <dxf>
      <numFmt numFmtId="19" formatCode="dd/mm/yyyy"/>
    </dxf>
    <dxf>
      <numFmt numFmtId="165" formatCode="&quot;R$&quot;\ #,##0.00"/>
    </dxf>
    <dxf>
      <numFmt numFmtId="165" formatCode="&quot;R$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  <dxf>
      <font>
        <strike val="0"/>
        <color theme="0"/>
        <name val="Segoe UI Black"/>
        <family val="2"/>
        <scheme val="none"/>
      </font>
      <border>
        <bottom style="thin">
          <color theme="5"/>
        </bottom>
        <vertical/>
        <horizontal/>
      </border>
    </dxf>
    <dxf>
      <font>
        <color theme="0"/>
      </font>
      <fill>
        <patternFill>
          <bgColor rgb="FFFB6F54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numFmt numFmtId="1" formatCode="0"/>
    </dxf>
    <dxf>
      <numFmt numFmtId="19" formatCode="dd/mm/yyyy"/>
    </dxf>
    <dxf>
      <numFmt numFmtId="165" formatCode="&quot;R$&quot;\ #,##0.00"/>
    </dxf>
    <dxf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SlicerStyleDark2 2" pivot="0" table="0" count="10" xr9:uid="{7A46FA04-4C54-444E-B86A-F5E55B216C46}">
      <tableStyleElement type="wholeTable" dxfId="5"/>
      <tableStyleElement type="headerRow" dxfId="4"/>
    </tableStyle>
  </tableStyles>
  <colors>
    <mruColors>
      <color rgb="FFFB6F54"/>
      <color rgb="FFFFFFFF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0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rgb="FFFB6F54"/>
            <name val="Segoe UI Black"/>
            <family val="2"/>
            <scheme val="none"/>
          </font>
          <fill>
            <patternFill patternType="solid">
              <fgColor theme="5"/>
              <bgColor theme="5" tint="0.79998168889431442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- DIO.xlsx]Controller!Tabela dinâmica1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B6F5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B6F5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Controller!$C$5:$C$19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Controller!$D$5:$D$19</c:f>
              <c:numCache>
                <c:formatCode>"R$"\ #,##0.00</c:formatCode>
                <c:ptCount val="14"/>
                <c:pt idx="0">
                  <c:v>600</c:v>
                </c:pt>
                <c:pt idx="1">
                  <c:v>250</c:v>
                </c:pt>
                <c:pt idx="2">
                  <c:v>350</c:v>
                </c:pt>
                <c:pt idx="3">
                  <c:v>300</c:v>
                </c:pt>
                <c:pt idx="4">
                  <c:v>220</c:v>
                </c:pt>
                <c:pt idx="5">
                  <c:v>180</c:v>
                </c:pt>
                <c:pt idx="6">
                  <c:v>150</c:v>
                </c:pt>
                <c:pt idx="7">
                  <c:v>250</c:v>
                </c:pt>
                <c:pt idx="8">
                  <c:v>120</c:v>
                </c:pt>
                <c:pt idx="9">
                  <c:v>450</c:v>
                </c:pt>
                <c:pt idx="10">
                  <c:v>200</c:v>
                </c:pt>
                <c:pt idx="11">
                  <c:v>800</c:v>
                </c:pt>
                <c:pt idx="12">
                  <c:v>400</c:v>
                </c:pt>
                <c:pt idx="1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A-4B7F-AEC8-E21D515F08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990739535"/>
        <c:axId val="990732335"/>
      </c:barChart>
      <c:catAx>
        <c:axId val="99073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0732335"/>
        <c:crosses val="autoZero"/>
        <c:auto val="1"/>
        <c:lblAlgn val="ctr"/>
        <c:lblOffset val="100"/>
        <c:noMultiLvlLbl val="0"/>
      </c:catAx>
      <c:valAx>
        <c:axId val="990732335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990739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- DIO.xlsx]Controller!Tabela dinâmica2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B6F5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0"/>
          <c:w val="0.93888888888888888"/>
          <c:h val="0.84204505686789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Controller!$H$4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B6F5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Controller!$G$5:$G$7</c:f>
              <c:strCache>
                <c:ptCount val="2"/>
                <c:pt idx="0">
                  <c:v>Renda Fixa</c:v>
                </c:pt>
                <c:pt idx="1">
                  <c:v>Venda de ativos</c:v>
                </c:pt>
              </c:strCache>
            </c:strRef>
          </c:cat>
          <c:val>
            <c:numRef>
              <c:f>Controller!$H$5:$H$7</c:f>
              <c:numCache>
                <c:formatCode>"R$"\ #,##0.00</c:formatCode>
                <c:ptCount val="2"/>
                <c:pt idx="0">
                  <c:v>5000</c:v>
                </c:pt>
                <c:pt idx="1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0-4099-95DA-1FBC9C34B6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07945679"/>
        <c:axId val="1007941839"/>
      </c:barChart>
      <c:catAx>
        <c:axId val="100794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7941839"/>
        <c:crosses val="autoZero"/>
        <c:auto val="1"/>
        <c:lblAlgn val="ctr"/>
        <c:lblOffset val="100"/>
        <c:noMultiLvlLbl val="0"/>
      </c:catAx>
      <c:valAx>
        <c:axId val="1007941839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007945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FB6F5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34000">
                    <a:srgbClr val="FB6F54"/>
                  </a:gs>
                  <a:gs pos="0">
                    <a:schemeClr val="bg1">
                      <a:lumMod val="75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9AE-48FF-BB3A-8C8C923E4E1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"R$"\ #,##0.00</c:formatCode>
                <c:ptCount val="1"/>
                <c:pt idx="0">
                  <c:v>3124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AE-48FF-BB3A-8C8C923E4E14}"/>
            </c:ext>
          </c:extLst>
        </c:ser>
        <c:ser>
          <c:idx val="1"/>
          <c:order val="1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Caixinha!$D$4</c:f>
              <c:numCache>
                <c:formatCode>"R$"\ #,##0.00</c:formatCode>
                <c:ptCount val="1"/>
                <c:pt idx="0">
                  <c:v>16876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AE-48FF-BB3A-8C8C923E4E1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85171039"/>
        <c:axId val="1185174015"/>
      </c:barChart>
      <c:catAx>
        <c:axId val="11851710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85174015"/>
        <c:crosses val="autoZero"/>
        <c:auto val="1"/>
        <c:lblAlgn val="ctr"/>
        <c:lblOffset val="100"/>
        <c:noMultiLvlLbl val="0"/>
      </c:catAx>
      <c:valAx>
        <c:axId val="1185174015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185171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png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9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chart" Target="../charts/chart3.xml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image" Target="../media/image6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7</xdr:row>
      <xdr:rowOff>11906</xdr:rowOff>
    </xdr:from>
    <xdr:to>
      <xdr:col>0</xdr:col>
      <xdr:colOff>2076450</xdr:colOff>
      <xdr:row>13</xdr:row>
      <xdr:rowOff>126206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5" name="Mês">
              <a:extLst>
                <a:ext uri="{FF2B5EF4-FFF2-40B4-BE49-F238E27FC236}">
                  <a16:creationId xmlns:a16="http://schemas.microsoft.com/office/drawing/2014/main" id="{03C1C3CF-2128-446B-B9E4-2A4300FA9F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8125" y="1345406"/>
              <a:ext cx="1838325" cy="1257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142874</xdr:colOff>
      <xdr:row>29</xdr:row>
      <xdr:rowOff>21425</xdr:rowOff>
    </xdr:from>
    <xdr:to>
      <xdr:col>20</xdr:col>
      <xdr:colOff>119062</xdr:colOff>
      <xdr:row>49</xdr:row>
      <xdr:rowOff>119041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D6AA08D8-7A9B-45A7-E70E-18036C5F729D}"/>
            </a:ext>
          </a:extLst>
        </xdr:cNvPr>
        <xdr:cNvGrpSpPr/>
      </xdr:nvGrpSpPr>
      <xdr:grpSpPr>
        <a:xfrm>
          <a:off x="2607468" y="5545925"/>
          <a:ext cx="11513344" cy="3907616"/>
          <a:chOff x="2607468" y="4510081"/>
          <a:chExt cx="11513344" cy="3907616"/>
        </a:xfrm>
      </xdr:grpSpPr>
      <xdr:grpSp>
        <xdr:nvGrpSpPr>
          <xdr:cNvPr id="22" name="Agrupar 21">
            <a:extLst>
              <a:ext uri="{FF2B5EF4-FFF2-40B4-BE49-F238E27FC236}">
                <a16:creationId xmlns:a16="http://schemas.microsoft.com/office/drawing/2014/main" id="{F49C1201-5D91-64AF-99E3-0D2502CB8AFB}"/>
              </a:ext>
            </a:extLst>
          </xdr:cNvPr>
          <xdr:cNvGrpSpPr/>
        </xdr:nvGrpSpPr>
        <xdr:grpSpPr>
          <a:xfrm>
            <a:off x="2607468" y="4510081"/>
            <a:ext cx="11513344" cy="3907616"/>
            <a:chOff x="2607468" y="4510081"/>
            <a:chExt cx="11513344" cy="3907616"/>
          </a:xfrm>
        </xdr:grpSpPr>
        <xdr:grpSp>
          <xdr:nvGrpSpPr>
            <xdr:cNvPr id="9" name="Agrupar 8">
              <a:extLst>
                <a:ext uri="{FF2B5EF4-FFF2-40B4-BE49-F238E27FC236}">
                  <a16:creationId xmlns:a16="http://schemas.microsoft.com/office/drawing/2014/main" id="{12050DD2-D041-4C02-F789-31FAE403C57B}"/>
                </a:ext>
              </a:extLst>
            </xdr:cNvPr>
            <xdr:cNvGrpSpPr/>
          </xdr:nvGrpSpPr>
          <xdr:grpSpPr>
            <a:xfrm>
              <a:off x="2607468" y="4510081"/>
              <a:ext cx="11513344" cy="3907616"/>
              <a:chOff x="2628899" y="5176839"/>
              <a:chExt cx="11789569" cy="3907616"/>
            </a:xfrm>
          </xdr:grpSpPr>
          <xdr:sp macro="" textlink="">
            <xdr:nvSpPr>
              <xdr:cNvPr id="5" name="Retângulo: Cantos Arredondados 4">
                <a:extLst>
                  <a:ext uri="{FF2B5EF4-FFF2-40B4-BE49-F238E27FC236}">
                    <a16:creationId xmlns:a16="http://schemas.microsoft.com/office/drawing/2014/main" id="{F68923A2-CAFC-4E63-8BA6-2FEC4E49100E}"/>
                  </a:ext>
                </a:extLst>
              </xdr:cNvPr>
              <xdr:cNvSpPr/>
            </xdr:nvSpPr>
            <xdr:spPr>
              <a:xfrm>
                <a:off x="2628899" y="5307793"/>
                <a:ext cx="11789569" cy="3776662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graphicFrame macro="">
            <xdr:nvGraphicFramePr>
              <xdr:cNvPr id="2" name="Gráfico 1">
                <a:extLst>
                  <a:ext uri="{FF2B5EF4-FFF2-40B4-BE49-F238E27FC236}">
                    <a16:creationId xmlns:a16="http://schemas.microsoft.com/office/drawing/2014/main" id="{05408E74-C127-4554-B4A1-C6BCAAC8705B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786061" y="5762611"/>
              <a:ext cx="11168063" cy="3202781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sp macro="" textlink="">
            <xdr:nvSpPr>
              <xdr:cNvPr id="8" name="Retângulo: Cantos Superiores Arredondados 7">
                <a:extLst>
                  <a:ext uri="{FF2B5EF4-FFF2-40B4-BE49-F238E27FC236}">
                    <a16:creationId xmlns:a16="http://schemas.microsoft.com/office/drawing/2014/main" id="{AFDB9C36-6CD4-4E84-BD63-1DD510F25DC3}"/>
                  </a:ext>
                </a:extLst>
              </xdr:cNvPr>
              <xdr:cNvSpPr/>
            </xdr:nvSpPr>
            <xdr:spPr>
              <a:xfrm>
                <a:off x="2628900" y="5176839"/>
                <a:ext cx="11777662" cy="654844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FB6F54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E1C5BAC6-5A19-4191-AA58-A20B202A6780}"/>
                </a:ext>
              </a:extLst>
            </xdr:cNvPr>
            <xdr:cNvSpPr txBox="1"/>
          </xdr:nvSpPr>
          <xdr:spPr>
            <a:xfrm>
              <a:off x="3464718" y="4655337"/>
              <a:ext cx="2511495" cy="41671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kern="12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17" name="Gráfico 16" descr="Dinheiro voador estrutura de tópicos">
            <a:extLst>
              <a:ext uri="{FF2B5EF4-FFF2-40B4-BE49-F238E27FC236}">
                <a16:creationId xmlns:a16="http://schemas.microsoft.com/office/drawing/2014/main" id="{D704EFFA-2BDF-C23A-FF8F-4A4DF3D9428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2786061" y="4536281"/>
            <a:ext cx="631032" cy="631032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142874</xdr:colOff>
      <xdr:row>6</xdr:row>
      <xdr:rowOff>114280</xdr:rowOff>
    </xdr:from>
    <xdr:to>
      <xdr:col>9</xdr:col>
      <xdr:colOff>202407</xdr:colOff>
      <xdr:row>25</xdr:row>
      <xdr:rowOff>166687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D2A97B28-A313-4C86-30B7-11823B123563}"/>
            </a:ext>
          </a:extLst>
        </xdr:cNvPr>
        <xdr:cNvGrpSpPr/>
      </xdr:nvGrpSpPr>
      <xdr:grpSpPr>
        <a:xfrm>
          <a:off x="2607468" y="1257280"/>
          <a:ext cx="4917283" cy="3671907"/>
          <a:chOff x="2607468" y="221436"/>
          <a:chExt cx="4917283" cy="3671907"/>
        </a:xfrm>
      </xdr:grpSpPr>
      <xdr:grpSp>
        <xdr:nvGrpSpPr>
          <xdr:cNvPr id="7" name="Agrupar 6">
            <a:extLst>
              <a:ext uri="{FF2B5EF4-FFF2-40B4-BE49-F238E27FC236}">
                <a16:creationId xmlns:a16="http://schemas.microsoft.com/office/drawing/2014/main" id="{070DD64F-E617-95F2-B52B-A50EB82B5852}"/>
              </a:ext>
            </a:extLst>
          </xdr:cNvPr>
          <xdr:cNvGrpSpPr/>
        </xdr:nvGrpSpPr>
        <xdr:grpSpPr>
          <a:xfrm>
            <a:off x="2607468" y="250031"/>
            <a:ext cx="4917283" cy="3643312"/>
            <a:chOff x="2690812" y="95251"/>
            <a:chExt cx="4917283" cy="3643312"/>
          </a:xfrm>
        </xdr:grpSpPr>
        <xdr:sp macro="" textlink="">
          <xdr:nvSpPr>
            <xdr:cNvPr id="4" name="Retângulo: Cantos Arredondados 3">
              <a:extLst>
                <a:ext uri="{FF2B5EF4-FFF2-40B4-BE49-F238E27FC236}">
                  <a16:creationId xmlns:a16="http://schemas.microsoft.com/office/drawing/2014/main" id="{33764B7D-2E69-0F3D-6698-A727F4CF041B}"/>
                </a:ext>
              </a:extLst>
            </xdr:cNvPr>
            <xdr:cNvSpPr/>
          </xdr:nvSpPr>
          <xdr:spPr>
            <a:xfrm>
              <a:off x="2702729" y="285751"/>
              <a:ext cx="4905366" cy="3452812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6" name="Retângulo: Cantos Superiores Arredondados 5">
              <a:extLst>
                <a:ext uri="{FF2B5EF4-FFF2-40B4-BE49-F238E27FC236}">
                  <a16:creationId xmlns:a16="http://schemas.microsoft.com/office/drawing/2014/main" id="{8749CEF6-9A2C-1BA8-DB0F-CA9752C399B9}"/>
                </a:ext>
              </a:extLst>
            </xdr:cNvPr>
            <xdr:cNvSpPr/>
          </xdr:nvSpPr>
          <xdr:spPr>
            <a:xfrm>
              <a:off x="2690812" y="95251"/>
              <a:ext cx="4893469" cy="654844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FB6F54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</xdr:grp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A4DC2ABF-9B15-49E5-81FD-E6A6CFAF144B}"/>
              </a:ext>
            </a:extLst>
          </xdr:cNvPr>
          <xdr:cNvGraphicFramePr>
            <a:graphicFrameLocks/>
          </xdr:cNvGraphicFramePr>
        </xdr:nvGraphicFramePr>
        <xdr:xfrm>
          <a:off x="2750356" y="988218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6C3774A3-99E4-3303-1E0A-6ED57321412E}"/>
              </a:ext>
            </a:extLst>
          </xdr:cNvPr>
          <xdr:cNvSpPr txBox="1"/>
        </xdr:nvSpPr>
        <xdr:spPr>
          <a:xfrm>
            <a:off x="3464718" y="404811"/>
            <a:ext cx="2571750" cy="41671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kern="12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ENTRADAS</a:t>
            </a:r>
          </a:p>
        </xdr:txBody>
      </xdr:sp>
      <xdr:pic>
        <xdr:nvPicPr>
          <xdr:cNvPr id="19" name="Gráfico 18" descr="Registrar estrutura de tópicos">
            <a:extLst>
              <a:ext uri="{FF2B5EF4-FFF2-40B4-BE49-F238E27FC236}">
                <a16:creationId xmlns:a16="http://schemas.microsoft.com/office/drawing/2014/main" id="{A15C379B-F8B6-0BC8-0004-5F46CB01696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721748" y="221436"/>
            <a:ext cx="683439" cy="683439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142874</xdr:colOff>
      <xdr:row>1</xdr:row>
      <xdr:rowOff>19030</xdr:rowOff>
    </xdr:from>
    <xdr:to>
      <xdr:col>20</xdr:col>
      <xdr:colOff>142876</xdr:colOff>
      <xdr:row>5</xdr:row>
      <xdr:rowOff>130969</xdr:rowOff>
    </xdr:to>
    <xdr:grpSp>
      <xdr:nvGrpSpPr>
        <xdr:cNvPr id="45" name="Agrupar 44">
          <a:extLst>
            <a:ext uri="{FF2B5EF4-FFF2-40B4-BE49-F238E27FC236}">
              <a16:creationId xmlns:a16="http://schemas.microsoft.com/office/drawing/2014/main" id="{E6523041-1A64-3CB1-9C8B-911F9F7E9DDB}"/>
            </a:ext>
          </a:extLst>
        </xdr:cNvPr>
        <xdr:cNvGrpSpPr/>
      </xdr:nvGrpSpPr>
      <xdr:grpSpPr>
        <a:xfrm>
          <a:off x="2607468" y="209530"/>
          <a:ext cx="11537158" cy="873939"/>
          <a:chOff x="2607468" y="209530"/>
          <a:chExt cx="11537158" cy="873939"/>
        </a:xfrm>
      </xdr:grpSpPr>
      <xdr:sp macro="" textlink="">
        <xdr:nvSpPr>
          <xdr:cNvPr id="26" name="Retângulo: Cantos Arredondados 25">
            <a:extLst>
              <a:ext uri="{FF2B5EF4-FFF2-40B4-BE49-F238E27FC236}">
                <a16:creationId xmlns:a16="http://schemas.microsoft.com/office/drawing/2014/main" id="{0927732D-383C-4039-9BB6-15203C5A811A}"/>
              </a:ext>
            </a:extLst>
          </xdr:cNvPr>
          <xdr:cNvSpPr/>
        </xdr:nvSpPr>
        <xdr:spPr>
          <a:xfrm>
            <a:off x="2607468" y="209530"/>
            <a:ext cx="11537158" cy="873939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27" name="Retângulo: Cantos Arredondados 26">
            <a:extLst>
              <a:ext uri="{FF2B5EF4-FFF2-40B4-BE49-F238E27FC236}">
                <a16:creationId xmlns:a16="http://schemas.microsoft.com/office/drawing/2014/main" id="{D075D2AF-7CB5-41EE-B6FA-CC478A4F05CB}"/>
              </a:ext>
            </a:extLst>
          </xdr:cNvPr>
          <xdr:cNvSpPr/>
        </xdr:nvSpPr>
        <xdr:spPr>
          <a:xfrm>
            <a:off x="2958610" y="303589"/>
            <a:ext cx="907257" cy="685820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solidFill>
              <a:srgbClr val="FB6F54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28" name="CaixaDeTexto 27">
            <a:extLst>
              <a:ext uri="{FF2B5EF4-FFF2-40B4-BE49-F238E27FC236}">
                <a16:creationId xmlns:a16="http://schemas.microsoft.com/office/drawing/2014/main" id="{4C59BFC0-0275-AA09-B660-E396F6DC111F}"/>
              </a:ext>
            </a:extLst>
          </xdr:cNvPr>
          <xdr:cNvSpPr txBox="1"/>
        </xdr:nvSpPr>
        <xdr:spPr>
          <a:xfrm>
            <a:off x="4167187" y="261938"/>
            <a:ext cx="1678473" cy="43345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2000" b="1" kern="1200">
                <a:latin typeface="Segoe UI" panose="020B0502040204020203" pitchFamily="34" charset="0"/>
                <a:cs typeface="Segoe UI" panose="020B0502040204020203" pitchFamily="34" charset="0"/>
              </a:rPr>
              <a:t>Hello,</a:t>
            </a:r>
            <a:r>
              <a:rPr lang="pt-BR" sz="20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Tati</a:t>
            </a:r>
            <a:endParaRPr lang="pt-BR" sz="20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29" name="CaixaDeTexto 28">
            <a:extLst>
              <a:ext uri="{FF2B5EF4-FFF2-40B4-BE49-F238E27FC236}">
                <a16:creationId xmlns:a16="http://schemas.microsoft.com/office/drawing/2014/main" id="{53E4597E-EBB7-4ADA-B0C9-6EC4875D8880}"/>
              </a:ext>
            </a:extLst>
          </xdr:cNvPr>
          <xdr:cNvSpPr txBox="1"/>
        </xdr:nvSpPr>
        <xdr:spPr>
          <a:xfrm>
            <a:off x="4167187" y="604838"/>
            <a:ext cx="3979069" cy="2799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pt-BR" sz="1100" b="0" kern="1200">
                <a:solidFill>
                  <a:schemeClr val="bg1">
                    <a:lumMod val="7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Acompanhamento Financeiro</a:t>
            </a:r>
          </a:p>
        </xdr:txBody>
      </xdr:sp>
      <xdr:grpSp>
        <xdr:nvGrpSpPr>
          <xdr:cNvPr id="40" name="Agrupar 39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6ED4B3A4-4F70-5DB0-31CF-24F0AB13F0F2}"/>
              </a:ext>
            </a:extLst>
          </xdr:cNvPr>
          <xdr:cNvGrpSpPr/>
        </xdr:nvGrpSpPr>
        <xdr:grpSpPr>
          <a:xfrm>
            <a:off x="11282362" y="427415"/>
            <a:ext cx="2695575" cy="438169"/>
            <a:chOff x="7543800" y="311925"/>
            <a:chExt cx="2695575" cy="438169"/>
          </a:xfrm>
        </xdr:grpSpPr>
        <xdr:sp macro="" textlink="">
          <xdr:nvSpPr>
            <xdr:cNvPr id="30" name="Retângulo: Cantos Arredondados 29">
              <a:extLst>
                <a:ext uri="{FF2B5EF4-FFF2-40B4-BE49-F238E27FC236}">
                  <a16:creationId xmlns:a16="http://schemas.microsoft.com/office/drawing/2014/main" id="{77793036-3A0B-4A87-A377-17EAAE7FA2E8}"/>
                </a:ext>
              </a:extLst>
            </xdr:cNvPr>
            <xdr:cNvSpPr/>
          </xdr:nvSpPr>
          <xdr:spPr>
            <a:xfrm>
              <a:off x="7543800" y="311925"/>
              <a:ext cx="2695575" cy="438169"/>
            </a:xfrm>
            <a:prstGeom prst="roundRect">
              <a:avLst/>
            </a:prstGeom>
            <a:solidFill>
              <a:schemeClr val="bg1">
                <a:lumMod val="85000"/>
              </a:schemeClr>
            </a:solidFill>
            <a:ln>
              <a:solidFill>
                <a:srgbClr val="FB6F54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31" name="CaixaDeTexto 30">
              <a:extLst>
                <a:ext uri="{FF2B5EF4-FFF2-40B4-BE49-F238E27FC236}">
                  <a16:creationId xmlns:a16="http://schemas.microsoft.com/office/drawing/2014/main" id="{FD630172-4269-9DA0-E81A-C9E219A151CA}"/>
                </a:ext>
              </a:extLst>
            </xdr:cNvPr>
            <xdr:cNvSpPr txBox="1"/>
          </xdr:nvSpPr>
          <xdr:spPr>
            <a:xfrm>
              <a:off x="7632312" y="333374"/>
              <a:ext cx="1554143" cy="348172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pt-BR" sz="1500" kern="12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Pesquisar dados</a:t>
              </a:r>
            </a:p>
          </xdr:txBody>
        </xdr:sp>
        <xdr:pic>
          <xdr:nvPicPr>
            <xdr:cNvPr id="33" name="Gráfico 32" descr="Lupa com preenchimento sólido">
              <a:extLst>
                <a:ext uri="{FF2B5EF4-FFF2-40B4-BE49-F238E27FC236}">
                  <a16:creationId xmlns:a16="http://schemas.microsoft.com/office/drawing/2014/main" id="{F55FC824-BAA7-A53C-34FB-AF4D3D5D246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>
              <a:extLst>
                <a:ext uri="{96DAC541-7B7A-43D3-8B79-37D633B846F1}">
                  <asvg:svgBlip xmlns:asvg="http://schemas.microsoft.com/office/drawing/2016/SVG/main" r:embed="rId9"/>
                </a:ext>
              </a:extLst>
            </a:blip>
            <a:stretch>
              <a:fillRect/>
            </a:stretch>
          </xdr:blipFill>
          <xdr:spPr>
            <a:xfrm>
              <a:off x="9858375" y="357188"/>
              <a:ext cx="357187" cy="357187"/>
            </a:xfrm>
            <a:prstGeom prst="rect">
              <a:avLst/>
            </a:prstGeom>
          </xdr:spPr>
        </xdr:pic>
      </xdr:grpSp>
      <xdr:pic>
        <xdr:nvPicPr>
          <xdr:cNvPr id="37" name="Imagem 36" descr="Mascoteria – Mascotes e Personagens 3D – Mascotes incríveis ...">
            <a:extLst>
              <a:ext uri="{FF2B5EF4-FFF2-40B4-BE49-F238E27FC236}">
                <a16:creationId xmlns:a16="http://schemas.microsoft.com/office/drawing/2014/main" id="{F008720E-F1BE-D4B4-D99E-EA01573EECA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020429" y="285750"/>
            <a:ext cx="783618" cy="70064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0</xdr:colOff>
      <xdr:row>0</xdr:row>
      <xdr:rowOff>166687</xdr:rowOff>
    </xdr:from>
    <xdr:to>
      <xdr:col>0</xdr:col>
      <xdr:colOff>2452687</xdr:colOff>
      <xdr:row>4</xdr:row>
      <xdr:rowOff>142875</xdr:rowOff>
    </xdr:to>
    <xdr:sp macro="" textlink="">
      <xdr:nvSpPr>
        <xdr:cNvPr id="41" name="Retângulo: Cantos Arredondados 40">
          <a:extLst>
            <a:ext uri="{FF2B5EF4-FFF2-40B4-BE49-F238E27FC236}">
              <a16:creationId xmlns:a16="http://schemas.microsoft.com/office/drawing/2014/main" id="{CD581C64-F289-2E07-BF35-09B1BF204ABD}"/>
            </a:ext>
          </a:extLst>
        </xdr:cNvPr>
        <xdr:cNvSpPr/>
      </xdr:nvSpPr>
      <xdr:spPr>
        <a:xfrm>
          <a:off x="0" y="166687"/>
          <a:ext cx="2452687" cy="738188"/>
        </a:xfrm>
        <a:prstGeom prst="roundRect">
          <a:avLst>
            <a:gd name="adj" fmla="val 0"/>
          </a:avLst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0</xdr:colOff>
      <xdr:row>1</xdr:row>
      <xdr:rowOff>130969</xdr:rowOff>
    </xdr:from>
    <xdr:to>
      <xdr:col>0</xdr:col>
      <xdr:colOff>2321719</xdr:colOff>
      <xdr:row>3</xdr:row>
      <xdr:rowOff>142875</xdr:rowOff>
    </xdr:to>
    <xdr:sp macro="" textlink="">
      <xdr:nvSpPr>
        <xdr:cNvPr id="42" name="CaixaDeTexto 41">
          <a:extLst>
            <a:ext uri="{FF2B5EF4-FFF2-40B4-BE49-F238E27FC236}">
              <a16:creationId xmlns:a16="http://schemas.microsoft.com/office/drawing/2014/main" id="{308D640C-7ECD-3584-4AEF-A4F7D83B1643}"/>
            </a:ext>
          </a:extLst>
        </xdr:cNvPr>
        <xdr:cNvSpPr txBox="1"/>
      </xdr:nvSpPr>
      <xdr:spPr>
        <a:xfrm>
          <a:off x="0" y="321469"/>
          <a:ext cx="2321719" cy="3929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b="1" kern="12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Money APP</a:t>
          </a:r>
        </a:p>
      </xdr:txBody>
    </xdr:sp>
    <xdr:clientData/>
  </xdr:twoCellAnchor>
  <xdr:twoCellAnchor editAs="oneCell">
    <xdr:from>
      <xdr:col>0</xdr:col>
      <xdr:colOff>1762125</xdr:colOff>
      <xdr:row>1</xdr:row>
      <xdr:rowOff>0</xdr:rowOff>
    </xdr:from>
    <xdr:to>
      <xdr:col>0</xdr:col>
      <xdr:colOff>2452687</xdr:colOff>
      <xdr:row>4</xdr:row>
      <xdr:rowOff>119062</xdr:rowOff>
    </xdr:to>
    <xdr:pic>
      <xdr:nvPicPr>
        <xdr:cNvPr id="44" name="Gráfico 43" descr="Dinheiro com preenchimento sólido">
          <a:extLst>
            <a:ext uri="{FF2B5EF4-FFF2-40B4-BE49-F238E27FC236}">
              <a16:creationId xmlns:a16="http://schemas.microsoft.com/office/drawing/2014/main" id="{E54CB87A-636C-FA70-C093-C6A938809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762125" y="190500"/>
          <a:ext cx="690562" cy="690562"/>
        </a:xfrm>
        <a:prstGeom prst="rect">
          <a:avLst/>
        </a:prstGeom>
      </xdr:spPr>
    </xdr:pic>
    <xdr:clientData/>
  </xdr:twoCellAnchor>
  <xdr:twoCellAnchor>
    <xdr:from>
      <xdr:col>12</xdr:col>
      <xdr:colOff>47623</xdr:colOff>
      <xdr:row>6</xdr:row>
      <xdr:rowOff>135711</xdr:rowOff>
    </xdr:from>
    <xdr:to>
      <xdr:col>20</xdr:col>
      <xdr:colOff>119062</xdr:colOff>
      <xdr:row>26</xdr:row>
      <xdr:rowOff>69056</xdr:rowOff>
    </xdr:to>
    <xdr:grpSp>
      <xdr:nvGrpSpPr>
        <xdr:cNvPr id="55" name="Agrupar 54">
          <a:extLst>
            <a:ext uri="{FF2B5EF4-FFF2-40B4-BE49-F238E27FC236}">
              <a16:creationId xmlns:a16="http://schemas.microsoft.com/office/drawing/2014/main" id="{461B1D64-2BC2-9D55-109B-9588E345E093}"/>
            </a:ext>
          </a:extLst>
        </xdr:cNvPr>
        <xdr:cNvGrpSpPr/>
      </xdr:nvGrpSpPr>
      <xdr:grpSpPr>
        <a:xfrm>
          <a:off x="9191623" y="1278711"/>
          <a:ext cx="4929189" cy="3743345"/>
          <a:chOff x="8284368" y="1278711"/>
          <a:chExt cx="4929189" cy="3743345"/>
        </a:xfrm>
      </xdr:grpSpPr>
      <xdr:grpSp>
        <xdr:nvGrpSpPr>
          <xdr:cNvPr id="48" name="Agrupar 47">
            <a:extLst>
              <a:ext uri="{FF2B5EF4-FFF2-40B4-BE49-F238E27FC236}">
                <a16:creationId xmlns:a16="http://schemas.microsoft.com/office/drawing/2014/main" id="{28BA221F-7A0B-174F-3187-E3F49B5837C7}"/>
              </a:ext>
            </a:extLst>
          </xdr:cNvPr>
          <xdr:cNvGrpSpPr/>
        </xdr:nvGrpSpPr>
        <xdr:grpSpPr>
          <a:xfrm>
            <a:off x="8284368" y="1307306"/>
            <a:ext cx="4929189" cy="3714750"/>
            <a:chOff x="2690812" y="95251"/>
            <a:chExt cx="4929189" cy="3714750"/>
          </a:xfrm>
        </xdr:grpSpPr>
        <xdr:sp macro="" textlink="">
          <xdr:nvSpPr>
            <xdr:cNvPr id="52" name="Retângulo: Cantos Arredondados 51">
              <a:extLst>
                <a:ext uri="{FF2B5EF4-FFF2-40B4-BE49-F238E27FC236}">
                  <a16:creationId xmlns:a16="http://schemas.microsoft.com/office/drawing/2014/main" id="{3941902D-EFFD-C37D-B777-C24D3BE31656}"/>
                </a:ext>
              </a:extLst>
            </xdr:cNvPr>
            <xdr:cNvSpPr/>
          </xdr:nvSpPr>
          <xdr:spPr>
            <a:xfrm>
              <a:off x="2714635" y="357189"/>
              <a:ext cx="4905366" cy="3452812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53" name="Retângulo: Cantos Superiores Arredondados 52">
              <a:extLst>
                <a:ext uri="{FF2B5EF4-FFF2-40B4-BE49-F238E27FC236}">
                  <a16:creationId xmlns:a16="http://schemas.microsoft.com/office/drawing/2014/main" id="{E1FF4459-6467-DFBC-F98D-FA6DE7C9AC7B}"/>
                </a:ext>
              </a:extLst>
            </xdr:cNvPr>
            <xdr:cNvSpPr/>
          </xdr:nvSpPr>
          <xdr:spPr>
            <a:xfrm>
              <a:off x="2690812" y="95251"/>
              <a:ext cx="4893469" cy="654844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FB6F54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</xdr:grpSp>
      <xdr:sp macro="" textlink="">
        <xdr:nvSpPr>
          <xdr:cNvPr id="50" name="CaixaDeTexto 49">
            <a:extLst>
              <a:ext uri="{FF2B5EF4-FFF2-40B4-BE49-F238E27FC236}">
                <a16:creationId xmlns:a16="http://schemas.microsoft.com/office/drawing/2014/main" id="{AADE18AE-B6F4-131E-79A3-B61DD7555264}"/>
              </a:ext>
            </a:extLst>
          </xdr:cNvPr>
          <xdr:cNvSpPr txBox="1"/>
        </xdr:nvSpPr>
        <xdr:spPr>
          <a:xfrm>
            <a:off x="9141618" y="1462086"/>
            <a:ext cx="2571750" cy="41671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kern="12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ECONOMIAS</a:t>
            </a:r>
          </a:p>
          <a:p>
            <a:endParaRPr lang="pt-BR" sz="2000" kern="12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51" name="Gráfico 50" descr="Cofrinho com preenchimento sólido">
            <a:extLst>
              <a:ext uri="{FF2B5EF4-FFF2-40B4-BE49-F238E27FC236}">
                <a16:creationId xmlns:a16="http://schemas.microsoft.com/office/drawing/2014/main" id="{6C42226D-C20F-F660-E3BD-F6779C10796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96DAC541-7B7A-43D3-8B79-37D633B846F1}">
                <asvg:svgBlip xmlns:asvg="http://schemas.microsoft.com/office/drawing/2016/SVG/main" r:embed="rId14"/>
              </a:ext>
            </a:extLst>
          </a:blip>
          <a:srcRect/>
          <a:stretch/>
        </xdr:blipFill>
        <xdr:spPr>
          <a:xfrm>
            <a:off x="8398648" y="1278711"/>
            <a:ext cx="683439" cy="683439"/>
          </a:xfrm>
          <a:prstGeom prst="rect">
            <a:avLst/>
          </a:prstGeom>
        </xdr:spPr>
      </xdr:pic>
      <xdr:graphicFrame macro="">
        <xdr:nvGraphicFramePr>
          <xdr:cNvPr id="54" name="Gráfico 53">
            <a:extLst>
              <a:ext uri="{FF2B5EF4-FFF2-40B4-BE49-F238E27FC236}">
                <a16:creationId xmlns:a16="http://schemas.microsoft.com/office/drawing/2014/main" id="{99F854EB-A084-4EB6-B2DB-0C1697F6373A}"/>
              </a:ext>
            </a:extLst>
          </xdr:cNvPr>
          <xdr:cNvGraphicFramePr>
            <a:graphicFrameLocks/>
          </xdr:cNvGraphicFramePr>
        </xdr:nvGraphicFramePr>
        <xdr:xfrm>
          <a:off x="9134475" y="1793081"/>
          <a:ext cx="3228975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68.750600694446" createdVersion="8" refreshedVersion="8" minRefreshableVersion="3" recordCount="44" xr:uid="{448CB259-50F1-488E-AD7B-B0E6F4B6D81B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165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73311062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B618B9-60D0-440F-A6D5-B6CFF5CD61F0}" name="Tabela dinâmica2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G4:H7" firstHeaderRow="1" firstDataRow="1" firstDataCol="1" rowPageCount="1" colPageCount="1"/>
  <pivotFields count="8">
    <pivotField numFmtId="14" showAll="0"/>
    <pivotField numFmtId="1" showAll="0">
      <items count="4">
        <item h="1" x="0"/>
        <item h="1"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5" showAll="0"/>
    <pivotField showAll="0"/>
    <pivotField showAll="0"/>
  </pivotFields>
  <rowFields count="1">
    <field x="3"/>
  </rowFields>
  <rowItems count="3"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165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4DA1CC-7095-45BD-996F-83284733155E}" name="Tabela dinâmica1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C4:D19" firstHeaderRow="1" firstDataRow="1" firstDataCol="1" rowPageCount="1" colPageCount="1"/>
  <pivotFields count="8">
    <pivotField numFmtId="14" showAll="0"/>
    <pivotField numFmtId="1" showAll="0">
      <items count="4">
        <item h="1" x="0"/>
        <item h="1"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5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5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BC41FEA0-6A38-432D-8017-30A6E84F7B97}" sourceName="Mês">
  <pivotTables>
    <pivotTable tabId="3" name="Tabela dinâmica1"/>
    <pivotTable tabId="3" name="Tabela dinâmica2"/>
  </pivotTables>
  <data>
    <tabular pivotCacheId="1733110623">
      <items count="3">
        <i x="0"/>
        <i x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DA816BB8-8327-4B53-A719-883470D0D7E7}" cache="SegmentaçãodeDados_Mês" caption="Mês" style="SlicerStyleDark2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61A501-C7BC-4FA4-B4C2-9EECA5482B99}" name="tbl_operations" displayName="tbl_operations" ref="A1:H45" totalsRowShown="0" headerRowDxfId="9">
  <autoFilter ref="A1:H45" xr:uid="{5861A501-C7BC-4FA4-B4C2-9EECA5482B99}"/>
  <tableColumns count="8">
    <tableColumn id="1" xr3:uid="{6DB94C0E-61DF-4ED3-8353-F88280EF9805}" name="Data" dataDxfId="7"/>
    <tableColumn id="8" xr3:uid="{49FBF1E9-55D3-4A01-B788-ED147DA345C6}" name="Mês" dataDxfId="6">
      <calculatedColumnFormula>MONTH(tbl_operations[[#This Row],[Data]])</calculatedColumnFormula>
    </tableColumn>
    <tableColumn id="2" xr3:uid="{1B706E0A-5306-451F-92A5-31D9F39F1A61}" name="Tipo"/>
    <tableColumn id="3" xr3:uid="{E26F40F6-3683-4680-A5E7-2089467C4EC5}" name="Categoria"/>
    <tableColumn id="4" xr3:uid="{01F65739-25D1-44F3-ACE7-8546D9BCC475}" name="Descrição"/>
    <tableColumn id="5" xr3:uid="{6E895D8A-668A-4F83-964B-DC1959E472B1}" name="Valor" dataDxfId="8"/>
    <tableColumn id="6" xr3:uid="{DD980233-9B9A-4937-A656-0063562B545E}" name="Operação Bancária"/>
    <tableColumn id="7" xr3:uid="{AA805D9A-CDF5-45A5-9C56-E87D1881DF5F}" name="Statu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A03A873-E0B8-43AF-9F69-E9665C75A053}" name="Tabela3" displayName="Tabela3" ref="C7:D20" headerRowDxfId="3">
  <autoFilter ref="C7:D20" xr:uid="{7A03A873-E0B8-43AF-9F69-E9665C75A053}"/>
  <tableColumns count="2">
    <tableColumn id="1" xr3:uid="{8DE48C2B-BCC8-4D74-9551-076AD48E1A6A}" name="Data de Lançamento " totalsRowLabel="11/01/2025" totalsRowDxfId="0"/>
    <tableColumn id="2" xr3:uid="{0C5F32BE-0359-4B82-875B-1A9EFFD7C644}" name="Depósito Reservado" totalsRowFunction="custom" dataDxfId="2" totalsRowDxfId="1">
      <totalsRowFormula>RANDBETWEEN(10,500)</totalsRow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6D17D-E21D-40EF-A503-93CA35247E27}">
  <sheetPr>
    <tabColor rgb="FF00B0F0"/>
  </sheetPr>
  <dimension ref="A1:H45"/>
  <sheetViews>
    <sheetView workbookViewId="0">
      <selection activeCell="A2" sqref="A2"/>
    </sheetView>
  </sheetViews>
  <sheetFormatPr defaultColWidth="26.42578125" defaultRowHeight="15" x14ac:dyDescent="0.25"/>
  <cols>
    <col min="1" max="1" width="10.42578125" bestFit="1" customWidth="1"/>
    <col min="2" max="2" width="9.28515625" bestFit="1" customWidth="1"/>
    <col min="3" max="3" width="9.42578125" bestFit="1" customWidth="1"/>
    <col min="4" max="4" width="21.140625" bestFit="1" customWidth="1"/>
    <col min="5" max="5" width="34.140625" bestFit="1" customWidth="1"/>
    <col min="6" max="6" width="10.7109375" bestFit="1" customWidth="1"/>
    <col min="7" max="7" width="22.42578125" bestFit="1" customWidth="1"/>
    <col min="8" max="8" width="11.28515625" bestFit="1" customWidth="1"/>
  </cols>
  <sheetData>
    <row r="1" spans="1:8" x14ac:dyDescent="0.25">
      <c r="A1" s="3" t="s">
        <v>0</v>
      </c>
      <c r="B1" s="3" t="s">
        <v>75</v>
      </c>
      <c r="C1" s="1" t="s">
        <v>1</v>
      </c>
      <c r="D1" s="1" t="s">
        <v>4</v>
      </c>
      <c r="E1" s="1" t="s">
        <v>2</v>
      </c>
      <c r="F1" s="1" t="s">
        <v>3</v>
      </c>
      <c r="G1" s="1" t="s">
        <v>5</v>
      </c>
      <c r="H1" s="1" t="s">
        <v>6</v>
      </c>
    </row>
    <row r="2" spans="1:8" x14ac:dyDescent="0.25">
      <c r="A2" s="2">
        <v>45505</v>
      </c>
      <c r="B2" s="10">
        <f>MONTH(tbl_operations[[#This Row],[Data]])</f>
        <v>8</v>
      </c>
      <c r="C2" t="s">
        <v>7</v>
      </c>
      <c r="D2" t="s">
        <v>8</v>
      </c>
      <c r="E2" t="s">
        <v>9</v>
      </c>
      <c r="F2" s="4">
        <v>5000</v>
      </c>
      <c r="G2" t="s">
        <v>10</v>
      </c>
      <c r="H2" t="s">
        <v>11</v>
      </c>
    </row>
    <row r="3" spans="1:8" x14ac:dyDescent="0.25">
      <c r="A3" s="2">
        <v>45505</v>
      </c>
      <c r="B3" s="10">
        <f>MONTH(tbl_operations[[#This Row],[Data]])</f>
        <v>8</v>
      </c>
      <c r="C3" t="s">
        <v>12</v>
      </c>
      <c r="D3" t="s">
        <v>13</v>
      </c>
      <c r="E3" t="s">
        <v>14</v>
      </c>
      <c r="F3" s="4">
        <v>550</v>
      </c>
      <c r="G3" t="s">
        <v>15</v>
      </c>
      <c r="H3" t="s">
        <v>16</v>
      </c>
    </row>
    <row r="4" spans="1:8" x14ac:dyDescent="0.25">
      <c r="A4" s="2">
        <v>45507</v>
      </c>
      <c r="B4" s="10">
        <f>MONTH(tbl_operations[[#This Row],[Data]])</f>
        <v>8</v>
      </c>
      <c r="C4" t="s">
        <v>12</v>
      </c>
      <c r="D4" t="s">
        <v>17</v>
      </c>
      <c r="E4" t="s">
        <v>18</v>
      </c>
      <c r="F4" s="4">
        <v>300</v>
      </c>
      <c r="G4" t="s">
        <v>19</v>
      </c>
      <c r="H4" t="s">
        <v>20</v>
      </c>
    </row>
    <row r="5" spans="1:8" x14ac:dyDescent="0.25">
      <c r="A5" s="2">
        <v>45509</v>
      </c>
      <c r="B5" s="10">
        <f>MONTH(tbl_operations[[#This Row],[Data]])</f>
        <v>8</v>
      </c>
      <c r="C5" t="s">
        <v>12</v>
      </c>
      <c r="D5" t="s">
        <v>21</v>
      </c>
      <c r="E5" t="s">
        <v>22</v>
      </c>
      <c r="F5" s="4">
        <v>120</v>
      </c>
      <c r="G5" t="s">
        <v>19</v>
      </c>
      <c r="H5" t="s">
        <v>20</v>
      </c>
    </row>
    <row r="6" spans="1:8" x14ac:dyDescent="0.25">
      <c r="A6" s="2">
        <v>45511</v>
      </c>
      <c r="B6" s="10">
        <f>MONTH(tbl_operations[[#This Row],[Data]])</f>
        <v>8</v>
      </c>
      <c r="C6" t="s">
        <v>12</v>
      </c>
      <c r="D6" t="s">
        <v>23</v>
      </c>
      <c r="E6" t="s">
        <v>24</v>
      </c>
      <c r="F6" s="4">
        <v>250</v>
      </c>
      <c r="G6" t="s">
        <v>10</v>
      </c>
      <c r="H6" t="s">
        <v>20</v>
      </c>
    </row>
    <row r="7" spans="1:8" x14ac:dyDescent="0.25">
      <c r="A7" s="2">
        <v>45514</v>
      </c>
      <c r="B7" s="10">
        <f>MONTH(tbl_operations[[#This Row],[Data]])</f>
        <v>8</v>
      </c>
      <c r="C7" t="s">
        <v>12</v>
      </c>
      <c r="D7" t="s">
        <v>25</v>
      </c>
      <c r="E7" t="s">
        <v>26</v>
      </c>
      <c r="F7" s="4">
        <v>400</v>
      </c>
      <c r="G7" t="s">
        <v>15</v>
      </c>
      <c r="H7" t="s">
        <v>16</v>
      </c>
    </row>
    <row r="8" spans="1:8" x14ac:dyDescent="0.25">
      <c r="A8" s="2">
        <v>45516</v>
      </c>
      <c r="B8" s="10">
        <f>MONTH(tbl_operations[[#This Row],[Data]])</f>
        <v>8</v>
      </c>
      <c r="C8" t="s">
        <v>12</v>
      </c>
      <c r="D8" t="s">
        <v>27</v>
      </c>
      <c r="E8" t="s">
        <v>28</v>
      </c>
      <c r="F8" s="4">
        <v>600</v>
      </c>
      <c r="G8" t="s">
        <v>19</v>
      </c>
      <c r="H8" t="s">
        <v>16</v>
      </c>
    </row>
    <row r="9" spans="1:8" x14ac:dyDescent="0.25">
      <c r="A9" s="2">
        <v>45519</v>
      </c>
      <c r="B9" s="10">
        <f>MONTH(tbl_operations[[#This Row],[Data]])</f>
        <v>8</v>
      </c>
      <c r="C9" t="s">
        <v>7</v>
      </c>
      <c r="D9" t="s">
        <v>29</v>
      </c>
      <c r="E9" t="s">
        <v>30</v>
      </c>
      <c r="F9" s="4">
        <v>800</v>
      </c>
      <c r="G9" t="s">
        <v>10</v>
      </c>
      <c r="H9" t="s">
        <v>11</v>
      </c>
    </row>
    <row r="10" spans="1:8" x14ac:dyDescent="0.25">
      <c r="A10" s="2">
        <v>45519</v>
      </c>
      <c r="B10" s="10">
        <f>MONTH(tbl_operations[[#This Row],[Data]])</f>
        <v>8</v>
      </c>
      <c r="C10" t="s">
        <v>12</v>
      </c>
      <c r="D10" t="s">
        <v>31</v>
      </c>
      <c r="E10" t="s">
        <v>32</v>
      </c>
      <c r="F10" s="4">
        <v>150</v>
      </c>
      <c r="G10" t="s">
        <v>10</v>
      </c>
      <c r="H10" t="s">
        <v>20</v>
      </c>
    </row>
    <row r="11" spans="1:8" x14ac:dyDescent="0.25">
      <c r="A11" s="2">
        <v>45522</v>
      </c>
      <c r="B11" s="10">
        <f>MONTH(tbl_operations[[#This Row],[Data]])</f>
        <v>8</v>
      </c>
      <c r="C11" t="s">
        <v>12</v>
      </c>
      <c r="D11" t="s">
        <v>33</v>
      </c>
      <c r="E11" t="s">
        <v>34</v>
      </c>
      <c r="F11" s="4">
        <v>1200</v>
      </c>
      <c r="G11" t="s">
        <v>19</v>
      </c>
      <c r="H11" t="s">
        <v>16</v>
      </c>
    </row>
    <row r="12" spans="1:8" x14ac:dyDescent="0.25">
      <c r="A12" s="2">
        <v>45524</v>
      </c>
      <c r="B12" s="10">
        <f>MONTH(tbl_operations[[#This Row],[Data]])</f>
        <v>8</v>
      </c>
      <c r="C12" t="s">
        <v>12</v>
      </c>
      <c r="D12" t="s">
        <v>35</v>
      </c>
      <c r="E12" t="s">
        <v>36</v>
      </c>
      <c r="F12" s="4">
        <v>450</v>
      </c>
      <c r="G12" t="s">
        <v>15</v>
      </c>
      <c r="H12" t="s">
        <v>20</v>
      </c>
    </row>
    <row r="13" spans="1:8" x14ac:dyDescent="0.25">
      <c r="A13" s="2">
        <v>45526</v>
      </c>
      <c r="B13" s="10">
        <f>MONTH(tbl_operations[[#This Row],[Data]])</f>
        <v>8</v>
      </c>
      <c r="C13" t="s">
        <v>12</v>
      </c>
      <c r="D13" t="s">
        <v>37</v>
      </c>
      <c r="E13" t="s">
        <v>38</v>
      </c>
      <c r="F13" s="4">
        <v>180</v>
      </c>
      <c r="G13" t="s">
        <v>10</v>
      </c>
      <c r="H13" t="s">
        <v>16</v>
      </c>
    </row>
    <row r="14" spans="1:8" x14ac:dyDescent="0.25">
      <c r="A14" s="2">
        <v>45528</v>
      </c>
      <c r="B14" s="10">
        <f>MONTH(tbl_operations[[#This Row],[Data]])</f>
        <v>8</v>
      </c>
      <c r="C14" t="s">
        <v>12</v>
      </c>
      <c r="D14" t="s">
        <v>39</v>
      </c>
      <c r="E14" t="s">
        <v>40</v>
      </c>
      <c r="F14" s="4">
        <v>80</v>
      </c>
      <c r="G14" t="s">
        <v>15</v>
      </c>
      <c r="H14" t="s">
        <v>20</v>
      </c>
    </row>
    <row r="15" spans="1:8" x14ac:dyDescent="0.25">
      <c r="A15" s="2">
        <v>45532</v>
      </c>
      <c r="B15" s="10">
        <f>MONTH(tbl_operations[[#This Row],[Data]])</f>
        <v>8</v>
      </c>
      <c r="C15" t="s">
        <v>12</v>
      </c>
      <c r="D15" t="s">
        <v>41</v>
      </c>
      <c r="E15" t="s">
        <v>42</v>
      </c>
      <c r="F15" s="4">
        <v>200</v>
      </c>
      <c r="G15" t="s">
        <v>15</v>
      </c>
      <c r="H15" t="s">
        <v>20</v>
      </c>
    </row>
    <row r="16" spans="1:8" x14ac:dyDescent="0.25">
      <c r="A16" s="2">
        <v>45534</v>
      </c>
      <c r="B16" s="10">
        <f>MONTH(tbl_operations[[#This Row],[Data]])</f>
        <v>8</v>
      </c>
      <c r="C16" t="s">
        <v>12</v>
      </c>
      <c r="D16" t="s">
        <v>43</v>
      </c>
      <c r="E16" t="s">
        <v>44</v>
      </c>
      <c r="F16" s="4">
        <v>750</v>
      </c>
      <c r="G16" t="s">
        <v>10</v>
      </c>
      <c r="H16" t="s">
        <v>16</v>
      </c>
    </row>
    <row r="17" spans="1:8" x14ac:dyDescent="0.25">
      <c r="A17" s="2">
        <v>45535</v>
      </c>
      <c r="B17" s="10">
        <f>MONTH(tbl_operations[[#This Row],[Data]])</f>
        <v>8</v>
      </c>
      <c r="C17" t="s">
        <v>12</v>
      </c>
      <c r="D17" t="s">
        <v>45</v>
      </c>
      <c r="E17" t="s">
        <v>46</v>
      </c>
      <c r="F17" s="4">
        <v>350</v>
      </c>
      <c r="G17" t="s">
        <v>19</v>
      </c>
      <c r="H17" t="s">
        <v>20</v>
      </c>
    </row>
    <row r="18" spans="1:8" x14ac:dyDescent="0.25">
      <c r="A18" s="2">
        <v>45536</v>
      </c>
      <c r="B18" s="10">
        <f>MONTH(tbl_operations[[#This Row],[Data]])</f>
        <v>9</v>
      </c>
      <c r="C18" t="s">
        <v>7</v>
      </c>
      <c r="D18" t="s">
        <v>8</v>
      </c>
      <c r="E18" t="s">
        <v>9</v>
      </c>
      <c r="F18" s="4">
        <v>5000</v>
      </c>
      <c r="G18" t="s">
        <v>10</v>
      </c>
      <c r="H18" t="s">
        <v>11</v>
      </c>
    </row>
    <row r="19" spans="1:8" x14ac:dyDescent="0.25">
      <c r="A19" s="2">
        <v>45537</v>
      </c>
      <c r="B19" s="10">
        <f>MONTH(tbl_operations[[#This Row],[Data]])</f>
        <v>9</v>
      </c>
      <c r="C19" t="s">
        <v>12</v>
      </c>
      <c r="D19" t="s">
        <v>13</v>
      </c>
      <c r="E19" t="s">
        <v>14</v>
      </c>
      <c r="F19" s="4">
        <v>450</v>
      </c>
      <c r="G19" t="s">
        <v>15</v>
      </c>
      <c r="H19" t="s">
        <v>16</v>
      </c>
    </row>
    <row r="20" spans="1:8" x14ac:dyDescent="0.25">
      <c r="A20" s="2">
        <v>45540</v>
      </c>
      <c r="B20" s="10">
        <f>MONTH(tbl_operations[[#This Row],[Data]])</f>
        <v>9</v>
      </c>
      <c r="C20" t="s">
        <v>12</v>
      </c>
      <c r="D20" t="s">
        <v>17</v>
      </c>
      <c r="E20" t="s">
        <v>18</v>
      </c>
      <c r="F20" s="4">
        <v>300</v>
      </c>
      <c r="G20" t="s">
        <v>15</v>
      </c>
      <c r="H20" t="s">
        <v>20</v>
      </c>
    </row>
    <row r="21" spans="1:8" x14ac:dyDescent="0.25">
      <c r="A21" s="2">
        <v>45543</v>
      </c>
      <c r="B21" s="10">
        <f>MONTH(tbl_operations[[#This Row],[Data]])</f>
        <v>9</v>
      </c>
      <c r="C21" t="s">
        <v>12</v>
      </c>
      <c r="D21" t="s">
        <v>21</v>
      </c>
      <c r="E21" t="s">
        <v>47</v>
      </c>
      <c r="F21" s="4">
        <v>200</v>
      </c>
      <c r="G21" t="s">
        <v>10</v>
      </c>
      <c r="H21" t="s">
        <v>20</v>
      </c>
    </row>
    <row r="22" spans="1:8" x14ac:dyDescent="0.25">
      <c r="A22" s="2">
        <v>45546</v>
      </c>
      <c r="B22" s="10">
        <f>MONTH(tbl_operations[[#This Row],[Data]])</f>
        <v>9</v>
      </c>
      <c r="C22" t="s">
        <v>12</v>
      </c>
      <c r="D22" t="s">
        <v>23</v>
      </c>
      <c r="E22" t="s">
        <v>48</v>
      </c>
      <c r="F22" s="4">
        <v>600</v>
      </c>
      <c r="G22" t="s">
        <v>15</v>
      </c>
      <c r="H22" t="s">
        <v>16</v>
      </c>
    </row>
    <row r="23" spans="1:8" x14ac:dyDescent="0.25">
      <c r="A23" s="2">
        <v>45549</v>
      </c>
      <c r="B23" s="10">
        <f>MONTH(tbl_operations[[#This Row],[Data]])</f>
        <v>9</v>
      </c>
      <c r="C23" t="s">
        <v>12</v>
      </c>
      <c r="D23" t="s">
        <v>25</v>
      </c>
      <c r="E23" t="s">
        <v>26</v>
      </c>
      <c r="F23" s="4">
        <v>350</v>
      </c>
      <c r="G23" t="s">
        <v>10</v>
      </c>
      <c r="H23" t="s">
        <v>20</v>
      </c>
    </row>
    <row r="24" spans="1:8" x14ac:dyDescent="0.25">
      <c r="A24" s="2">
        <v>45552</v>
      </c>
      <c r="B24" s="10">
        <f>MONTH(tbl_operations[[#This Row],[Data]])</f>
        <v>9</v>
      </c>
      <c r="C24" t="s">
        <v>12</v>
      </c>
      <c r="D24" t="s">
        <v>27</v>
      </c>
      <c r="E24" t="s">
        <v>49</v>
      </c>
      <c r="F24" s="4">
        <v>500</v>
      </c>
      <c r="G24" t="s">
        <v>19</v>
      </c>
      <c r="H24" t="s">
        <v>16</v>
      </c>
    </row>
    <row r="25" spans="1:8" x14ac:dyDescent="0.25">
      <c r="A25" s="2">
        <v>45555</v>
      </c>
      <c r="B25" s="10">
        <f>MONTH(tbl_operations[[#This Row],[Data]])</f>
        <v>9</v>
      </c>
      <c r="C25" t="s">
        <v>7</v>
      </c>
      <c r="D25" t="s">
        <v>50</v>
      </c>
      <c r="E25" t="s">
        <v>51</v>
      </c>
      <c r="F25" s="4">
        <v>1200</v>
      </c>
      <c r="G25" t="s">
        <v>10</v>
      </c>
      <c r="H25" t="s">
        <v>11</v>
      </c>
    </row>
    <row r="26" spans="1:8" x14ac:dyDescent="0.25">
      <c r="A26" s="2">
        <v>45555</v>
      </c>
      <c r="B26" s="10">
        <f>MONTH(tbl_operations[[#This Row],[Data]])</f>
        <v>9</v>
      </c>
      <c r="C26" t="s">
        <v>12</v>
      </c>
      <c r="D26" t="s">
        <v>31</v>
      </c>
      <c r="E26" t="s">
        <v>52</v>
      </c>
      <c r="F26" s="4">
        <v>800</v>
      </c>
      <c r="G26" t="s">
        <v>10</v>
      </c>
      <c r="H26" t="s">
        <v>20</v>
      </c>
    </row>
    <row r="27" spans="1:8" x14ac:dyDescent="0.25">
      <c r="A27" s="2">
        <v>45558</v>
      </c>
      <c r="B27" s="10">
        <f>MONTH(tbl_operations[[#This Row],[Data]])</f>
        <v>9</v>
      </c>
      <c r="C27" t="s">
        <v>12</v>
      </c>
      <c r="D27" t="s">
        <v>33</v>
      </c>
      <c r="E27" t="s">
        <v>53</v>
      </c>
      <c r="F27" s="4">
        <v>1500</v>
      </c>
      <c r="G27" t="s">
        <v>19</v>
      </c>
      <c r="H27" t="s">
        <v>16</v>
      </c>
    </row>
    <row r="28" spans="1:8" x14ac:dyDescent="0.25">
      <c r="A28" s="2">
        <v>45561</v>
      </c>
      <c r="B28" s="10">
        <f>MONTH(tbl_operations[[#This Row],[Data]])</f>
        <v>9</v>
      </c>
      <c r="C28" t="s">
        <v>12</v>
      </c>
      <c r="D28" t="s">
        <v>54</v>
      </c>
      <c r="E28" t="s">
        <v>55</v>
      </c>
      <c r="F28" s="4">
        <v>250</v>
      </c>
      <c r="G28" t="s">
        <v>15</v>
      </c>
      <c r="H28" t="s">
        <v>20</v>
      </c>
    </row>
    <row r="29" spans="1:8" x14ac:dyDescent="0.25">
      <c r="A29" s="2">
        <v>45564</v>
      </c>
      <c r="B29" s="10">
        <f>MONTH(tbl_operations[[#This Row],[Data]])</f>
        <v>9</v>
      </c>
      <c r="C29" t="s">
        <v>12</v>
      </c>
      <c r="D29" t="s">
        <v>37</v>
      </c>
      <c r="E29" t="s">
        <v>56</v>
      </c>
      <c r="F29" s="4">
        <v>400</v>
      </c>
      <c r="G29" t="s">
        <v>19</v>
      </c>
      <c r="H29" t="s">
        <v>16</v>
      </c>
    </row>
    <row r="30" spans="1:8" x14ac:dyDescent="0.25">
      <c r="A30" s="2">
        <v>45566</v>
      </c>
      <c r="B30" s="10">
        <f>MONTH(tbl_operations[[#This Row],[Data]])</f>
        <v>10</v>
      </c>
      <c r="C30" t="s">
        <v>7</v>
      </c>
      <c r="D30" t="s">
        <v>8</v>
      </c>
      <c r="E30" t="s">
        <v>9</v>
      </c>
      <c r="F30" s="4">
        <v>5000</v>
      </c>
      <c r="G30" t="s">
        <v>10</v>
      </c>
      <c r="H30" t="s">
        <v>11</v>
      </c>
    </row>
    <row r="31" spans="1:8" x14ac:dyDescent="0.25">
      <c r="A31" s="2">
        <v>45566</v>
      </c>
      <c r="B31" s="10">
        <f>MONTH(tbl_operations[[#This Row],[Data]])</f>
        <v>10</v>
      </c>
      <c r="C31" t="s">
        <v>12</v>
      </c>
      <c r="D31" t="s">
        <v>13</v>
      </c>
      <c r="E31" t="s">
        <v>14</v>
      </c>
      <c r="F31" s="4">
        <v>600</v>
      </c>
      <c r="G31" t="s">
        <v>15</v>
      </c>
      <c r="H31" t="s">
        <v>16</v>
      </c>
    </row>
    <row r="32" spans="1:8" x14ac:dyDescent="0.25">
      <c r="A32" s="2">
        <v>45568</v>
      </c>
      <c r="B32" s="10">
        <f>MONTH(tbl_operations[[#This Row],[Data]])</f>
        <v>10</v>
      </c>
      <c r="C32" t="s">
        <v>12</v>
      </c>
      <c r="D32" t="s">
        <v>17</v>
      </c>
      <c r="E32" t="s">
        <v>57</v>
      </c>
      <c r="F32" s="4">
        <v>200</v>
      </c>
      <c r="G32" t="s">
        <v>19</v>
      </c>
      <c r="H32" t="s">
        <v>20</v>
      </c>
    </row>
    <row r="33" spans="1:8" x14ac:dyDescent="0.25">
      <c r="A33" s="2">
        <v>45570</v>
      </c>
      <c r="B33" s="10">
        <f>MONTH(tbl_operations[[#This Row],[Data]])</f>
        <v>10</v>
      </c>
      <c r="C33" t="s">
        <v>12</v>
      </c>
      <c r="D33" t="s">
        <v>21</v>
      </c>
      <c r="E33" t="s">
        <v>58</v>
      </c>
      <c r="F33" s="4">
        <v>180</v>
      </c>
      <c r="G33" t="s">
        <v>10</v>
      </c>
      <c r="H33" t="s">
        <v>20</v>
      </c>
    </row>
    <row r="34" spans="1:8" x14ac:dyDescent="0.25">
      <c r="A34" s="2">
        <v>45573</v>
      </c>
      <c r="B34" s="10">
        <f>MONTH(tbl_operations[[#This Row],[Data]])</f>
        <v>10</v>
      </c>
      <c r="C34" t="s">
        <v>12</v>
      </c>
      <c r="D34" t="s">
        <v>23</v>
      </c>
      <c r="E34" t="s">
        <v>59</v>
      </c>
      <c r="F34" s="4">
        <v>120</v>
      </c>
      <c r="G34" t="s">
        <v>15</v>
      </c>
      <c r="H34" t="s">
        <v>16</v>
      </c>
    </row>
    <row r="35" spans="1:8" x14ac:dyDescent="0.25">
      <c r="A35" s="2">
        <v>45575</v>
      </c>
      <c r="B35" s="10">
        <f>MONTH(tbl_operations[[#This Row],[Data]])</f>
        <v>10</v>
      </c>
      <c r="C35" t="s">
        <v>12</v>
      </c>
      <c r="D35" t="s">
        <v>25</v>
      </c>
      <c r="E35" t="s">
        <v>60</v>
      </c>
      <c r="F35" s="4">
        <v>350</v>
      </c>
      <c r="G35" t="s">
        <v>19</v>
      </c>
      <c r="H35" t="s">
        <v>16</v>
      </c>
    </row>
    <row r="36" spans="1:8" x14ac:dyDescent="0.25">
      <c r="A36" s="2">
        <v>45578</v>
      </c>
      <c r="B36" s="10">
        <f>MONTH(tbl_operations[[#This Row],[Data]])</f>
        <v>10</v>
      </c>
      <c r="C36" t="s">
        <v>12</v>
      </c>
      <c r="D36" t="s">
        <v>27</v>
      </c>
      <c r="E36" t="s">
        <v>61</v>
      </c>
      <c r="F36" s="4">
        <v>400</v>
      </c>
      <c r="G36" t="s">
        <v>10</v>
      </c>
      <c r="H36" t="s">
        <v>20</v>
      </c>
    </row>
    <row r="37" spans="1:8" x14ac:dyDescent="0.25">
      <c r="A37" s="2">
        <v>45580</v>
      </c>
      <c r="B37" s="10">
        <f>MONTH(tbl_operations[[#This Row],[Data]])</f>
        <v>10</v>
      </c>
      <c r="C37" t="s">
        <v>12</v>
      </c>
      <c r="D37" t="s">
        <v>31</v>
      </c>
      <c r="E37" t="s">
        <v>62</v>
      </c>
      <c r="F37" s="4">
        <v>450</v>
      </c>
      <c r="G37" t="s">
        <v>15</v>
      </c>
      <c r="H37" t="s">
        <v>20</v>
      </c>
    </row>
    <row r="38" spans="1:8" x14ac:dyDescent="0.25">
      <c r="A38" s="2">
        <v>45583</v>
      </c>
      <c r="B38" s="10">
        <f>MONTH(tbl_operations[[#This Row],[Data]])</f>
        <v>10</v>
      </c>
      <c r="C38" t="s">
        <v>7</v>
      </c>
      <c r="D38" t="s">
        <v>63</v>
      </c>
      <c r="E38" t="s">
        <v>64</v>
      </c>
      <c r="F38" s="4">
        <v>1500</v>
      </c>
      <c r="G38" t="s">
        <v>10</v>
      </c>
      <c r="H38" t="s">
        <v>11</v>
      </c>
    </row>
    <row r="39" spans="1:8" x14ac:dyDescent="0.25">
      <c r="A39" s="2">
        <v>45583</v>
      </c>
      <c r="B39" s="10">
        <f>MONTH(tbl_operations[[#This Row],[Data]])</f>
        <v>10</v>
      </c>
      <c r="C39" t="s">
        <v>12</v>
      </c>
      <c r="D39" t="s">
        <v>33</v>
      </c>
      <c r="E39" t="s">
        <v>65</v>
      </c>
      <c r="F39" s="4">
        <v>300</v>
      </c>
      <c r="G39" t="s">
        <v>19</v>
      </c>
      <c r="H39" t="s">
        <v>16</v>
      </c>
    </row>
    <row r="40" spans="1:8" x14ac:dyDescent="0.25">
      <c r="A40" s="2">
        <v>45585</v>
      </c>
      <c r="B40" s="10">
        <f>MONTH(tbl_operations[[#This Row],[Data]])</f>
        <v>10</v>
      </c>
      <c r="C40" t="s">
        <v>12</v>
      </c>
      <c r="D40" t="s">
        <v>35</v>
      </c>
      <c r="E40" t="s">
        <v>66</v>
      </c>
      <c r="F40" s="4">
        <v>800</v>
      </c>
      <c r="G40" t="s">
        <v>10</v>
      </c>
      <c r="H40" t="s">
        <v>20</v>
      </c>
    </row>
    <row r="41" spans="1:8" x14ac:dyDescent="0.25">
      <c r="A41" s="2">
        <v>45587</v>
      </c>
      <c r="B41" s="10">
        <f>MONTH(tbl_operations[[#This Row],[Data]])</f>
        <v>10</v>
      </c>
      <c r="C41" t="s">
        <v>12</v>
      </c>
      <c r="D41" t="s">
        <v>37</v>
      </c>
      <c r="E41" t="s">
        <v>67</v>
      </c>
      <c r="F41" s="4">
        <v>250</v>
      </c>
      <c r="G41" t="s">
        <v>19</v>
      </c>
      <c r="H41" t="s">
        <v>16</v>
      </c>
    </row>
    <row r="42" spans="1:8" x14ac:dyDescent="0.25">
      <c r="A42" s="2">
        <v>45589</v>
      </c>
      <c r="B42" s="10">
        <f>MONTH(tbl_operations[[#This Row],[Data]])</f>
        <v>10</v>
      </c>
      <c r="C42" t="s">
        <v>12</v>
      </c>
      <c r="D42" t="s">
        <v>41</v>
      </c>
      <c r="E42" t="s">
        <v>68</v>
      </c>
      <c r="F42" s="4">
        <v>150</v>
      </c>
      <c r="G42" t="s">
        <v>15</v>
      </c>
      <c r="H42" t="s">
        <v>20</v>
      </c>
    </row>
    <row r="43" spans="1:8" x14ac:dyDescent="0.25">
      <c r="A43" s="2">
        <v>45591</v>
      </c>
      <c r="B43" s="10">
        <f>MONTH(tbl_operations[[#This Row],[Data]])</f>
        <v>10</v>
      </c>
      <c r="C43" t="s">
        <v>12</v>
      </c>
      <c r="D43" t="s">
        <v>39</v>
      </c>
      <c r="E43" t="s">
        <v>69</v>
      </c>
      <c r="F43" s="4">
        <v>250</v>
      </c>
      <c r="G43" t="s">
        <v>10</v>
      </c>
      <c r="H43" t="s">
        <v>16</v>
      </c>
    </row>
    <row r="44" spans="1:8" x14ac:dyDescent="0.25">
      <c r="A44" s="2">
        <v>45595</v>
      </c>
      <c r="B44" s="10">
        <f>MONTH(tbl_operations[[#This Row],[Data]])</f>
        <v>10</v>
      </c>
      <c r="C44" t="s">
        <v>12</v>
      </c>
      <c r="D44" t="s">
        <v>45</v>
      </c>
      <c r="E44" t="s">
        <v>70</v>
      </c>
      <c r="F44" s="4">
        <v>220</v>
      </c>
      <c r="G44" t="s">
        <v>10</v>
      </c>
      <c r="H44" t="s">
        <v>16</v>
      </c>
    </row>
    <row r="45" spans="1:8" x14ac:dyDescent="0.25">
      <c r="A45" s="2">
        <v>45596</v>
      </c>
      <c r="B45" s="10">
        <f>MONTH(tbl_operations[[#This Row],[Data]])</f>
        <v>10</v>
      </c>
      <c r="C45" t="s">
        <v>12</v>
      </c>
      <c r="D45" t="s">
        <v>43</v>
      </c>
      <c r="E45" t="s">
        <v>71</v>
      </c>
      <c r="F45" s="4">
        <v>500</v>
      </c>
      <c r="G45" t="s">
        <v>19</v>
      </c>
      <c r="H45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07127-3039-45BA-A688-0047A2413DBA}">
  <sheetPr>
    <tabColor rgb="FF00B0F0"/>
  </sheetPr>
  <dimension ref="C2:H19"/>
  <sheetViews>
    <sheetView workbookViewId="0">
      <selection activeCell="D6" sqref="D6"/>
    </sheetView>
  </sheetViews>
  <sheetFormatPr defaultRowHeight="15" x14ac:dyDescent="0.25"/>
  <cols>
    <col min="3" max="3" width="21.140625" bestFit="1" customWidth="1"/>
    <col min="4" max="4" width="13.85546875" bestFit="1" customWidth="1"/>
    <col min="7" max="7" width="18.42578125" bestFit="1" customWidth="1"/>
    <col min="8" max="8" width="13.85546875" bestFit="1" customWidth="1"/>
    <col min="9" max="10" width="11.85546875" bestFit="1" customWidth="1"/>
  </cols>
  <sheetData>
    <row r="2" spans="3:8" x14ac:dyDescent="0.25">
      <c r="C2" s="5" t="s">
        <v>1</v>
      </c>
      <c r="D2" t="s">
        <v>12</v>
      </c>
      <c r="G2" s="5" t="s">
        <v>1</v>
      </c>
      <c r="H2" t="s">
        <v>7</v>
      </c>
    </row>
    <row r="4" spans="3:8" x14ac:dyDescent="0.25">
      <c r="C4" s="5" t="s">
        <v>72</v>
      </c>
      <c r="D4" t="s">
        <v>74</v>
      </c>
      <c r="G4" s="5" t="s">
        <v>72</v>
      </c>
      <c r="H4" t="s">
        <v>74</v>
      </c>
    </row>
    <row r="5" spans="3:8" x14ac:dyDescent="0.25">
      <c r="C5" s="6" t="s">
        <v>13</v>
      </c>
      <c r="D5" s="4">
        <v>600</v>
      </c>
      <c r="G5" s="6" t="s">
        <v>8</v>
      </c>
      <c r="H5" s="4">
        <v>5000</v>
      </c>
    </row>
    <row r="6" spans="3:8" x14ac:dyDescent="0.25">
      <c r="C6" s="6" t="s">
        <v>39</v>
      </c>
      <c r="D6" s="4">
        <v>250</v>
      </c>
      <c r="G6" s="6" t="s">
        <v>63</v>
      </c>
      <c r="H6" s="4">
        <v>1500</v>
      </c>
    </row>
    <row r="7" spans="3:8" x14ac:dyDescent="0.25">
      <c r="C7" s="6" t="s">
        <v>25</v>
      </c>
      <c r="D7" s="4">
        <v>350</v>
      </c>
      <c r="G7" s="6" t="s">
        <v>73</v>
      </c>
      <c r="H7" s="4">
        <v>6500</v>
      </c>
    </row>
    <row r="8" spans="3:8" x14ac:dyDescent="0.25">
      <c r="C8" s="6" t="s">
        <v>33</v>
      </c>
      <c r="D8" s="4">
        <v>300</v>
      </c>
    </row>
    <row r="9" spans="3:8" x14ac:dyDescent="0.25">
      <c r="C9" s="6" t="s">
        <v>45</v>
      </c>
      <c r="D9" s="4">
        <v>220</v>
      </c>
    </row>
    <row r="10" spans="3:8" x14ac:dyDescent="0.25">
      <c r="C10" s="6" t="s">
        <v>21</v>
      </c>
      <c r="D10" s="4">
        <v>180</v>
      </c>
    </row>
    <row r="11" spans="3:8" x14ac:dyDescent="0.25">
      <c r="C11" s="6" t="s">
        <v>41</v>
      </c>
      <c r="D11" s="4">
        <v>150</v>
      </c>
    </row>
    <row r="12" spans="3:8" x14ac:dyDescent="0.25">
      <c r="C12" s="6" t="s">
        <v>37</v>
      </c>
      <c r="D12" s="4">
        <v>250</v>
      </c>
    </row>
    <row r="13" spans="3:8" x14ac:dyDescent="0.25">
      <c r="C13" s="6" t="s">
        <v>23</v>
      </c>
      <c r="D13" s="4">
        <v>120</v>
      </c>
    </row>
    <row r="14" spans="3:8" x14ac:dyDescent="0.25">
      <c r="C14" s="6" t="s">
        <v>31</v>
      </c>
      <c r="D14" s="4">
        <v>450</v>
      </c>
    </row>
    <row r="15" spans="3:8" x14ac:dyDescent="0.25">
      <c r="C15" s="6" t="s">
        <v>17</v>
      </c>
      <c r="D15" s="4">
        <v>200</v>
      </c>
    </row>
    <row r="16" spans="3:8" x14ac:dyDescent="0.25">
      <c r="C16" s="6" t="s">
        <v>35</v>
      </c>
      <c r="D16" s="4">
        <v>800</v>
      </c>
    </row>
    <row r="17" spans="3:4" x14ac:dyDescent="0.25">
      <c r="C17" s="6" t="s">
        <v>27</v>
      </c>
      <c r="D17" s="4">
        <v>400</v>
      </c>
    </row>
    <row r="18" spans="3:4" x14ac:dyDescent="0.25">
      <c r="C18" s="6" t="s">
        <v>43</v>
      </c>
      <c r="D18" s="4">
        <v>500</v>
      </c>
    </row>
    <row r="19" spans="3:4" x14ac:dyDescent="0.25">
      <c r="C19" s="6" t="s">
        <v>73</v>
      </c>
      <c r="D19" s="4">
        <v>4770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D80E5-5633-459B-99E3-9EBC6A5BD804}">
  <sheetPr>
    <tabColor rgb="FF00B0F0"/>
  </sheetPr>
  <dimension ref="C1:D20"/>
  <sheetViews>
    <sheetView showGridLines="0" workbookViewId="0">
      <selection activeCell="D6" sqref="D6"/>
    </sheetView>
  </sheetViews>
  <sheetFormatPr defaultRowHeight="15" x14ac:dyDescent="0.25"/>
  <cols>
    <col min="3" max="3" width="21.85546875" customWidth="1"/>
    <col min="4" max="4" width="21.42578125" customWidth="1"/>
  </cols>
  <sheetData>
    <row r="1" spans="3:4" s="7" customFormat="1" ht="75.75" customHeight="1" x14ac:dyDescent="0.25"/>
    <row r="3" spans="3:4" x14ac:dyDescent="0.25">
      <c r="C3" s="12" t="s">
        <v>78</v>
      </c>
      <c r="D3" s="4">
        <f>SUM(Tabela3[Depósito Reservado])</f>
        <v>3124</v>
      </c>
    </row>
    <row r="4" spans="3:4" x14ac:dyDescent="0.25">
      <c r="C4" s="12" t="s">
        <v>80</v>
      </c>
      <c r="D4" s="4">
        <f>D5-D3</f>
        <v>16876</v>
      </c>
    </row>
    <row r="5" spans="3:4" x14ac:dyDescent="0.25">
      <c r="C5" s="12" t="s">
        <v>79</v>
      </c>
      <c r="D5" s="4">
        <v>20000</v>
      </c>
    </row>
    <row r="7" spans="3:4" x14ac:dyDescent="0.25">
      <c r="C7" s="11" t="s">
        <v>76</v>
      </c>
      <c r="D7" s="11" t="s">
        <v>77</v>
      </c>
    </row>
    <row r="8" spans="3:4" x14ac:dyDescent="0.25">
      <c r="C8" s="2">
        <v>45603</v>
      </c>
      <c r="D8" s="4">
        <v>50</v>
      </c>
    </row>
    <row r="9" spans="3:4" x14ac:dyDescent="0.25">
      <c r="C9" s="2">
        <v>45604</v>
      </c>
      <c r="D9" s="4">
        <v>480</v>
      </c>
    </row>
    <row r="10" spans="3:4" x14ac:dyDescent="0.25">
      <c r="C10" s="2">
        <v>45605</v>
      </c>
      <c r="D10" s="4">
        <v>269</v>
      </c>
    </row>
    <row r="11" spans="3:4" x14ac:dyDescent="0.25">
      <c r="C11" s="2">
        <v>45606</v>
      </c>
      <c r="D11" s="4">
        <v>248</v>
      </c>
    </row>
    <row r="12" spans="3:4" x14ac:dyDescent="0.25">
      <c r="C12" s="2">
        <v>45607</v>
      </c>
      <c r="D12" s="4">
        <v>348</v>
      </c>
    </row>
    <row r="13" spans="3:4" x14ac:dyDescent="0.25">
      <c r="C13" s="2">
        <v>45608</v>
      </c>
      <c r="D13" s="4">
        <v>156</v>
      </c>
    </row>
    <row r="14" spans="3:4" x14ac:dyDescent="0.25">
      <c r="C14" s="2">
        <v>45609</v>
      </c>
      <c r="D14" s="4">
        <v>229</v>
      </c>
    </row>
    <row r="15" spans="3:4" x14ac:dyDescent="0.25">
      <c r="C15" s="2">
        <v>45610</v>
      </c>
      <c r="D15" s="4">
        <v>252</v>
      </c>
    </row>
    <row r="16" spans="3:4" x14ac:dyDescent="0.25">
      <c r="C16" s="2">
        <v>45611</v>
      </c>
      <c r="D16" s="4">
        <v>486</v>
      </c>
    </row>
    <row r="17" spans="3:4" x14ac:dyDescent="0.25">
      <c r="C17" s="2">
        <v>45612</v>
      </c>
      <c r="D17" s="4">
        <v>92</v>
      </c>
    </row>
    <row r="18" spans="3:4" x14ac:dyDescent="0.25">
      <c r="C18" s="2">
        <v>45613</v>
      </c>
      <c r="D18" s="4">
        <v>10</v>
      </c>
    </row>
    <row r="19" spans="3:4" x14ac:dyDescent="0.25">
      <c r="C19" s="2">
        <v>45614</v>
      </c>
      <c r="D19" s="4">
        <v>48</v>
      </c>
    </row>
    <row r="20" spans="3:4" x14ac:dyDescent="0.25">
      <c r="C20" s="2">
        <v>45615</v>
      </c>
      <c r="D20" s="4">
        <v>456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0E4A2-1B34-4E47-92B0-392E4FB96638}">
  <dimension ref="A1:V1"/>
  <sheetViews>
    <sheetView showGridLines="0" showRowColHeaders="0" tabSelected="1" zoomScale="80" zoomScaleNormal="80" workbookViewId="0">
      <selection activeCell="K9" sqref="K9"/>
    </sheetView>
  </sheetViews>
  <sheetFormatPr defaultColWidth="0" defaultRowHeight="15" x14ac:dyDescent="0.25"/>
  <cols>
    <col min="1" max="1" width="37" style="7" customWidth="1"/>
    <col min="2" max="2" width="9.140625" style="9" customWidth="1"/>
    <col min="3" max="21" width="9.140625" style="8" customWidth="1"/>
    <col min="22" max="22" width="0" style="8" hidden="1"/>
    <col min="23" max="16384" width="9.140625" style="8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Tatiana Cenati</dc:creator>
  <cp:lastModifiedBy>Tatiana Cenati</cp:lastModifiedBy>
  <dcterms:created xsi:type="dcterms:W3CDTF">2025-01-11T19:54:20Z</dcterms:created>
  <dcterms:modified xsi:type="dcterms:W3CDTF">2025-01-11T22:23:49Z</dcterms:modified>
</cp:coreProperties>
</file>