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2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E14" i="4"/>
  <c r="C2" i="2"/>
  <c r="E7" i="1"/>
  <c r="C160" i="2"/>
  <c r="B6" i="4" s="1"/>
  <c r="E6" i="4" l="1"/>
  <c r="E8" i="4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<sst xmlns="http://schemas.openxmlformats.org/spreadsheetml/2006/main" count="54" uniqueCount="48">
  <si>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</si>
  <si>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</si>
  <si>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</si>
  <si>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</si>
  <si>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</si>
  <si>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</si>
  <si>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</si>
  <si>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</si>
  <si>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</si>
  <si>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</si>
  <si>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</si>
  <si>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</si>
  <si>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</si>
  <si>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</si>
  <si>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</si>
  <si>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</si>
  <si>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</si>
  <si>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</si>
  <si>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</si>
  <si>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</si>
  <si>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</si>
  <si>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</si>
  <si>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</si>
  <si>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</si>
  <si>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</si>
  <si>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</si>
  <si>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</si>
  <si>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</si>
  <si>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</si>
  <si>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</si>
  <si>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</si>
  <si>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</si>
  <si>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</si>
  <si>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</si>
  <si>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</si>
  <si>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</si>
  <si>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</si>
  <si>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</si>
  <si>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</si>
  <si>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</si>
  <si>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</si>
  <si>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</si>
  <si>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Diana Milena Ramirez</t>
  </si>
  <si>
    <t>Yuli Arias</t>
  </si>
  <si>
    <t>Julian Andres</t>
  </si>
  <si>
    <t>1. Planeación Sprint II</t>
  </si>
  <si>
    <t xml:space="preserve">2. Propuesta del proyecto </t>
  </si>
  <si>
    <t xml:space="preserve">3. Creación tablas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</si>
</sst>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960896"/>
        <c:axId val="347785032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  <c:pt idx="7">
                  <c:v>-2.5</c:v>
                </c:pt>
                <c:pt idx="8">
                  <c:v>-5</c:v>
                </c:pt>
                <c:pt idx="9">
                  <c:v>-7.5</c:v>
                </c:pt>
                <c:pt idx="10">
                  <c:v>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960896"/>
        <c:axId val="347785032"/>
      </c:lineChart>
      <c:catAx>
        <c:axId val="1699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7785032"/>
        <c:crosses val="autoZero"/>
        <c:auto val="1"/>
        <c:lblAlgn val="ctr"/>
        <c:lblOffset val="100"/>
        <c:tickLblSkip val="1"/>
        <c:noMultiLvlLbl val="0"/>
      </c:catAx>
      <c:valAx>
        <c:axId val="34778503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9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8"/>
    <tableColumn id="2" name="ID de tarea del backlog" dataDxfId="28" totalsRowDxfId="7"/>
    <tableColumn id="3" name="Puntos historia" totalsRowFunction="sum" dataDxfId="27" totalsRowDxfId="6"/>
    <tableColumn id="4" name="Historia" dataDxfId="26" totalsRowDxfId="5"/>
    <tableColumn id="5" name="Asignado a" dataDxfId="25" totalsRowDxfId="4"/>
    <tableColumn id="7" name="Estado" dataDxfId="24" totalsRowDxfId="3"/>
    <tableColumn id="6" name="Completado en" dataDxfId="23" totalsRowDxfId="2"/>
    <tableColumn id="8" name="Día de sprint " dataDxfId="22" totalsRowDxfId="1">
      <calculatedColumnFormula>IF(ISBLANK(Backlog[[#This Row],[Completado en]]),"",Backlog[[#This Row],[Completado en]]-$C$1)</calculatedColumnFormula>
    </tableColumn>
    <tableColumn id="9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Día de sprint " totalsRowLabel="Resultado " dataDxfId="18" totalsRowDxfId="17"/>
    <tableColumn id="2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name="Desarrollo real" dataDxfId="14" totalsRowDxfId="13"/>
    <tableColumn id="3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B5" sqref="B5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9" t="s">
        <v>12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44081</v>
      </c>
      <c r="C5" s="28"/>
      <c r="D5" s="11" t="s">
        <v>13</v>
      </c>
      <c r="E5" s="18">
        <f>B5+B6</f>
        <v>44087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15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>
        <f ca="1">E8-Tabelle2[[#Totals],[Puntos historia finalizados]]</f>
        <v>3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COUNTIF(Backlog!A6:A158,$B$11)</f>
        <v>5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2</v>
      </c>
      <c r="C11" s="28"/>
      <c r="D11" s="12" t="s">
        <v>18</v>
      </c>
      <c r="E11" s="21">
        <f>COUNT(Backlog!G6:G158)</f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A6" sqref="A6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44081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2</v>
      </c>
      <c r="B6" s="1">
        <v>1</v>
      </c>
      <c r="C6" s="1">
        <v>4</v>
      </c>
      <c r="D6" s="1" t="s">
        <v>45</v>
      </c>
      <c r="E6" s="1"/>
      <c r="F6" s="1" t="s">
        <v>22</v>
      </c>
      <c r="G6" s="14">
        <v>44083</v>
      </c>
      <c r="H6" s="2">
        <f>IF(ISBLANK(Backlog[[#This Row],[Completado en]]),"",Backlog[[#This Row],[Completado en]]-$C$1)</f>
        <v>2</v>
      </c>
      <c r="I6" s="1" t="str">
        <f>IF(ISBLANK(Backlog[[#This Row],[Completado en]]),"n","y")</f>
        <v>y</v>
      </c>
    </row>
    <row r="7" spans="1:37" x14ac:dyDescent="0.25">
      <c r="A7" s="1">
        <v>2</v>
      </c>
      <c r="B7" s="1">
        <v>2</v>
      </c>
      <c r="C7" s="1">
        <v>8</v>
      </c>
      <c r="D7" s="1" t="s">
        <v>46</v>
      </c>
      <c r="E7" s="1"/>
      <c r="F7" s="1" t="s">
        <v>22</v>
      </c>
      <c r="G7" s="14">
        <v>44084</v>
      </c>
      <c r="H7" s="2">
        <f>IF(ISBLANK(Backlog[[#This Row],[Completado en]]),"",Backlog[[#This Row],[Completado en]]-$C$1)</f>
        <v>3</v>
      </c>
      <c r="I7" s="1" t="str">
        <f>IF(ISBLANK(Backlog[[#This Row],[Completado en]]),"n","y")</f>
        <v>y</v>
      </c>
    </row>
    <row r="8" spans="1:37" x14ac:dyDescent="0.25">
      <c r="A8" s="1">
        <v>2</v>
      </c>
      <c r="B8" s="1">
        <v>3</v>
      </c>
      <c r="C8" s="1">
        <v>3</v>
      </c>
      <c r="D8" s="1" t="s">
        <v>47</v>
      </c>
      <c r="E8" s="1"/>
      <c r="F8" s="1" t="s">
        <v>22</v>
      </c>
      <c r="G8" s="14">
        <v>44116</v>
      </c>
      <c r="H8" s="2">
        <f>IF(ISBLANK(Backlog[[#This Row],[Completado en]]),"",Backlog[[#This Row],[Completado en]]-$C$1)</f>
        <v>35</v>
      </c>
      <c r="I8" s="1" t="str">
        <f>IF(ISBLANK(Backlog[[#This Row],[Completado en]]),"n","y")</f>
        <v>y</v>
      </c>
    </row>
    <row r="9" spans="1:37" x14ac:dyDescent="0.25">
      <c r="A9" s="1"/>
      <c r="B9" s="1"/>
      <c r="C9" s="1"/>
      <c r="D9" s="1"/>
      <c r="E9" s="1"/>
      <c r="F9" s="1"/>
      <c r="G9" s="14"/>
      <c r="H9" s="2"/>
      <c r="I9" s="1"/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1"/>
      <c r="C12" s="1"/>
      <c r="D12" s="1"/>
      <c r="E12" s="1"/>
      <c r="F12" s="1"/>
      <c r="G12" s="14"/>
      <c r="H12" s="2"/>
      <c r="I12" s="1"/>
    </row>
    <row r="13" spans="1:37" x14ac:dyDescent="0.25">
      <c r="A13" s="1"/>
      <c r="B13" s="4"/>
      <c r="C13" s="4"/>
      <c r="D13" s="4"/>
      <c r="E13" s="4"/>
      <c r="F13" s="4"/>
      <c r="G13" s="41"/>
      <c r="H13" s="2"/>
      <c r="I13" s="1"/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4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Row],[Completado en]]),"",Backlog[[#This Row],[Completado en]]-$C$1)</f>
        <v/>
      </c>
      <c r="I159" s="1" t="str">
        <f>IF(ISBLANK(Backlog[[#This Row],[Completado en]]),"n","y")</f>
        <v>n</v>
      </c>
    </row>
    <row r="160" spans="1:9" x14ac:dyDescent="0.25">
      <c r="A160" s="46" t="s">
        <v>34</v>
      </c>
      <c r="B160" s="47"/>
      <c r="C160" s="47">
        <f>SUBTOTAL(109,Backlog[Puntos historia])</f>
        <v>15</v>
      </c>
      <c r="D160" s="47"/>
      <c r="E160" s="47"/>
      <c r="F160" s="47"/>
      <c r="G160" s="47"/>
      <c r="H160" s="48"/>
      <c r="I160" s="48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45"/>
      <c r="I167" s="45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1" t="s">
        <v>34</v>
      </c>
      <c r="B2" s="51"/>
      <c r="C2" s="51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15</v>
      </c>
      <c r="C4" s="1">
        <f>Backlog[[#Totals],[Puntos historia]]</f>
        <v>15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12.5</v>
      </c>
      <c r="C5" s="1">
        <f ca="1">C4-Tabelle2[[#This Row],[Puntos historia finalizados]]</f>
        <v>15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10</v>
      </c>
      <c r="C6" s="1">
        <f ca="1">C5-Tabelle2[[#This Row],[Puntos historia finalizados]]</f>
        <v>11</v>
      </c>
      <c r="D6" s="1">
        <f ca="1">IF(Tabelle2[[#This Row],[Aktuell]]="y",SUMIF(Backlog[[Día de sprint ]],Tabelle2[[#This Row],[Día de sprint ]],Backlog[Puntos historia]),#N/A)</f>
        <v>4</v>
      </c>
      <c r="E6" s="1" t="str">
        <f ca="1">IF(NOW()&gt;=Backlog!$C$1+Tabelle2[[#This Row],[Día de sprint ]],"y","n")</f>
        <v>y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7.5</v>
      </c>
      <c r="C7" s="1">
        <f ca="1">C6-Tabelle2[[#This Row],[Puntos historia finalizados]]</f>
        <v>3</v>
      </c>
      <c r="D7" s="1">
        <f ca="1">IF(Tabelle2[[#This Row],[Aktuell]]="y",SUMIF(Backlog[[Día de sprint ]],Tabelle2[[#This Row],[Día de sprint ]],Backlog[Puntos historia]),#N/A)</f>
        <v>8</v>
      </c>
      <c r="E7" s="1" t="str">
        <f ca="1">IF(NOW()&gt;=Backlog!$C$1+Tabelle2[[#This Row],[Día de sprint ]],"y","n")</f>
        <v>y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5</v>
      </c>
      <c r="C8" s="1">
        <f ca="1">C7-Tabelle2[[#This Row],[Puntos historia finalizados]]</f>
        <v>3</v>
      </c>
      <c r="D8" s="1">
        <f ca="1">IF(Tabelle2[[#This Row],[Aktuell]]="y",SUMIF(Backlog[[Día de sprint ]],Tabelle2[[#This Row],[Día de sprint ]],Backlog[Puntos historia]),#N/A)</f>
        <v>0</v>
      </c>
      <c r="E8" s="1" t="str">
        <f ca="1">IF(NOW()&gt;=Backlog!$C$1+Tabelle2[[#This Row],[Día de sprint ]],"y","n")</f>
        <v>y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2.5</v>
      </c>
      <c r="C9" s="1">
        <f ca="1">C8-Tabelle2[[#This Row],[Puntos historia finalizados]]</f>
        <v>3</v>
      </c>
      <c r="D9" s="1">
        <f ca="1">IF(Tabelle2[[#This Row],[Aktuell]]="y",SUMIF(Backlog[[Día de sprint ]],Tabelle2[[#This Row],[Día de sprint ]],Backlog[Puntos historia]),#N/A)</f>
        <v>0</v>
      </c>
      <c r="E9" s="1" t="str">
        <f ca="1">IF(NOW()&gt;=Backlog!$C$1+Tabelle2[[#This Row],[Día de sprint ]],"y","n")</f>
        <v>y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>
        <f ca="1">C9-Tabelle2[[#This Row],[Puntos historia finalizados]]</f>
        <v>3</v>
      </c>
      <c r="D10" s="1">
        <f ca="1">IF(Tabelle2[[#This Row],[Aktuell]]="y",SUMIF(Backlog[[Día de sprint ]],Tabelle2[[#This Row],[Día de sprint ]],Backlog[Puntos historia]),#N/A)</f>
        <v>0</v>
      </c>
      <c r="E10" s="1" t="str">
        <f ca="1">IF(NOW()&gt;=Backlog!$C$1+Tabelle2[[#This Row],[Día de sprint ]],"y","n")</f>
        <v>y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-2.5</v>
      </c>
      <c r="C11" s="1">
        <f ca="1">C10-Tabelle2[[#This Row],[Puntos historia finalizados]]</f>
        <v>3</v>
      </c>
      <c r="D11" s="1">
        <f ca="1">IF(Tabelle2[[#This Row],[Aktuell]]="y",SUMIF(Backlog[[Día de sprint ]],Tabelle2[[#This Row],[Día de sprint ]],Backlog[Puntos historia]),#N/A)</f>
        <v>0</v>
      </c>
      <c r="E11" s="1" t="str">
        <f ca="1">IF(NOW()&gt;=Backlog!$C$1+Tabelle2[[#This Row],[Día de sprint ]],"y","n")</f>
        <v>y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-5</v>
      </c>
      <c r="C12" s="1">
        <f ca="1">C11-Tabelle2[[#This Row],[Puntos historia finalizados]]</f>
        <v>3</v>
      </c>
      <c r="D12" s="1">
        <f ca="1">IF(Tabelle2[[#This Row],[Aktuell]]="y",SUMIF(Backlog[[Día de sprint ]],Tabelle2[[#This Row],[Día de sprint ]],Backlog[Puntos historia]),#N/A)</f>
        <v>0</v>
      </c>
      <c r="E12" s="1" t="str">
        <f ca="1">IF(NOW()&gt;=Backlog!$C$1+Tabelle2[[#This Row],[Día de sprint ]],"y","n")</f>
        <v>y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-7.5</v>
      </c>
      <c r="C13" s="1">
        <f ca="1">C12-Tabelle2[[#This Row],[Puntos historia finalizados]]</f>
        <v>3</v>
      </c>
      <c r="D13" s="1">
        <f ca="1">IF(Tabelle2[[#This Row],[Aktuell]]="y",SUMIF(Backlog[[Día de sprint ]],Tabelle2[[#This Row],[Día de sprint ]],Backlog[Puntos historia]),#N/A)</f>
        <v>0</v>
      </c>
      <c r="E13" s="1" t="str">
        <f ca="1">IF(NOW()&gt;=Backlog!$C$1+Tabelle2[[#This Row],[Día de sprint ]],"y","n")</f>
        <v>y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-10</v>
      </c>
      <c r="C14" s="1">
        <f ca="1">C13-Tabelle2[[#This Row],[Puntos historia finalizados]]</f>
        <v>3</v>
      </c>
      <c r="D14" s="1">
        <f ca="1">IF(Tabelle2[[#This Row],[Aktuell]]="y",SUMIF(Backlog[[Día de sprint ]],Tabelle2[[#This Row],[Día de sprint ]],Backlog[Puntos historia]),#N/A)</f>
        <v>0</v>
      </c>
      <c r="E14" s="1" t="str">
        <f ca="1">IF(NOW()&gt;=Backlog!$C$1+Tabelle2[[#This Row],[Día de sprint ]],"y","n")</f>
        <v>y</v>
      </c>
    </row>
    <row r="15" spans="1:5" x14ac:dyDescent="0.25">
      <c r="A15" s="1" t="s">
        <v>40</v>
      </c>
      <c r="B15" s="2"/>
      <c r="C15" s="1"/>
      <c r="D15" s="1">
        <f ca="1">SUMIFS(Tabelle2[Puntos historia finalizados],Tabelle2[Puntos historia finalizados],"&lt;&gt;#NV")</f>
        <v>12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2020-10-18T23:01:36Z</dcterms:modified>
</cp:coreProperties>
</file>