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4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E6" i="4"/>
  <c r="C2" i="2"/>
  <c r="E7" i="1"/>
  <c r="C160" i="2"/>
  <c r="B6" i="4" s="1"/>
  <c r="E8" i="4" l="1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<sst xmlns="http://schemas.openxmlformats.org/spreadsheetml/2006/main" count="54" uniqueCount="48">
  <si>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</si>
  <si>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</si>
  <si>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</si>
  <si>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</si>
  <si>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</si>
  <si>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</si>
  <si>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</si>
  <si>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</si>
  <si>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</si>
  <si>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</si>
  <si>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</si>
  <si>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</si>
  <si>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</si>
  <si>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</si>
  <si>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</si>
  <si>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</si>
  <si>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</si>
  <si>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</si>
  <si>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</si>
  <si>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</si>
  <si>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</si>
  <si>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</si>
  <si>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</si>
  <si>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</si>
  <si>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</si>
  <si>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</si>
  <si>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</si>
  <si>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</si>
  <si>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</si>
  <si>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</si>
  <si>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</si>
  <si>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</si>
  <si>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</si>
  <si>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</si>
  <si>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</si>
  <si>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</si>
  <si>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</si>
  <si>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</si>
  <si>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</si>
  <si>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</si>
  <si>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</si>
  <si>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</si>
  <si>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conexión de base de datos</t>
  </si>
  <si>
    <t>Historia de Usuario como Administrador</t>
  </si>
  <si>
    <t>Cargar la información al github</t>
  </si>
  <si>
    <t>Diana Milena Restrepo</t>
  </si>
  <si>
    <t>Yuli Tatiana Cañon</t>
  </si>
  <si>
    <t>Julian Andres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</si>
</sst>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6542672"/>
        <c:axId val="48653640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  <c:pt idx="7">
                  <c:v>-2.5</c:v>
                </c:pt>
                <c:pt idx="8">
                  <c:v>-5</c:v>
                </c:pt>
                <c:pt idx="9">
                  <c:v>-7.5</c:v>
                </c:pt>
                <c:pt idx="10">
                  <c:v>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542672"/>
        <c:axId val="486536400"/>
      </c:lineChart>
      <c:catAx>
        <c:axId val="4865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536400"/>
        <c:crosses val="autoZero"/>
        <c:auto val="1"/>
        <c:lblAlgn val="ctr"/>
        <c:lblOffset val="100"/>
        <c:tickLblSkip val="1"/>
        <c:noMultiLvlLbl val="0"/>
      </c:catAx>
      <c:valAx>
        <c:axId val="4865364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5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A23" sqref="A23:A25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44102</v>
      </c>
      <c r="C5" s="28"/>
      <c r="D5" s="11" t="s">
        <v>13</v>
      </c>
      <c r="E5" s="18">
        <f>B5+B6</f>
        <v>44108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0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3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4</v>
      </c>
      <c r="C11" s="28"/>
      <c r="D11" s="12" t="s">
        <v>18</v>
      </c>
      <c r="E11" s="21">
        <f>COUNT(Backlog!G6:G158)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D166" sqref="D166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44102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4</v>
      </c>
      <c r="B6" s="1">
        <v>1</v>
      </c>
      <c r="C6" s="1">
        <v>4</v>
      </c>
      <c r="D6" s="1" t="s">
        <v>42</v>
      </c>
      <c r="E6" s="1"/>
      <c r="F6" s="1" t="s">
        <v>22</v>
      </c>
      <c r="G6" s="14">
        <v>44103</v>
      </c>
      <c r="H6" s="2">
        <f>IF(ISBLANK(Backlog[[#This Row],[Completado en]]),"",Backlog[[#This Row],[Completado en]]-$C$1)</f>
        <v>1</v>
      </c>
      <c r="I6" s="1" t="str">
        <f>IF(ISBLANK(Backlog[[#This Row],[Completado en]]),"n","y")</f>
        <v>y</v>
      </c>
    </row>
    <row r="7" spans="1:37" x14ac:dyDescent="0.25">
      <c r="A7" s="1">
        <v>4</v>
      </c>
      <c r="B7" s="1">
        <v>2</v>
      </c>
      <c r="C7" s="1">
        <v>8</v>
      </c>
      <c r="D7" s="1" t="s">
        <v>43</v>
      </c>
      <c r="E7" s="1"/>
      <c r="F7" s="1" t="s">
        <v>22</v>
      </c>
      <c r="G7" s="14">
        <v>44103</v>
      </c>
      <c r="H7" s="2">
        <f>IF(ISBLANK(Backlog[[#This Row],[Completado en]]),"",Backlog[[#This Row],[Completado en]]-$C$1)</f>
        <v>1</v>
      </c>
      <c r="I7" s="1" t="str">
        <f>IF(ISBLANK(Backlog[[#This Row],[Completado en]]),"n","y")</f>
        <v>y</v>
      </c>
    </row>
    <row r="8" spans="1:37" x14ac:dyDescent="0.25">
      <c r="A8" s="1">
        <v>4</v>
      </c>
      <c r="B8" s="1">
        <v>3</v>
      </c>
      <c r="C8" s="1">
        <v>3</v>
      </c>
      <c r="D8" s="1" t="s">
        <v>44</v>
      </c>
      <c r="E8" s="1"/>
      <c r="F8" s="1" t="s">
        <v>22</v>
      </c>
      <c r="G8" s="14">
        <v>44108</v>
      </c>
      <c r="H8" s="2">
        <f>IF(ISBLANK(Backlog[[#This Row],[Completado en]]),"",Backlog[[#This Row],[Completado en]]-$C$1)</f>
        <v>6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15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15</v>
      </c>
      <c r="C4" s="1">
        <f>Backlog[[#Totals],[Puntos historia]]</f>
        <v>15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12.5</v>
      </c>
      <c r="C5" s="1">
        <f ca="1">C4-Tabelle2[[#This Row],[Puntos historia finalizados]]</f>
        <v>3</v>
      </c>
      <c r="D5" s="1">
        <f ca="1">IF(Tabelle2[[#This Row],[Aktuell]]="y",SUMIF(Backlog[[Día de sprint ]],Tabelle2[[#This Row],[Día de sprint ]],Backlog[Puntos historia]),#N/A)</f>
        <v>12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</v>
      </c>
      <c r="C6" s="1">
        <f ca="1">C5-Tabelle2[[#This Row],[Puntos historia finalizados]]</f>
        <v>3</v>
      </c>
      <c r="D6" s="1">
        <f ca="1">IF(Tabelle2[[#This Row],[Aktuell]]="y",SUMIF(Backlog[[Día de sprint ]],Tabelle2[[#This Row],[Día de sprint ]],Backlog[Puntos historia]),#N/A)</f>
        <v>0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7.5</v>
      </c>
      <c r="C7" s="1">
        <f ca="1">C6-Tabelle2[[#This Row],[Puntos historia finalizados]]</f>
        <v>3</v>
      </c>
      <c r="D7" s="1">
        <f ca="1">IF(Tabelle2[[#This Row],[Aktuell]]="y",SUMIF(Backlog[[Día de sprint ]],Tabelle2[[#This Row],[Día de sprint ]],Backlog[Puntos historia]),#N/A)</f>
        <v>0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</v>
      </c>
      <c r="C8" s="1">
        <f ca="1">C7-Tabelle2[[#This Row],[Puntos historia finalizados]]</f>
        <v>3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2.5</v>
      </c>
      <c r="C9" s="1">
        <f ca="1">C8-Tabelle2[[#This Row],[Puntos historia finalizados]]</f>
        <v>3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0</v>
      </c>
      <c r="D10" s="1">
        <f ca="1">IF(Tabelle2[[#This Row],[Aktuell]]="y",SUMIF(Backlog[[Día de sprint ]],Tabelle2[[#This Row],[Día de sprint ]],Backlog[Puntos historia]),#N/A)</f>
        <v>3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-2.5</v>
      </c>
      <c r="C11" s="1">
        <f ca="1">C10-Tabelle2[[#This Row],[Puntos historia finalizados]]</f>
        <v>0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</v>
      </c>
      <c r="C12" s="1">
        <f ca="1">C11-Tabelle2[[#This Row],[Puntos historia finalizados]]</f>
        <v>0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-7.5</v>
      </c>
      <c r="C13" s="1">
        <f ca="1">C12-Tabelle2[[#This Row],[Puntos historia finalizados]]</f>
        <v>0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</v>
      </c>
      <c r="C14" s="1">
        <f ca="1">C13-Tabelle2[[#This Row],[Puntos historia finalizados]]</f>
        <v>0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15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2020-10-19T00:56:14Z</dcterms:modified>
</cp:coreProperties>
</file>