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Actas de Reunión\Sprint - 08\"/>
    </mc:Choice>
  </mc:AlternateContent>
  <bookViews>
    <workbookView xWindow="0" yWindow="0" windowWidth="28800" windowHeight="12435" activeTab="1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14" i="4" s="1"/>
  <c r="C2" i="2"/>
  <c r="E7" i="1"/>
  <c r="C160" i="2"/>
  <c r="B6" i="4" s="1"/>
  <c r="E6" i="4" l="1"/>
  <c r="E4" i="4"/>
  <c r="H9" i="2"/>
  <c r="E8" i="4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<sst xmlns="http://schemas.openxmlformats.org/spreadsheetml/2006/main" count="56" uniqueCount="49">
  <si>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</si>
  <si>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</si>
  <si>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</si>
  <si>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</si>
  <si>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</si>
  <si>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</si>
  <si>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</si>
  <si>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</si>
  <si>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</si>
  <si>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</si>
  <si>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</si>
  <si>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</si>
  <si>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</si>
  <si>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</si>
  <si>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</si>
  <si>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</si>
  <si>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</si>
  <si>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</si>
  <si>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</si>
  <si>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</si>
  <si>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</si>
  <si>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</si>
  <si>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</si>
  <si>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</si>
  <si>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</si>
  <si>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</si>
  <si>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</si>
  <si>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</si>
  <si>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</si>
  <si>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</si>
  <si>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</si>
  <si>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</si>
  <si>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</si>
  <si>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</si>
  <si>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</si>
  <si>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</si>
  <si>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</si>
  <si>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</si>
  <si>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</si>
  <si>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</si>
  <si>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</si>
  <si>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</si>
  <si>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Cargar la información al github</t>
  </si>
  <si>
    <t>Diana Milena Restrepo</t>
  </si>
  <si>
    <t>Yuli Tatiana Cañon</t>
  </si>
  <si>
    <t>Julian Andres Vargas</t>
  </si>
  <si>
    <t>Mejoras en Código del Front</t>
  </si>
  <si>
    <t>Revisar Documentación Sprint Anteriores</t>
  </si>
  <si>
    <t>Realizar Integración entre tablas en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</si>
</sst>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9304720"/>
        <c:axId val="369305112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20</c:v>
                </c:pt>
                <c:pt idx="1">
                  <c:v>16.666666666666668</c:v>
                </c:pt>
                <c:pt idx="2">
                  <c:v>13.333333333333332</c:v>
                </c:pt>
                <c:pt idx="3">
                  <c:v>10</c:v>
                </c:pt>
                <c:pt idx="4">
                  <c:v>6.6666666666666661</c:v>
                </c:pt>
                <c:pt idx="5">
                  <c:v>3.3333333333333321</c:v>
                </c:pt>
                <c:pt idx="6">
                  <c:v>0</c:v>
                </c:pt>
                <c:pt idx="7">
                  <c:v>-3.3333333333333357</c:v>
                </c:pt>
                <c:pt idx="8">
                  <c:v>-6.6666666666666679</c:v>
                </c:pt>
                <c:pt idx="9">
                  <c:v>-10</c:v>
                </c:pt>
                <c:pt idx="10">
                  <c:v>-13.333333333333336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9304720"/>
        <c:axId val="369305112"/>
      </c:lineChart>
      <c:catAx>
        <c:axId val="36930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305112"/>
        <c:crosses val="autoZero"/>
        <c:auto val="1"/>
        <c:lblAlgn val="ctr"/>
        <c:lblOffset val="100"/>
        <c:tickLblSkip val="1"/>
        <c:noMultiLvlLbl val="0"/>
      </c:catAx>
      <c:valAx>
        <c:axId val="3693051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3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xmlns="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8"/>
    <tableColumn id="2" name="ID de tarea del backlog" dataDxfId="28" totalsRowDxfId="7"/>
    <tableColumn id="3" name="Puntos historia" totalsRowFunction="sum" dataDxfId="27" totalsRowDxfId="6"/>
    <tableColumn id="4" name="Historia" dataDxfId="26" totalsRowDxfId="5"/>
    <tableColumn id="5" name="Asignado a" dataDxfId="25" totalsRowDxfId="4"/>
    <tableColumn id="7" name="Estado" dataDxfId="24" totalsRowDxfId="3"/>
    <tableColumn id="6" name="Completado en" dataDxfId="23" totalsRowDxfId="2"/>
    <tableColumn id="8" name="Día de sprint " dataDxfId="22" totalsRowDxfId="1">
      <calculatedColumnFormula>IF(ISBLANK(Backlog[[#This Row],[Completado en]]),"",Backlog[[#This Row],[Completado en]]-$C$1)</calculatedColumnFormula>
    </tableColumn>
    <tableColumn id="9" name="Columna auxiliar" dataDxfId="21" totalsRowDxfId="0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Día de sprint " totalsRowLabel="Resultado " dataDxfId="18" totalsRowDxfId="17"/>
    <tableColumn id="2" name="Línea ideal" dataDxfId="16" totalsRowDxfId="15">
      <calculatedColumnFormula>Backlog[[#Totals],[Puntos historia]]-(Backlog[[#Totals],[Puntos historia]]/Überblick!$E$6*Tabelle2[[#This Row],[Día de sprint ]])</calculatedColumnFormula>
    </tableColumn>
    <tableColumn id="4" name="Desarrollo real" dataDxfId="14" totalsRowDxfId="13"/>
    <tableColumn id="3" name="Puntos historia finalizados" totalsRowFunction="custom" dataDxfId="12" totalsRowDxfId="11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0" totalsRowDxfId="9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zoomScale="90" zoomScaleNormal="90" workbookViewId="0">
      <selection activeCell="A5" sqref="A5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3" max="3" width="10.625" customWidth="1"/>
    <col min="4" max="4" width="29.125" bestFit="1" customWidth="1"/>
    <col min="5" max="5" width="13.125" customWidth="1"/>
    <col min="15" max="44" width="10.875" style="30"/>
  </cols>
  <sheetData>
    <row r="1" spans="1:46" ht="98.1" customHeight="1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6" t="s">
        <v>12</v>
      </c>
      <c r="E3" s="46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44130</v>
      </c>
      <c r="C5" s="28"/>
      <c r="D5" s="11" t="s">
        <v>13</v>
      </c>
      <c r="E5" s="18">
        <f>B5+B6</f>
        <v>44136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20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0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COUNTIF(Backlog!A6:A158,$B$11)</f>
        <v>0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6</v>
      </c>
      <c r="C11" s="28"/>
      <c r="D11" s="12" t="s">
        <v>18</v>
      </c>
      <c r="E11" s="21">
        <f>COUNT(Backlog!G6:G158)</f>
        <v>4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44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tabSelected="1" workbookViewId="0">
      <selection activeCell="A5" sqref="A5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44130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8</v>
      </c>
      <c r="B6" s="1">
        <v>1</v>
      </c>
      <c r="C6" s="1">
        <v>4</v>
      </c>
      <c r="D6" s="1" t="s">
        <v>48</v>
      </c>
      <c r="E6" s="1"/>
      <c r="F6" s="1" t="s">
        <v>22</v>
      </c>
      <c r="G6" s="14">
        <v>44133</v>
      </c>
      <c r="H6" s="2">
        <f>IF(ISBLANK(Backlog[[#This Row],[Completado en]]),"",Backlog[[#This Row],[Completado en]]-$C$1)</f>
        <v>3</v>
      </c>
      <c r="I6" s="1" t="str">
        <f>IF(ISBLANK(Backlog[[#This Row],[Completado en]]),"n","y")</f>
        <v>y</v>
      </c>
    </row>
    <row r="7" spans="1:37" x14ac:dyDescent="0.25">
      <c r="A7" s="1">
        <v>8</v>
      </c>
      <c r="B7" s="1">
        <v>2</v>
      </c>
      <c r="C7" s="1">
        <v>3</v>
      </c>
      <c r="D7" s="1" t="s">
        <v>46</v>
      </c>
      <c r="E7" s="1"/>
      <c r="F7" s="1" t="s">
        <v>21</v>
      </c>
      <c r="G7" s="14">
        <v>44134</v>
      </c>
      <c r="H7" s="2">
        <f>IF(ISBLANK(Backlog[[#This Row],[Completado en]]),"",Backlog[[#This Row],[Completado en]]-$C$1)</f>
        <v>4</v>
      </c>
      <c r="I7" s="1" t="str">
        <f>IF(ISBLANK(Backlog[[#This Row],[Completado en]]),"n","y")</f>
        <v>y</v>
      </c>
    </row>
    <row r="8" spans="1:37" x14ac:dyDescent="0.25">
      <c r="A8" s="1">
        <v>8</v>
      </c>
      <c r="B8" s="1">
        <v>3</v>
      </c>
      <c r="C8" s="1">
        <v>8</v>
      </c>
      <c r="D8" s="1" t="s">
        <v>47</v>
      </c>
      <c r="E8" s="1"/>
      <c r="F8" s="1" t="s">
        <v>22</v>
      </c>
      <c r="G8" s="14">
        <v>44133</v>
      </c>
      <c r="H8" s="2">
        <f>IF(ISBLANK(Backlog[[#This Row],[Completado en]]),"",Backlog[[#This Row],[Completado en]]-$C$1)</f>
        <v>3</v>
      </c>
      <c r="I8" s="1" t="str">
        <f>IF(ISBLANK(Backlog[[#This Row],[Completado en]]),"n","y")</f>
        <v>y</v>
      </c>
    </row>
    <row r="9" spans="1:37" x14ac:dyDescent="0.25">
      <c r="A9" s="1">
        <v>8</v>
      </c>
      <c r="B9" s="1">
        <v>4</v>
      </c>
      <c r="C9" s="1">
        <v>5</v>
      </c>
      <c r="D9" s="1" t="s">
        <v>42</v>
      </c>
      <c r="E9" s="1"/>
      <c r="F9" s="1" t="s">
        <v>22</v>
      </c>
      <c r="G9" s="14">
        <v>44133</v>
      </c>
      <c r="H9" s="2">
        <f>IF(ISBLANK(Backlog[[#This Row],[Completado en]]),"",Backlog[[#This Row],[Completado en]]-$C$1)</f>
        <v>3</v>
      </c>
      <c r="I9" s="1" t="str">
        <f>IF(ISBLANK(Backlog[[#This Row],[Completado en]]),"n","y")</f>
        <v>y</v>
      </c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1"/>
      <c r="C12" s="1"/>
      <c r="D12" s="1"/>
      <c r="E12" s="1"/>
      <c r="F12" s="1"/>
      <c r="G12" s="14"/>
      <c r="H12" s="2"/>
      <c r="I12" s="1"/>
    </row>
    <row r="13" spans="1:37" x14ac:dyDescent="0.25">
      <c r="A13" s="1"/>
      <c r="B13" s="4"/>
      <c r="C13" s="4"/>
      <c r="D13" s="4"/>
      <c r="E13" s="4"/>
      <c r="F13" s="4"/>
      <c r="G13" s="41"/>
      <c r="H13" s="2"/>
      <c r="I13" s="1"/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4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Row],[Completado en]]),"",Backlog[[#This Row],[Completado en]]-$C$1)</f>
        <v/>
      </c>
      <c r="I159" s="1" t="str">
        <f>IF(ISBLANK(Backlog[[#This Row],[Completado en]]),"n","y")</f>
        <v>n</v>
      </c>
    </row>
    <row r="160" spans="1:9" x14ac:dyDescent="0.25">
      <c r="A160" s="49" t="s">
        <v>34</v>
      </c>
      <c r="B160" s="50"/>
      <c r="C160" s="50">
        <f>SUBTOTAL(109,Backlog[Puntos historia])</f>
        <v>20</v>
      </c>
      <c r="D160" s="50"/>
      <c r="E160" s="50"/>
      <c r="F160" s="50"/>
      <c r="G160" s="50"/>
      <c r="H160" s="51"/>
      <c r="I160" s="51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45"/>
      <c r="I167" s="45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48" t="s">
        <v>34</v>
      </c>
      <c r="B2" s="48"/>
      <c r="C2" s="48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20</v>
      </c>
      <c r="C4" s="1">
        <f>Backlog[[#Totals],[Puntos historia]]</f>
        <v>20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16.666666666666668</v>
      </c>
      <c r="C5" s="1">
        <f ca="1">C4-Tabelle2[[#This Row],[Puntos historia finalizados]]</f>
        <v>20</v>
      </c>
      <c r="D5" s="1">
        <f ca="1">IF(Tabelle2[[#This Row],[Aktuell]]="y",SUMIF(Backlog[[Día de sprint ]],Tabelle2[[#This Row],[Día de sprint ]],Backlog[Puntos historia]),#N/A)</f>
        <v>0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13.333333333333332</v>
      </c>
      <c r="C6" s="1">
        <f ca="1">C5-Tabelle2[[#This Row],[Puntos historia finalizados]]</f>
        <v>20</v>
      </c>
      <c r="D6" s="1">
        <f ca="1">IF(Tabelle2[[#This Row],[Aktuell]]="y",SUMIF(Backlog[[Día de sprint ]],Tabelle2[[#This Row],[Día de sprint ]],Backlog[Puntos historia]),#N/A)</f>
        <v>0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10</v>
      </c>
      <c r="C7" s="1">
        <f ca="1">C6-Tabelle2[[#This Row],[Puntos historia finalizados]]</f>
        <v>3</v>
      </c>
      <c r="D7" s="1">
        <f ca="1">IF(Tabelle2[[#This Row],[Aktuell]]="y",SUMIF(Backlog[[Día de sprint ]],Tabelle2[[#This Row],[Día de sprint ]],Backlog[Puntos historia]),#N/A)</f>
        <v>17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6.6666666666666661</v>
      </c>
      <c r="C8" s="1">
        <f ca="1">C7-Tabelle2[[#This Row],[Puntos historia finalizados]]</f>
        <v>0</v>
      </c>
      <c r="D8" s="1">
        <f ca="1">IF(Tabelle2[[#This Row],[Aktuell]]="y",SUMIF(Backlog[[Día de sprint ]],Tabelle2[[#This Row],[Día de sprint ]],Backlog[Puntos historia]),#N/A)</f>
        <v>3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3.3333333333333321</v>
      </c>
      <c r="C9" s="1">
        <f ca="1">C8-Tabelle2[[#This Row],[Puntos historia finalizados]]</f>
        <v>0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0</v>
      </c>
      <c r="D10" s="1">
        <f ca="1">IF(Tabelle2[[#This Row],[Aktuell]]="y",SUMIF(Backlog[[Día de sprint ]],Tabelle2[[#This Row],[Día de sprint ]],Backlog[Puntos historia]),#N/A)</f>
        <v>0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-3.3333333333333357</v>
      </c>
      <c r="C11" s="1">
        <f ca="1">C10-Tabelle2[[#This Row],[Puntos historia finalizados]]</f>
        <v>0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-6.6666666666666679</v>
      </c>
      <c r="C12" s="1">
        <f ca="1">C11-Tabelle2[[#This Row],[Puntos historia finalizados]]</f>
        <v>0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-10</v>
      </c>
      <c r="C13" s="1">
        <f ca="1">C12-Tabelle2[[#This Row],[Puntos historia finalizados]]</f>
        <v>0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-13.333333333333336</v>
      </c>
      <c r="C14" s="1">
        <f ca="1">C13-Tabelle2[[#This Row],[Puntos historia finalizados]]</f>
        <v>0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20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2020-11-17T19:42:02Z</dcterms:modified>
</cp:coreProperties>
</file>