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0730" windowHeight="11760" activeTab="1"/>
  </bookViews>
  <sheets>
    <sheet name="EMPRESARIAL" sheetId="1" r:id="rId1"/>
    <sheet name="ACADÉMICO" sheetId="2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21" l="1"/>
  <c r="AD5" i="21"/>
  <c r="AD4" i="21"/>
  <c r="AK5" i="21" l="1"/>
  <c r="AI36" i="21" l="1"/>
  <c r="A9" i="21" l="1"/>
  <c r="W4" i="21" l="1"/>
  <c r="P29" i="21" l="1"/>
  <c r="P30" i="21"/>
  <c r="P31" i="21"/>
  <c r="P32" i="21"/>
  <c r="P33" i="21"/>
  <c r="A39" i="21"/>
  <c r="P28" i="21" l="1"/>
  <c r="AI20" i="21"/>
  <c r="AI21" i="21" s="1"/>
  <c r="G33" i="21" s="1"/>
  <c r="AD6" i="21"/>
  <c r="F4" i="21"/>
  <c r="F21" i="21"/>
  <c r="G17" i="21" s="1"/>
  <c r="G32" i="21" s="1"/>
  <c r="M34" i="1"/>
  <c r="M35" i="1" s="1"/>
  <c r="G31" i="21" s="1"/>
  <c r="L17" i="1"/>
  <c r="G29" i="21" s="1"/>
  <c r="U21" i="1"/>
  <c r="V17" i="1" s="1"/>
  <c r="G30" i="21" s="1"/>
  <c r="F21" i="1"/>
  <c r="G17" i="1" s="1"/>
  <c r="G28" i="21" s="1"/>
  <c r="G34" i="21" l="1"/>
  <c r="G36" i="21" s="1"/>
  <c r="P34" i="21"/>
  <c r="P35" i="21" s="1"/>
  <c r="G37" i="21" s="1"/>
  <c r="P36" i="21" l="1"/>
</calcChain>
</file>

<file path=xl/sharedStrings.xml><?xml version="1.0" encoding="utf-8"?>
<sst xmlns="http://schemas.openxmlformats.org/spreadsheetml/2006/main" count="172" uniqueCount="122">
  <si>
    <t>NÚCLEO ESTRUCTURANTE:</t>
  </si>
  <si>
    <t>TUTOR(A) ACADÉMICO</t>
  </si>
  <si>
    <t>CICLO ACADÉMICO:</t>
  </si>
  <si>
    <t>TUTOR(A) EMPRESARIAL</t>
  </si>
  <si>
    <t>NIVEL:</t>
  </si>
  <si>
    <t>ESTUDIANTE:</t>
  </si>
  <si>
    <t>1. Importancia del tema para la empresa</t>
  </si>
  <si>
    <t>2. Compromiso demostrado en elaboración del proyecto</t>
  </si>
  <si>
    <t>3. Proactividad e independencia en la realización del proyecto</t>
  </si>
  <si>
    <t>4. Tranferencia de know-how a los colaboradores</t>
  </si>
  <si>
    <t>6. Presentación de resultados alcanzados</t>
  </si>
  <si>
    <t>7. Calidad y cumplimiento del proyecto</t>
  </si>
  <si>
    <t>1.Proactividad, independencia y compromiso demostrado en la elaboración del proyecto</t>
  </si>
  <si>
    <t>2. Nivel profesional del proyecto en cuanto a estructura y contenido</t>
  </si>
  <si>
    <t>3. Desglose de estructura lógica del proyecto</t>
  </si>
  <si>
    <t>4. Desarrollo del proyecto en profundidad y aporte a la solución del problema</t>
  </si>
  <si>
    <t>5. Cumplimiento de requerimientos / objetivos planteados al inicio del proyecto</t>
  </si>
  <si>
    <t>6. Uso de metodología científica y aplicación de normas bibliográficas</t>
  </si>
  <si>
    <t>7. Aporte coherente demostrado en elaboración del proyecto</t>
  </si>
  <si>
    <t>TUTOR ACADÉMICO</t>
  </si>
  <si>
    <t>TUTOR EMPRESARIAL</t>
  </si>
  <si>
    <t>EMPRESA FORMADORA:</t>
  </si>
  <si>
    <t>FASE PRÁCTICA:</t>
  </si>
  <si>
    <t>INICIA:</t>
  </si>
  <si>
    <t>FINALIZA:</t>
  </si>
  <si>
    <t>CÉDULA:</t>
  </si>
  <si>
    <t>N° SEMANAS</t>
  </si>
  <si>
    <t>OBJETIVO DEL NÚCLEO ESTRUCTURANTE PARA LA FASE PRÁCTICA</t>
  </si>
  <si>
    <t>A.1.</t>
  </si>
  <si>
    <t>INFORMES</t>
  </si>
  <si>
    <t>Informe de Actividades</t>
  </si>
  <si>
    <t>Informe del Proyecto</t>
  </si>
  <si>
    <t>Calidad</t>
  </si>
  <si>
    <t>Plazo</t>
  </si>
  <si>
    <t>B.1.</t>
  </si>
  <si>
    <t>ÍTEM</t>
  </si>
  <si>
    <t>INFORMES (12,5%)</t>
  </si>
  <si>
    <t>OBJETIVOS DE APRENDIZAJE (12,5%)</t>
  </si>
  <si>
    <t>Logro de Objetivos de Aprendizaje</t>
  </si>
  <si>
    <t>Nota</t>
  </si>
  <si>
    <t>B.2.</t>
  </si>
  <si>
    <t>PLAN DE ROTACIÓN: desempeño en los puestos de trabajo y actividades asignadas.</t>
  </si>
  <si>
    <t>CAPACIDADES PERSONALES: demostró capacidades personalesque lo diferenciaron del resto durante la fase práctica, tales como: comprensión, expresión oral y escrita, idioma extranjero comunicacional.</t>
  </si>
  <si>
    <t>CONOCIMIENTOS TEÓRICOS: expresó y/o compartió las enseñanzas, técnicas y tecnologías recibidas en la institución educativa sobre las asignaturas del núcleo estructurante.</t>
  </si>
  <si>
    <t>ACTITUDES Y COMPORTAMIENTOS: aportó al ambiente empresarial con actitudes y comportamientos adecuados de: respeto, honestidad, responsabilidad, compromiso, excelencia.</t>
  </si>
  <si>
    <t>CUMPLIMIENTO DE NORMAS: cumplió con las normas internas de la empresa: puntualidad, presentación personal, otras normas (políticas, protocolos, etc.)</t>
  </si>
  <si>
    <t>APTITUDES Y TENDENCIAS: mostró aptitudes y tendencias por el ámbito de actividades de la empresa: habilidad en las actividades empresariales, interés por las actividades culturales o naturales.</t>
  </si>
  <si>
    <t>B.2.1. Plan de Rotación</t>
  </si>
  <si>
    <t>B.2.2. Conocimientos Teóricos</t>
  </si>
  <si>
    <t>B.2.3. Capacidades Personales</t>
  </si>
  <si>
    <t>B.2.4. Actitudes y Comportamiento</t>
  </si>
  <si>
    <t>B.2.5. Cumplimiento de Normas</t>
  </si>
  <si>
    <t>B.2.6. Aptitudes y Tendencias</t>
  </si>
  <si>
    <t>Prom.</t>
  </si>
  <si>
    <t>Nombre del proyecto empresarial</t>
  </si>
  <si>
    <t>TEMA</t>
  </si>
  <si>
    <t>NOTA</t>
  </si>
  <si>
    <t>C.1.</t>
  </si>
  <si>
    <t>DESEMPEÑO TÉCNICO/TECNOLÓGICO (12,5%)</t>
  </si>
  <si>
    <t>EVALUACION GENERAL DE LA FASE PRÁCTICA*</t>
  </si>
  <si>
    <t>* Representa el 37,5% de la Nota Final de la Fase Práctica</t>
  </si>
  <si>
    <t>EVALUACION DEL PROYECTO EMPRESARIAL**</t>
  </si>
  <si>
    <t>** Representa el 25% de la Nota Final de la Fase Práctica</t>
  </si>
  <si>
    <t>FIRMAS DE RESPONSABILIDAD</t>
  </si>
  <si>
    <t>ESTUDIANTE</t>
  </si>
  <si>
    <t>FICHA DE EVALUACIÓN POR PARTE DE LA EMPRESA FORMADORA</t>
  </si>
  <si>
    <t>FICHA DE EVALUACIÓN POR PARTE DEL INSTITUTO SUPERIOR TECNOLÓGICO YAVIRAC</t>
  </si>
  <si>
    <t>* Representa el 12,5% de la Nota Final de la Fase Práctica</t>
  </si>
  <si>
    <t>D.1.</t>
  </si>
  <si>
    <t>E.1.</t>
  </si>
  <si>
    <t>D.1</t>
  </si>
  <si>
    <t>CONSOLIDADO DE LA EVALUACIÓN DE LA FASE PRÁCTICA</t>
  </si>
  <si>
    <t>OBJETIVOS DE APRENDIZAJE</t>
  </si>
  <si>
    <t>DESEMPEÑO TÉCNICO/TECNOLÓGICO</t>
  </si>
  <si>
    <t>PROYECTO EMPRESARIAL</t>
  </si>
  <si>
    <t>NOTA PARCIAL</t>
  </si>
  <si>
    <t>FASE PRÁCTICA</t>
  </si>
  <si>
    <t>Tono de voz y postura</t>
  </si>
  <si>
    <t>Dominio del contenido</t>
  </si>
  <si>
    <t>Calidad de la presentación</t>
  </si>
  <si>
    <t>Claridad y precisión en la exposición</t>
  </si>
  <si>
    <t>CRITERIOS</t>
  </si>
  <si>
    <t>Excelente</t>
  </si>
  <si>
    <t>Bueno</t>
  </si>
  <si>
    <t>Regular</t>
  </si>
  <si>
    <t>Deficiente</t>
  </si>
  <si>
    <t>Nota Final de la Defensa del Proyecto:</t>
  </si>
  <si>
    <t>Nota Parcial de la Defensa del Proyecto:</t>
  </si>
  <si>
    <t>NOTA FASE PRÁCTICA</t>
  </si>
  <si>
    <t>NOTA FINAL:</t>
  </si>
  <si>
    <t>PARÁMETROS PROYECTO EMPRESARIAL (25%)</t>
  </si>
  <si>
    <t>DEFENSA PROYECTO
Coordinador Carrera o su Delegado</t>
  </si>
  <si>
    <t>Puntualidad</t>
  </si>
  <si>
    <t>COORDINADOR DE CARRERA</t>
  </si>
  <si>
    <t>Satisfacción de la Empresa Formadora</t>
  </si>
  <si>
    <t>PONDERADO NOTA FASE PRÁCTICA (60%)</t>
  </si>
  <si>
    <t>PONDERADO DEFENSA DEL PROYECTO (40%)</t>
  </si>
  <si>
    <t>NOMBRES Y APELLIDOS COMPLETOS DEL ESTUDIANTE</t>
  </si>
  <si>
    <t>EJM. FABIÁN RAÚL GRANDA BUSTÁN</t>
  </si>
  <si>
    <t>EJM. RAMIRO ALBERTO CONEJO DEL MONTE</t>
  </si>
  <si>
    <t>Día y Fecha</t>
  </si>
  <si>
    <t>COMENTARIOS / OBSERVACIONES:</t>
  </si>
  <si>
    <t>Promedio Parcial del Proyecto Empresarial:</t>
  </si>
  <si>
    <t>5. Logro considerable del objetivo del proyecto</t>
  </si>
  <si>
    <t>Nota Final C.1. (2,5 puntos):</t>
  </si>
  <si>
    <t>Nota Final
A.1.
(1,25 puntos)</t>
  </si>
  <si>
    <t>Nota Final
B.1.
(1,25 puntos)</t>
  </si>
  <si>
    <t>Nota Final
B.2.
(1,25 puntos)</t>
  </si>
  <si>
    <t>Nota Final C.1. (2,5 puntos)</t>
  </si>
  <si>
    <t>CARRERA:</t>
  </si>
  <si>
    <t>Viernes, 01/05/2020</t>
  </si>
  <si>
    <t>INNOVACIÓN Y BUENAS PRACTICAS DE TURISMO SOSTENIBLE</t>
  </si>
  <si>
    <t xml:space="preserve">  Aplicar las buenas prácticas de turismo sostenible, bajo parámetros de calidad, equilibrio y continuidad, durante los servicios turísticos guiados.</t>
  </si>
  <si>
    <t>TECNOLOGIA SUPERIOR EN DESARROLLO DE SOFTWARE</t>
  </si>
  <si>
    <t>PRIMERO</t>
  </si>
  <si>
    <t>EJ: INNOVACION S.A.</t>
  </si>
  <si>
    <t>DICIEMBRE 2021 - ABRIL 2022</t>
  </si>
  <si>
    <t>PROYECTOS, SERVICIOS, CONSULTORIA Y CONSTRUCCIÓN LINKEARNET SA.</t>
  </si>
  <si>
    <t>TATIANA YAMILETH DEMERA ZAMBRANO</t>
  </si>
  <si>
    <t>MARITZA TITUAÑA</t>
  </si>
  <si>
    <t>JUAN CARLOS HINOJOSA</t>
  </si>
  <si>
    <t>Kid-Helped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</si>
</sst>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7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2" fillId="0" borderId="0" xfId="0" applyFont="1" applyAlignment="1">
      <alignment vertical="top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2" fillId="0" borderId="0" xfId="0" applyFont="1" applyBorder="1" applyAlignment="1">
      <alignment vertical="top"/>
    </xf>
    <xf numFmtId="0" fontId="2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top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center"/>
    </xf>
    <xf numFmtId="2" fontId="6" fillId="2" borderId="4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center"/>
    </xf>
    <xf numFmtId="0" fontId="2" fillId="0" borderId="33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4" fillId="3" borderId="25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vertical="top"/>
    </xf>
    <xf numFmtId="0" fontId="4" fillId="0" borderId="4" xfId="0" applyFont="1" applyBorder="1" applyAlignment="1">
      <alignment horizontal="center" vertical="center" wrapText="1"/>
    </xf>
    <xf numFmtId="2" fontId="4" fillId="3" borderId="16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 textRotation="90" wrapText="1"/>
    </xf>
    <xf numFmtId="0" fontId="2" fillId="0" borderId="12" xfId="0" applyFont="1" applyBorder="1" applyAlignment="1">
      <alignment vertical="center" textRotation="90" wrapText="1"/>
    </xf>
    <xf numFmtId="2" fontId="4" fillId="0" borderId="31" xfId="0" applyNumberFormat="1" applyFont="1" applyFill="1" applyBorder="1" applyAlignment="1">
      <alignment horizontal="center" vertical="top"/>
    </xf>
    <xf numFmtId="0" fontId="4" fillId="0" borderId="2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2" fontId="2" fillId="3" borderId="3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top"/>
    </xf>
    <xf numFmtId="0" fontId="10" fillId="0" borderId="36" xfId="0" applyFont="1" applyFill="1" applyBorder="1" applyAlignment="1">
      <alignment vertical="center"/>
    </xf>
    <xf numFmtId="0" fontId="9" fillId="0" borderId="33" xfId="0" applyFont="1" applyFill="1" applyBorder="1" applyAlignment="1">
      <alignment vertical="top"/>
    </xf>
    <xf numFmtId="0" fontId="10" fillId="0" borderId="36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vertical="top"/>
    </xf>
    <xf numFmtId="0" fontId="2" fillId="0" borderId="13" xfId="0" applyFont="1" applyBorder="1" applyAlignment="1">
      <alignment horizontal="right" vertical="top"/>
    </xf>
    <xf numFmtId="0" fontId="2" fillId="0" borderId="38" xfId="0" applyFont="1" applyBorder="1" applyAlignment="1">
      <alignment horizontal="right" vertical="center"/>
    </xf>
    <xf numFmtId="0" fontId="2" fillId="0" borderId="39" xfId="0" applyFont="1" applyBorder="1" applyAlignment="1">
      <alignment horizontal="right" vertical="center"/>
    </xf>
    <xf numFmtId="0" fontId="2" fillId="0" borderId="41" xfId="0" applyFont="1" applyBorder="1" applyAlignment="1">
      <alignment horizontal="right" vertical="center"/>
    </xf>
    <xf numFmtId="0" fontId="4" fillId="0" borderId="12" xfId="0" applyFont="1" applyBorder="1" applyAlignment="1">
      <alignment horizontal="center" vertical="top"/>
    </xf>
    <xf numFmtId="0" fontId="6" fillId="2" borderId="4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 vertical="top"/>
    </xf>
    <xf numFmtId="0" fontId="1" fillId="3" borderId="4" xfId="0" applyFont="1" applyFill="1" applyBorder="1" applyAlignment="1">
      <alignment horizontal="left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top"/>
    </xf>
    <xf numFmtId="14" fontId="2" fillId="0" borderId="3" xfId="0" applyNumberFormat="1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3" borderId="38" xfId="0" applyFont="1" applyFill="1" applyBorder="1" applyAlignment="1">
      <alignment horizontal="center" vertical="top"/>
    </xf>
    <xf numFmtId="0" fontId="7" fillId="3" borderId="39" xfId="0" applyFont="1" applyFill="1" applyBorder="1" applyAlignment="1">
      <alignment horizontal="center" vertical="top"/>
    </xf>
    <xf numFmtId="0" fontId="7" fillId="3" borderId="32" xfId="0" applyFont="1" applyFill="1" applyBorder="1" applyAlignment="1">
      <alignment horizontal="center" vertical="top"/>
    </xf>
    <xf numFmtId="0" fontId="4" fillId="0" borderId="17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top"/>
    </xf>
    <xf numFmtId="0" fontId="7" fillId="3" borderId="29" xfId="0" applyFont="1" applyFill="1" applyBorder="1" applyAlignment="1">
      <alignment horizontal="center" vertical="top"/>
    </xf>
    <xf numFmtId="0" fontId="7" fillId="3" borderId="30" xfId="0" applyFont="1" applyFill="1" applyBorder="1" applyAlignment="1">
      <alignment horizontal="center" vertical="top"/>
    </xf>
    <xf numFmtId="0" fontId="9" fillId="0" borderId="52" xfId="0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 wrapText="1"/>
    </xf>
    <xf numFmtId="0" fontId="2" fillId="2" borderId="56" xfId="0" applyFont="1" applyFill="1" applyBorder="1" applyAlignment="1">
      <alignment horizontal="center" vertical="center" wrapText="1"/>
    </xf>
    <xf numFmtId="0" fontId="2" fillId="2" borderId="5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justify" textRotation="90"/>
    </xf>
    <xf numFmtId="2" fontId="4" fillId="3" borderId="4" xfId="0" applyNumberFormat="1" applyFont="1" applyFill="1" applyBorder="1" applyAlignment="1">
      <alignment horizontal="center" vertical="center"/>
    </xf>
    <xf numFmtId="2" fontId="4" fillId="3" borderId="23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textRotation="90" wrapText="1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2" fontId="2" fillId="3" borderId="4" xfId="0" applyNumberFormat="1" applyFont="1" applyFill="1" applyBorder="1" applyAlignment="1">
      <alignment horizontal="center" vertical="center"/>
    </xf>
    <xf numFmtId="2" fontId="2" fillId="3" borderId="2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2" fontId="4" fillId="3" borderId="18" xfId="0" applyNumberFormat="1" applyFont="1" applyFill="1" applyBorder="1" applyAlignment="1">
      <alignment horizontal="center" vertical="center"/>
    </xf>
    <xf numFmtId="2" fontId="4" fillId="3" borderId="25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4" fontId="2" fillId="0" borderId="2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right" vertical="top"/>
    </xf>
    <xf numFmtId="0" fontId="2" fillId="0" borderId="23" xfId="0" applyFont="1" applyBorder="1" applyAlignment="1">
      <alignment horizontal="right" vertical="center"/>
    </xf>
    <xf numFmtId="0" fontId="6" fillId="2" borderId="4" xfId="0" applyFont="1" applyFill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2" fontId="4" fillId="3" borderId="6" xfId="0" applyNumberFormat="1" applyFont="1" applyFill="1" applyBorder="1" applyAlignment="1">
      <alignment horizontal="center" vertical="center"/>
    </xf>
    <xf numFmtId="2" fontId="4" fillId="3" borderId="44" xfId="0" applyNumberFormat="1" applyFont="1" applyFill="1" applyBorder="1" applyAlignment="1">
      <alignment horizontal="center" vertical="center"/>
    </xf>
    <xf numFmtId="2" fontId="4" fillId="3" borderId="15" xfId="0" applyNumberFormat="1" applyFont="1" applyFill="1" applyBorder="1" applyAlignment="1">
      <alignment horizontal="center" vertical="center"/>
    </xf>
    <xf numFmtId="2" fontId="4" fillId="3" borderId="34" xfId="0" applyNumberFormat="1" applyFont="1" applyFill="1" applyBorder="1" applyAlignment="1">
      <alignment horizontal="center" vertical="center"/>
    </xf>
    <xf numFmtId="2" fontId="4" fillId="3" borderId="42" xfId="0" applyNumberFormat="1" applyFont="1" applyFill="1" applyBorder="1" applyAlignment="1">
      <alignment horizontal="center" vertical="center"/>
    </xf>
    <xf numFmtId="2" fontId="4" fillId="3" borderId="37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5" fillId="2" borderId="6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20" xfId="0" applyFont="1" applyFill="1" applyBorder="1" applyAlignment="1">
      <alignment horizontal="left"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10" fillId="0" borderId="53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top"/>
    </xf>
    <xf numFmtId="0" fontId="9" fillId="0" borderId="3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top"/>
    </xf>
    <xf numFmtId="0" fontId="4" fillId="3" borderId="46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2" fontId="4" fillId="0" borderId="49" xfId="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view="pageLayout" zoomScaleNormal="100" workbookViewId="0">
      <selection activeCell="Q7" sqref="Q7"/>
    </sheetView>
  </sheetViews>
  <sheetFormatPr baseColWidth="10" defaultColWidth="11.42578125" defaultRowHeight="12" x14ac:dyDescent="0.25"/>
  <cols>
    <col min="1" max="1" width="6" style="1" customWidth="1"/>
    <col min="2" max="5" width="5.28515625" style="1" customWidth="1"/>
    <col min="6" max="8" width="6" style="1" customWidth="1"/>
    <col min="9" max="12" width="7" style="1" customWidth="1"/>
    <col min="13" max="13" width="6" style="1" customWidth="1"/>
    <col min="14" max="14" width="1" style="1" customWidth="1"/>
    <col min="15" max="21" width="5.28515625" style="1" customWidth="1"/>
    <col min="22" max="22" width="6" style="1" customWidth="1"/>
    <col min="23" max="23" width="1.5703125" style="1" customWidth="1"/>
    <col min="24" max="27" width="6" style="1" customWidth="1"/>
    <col min="28" max="29" width="5.5703125" style="1" customWidth="1"/>
    <col min="30" max="30" width="4.85546875" style="1" customWidth="1"/>
    <col min="31" max="31" width="2" style="1" customWidth="1"/>
    <col min="32" max="61" width="6" style="1" customWidth="1"/>
    <col min="62" max="16384" width="11.42578125" style="1"/>
  </cols>
  <sheetData>
    <row r="1" spans="1:32" ht="12.75" customHeight="1" x14ac:dyDescent="0.25">
      <c r="A1" s="78" t="s">
        <v>65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</row>
    <row r="2" spans="1:32" ht="12.75" customHeight="1" x14ac:dyDescent="0.3">
      <c r="A2" s="48" t="s">
        <v>21</v>
      </c>
      <c r="B2" s="48"/>
      <c r="C2" s="48"/>
      <c r="D2" s="48"/>
      <c r="E2" s="48"/>
      <c r="F2" s="83" t="s">
        <v>115</v>
      </c>
      <c r="G2" s="84"/>
      <c r="H2" s="84"/>
      <c r="I2" s="84"/>
      <c r="J2" s="84"/>
      <c r="K2" s="84"/>
      <c r="L2" s="84"/>
      <c r="M2" s="84"/>
      <c r="N2" s="84"/>
      <c r="O2" s="84"/>
      <c r="P2" s="85"/>
      <c r="Q2" s="48" t="s">
        <v>109</v>
      </c>
      <c r="R2" s="48"/>
      <c r="S2" s="86" t="s">
        <v>113</v>
      </c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8"/>
    </row>
    <row r="3" spans="1:32" ht="12.75" customHeight="1" x14ac:dyDescent="0.25">
      <c r="A3" s="48" t="s">
        <v>5</v>
      </c>
      <c r="B3" s="48"/>
      <c r="C3" s="48"/>
      <c r="D3" s="48"/>
      <c r="E3" s="48"/>
      <c r="F3" s="79" t="s">
        <v>97</v>
      </c>
      <c r="G3" s="79"/>
      <c r="H3" s="79"/>
      <c r="I3" s="79"/>
      <c r="J3" s="79"/>
      <c r="K3" s="79"/>
      <c r="L3" s="79"/>
      <c r="M3" s="79"/>
      <c r="N3" s="79"/>
      <c r="O3" s="79"/>
      <c r="P3" s="79"/>
      <c r="Q3" s="48" t="s">
        <v>25</v>
      </c>
      <c r="R3" s="48"/>
      <c r="S3" s="79">
        <v>1103614234</v>
      </c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2" ht="12.75" customHeight="1" x14ac:dyDescent="0.25">
      <c r="A4" s="48" t="s">
        <v>0</v>
      </c>
      <c r="B4" s="48"/>
      <c r="C4" s="48"/>
      <c r="D4" s="48"/>
      <c r="E4" s="48"/>
      <c r="F4" s="80" t="s">
        <v>111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1" t="s">
        <v>4</v>
      </c>
      <c r="R4" s="82"/>
      <c r="S4" s="80" t="s">
        <v>114</v>
      </c>
      <c r="T4" s="80"/>
      <c r="U4" s="80"/>
      <c r="V4" s="48" t="s">
        <v>2</v>
      </c>
      <c r="W4" s="48"/>
      <c r="X4" s="48"/>
      <c r="Y4" s="48"/>
      <c r="Z4" s="80" t="s">
        <v>116</v>
      </c>
      <c r="AA4" s="80"/>
      <c r="AB4" s="80"/>
      <c r="AC4" s="80"/>
      <c r="AD4" s="80"/>
      <c r="AE4" s="80"/>
    </row>
    <row r="5" spans="1:32" ht="12.75" customHeight="1" x14ac:dyDescent="0.25">
      <c r="A5" s="48" t="s">
        <v>1</v>
      </c>
      <c r="B5" s="48"/>
      <c r="C5" s="48"/>
      <c r="D5" s="48"/>
      <c r="E5" s="48"/>
      <c r="F5" s="79" t="s">
        <v>98</v>
      </c>
      <c r="G5" s="79"/>
      <c r="H5" s="79"/>
      <c r="I5" s="79"/>
      <c r="J5" s="79"/>
      <c r="K5" s="79"/>
      <c r="L5" s="79"/>
      <c r="M5" s="79"/>
      <c r="N5" s="79"/>
      <c r="O5" s="79"/>
      <c r="P5" s="79"/>
      <c r="Q5" s="55" t="s">
        <v>22</v>
      </c>
      <c r="R5" s="55"/>
      <c r="S5" s="55"/>
      <c r="T5" s="55"/>
      <c r="U5" s="55"/>
      <c r="V5" s="48" t="s">
        <v>23</v>
      </c>
      <c r="W5" s="48"/>
      <c r="X5" s="48"/>
      <c r="Y5" s="48"/>
      <c r="Z5" s="56">
        <v>44634</v>
      </c>
      <c r="AA5" s="57"/>
      <c r="AB5" s="58" t="s">
        <v>26</v>
      </c>
      <c r="AC5" s="59"/>
      <c r="AD5" s="62">
        <v>7</v>
      </c>
      <c r="AE5" s="62"/>
    </row>
    <row r="6" spans="1:32" ht="12.75" customHeight="1" x14ac:dyDescent="0.25">
      <c r="A6" s="48" t="s">
        <v>3</v>
      </c>
      <c r="B6" s="48"/>
      <c r="C6" s="48"/>
      <c r="D6" s="48"/>
      <c r="E6" s="48"/>
      <c r="F6" s="79" t="s">
        <v>99</v>
      </c>
      <c r="G6" s="79"/>
      <c r="H6" s="79"/>
      <c r="I6" s="79"/>
      <c r="J6" s="79"/>
      <c r="K6" s="79"/>
      <c r="L6" s="79"/>
      <c r="M6" s="79"/>
      <c r="N6" s="79"/>
      <c r="O6" s="79"/>
      <c r="P6" s="79"/>
      <c r="Q6" s="55"/>
      <c r="R6" s="55"/>
      <c r="S6" s="55"/>
      <c r="T6" s="55"/>
      <c r="U6" s="55"/>
      <c r="V6" s="48" t="s">
        <v>24</v>
      </c>
      <c r="W6" s="48"/>
      <c r="X6" s="48"/>
      <c r="Y6" s="48"/>
      <c r="Z6" s="56">
        <v>44680</v>
      </c>
      <c r="AA6" s="57"/>
      <c r="AB6" s="60"/>
      <c r="AC6" s="61"/>
      <c r="AD6" s="62"/>
      <c r="AE6" s="62"/>
    </row>
    <row r="7" spans="1:32" ht="12.75" customHeight="1" x14ac:dyDescent="0.3">
      <c r="A7" s="2"/>
      <c r="B7" s="3"/>
      <c r="C7" s="3"/>
      <c r="D7" s="3"/>
      <c r="E7" s="93"/>
      <c r="F7" s="93"/>
      <c r="G7" s="93"/>
      <c r="H7" s="93"/>
      <c r="I7" s="93"/>
      <c r="J7" s="93"/>
      <c r="K7" s="93"/>
      <c r="L7" s="93"/>
      <c r="M7" s="94"/>
      <c r="N7" s="94"/>
      <c r="O7" s="94"/>
      <c r="P7" s="94"/>
      <c r="Q7" s="6"/>
      <c r="R7" s="5"/>
    </row>
    <row r="8" spans="1:32" ht="12.75" customHeight="1" x14ac:dyDescent="0.25">
      <c r="A8" s="89" t="s">
        <v>27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</row>
    <row r="9" spans="1:32" ht="37.5" customHeight="1" x14ac:dyDescent="0.25">
      <c r="A9" s="90" t="s">
        <v>112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2"/>
    </row>
    <row r="10" spans="1:32" ht="12.6" thickBot="1" x14ac:dyDescent="0.35"/>
    <row r="11" spans="1:32" ht="15.75" customHeight="1" thickBot="1" x14ac:dyDescent="0.3">
      <c r="A11" s="66" t="s">
        <v>59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8"/>
      <c r="X11" s="101" t="s">
        <v>41</v>
      </c>
      <c r="Y11" s="101"/>
      <c r="Z11" s="101"/>
      <c r="AA11" s="101"/>
      <c r="AB11" s="101"/>
      <c r="AC11" s="101"/>
      <c r="AD11" s="101"/>
      <c r="AE11" s="101"/>
    </row>
    <row r="12" spans="1:32" ht="12" customHeight="1" x14ac:dyDescent="0.25">
      <c r="A12" s="32" t="s">
        <v>35</v>
      </c>
      <c r="B12" s="95" t="s">
        <v>36</v>
      </c>
      <c r="C12" s="96"/>
      <c r="D12" s="96"/>
      <c r="E12" s="96"/>
      <c r="F12" s="96"/>
      <c r="G12" s="97"/>
      <c r="H12" s="33" t="s">
        <v>35</v>
      </c>
      <c r="I12" s="95" t="s">
        <v>37</v>
      </c>
      <c r="J12" s="96"/>
      <c r="K12" s="96"/>
      <c r="L12" s="97"/>
      <c r="M12" s="103" t="s">
        <v>35</v>
      </c>
      <c r="N12" s="104"/>
      <c r="O12" s="44" t="s">
        <v>58</v>
      </c>
      <c r="P12" s="44"/>
      <c r="Q12" s="44"/>
      <c r="R12" s="44"/>
      <c r="S12" s="44"/>
      <c r="T12" s="44"/>
      <c r="U12" s="44"/>
      <c r="V12" s="105"/>
      <c r="X12" s="101"/>
      <c r="Y12" s="101"/>
      <c r="Z12" s="101"/>
      <c r="AA12" s="101"/>
      <c r="AB12" s="101"/>
      <c r="AC12" s="101"/>
      <c r="AD12" s="101"/>
      <c r="AE12" s="101"/>
    </row>
    <row r="13" spans="1:32" ht="13.5" customHeight="1" x14ac:dyDescent="0.25">
      <c r="A13" s="69" t="s">
        <v>28</v>
      </c>
      <c r="B13" s="65" t="s">
        <v>30</v>
      </c>
      <c r="C13" s="65"/>
      <c r="D13" s="65" t="s">
        <v>31</v>
      </c>
      <c r="E13" s="65"/>
      <c r="F13" s="109" t="s">
        <v>53</v>
      </c>
      <c r="G13" s="64" t="s">
        <v>105</v>
      </c>
      <c r="H13" s="107" t="s">
        <v>34</v>
      </c>
      <c r="I13" s="65" t="s">
        <v>38</v>
      </c>
      <c r="J13" s="65"/>
      <c r="K13" s="114" t="s">
        <v>39</v>
      </c>
      <c r="L13" s="64" t="s">
        <v>106</v>
      </c>
      <c r="M13" s="117" t="s">
        <v>40</v>
      </c>
      <c r="N13" s="118"/>
      <c r="O13" s="102" t="s">
        <v>47</v>
      </c>
      <c r="P13" s="102" t="s">
        <v>48</v>
      </c>
      <c r="Q13" s="102" t="s">
        <v>49</v>
      </c>
      <c r="R13" s="102" t="s">
        <v>50</v>
      </c>
      <c r="S13" s="102" t="s">
        <v>51</v>
      </c>
      <c r="T13" s="102" t="s">
        <v>52</v>
      </c>
      <c r="U13" s="109" t="s">
        <v>53</v>
      </c>
      <c r="V13" s="106" t="s">
        <v>107</v>
      </c>
      <c r="W13" s="4"/>
      <c r="X13" s="101" t="s">
        <v>43</v>
      </c>
      <c r="Y13" s="101"/>
      <c r="Z13" s="101"/>
      <c r="AA13" s="101"/>
      <c r="AB13" s="101"/>
      <c r="AC13" s="101"/>
      <c r="AD13" s="101"/>
      <c r="AE13" s="101"/>
      <c r="AF13" s="9"/>
    </row>
    <row r="14" spans="1:32" ht="13.5" customHeight="1" x14ac:dyDescent="0.25">
      <c r="A14" s="69"/>
      <c r="B14" s="65"/>
      <c r="C14" s="65"/>
      <c r="D14" s="65"/>
      <c r="E14" s="65"/>
      <c r="F14" s="109"/>
      <c r="G14" s="64"/>
      <c r="H14" s="107"/>
      <c r="I14" s="65"/>
      <c r="J14" s="65"/>
      <c r="K14" s="115"/>
      <c r="L14" s="64"/>
      <c r="M14" s="119"/>
      <c r="N14" s="120"/>
      <c r="O14" s="102"/>
      <c r="P14" s="102"/>
      <c r="Q14" s="102"/>
      <c r="R14" s="102"/>
      <c r="S14" s="102"/>
      <c r="T14" s="102"/>
      <c r="U14" s="109"/>
      <c r="V14" s="106"/>
      <c r="X14" s="101"/>
      <c r="Y14" s="101"/>
      <c r="Z14" s="101"/>
      <c r="AA14" s="101"/>
      <c r="AB14" s="101"/>
      <c r="AC14" s="101"/>
      <c r="AD14" s="101"/>
      <c r="AE14" s="101"/>
      <c r="AF14" s="10"/>
    </row>
    <row r="15" spans="1:32" ht="13.5" customHeight="1" x14ac:dyDescent="0.25">
      <c r="A15" s="69"/>
      <c r="B15" s="98" t="s">
        <v>33</v>
      </c>
      <c r="C15" s="98" t="s">
        <v>32</v>
      </c>
      <c r="D15" s="98" t="s">
        <v>33</v>
      </c>
      <c r="E15" s="98" t="s">
        <v>32</v>
      </c>
      <c r="F15" s="109"/>
      <c r="G15" s="64"/>
      <c r="H15" s="107"/>
      <c r="I15" s="65"/>
      <c r="J15" s="65"/>
      <c r="K15" s="115"/>
      <c r="L15" s="64"/>
      <c r="M15" s="119"/>
      <c r="N15" s="120"/>
      <c r="O15" s="102"/>
      <c r="P15" s="102"/>
      <c r="Q15" s="102"/>
      <c r="R15" s="102"/>
      <c r="S15" s="102"/>
      <c r="T15" s="102"/>
      <c r="U15" s="109"/>
      <c r="V15" s="106"/>
      <c r="X15" s="101" t="s">
        <v>42</v>
      </c>
      <c r="Y15" s="101"/>
      <c r="Z15" s="101"/>
      <c r="AA15" s="101"/>
      <c r="AB15" s="101"/>
      <c r="AC15" s="101"/>
      <c r="AD15" s="101"/>
      <c r="AE15" s="101"/>
      <c r="AF15" s="10"/>
    </row>
    <row r="16" spans="1:32" ht="13.5" customHeight="1" x14ac:dyDescent="0.25">
      <c r="A16" s="69"/>
      <c r="B16" s="98"/>
      <c r="C16" s="98"/>
      <c r="D16" s="98"/>
      <c r="E16" s="98"/>
      <c r="F16" s="109"/>
      <c r="G16" s="64"/>
      <c r="H16" s="107"/>
      <c r="I16" s="65"/>
      <c r="J16" s="65"/>
      <c r="K16" s="115"/>
      <c r="L16" s="64"/>
      <c r="M16" s="119"/>
      <c r="N16" s="120"/>
      <c r="O16" s="102"/>
      <c r="P16" s="102"/>
      <c r="Q16" s="102"/>
      <c r="R16" s="102"/>
      <c r="S16" s="102"/>
      <c r="T16" s="102"/>
      <c r="U16" s="109"/>
      <c r="V16" s="106"/>
      <c r="X16" s="101"/>
      <c r="Y16" s="101"/>
      <c r="Z16" s="101"/>
      <c r="AA16" s="101"/>
      <c r="AB16" s="101"/>
      <c r="AC16" s="101"/>
      <c r="AD16" s="101"/>
      <c r="AE16" s="101"/>
      <c r="AF16" s="10"/>
    </row>
    <row r="17" spans="1:32" ht="13.5" customHeight="1" x14ac:dyDescent="0.25">
      <c r="A17" s="69"/>
      <c r="B17" s="98"/>
      <c r="C17" s="98"/>
      <c r="D17" s="98"/>
      <c r="E17" s="98"/>
      <c r="F17" s="109"/>
      <c r="G17" s="99">
        <f>F21*1.25/10</f>
        <v>1</v>
      </c>
      <c r="H17" s="107"/>
      <c r="I17" s="65"/>
      <c r="J17" s="65"/>
      <c r="K17" s="115"/>
      <c r="L17" s="99">
        <f>K21*1.25/10</f>
        <v>1.125</v>
      </c>
      <c r="M17" s="119"/>
      <c r="N17" s="120"/>
      <c r="O17" s="102"/>
      <c r="P17" s="102"/>
      <c r="Q17" s="102"/>
      <c r="R17" s="102"/>
      <c r="S17" s="102"/>
      <c r="T17" s="102"/>
      <c r="U17" s="109"/>
      <c r="V17" s="125">
        <f>U21*1.25/10</f>
        <v>1.1770833333333333</v>
      </c>
      <c r="X17" s="101" t="s">
        <v>44</v>
      </c>
      <c r="Y17" s="101"/>
      <c r="Z17" s="101"/>
      <c r="AA17" s="101"/>
      <c r="AB17" s="101"/>
      <c r="AC17" s="101"/>
      <c r="AD17" s="101"/>
      <c r="AE17" s="101"/>
      <c r="AF17" s="9"/>
    </row>
    <row r="18" spans="1:32" ht="13.5" customHeight="1" x14ac:dyDescent="0.25">
      <c r="A18" s="69"/>
      <c r="B18" s="98"/>
      <c r="C18" s="98"/>
      <c r="D18" s="98"/>
      <c r="E18" s="98"/>
      <c r="F18" s="109"/>
      <c r="G18" s="99"/>
      <c r="H18" s="107"/>
      <c r="I18" s="65"/>
      <c r="J18" s="65"/>
      <c r="K18" s="115"/>
      <c r="L18" s="99"/>
      <c r="M18" s="119"/>
      <c r="N18" s="120"/>
      <c r="O18" s="102"/>
      <c r="P18" s="102"/>
      <c r="Q18" s="102"/>
      <c r="R18" s="102"/>
      <c r="S18" s="102"/>
      <c r="T18" s="102"/>
      <c r="U18" s="109"/>
      <c r="V18" s="125"/>
      <c r="X18" s="101"/>
      <c r="Y18" s="101"/>
      <c r="Z18" s="101"/>
      <c r="AA18" s="101"/>
      <c r="AB18" s="101"/>
      <c r="AC18" s="101"/>
      <c r="AD18" s="101"/>
      <c r="AE18" s="101"/>
      <c r="AF18" s="10"/>
    </row>
    <row r="19" spans="1:32" ht="13.5" customHeight="1" x14ac:dyDescent="0.25">
      <c r="A19" s="69"/>
      <c r="B19" s="98"/>
      <c r="C19" s="98"/>
      <c r="D19" s="98"/>
      <c r="E19" s="98"/>
      <c r="F19" s="109"/>
      <c r="G19" s="99"/>
      <c r="H19" s="107"/>
      <c r="I19" s="65"/>
      <c r="J19" s="65"/>
      <c r="K19" s="115"/>
      <c r="L19" s="99"/>
      <c r="M19" s="119"/>
      <c r="N19" s="120"/>
      <c r="O19" s="102"/>
      <c r="P19" s="102"/>
      <c r="Q19" s="102"/>
      <c r="R19" s="102"/>
      <c r="S19" s="102"/>
      <c r="T19" s="102"/>
      <c r="U19" s="109"/>
      <c r="V19" s="125"/>
      <c r="X19" s="101" t="s">
        <v>45</v>
      </c>
      <c r="Y19" s="101"/>
      <c r="Z19" s="101"/>
      <c r="AA19" s="101"/>
      <c r="AB19" s="101"/>
      <c r="AC19" s="101"/>
      <c r="AD19" s="101"/>
      <c r="AE19" s="101"/>
      <c r="AF19" s="9"/>
    </row>
    <row r="20" spans="1:32" ht="13.5" customHeight="1" x14ac:dyDescent="0.25">
      <c r="A20" s="69"/>
      <c r="B20" s="98"/>
      <c r="C20" s="98"/>
      <c r="D20" s="98"/>
      <c r="E20" s="98"/>
      <c r="F20" s="109"/>
      <c r="G20" s="99"/>
      <c r="H20" s="107"/>
      <c r="I20" s="65"/>
      <c r="J20" s="65"/>
      <c r="K20" s="116"/>
      <c r="L20" s="99"/>
      <c r="M20" s="119"/>
      <c r="N20" s="120"/>
      <c r="O20" s="102"/>
      <c r="P20" s="102"/>
      <c r="Q20" s="102"/>
      <c r="R20" s="102"/>
      <c r="S20" s="102"/>
      <c r="T20" s="102"/>
      <c r="U20" s="109"/>
      <c r="V20" s="125"/>
      <c r="X20" s="101"/>
      <c r="Y20" s="101"/>
      <c r="Z20" s="101"/>
      <c r="AA20" s="101"/>
      <c r="AB20" s="101"/>
      <c r="AC20" s="101"/>
      <c r="AD20" s="101"/>
      <c r="AE20" s="101"/>
      <c r="AF20" s="9"/>
    </row>
    <row r="21" spans="1:32" ht="12" customHeight="1" x14ac:dyDescent="0.25">
      <c r="A21" s="69"/>
      <c r="B21" s="109">
        <v>8</v>
      </c>
      <c r="C21" s="109">
        <v>8</v>
      </c>
      <c r="D21" s="109">
        <v>8</v>
      </c>
      <c r="E21" s="109">
        <v>8</v>
      </c>
      <c r="F21" s="112">
        <f>AVERAGE(B21:E21)</f>
        <v>8</v>
      </c>
      <c r="G21" s="99"/>
      <c r="H21" s="107"/>
      <c r="I21" s="65"/>
      <c r="J21" s="65"/>
      <c r="K21" s="109">
        <v>9</v>
      </c>
      <c r="L21" s="99"/>
      <c r="M21" s="119"/>
      <c r="N21" s="120"/>
      <c r="O21" s="109">
        <v>9</v>
      </c>
      <c r="P21" s="109">
        <v>8.5</v>
      </c>
      <c r="Q21" s="109">
        <v>9</v>
      </c>
      <c r="R21" s="109">
        <v>10</v>
      </c>
      <c r="S21" s="109">
        <v>10</v>
      </c>
      <c r="T21" s="109">
        <v>10</v>
      </c>
      <c r="U21" s="123">
        <f>AVERAGE(O21:T21)</f>
        <v>9.4166666666666661</v>
      </c>
      <c r="V21" s="125"/>
      <c r="X21" s="101" t="s">
        <v>46</v>
      </c>
      <c r="Y21" s="101"/>
      <c r="Z21" s="101"/>
      <c r="AA21" s="101"/>
      <c r="AB21" s="101"/>
      <c r="AC21" s="101"/>
      <c r="AD21" s="101"/>
      <c r="AE21" s="101"/>
      <c r="AF21" s="10"/>
    </row>
    <row r="22" spans="1:32" ht="12.75" thickBot="1" x14ac:dyDescent="0.3">
      <c r="A22" s="70"/>
      <c r="B22" s="110"/>
      <c r="C22" s="110"/>
      <c r="D22" s="110"/>
      <c r="E22" s="110"/>
      <c r="F22" s="113"/>
      <c r="G22" s="100"/>
      <c r="H22" s="108"/>
      <c r="I22" s="111"/>
      <c r="J22" s="111"/>
      <c r="K22" s="110"/>
      <c r="L22" s="100"/>
      <c r="M22" s="121"/>
      <c r="N22" s="122"/>
      <c r="O22" s="110"/>
      <c r="P22" s="110"/>
      <c r="Q22" s="110"/>
      <c r="R22" s="110"/>
      <c r="S22" s="110"/>
      <c r="T22" s="110"/>
      <c r="U22" s="124"/>
      <c r="V22" s="126"/>
      <c r="X22" s="101"/>
      <c r="Y22" s="101"/>
      <c r="Z22" s="101"/>
      <c r="AA22" s="101"/>
      <c r="AB22" s="101"/>
      <c r="AC22" s="101"/>
      <c r="AD22" s="101"/>
      <c r="AE22" s="101"/>
      <c r="AF22" s="10"/>
    </row>
    <row r="23" spans="1:32" x14ac:dyDescent="0.25">
      <c r="A23" s="63" t="s">
        <v>60</v>
      </c>
      <c r="B23" s="63"/>
      <c r="C23" s="63"/>
      <c r="D23" s="63"/>
      <c r="E23" s="63"/>
      <c r="F23" s="63"/>
      <c r="G23" s="63"/>
      <c r="H23" s="63"/>
      <c r="I23" s="63"/>
      <c r="J23" s="8"/>
      <c r="K23" s="8"/>
      <c r="L23" s="7"/>
      <c r="AF23" s="10"/>
    </row>
    <row r="24" spans="1:32" ht="4.5" customHeight="1" thickBot="1" x14ac:dyDescent="0.35">
      <c r="H24" s="8"/>
      <c r="I24" s="8"/>
      <c r="J24" s="8"/>
      <c r="K24" s="8"/>
      <c r="L24" s="7"/>
      <c r="AF24" s="10"/>
    </row>
    <row r="25" spans="1:32" ht="16.149999999999999" thickBot="1" x14ac:dyDescent="0.35">
      <c r="A25" s="74" t="s">
        <v>61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6"/>
      <c r="N25" s="12"/>
      <c r="O25" s="52" t="s">
        <v>63</v>
      </c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4"/>
    </row>
    <row r="26" spans="1:32" x14ac:dyDescent="0.25">
      <c r="A26" s="22" t="s">
        <v>35</v>
      </c>
      <c r="B26" s="44" t="s">
        <v>55</v>
      </c>
      <c r="C26" s="44"/>
      <c r="D26" s="44"/>
      <c r="E26" s="44" t="s">
        <v>90</v>
      </c>
      <c r="F26" s="44"/>
      <c r="G26" s="44"/>
      <c r="H26" s="44"/>
      <c r="I26" s="44"/>
      <c r="J26" s="44"/>
      <c r="K26" s="44"/>
      <c r="L26" s="44"/>
      <c r="M26" s="23" t="s">
        <v>56</v>
      </c>
      <c r="N26" s="4"/>
      <c r="O26" s="18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19"/>
    </row>
    <row r="27" spans="1:32" ht="12.75" customHeight="1" x14ac:dyDescent="0.25">
      <c r="A27" s="69" t="s">
        <v>57</v>
      </c>
      <c r="B27" s="71" t="s">
        <v>54</v>
      </c>
      <c r="C27" s="71"/>
      <c r="D27" s="71"/>
      <c r="E27" s="45" t="s">
        <v>6</v>
      </c>
      <c r="F27" s="45"/>
      <c r="G27" s="45"/>
      <c r="H27" s="45"/>
      <c r="I27" s="45"/>
      <c r="J27" s="45"/>
      <c r="K27" s="45"/>
      <c r="L27" s="45"/>
      <c r="M27" s="16">
        <v>10</v>
      </c>
      <c r="N27" s="12"/>
      <c r="O27" s="18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19"/>
    </row>
    <row r="28" spans="1:32" ht="12.75" x14ac:dyDescent="0.25">
      <c r="A28" s="69"/>
      <c r="B28" s="71"/>
      <c r="C28" s="71"/>
      <c r="D28" s="71"/>
      <c r="E28" s="45" t="s">
        <v>7</v>
      </c>
      <c r="F28" s="45"/>
      <c r="G28" s="45"/>
      <c r="H28" s="45"/>
      <c r="I28" s="45"/>
      <c r="J28" s="45"/>
      <c r="K28" s="45"/>
      <c r="L28" s="45"/>
      <c r="M28" s="16">
        <v>9</v>
      </c>
      <c r="N28" s="12"/>
      <c r="O28" s="18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19"/>
    </row>
    <row r="29" spans="1:32" ht="12.75" x14ac:dyDescent="0.25">
      <c r="A29" s="69"/>
      <c r="B29" s="71"/>
      <c r="C29" s="71"/>
      <c r="D29" s="71"/>
      <c r="E29" s="45" t="s">
        <v>8</v>
      </c>
      <c r="F29" s="45"/>
      <c r="G29" s="45"/>
      <c r="H29" s="45"/>
      <c r="I29" s="45"/>
      <c r="J29" s="45"/>
      <c r="K29" s="45"/>
      <c r="L29" s="45"/>
      <c r="M29" s="16">
        <v>10</v>
      </c>
      <c r="N29" s="12"/>
      <c r="O29" s="18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19"/>
    </row>
    <row r="30" spans="1:32" ht="12.75" x14ac:dyDescent="0.25">
      <c r="A30" s="69"/>
      <c r="B30" s="71"/>
      <c r="C30" s="71"/>
      <c r="D30" s="71"/>
      <c r="E30" s="45" t="s">
        <v>9</v>
      </c>
      <c r="F30" s="45"/>
      <c r="G30" s="45"/>
      <c r="H30" s="45"/>
      <c r="I30" s="45"/>
      <c r="J30" s="45"/>
      <c r="K30" s="45"/>
      <c r="L30" s="45"/>
      <c r="M30" s="16">
        <v>10</v>
      </c>
      <c r="N30" s="12"/>
      <c r="O30" s="18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19"/>
    </row>
    <row r="31" spans="1:32" ht="12.75" x14ac:dyDescent="0.25">
      <c r="A31" s="69"/>
      <c r="B31" s="71"/>
      <c r="C31" s="71"/>
      <c r="D31" s="71"/>
      <c r="E31" s="45" t="s">
        <v>103</v>
      </c>
      <c r="F31" s="45"/>
      <c r="G31" s="45"/>
      <c r="H31" s="45"/>
      <c r="I31" s="45"/>
      <c r="J31" s="45"/>
      <c r="K31" s="45"/>
      <c r="L31" s="45"/>
      <c r="M31" s="16">
        <v>9</v>
      </c>
      <c r="N31" s="12"/>
      <c r="O31" s="18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19"/>
    </row>
    <row r="32" spans="1:32" ht="12.75" x14ac:dyDescent="0.25">
      <c r="A32" s="69"/>
      <c r="B32" s="71"/>
      <c r="C32" s="71"/>
      <c r="D32" s="71"/>
      <c r="E32" s="45" t="s">
        <v>10</v>
      </c>
      <c r="F32" s="45"/>
      <c r="G32" s="45"/>
      <c r="H32" s="45"/>
      <c r="I32" s="45"/>
      <c r="J32" s="45"/>
      <c r="K32" s="45"/>
      <c r="L32" s="45"/>
      <c r="M32" s="16">
        <v>10</v>
      </c>
      <c r="N32" s="12"/>
      <c r="O32" s="18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19"/>
    </row>
    <row r="33" spans="1:31" ht="12.75" x14ac:dyDescent="0.25">
      <c r="A33" s="69"/>
      <c r="B33" s="71"/>
      <c r="C33" s="71"/>
      <c r="D33" s="71"/>
      <c r="E33" s="45" t="s">
        <v>11</v>
      </c>
      <c r="F33" s="45"/>
      <c r="G33" s="45"/>
      <c r="H33" s="45"/>
      <c r="I33" s="45"/>
      <c r="J33" s="45"/>
      <c r="K33" s="45"/>
      <c r="L33" s="45"/>
      <c r="M33" s="16">
        <v>10</v>
      </c>
      <c r="N33" s="12"/>
      <c r="O33" s="18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19"/>
    </row>
    <row r="34" spans="1:31" ht="12.75" thickBot="1" x14ac:dyDescent="0.3">
      <c r="A34" s="69"/>
      <c r="B34" s="71"/>
      <c r="C34" s="71"/>
      <c r="D34" s="71"/>
      <c r="E34" s="40" t="s">
        <v>102</v>
      </c>
      <c r="F34" s="40"/>
      <c r="G34" s="40"/>
      <c r="H34" s="40"/>
      <c r="I34" s="40"/>
      <c r="J34" s="40"/>
      <c r="K34" s="40"/>
      <c r="L34" s="40"/>
      <c r="M34" s="34">
        <f>AVERAGE(M27:M33)</f>
        <v>9.7142857142857135</v>
      </c>
      <c r="N34" s="11"/>
      <c r="O34" s="18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77" t="s">
        <v>110</v>
      </c>
      <c r="AB34" s="77"/>
      <c r="AC34" s="77"/>
      <c r="AD34" s="77"/>
      <c r="AE34" s="19"/>
    </row>
    <row r="35" spans="1:31" ht="24" customHeight="1" thickBot="1" x14ac:dyDescent="0.3">
      <c r="A35" s="70"/>
      <c r="B35" s="72"/>
      <c r="C35" s="72"/>
      <c r="D35" s="73"/>
      <c r="E35" s="41" t="s">
        <v>108</v>
      </c>
      <c r="F35" s="42"/>
      <c r="G35" s="42"/>
      <c r="H35" s="42"/>
      <c r="I35" s="42"/>
      <c r="J35" s="42"/>
      <c r="K35" s="42"/>
      <c r="L35" s="43"/>
      <c r="M35" s="25">
        <f>M34*2.5/10</f>
        <v>2.4285714285714284</v>
      </c>
      <c r="O35" s="20"/>
      <c r="P35" s="49" t="s">
        <v>64</v>
      </c>
      <c r="Q35" s="49"/>
      <c r="R35" s="49"/>
      <c r="S35" s="49"/>
      <c r="T35" s="36"/>
      <c r="U35" s="49" t="s">
        <v>20</v>
      </c>
      <c r="V35" s="49"/>
      <c r="W35" s="49"/>
      <c r="X35" s="49"/>
      <c r="Y35" s="49"/>
      <c r="Z35" s="36"/>
      <c r="AA35" s="50" t="s">
        <v>100</v>
      </c>
      <c r="AB35" s="50"/>
      <c r="AC35" s="50"/>
      <c r="AD35" s="50"/>
      <c r="AE35" s="51"/>
    </row>
    <row r="36" spans="1:31" x14ac:dyDescent="0.25">
      <c r="A36" s="63" t="s">
        <v>62</v>
      </c>
      <c r="B36" s="63"/>
      <c r="C36" s="63"/>
      <c r="D36" s="63"/>
      <c r="E36" s="63"/>
      <c r="F36" s="63"/>
      <c r="G36" s="63"/>
      <c r="H36" s="63"/>
      <c r="I36" s="63"/>
    </row>
    <row r="37" spans="1:31" ht="4.5" customHeight="1" x14ac:dyDescent="0.3"/>
    <row r="38" spans="1:31" ht="21.75" customHeight="1" x14ac:dyDescent="0.3">
      <c r="A38" s="46" t="s">
        <v>101</v>
      </c>
      <c r="B38" s="46"/>
      <c r="C38" s="46"/>
      <c r="D38" s="46"/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</row>
    <row r="39" spans="1:31" ht="21.75" customHeight="1" x14ac:dyDescent="0.3"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</row>
  </sheetData>
  <mergeCells count="103">
    <mergeCell ref="X13:AE14"/>
    <mergeCell ref="X15:AE16"/>
    <mergeCell ref="X17:AE18"/>
    <mergeCell ref="X21:AE22"/>
    <mergeCell ref="X19:AE20"/>
    <mergeCell ref="S21:S22"/>
    <mergeCell ref="K13:K20"/>
    <mergeCell ref="M13:N22"/>
    <mergeCell ref="O21:O22"/>
    <mergeCell ref="P21:P22"/>
    <mergeCell ref="Q21:Q22"/>
    <mergeCell ref="R21:R22"/>
    <mergeCell ref="T21:T22"/>
    <mergeCell ref="U21:U22"/>
    <mergeCell ref="V17:V22"/>
    <mergeCell ref="S13:S20"/>
    <mergeCell ref="T13:T20"/>
    <mergeCell ref="U13:U20"/>
    <mergeCell ref="A13:A22"/>
    <mergeCell ref="K21:K22"/>
    <mergeCell ref="I13:J22"/>
    <mergeCell ref="L17:L22"/>
    <mergeCell ref="P13:P20"/>
    <mergeCell ref="Q13:Q20"/>
    <mergeCell ref="R13:R20"/>
    <mergeCell ref="F21:F22"/>
    <mergeCell ref="F13:F20"/>
    <mergeCell ref="D21:D22"/>
    <mergeCell ref="E21:E22"/>
    <mergeCell ref="V6:Y6"/>
    <mergeCell ref="A8:AE8"/>
    <mergeCell ref="A9:AE9"/>
    <mergeCell ref="E7:L7"/>
    <mergeCell ref="M7:P7"/>
    <mergeCell ref="B12:G12"/>
    <mergeCell ref="B13:C14"/>
    <mergeCell ref="B15:B20"/>
    <mergeCell ref="C15:C20"/>
    <mergeCell ref="D15:D20"/>
    <mergeCell ref="E15:E20"/>
    <mergeCell ref="G17:G22"/>
    <mergeCell ref="I12:L12"/>
    <mergeCell ref="A6:E6"/>
    <mergeCell ref="F6:P6"/>
    <mergeCell ref="X11:AE12"/>
    <mergeCell ref="O13:O20"/>
    <mergeCell ref="L13:L16"/>
    <mergeCell ref="M12:N12"/>
    <mergeCell ref="O12:V12"/>
    <mergeCell ref="V13:V16"/>
    <mergeCell ref="H13:H22"/>
    <mergeCell ref="B21:B22"/>
    <mergeCell ref="C21:C22"/>
    <mergeCell ref="A1:AE1"/>
    <mergeCell ref="A2:E2"/>
    <mergeCell ref="A3:E3"/>
    <mergeCell ref="A4:E4"/>
    <mergeCell ref="A5:E5"/>
    <mergeCell ref="F3:P3"/>
    <mergeCell ref="F4:P4"/>
    <mergeCell ref="F5:P5"/>
    <mergeCell ref="S4:U4"/>
    <mergeCell ref="V4:Y4"/>
    <mergeCell ref="V5:Y5"/>
    <mergeCell ref="Z4:AE4"/>
    <mergeCell ref="Q4:R4"/>
    <mergeCell ref="S3:AE3"/>
    <mergeCell ref="F2:P2"/>
    <mergeCell ref="Q2:R2"/>
    <mergeCell ref="S2:AE2"/>
    <mergeCell ref="A38:E38"/>
    <mergeCell ref="F38:AD38"/>
    <mergeCell ref="F39:AD39"/>
    <mergeCell ref="Q3:R3"/>
    <mergeCell ref="P35:S35"/>
    <mergeCell ref="U35:Y35"/>
    <mergeCell ref="AA35:AE35"/>
    <mergeCell ref="O25:AE25"/>
    <mergeCell ref="Q5:U6"/>
    <mergeCell ref="Z5:AA5"/>
    <mergeCell ref="Z6:AA6"/>
    <mergeCell ref="AB5:AC6"/>
    <mergeCell ref="AD5:AE6"/>
    <mergeCell ref="E27:L27"/>
    <mergeCell ref="A23:I23"/>
    <mergeCell ref="G13:G16"/>
    <mergeCell ref="D13:E14"/>
    <mergeCell ref="A11:V11"/>
    <mergeCell ref="A27:A35"/>
    <mergeCell ref="B27:D35"/>
    <mergeCell ref="A25:M25"/>
    <mergeCell ref="A36:I36"/>
    <mergeCell ref="AA34:AD34"/>
    <mergeCell ref="E33:L33"/>
    <mergeCell ref="E34:L34"/>
    <mergeCell ref="E35:L35"/>
    <mergeCell ref="E26:L26"/>
    <mergeCell ref="B26:D26"/>
    <mergeCell ref="E28:L28"/>
    <mergeCell ref="E29:L29"/>
    <mergeCell ref="E30:L30"/>
    <mergeCell ref="E31:L31"/>
    <mergeCell ref="E32:L32"/>
  </mergeCells>
  <printOptions horizontalCentered="1"/>
  <pageMargins left="0.59055118110236227" right="0.59055118110236227" top="1.2805" bottom="0.70199999999999996" header="0.31496062992125984" footer="0.31496062992125984"/>
  <pageSetup paperSize="9" scale="78" orientation="landscape" r:id="rId1"/>
  <headerFooter>
    <oddHeader xml:space="preserve">&amp;L
&amp;G&amp;C&amp;"-,Negrita"
SUPERIOR TECNOLÓGICO DE TURISMO Y PATRIMONIO YAVIRAC
Tecnólogo Superior en Desarrollo de Software
Evaluacíon Fase Práctica Formación Dual
2297-1-551015C01-5243&amp;R&amp;G
Rev. 1
 </oddHeader>
    <oddFooter xml:space="preserve">&amp;L&amp;"-,Negrita"García Moreno S4-35 y Ambato, Centro Histórico 
Distrito Metropolitano de Quito
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tabSelected="1" view="pageLayout" topLeftCell="A15" zoomScaleNormal="100" workbookViewId="0">
      <selection activeCell="K13" sqref="K13:P21"/>
    </sheetView>
  </sheetViews>
  <sheetFormatPr baseColWidth="10" defaultColWidth="11.42578125" defaultRowHeight="12" x14ac:dyDescent="0.25"/>
  <cols>
    <col min="1" max="1" width="6" style="1" customWidth="1"/>
    <col min="2" max="5" width="5.28515625" style="1" customWidth="1"/>
    <col min="6" max="6" width="5.7109375" style="1" customWidth="1"/>
    <col min="7" max="7" width="7.42578125" style="1" customWidth="1"/>
    <col min="8" max="8" width="6" style="1" customWidth="1"/>
    <col min="9" max="10" width="7" style="1" customWidth="1"/>
    <col min="11" max="11" width="9.7109375" style="1" customWidth="1"/>
    <col min="12" max="15" width="2.5703125" style="1" customWidth="1"/>
    <col min="16" max="16" width="6.7109375" style="1" customWidth="1"/>
    <col min="17" max="17" width="1" style="1" customWidth="1"/>
    <col min="18" max="20" width="5.28515625" style="1" customWidth="1"/>
    <col min="21" max="22" width="3.42578125" style="1" customWidth="1"/>
    <col min="23" max="25" width="5.28515625" style="1" customWidth="1"/>
    <col min="26" max="34" width="3.28515625" style="1" customWidth="1"/>
    <col min="35" max="35" width="4.85546875" style="1" customWidth="1"/>
    <col min="36" max="36" width="4" style="1" customWidth="1"/>
    <col min="37" max="37" width="4.85546875" style="1" customWidth="1"/>
    <col min="38" max="38" width="2" style="1" customWidth="1"/>
    <col min="39" max="77" width="6" style="1" customWidth="1"/>
    <col min="78" max="16384" width="11.42578125" style="1"/>
  </cols>
  <sheetData>
    <row r="1" spans="1:41" ht="12.75" customHeight="1" x14ac:dyDescent="0.25">
      <c r="A1" s="78" t="s">
        <v>66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</row>
    <row r="2" spans="1:41" ht="12.75" customHeight="1" x14ac:dyDescent="0.3">
      <c r="A2" s="48" t="s">
        <v>21</v>
      </c>
      <c r="B2" s="48"/>
      <c r="C2" s="48"/>
      <c r="D2" s="48"/>
      <c r="E2" s="48"/>
      <c r="F2" s="127" t="s">
        <v>117</v>
      </c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48" t="s">
        <v>109</v>
      </c>
      <c r="U2" s="48"/>
      <c r="V2" s="48"/>
      <c r="W2" s="127" t="str">
        <f>EMPRESARIAL!S2</f>
        <v>TECNOLOGIA SUPERIOR EN DESARROLLO DE SOFTWARE</v>
      </c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</row>
    <row r="3" spans="1:41" ht="12.75" customHeight="1" x14ac:dyDescent="0.25">
      <c r="A3" s="48" t="s">
        <v>5</v>
      </c>
      <c r="B3" s="48"/>
      <c r="C3" s="48"/>
      <c r="D3" s="48"/>
      <c r="E3" s="48"/>
      <c r="F3" s="127" t="s">
        <v>118</v>
      </c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48" t="s">
        <v>25</v>
      </c>
      <c r="U3" s="48"/>
      <c r="V3" s="48"/>
      <c r="W3" s="127">
        <v>1755580154</v>
      </c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</row>
    <row r="4" spans="1:41" ht="12.75" customHeight="1" x14ac:dyDescent="0.25">
      <c r="A4" s="48" t="s">
        <v>0</v>
      </c>
      <c r="B4" s="48"/>
      <c r="C4" s="48"/>
      <c r="D4" s="48"/>
      <c r="E4" s="48"/>
      <c r="F4" s="179" t="str">
        <f>EMPRESARIAL!F4</f>
        <v>INNOVACIÓN Y BUENAS PRACTICAS DE TURISMO SOSTENIBLE</v>
      </c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81" t="s">
        <v>4</v>
      </c>
      <c r="U4" s="180"/>
      <c r="V4" s="82"/>
      <c r="W4" s="80" t="str">
        <f>EMPRESARIAL!S4</f>
        <v>PRIMERO</v>
      </c>
      <c r="X4" s="80"/>
      <c r="Y4" s="80"/>
      <c r="Z4" s="48" t="s">
        <v>2</v>
      </c>
      <c r="AA4" s="48"/>
      <c r="AB4" s="48"/>
      <c r="AC4" s="48"/>
      <c r="AD4" s="140" t="str">
        <f>EMPRESARIAL!Z4</f>
        <v>DICIEMBRE 2021 - ABRIL 2022</v>
      </c>
      <c r="AE4" s="141"/>
      <c r="AF4" s="141"/>
      <c r="AG4" s="141"/>
      <c r="AH4" s="141"/>
      <c r="AI4" s="141"/>
      <c r="AJ4" s="141"/>
      <c r="AK4" s="141"/>
      <c r="AL4" s="142"/>
    </row>
    <row r="5" spans="1:41" ht="12.75" customHeight="1" x14ac:dyDescent="0.25">
      <c r="A5" s="48" t="s">
        <v>1</v>
      </c>
      <c r="B5" s="48"/>
      <c r="C5" s="48"/>
      <c r="D5" s="48"/>
      <c r="E5" s="48"/>
      <c r="F5" s="127" t="s">
        <v>119</v>
      </c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55" t="s">
        <v>22</v>
      </c>
      <c r="U5" s="55"/>
      <c r="V5" s="55"/>
      <c r="W5" s="55"/>
      <c r="X5" s="55"/>
      <c r="Y5" s="55"/>
      <c r="Z5" s="48" t="s">
        <v>23</v>
      </c>
      <c r="AA5" s="48"/>
      <c r="AB5" s="48"/>
      <c r="AC5" s="48"/>
      <c r="AD5" s="56">
        <f>EMPRESARIAL!Z5</f>
        <v>44634</v>
      </c>
      <c r="AE5" s="143"/>
      <c r="AF5" s="143"/>
      <c r="AG5" s="143"/>
      <c r="AH5" s="57"/>
      <c r="AI5" s="58" t="s">
        <v>26</v>
      </c>
      <c r="AJ5" s="59"/>
      <c r="AK5" s="62">
        <f>EMPRESARIAL!AD5</f>
        <v>7</v>
      </c>
      <c r="AL5" s="62"/>
    </row>
    <row r="6" spans="1:41" ht="12.75" customHeight="1" x14ac:dyDescent="0.25">
      <c r="A6" s="48" t="s">
        <v>3</v>
      </c>
      <c r="B6" s="48"/>
      <c r="C6" s="48"/>
      <c r="D6" s="48"/>
      <c r="E6" s="48"/>
      <c r="F6" s="127" t="s">
        <v>120</v>
      </c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55"/>
      <c r="U6" s="55"/>
      <c r="V6" s="55"/>
      <c r="W6" s="55"/>
      <c r="X6" s="55"/>
      <c r="Y6" s="55"/>
      <c r="Z6" s="48" t="s">
        <v>24</v>
      </c>
      <c r="AA6" s="48"/>
      <c r="AB6" s="48"/>
      <c r="AC6" s="48"/>
      <c r="AD6" s="56">
        <f>EMPRESARIAL!Z6</f>
        <v>44680</v>
      </c>
      <c r="AE6" s="143"/>
      <c r="AF6" s="143"/>
      <c r="AG6" s="143"/>
      <c r="AH6" s="57"/>
      <c r="AI6" s="60"/>
      <c r="AJ6" s="61"/>
      <c r="AK6" s="62"/>
      <c r="AL6" s="62"/>
    </row>
    <row r="7" spans="1:41" ht="5.25" customHeight="1" x14ac:dyDescent="0.3">
      <c r="A7" s="133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J7" s="133"/>
      <c r="AK7" s="133"/>
      <c r="AL7" s="133"/>
    </row>
    <row r="8" spans="1:41" ht="12.75" customHeight="1" x14ac:dyDescent="0.25">
      <c r="A8" s="89" t="s">
        <v>27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</row>
    <row r="9" spans="1:41" ht="30.75" customHeight="1" x14ac:dyDescent="0.3">
      <c r="A9" s="188" t="str">
        <f>EMPRESARIAL!A9:AE9</f>
        <v xml:space="preserve">  Aplicar las buenas prácticas de turismo sostenible, bajo parámetros de calidad, equilibrio y continuidad, durante los servicios turísticos guiados.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</row>
    <row r="10" spans="1:41" ht="7.5" customHeight="1" thickBot="1" x14ac:dyDescent="0.35"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41" ht="15.75" customHeight="1" thickBot="1" x14ac:dyDescent="0.3">
      <c r="A11" s="66" t="s">
        <v>59</v>
      </c>
      <c r="B11" s="67"/>
      <c r="C11" s="67"/>
      <c r="D11" s="67"/>
      <c r="E11" s="67"/>
      <c r="F11" s="67"/>
      <c r="G11" s="67"/>
      <c r="H11" s="68"/>
      <c r="I11" s="9"/>
      <c r="J11" s="66" t="s">
        <v>61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8"/>
      <c r="AJ11" s="9"/>
      <c r="AK11" s="9"/>
      <c r="AL11" s="9"/>
    </row>
    <row r="12" spans="1:41" ht="12" customHeight="1" x14ac:dyDescent="0.25">
      <c r="A12" s="22" t="s">
        <v>35</v>
      </c>
      <c r="B12" s="95" t="s">
        <v>36</v>
      </c>
      <c r="C12" s="96"/>
      <c r="D12" s="96"/>
      <c r="E12" s="96"/>
      <c r="F12" s="96"/>
      <c r="G12" s="96"/>
      <c r="H12" s="189"/>
      <c r="I12" s="9"/>
      <c r="J12" s="22" t="s">
        <v>35</v>
      </c>
      <c r="K12" s="44" t="s">
        <v>55</v>
      </c>
      <c r="L12" s="44"/>
      <c r="M12" s="44"/>
      <c r="N12" s="44"/>
      <c r="O12" s="44"/>
      <c r="P12" s="44"/>
      <c r="Q12" s="44" t="s">
        <v>90</v>
      </c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23" t="s">
        <v>56</v>
      </c>
      <c r="AJ12" s="9"/>
      <c r="AK12" s="9"/>
      <c r="AL12" s="9"/>
    </row>
    <row r="13" spans="1:41" ht="13.5" customHeight="1" x14ac:dyDescent="0.25">
      <c r="A13" s="69" t="s">
        <v>68</v>
      </c>
      <c r="B13" s="65" t="s">
        <v>30</v>
      </c>
      <c r="C13" s="65"/>
      <c r="D13" s="65" t="s">
        <v>31</v>
      </c>
      <c r="E13" s="65"/>
      <c r="F13" s="109" t="s">
        <v>53</v>
      </c>
      <c r="G13" s="160" t="s">
        <v>105</v>
      </c>
      <c r="H13" s="161"/>
      <c r="I13" s="9"/>
      <c r="J13" s="69" t="s">
        <v>69</v>
      </c>
      <c r="K13" s="198" t="s">
        <v>121</v>
      </c>
      <c r="L13" s="198"/>
      <c r="M13" s="198"/>
      <c r="N13" s="198"/>
      <c r="O13" s="198"/>
      <c r="P13" s="198"/>
      <c r="Q13" s="154" t="s">
        <v>12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6">
        <v>10</v>
      </c>
      <c r="AJ13" s="9"/>
      <c r="AK13" s="9"/>
      <c r="AL13" s="9"/>
      <c r="AM13" s="9"/>
      <c r="AN13" s="9"/>
      <c r="AO13" s="9"/>
    </row>
    <row r="14" spans="1:41" ht="13.5" customHeight="1" x14ac:dyDescent="0.25">
      <c r="A14" s="69"/>
      <c r="B14" s="65"/>
      <c r="C14" s="65"/>
      <c r="D14" s="65"/>
      <c r="E14" s="65"/>
      <c r="F14" s="109"/>
      <c r="G14" s="162"/>
      <c r="H14" s="163"/>
      <c r="I14" s="9"/>
      <c r="J14" s="69"/>
      <c r="K14" s="198"/>
      <c r="L14" s="198"/>
      <c r="M14" s="198"/>
      <c r="N14" s="198"/>
      <c r="O14" s="198"/>
      <c r="P14" s="198"/>
      <c r="Q14" s="154" t="s">
        <v>13</v>
      </c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6">
        <v>10</v>
      </c>
      <c r="AJ14" s="9"/>
      <c r="AK14" s="9"/>
      <c r="AL14" s="9"/>
      <c r="AM14" s="10"/>
      <c r="AN14" s="10"/>
      <c r="AO14" s="10"/>
    </row>
    <row r="15" spans="1:41" ht="13.5" customHeight="1" x14ac:dyDescent="0.25">
      <c r="A15" s="69"/>
      <c r="B15" s="98" t="s">
        <v>33</v>
      </c>
      <c r="C15" s="98" t="s">
        <v>32</v>
      </c>
      <c r="D15" s="98" t="s">
        <v>33</v>
      </c>
      <c r="E15" s="98" t="s">
        <v>32</v>
      </c>
      <c r="F15" s="109"/>
      <c r="G15" s="162"/>
      <c r="H15" s="163"/>
      <c r="I15" s="9"/>
      <c r="J15" s="69"/>
      <c r="K15" s="198"/>
      <c r="L15" s="198"/>
      <c r="M15" s="198"/>
      <c r="N15" s="198"/>
      <c r="O15" s="198"/>
      <c r="P15" s="198"/>
      <c r="Q15" s="154" t="s">
        <v>14</v>
      </c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6">
        <v>10</v>
      </c>
      <c r="AJ15" s="9"/>
      <c r="AK15" s="9"/>
      <c r="AL15" s="9"/>
      <c r="AM15" s="10"/>
      <c r="AN15" s="10"/>
      <c r="AO15" s="10"/>
    </row>
    <row r="16" spans="1:41" ht="13.5" customHeight="1" x14ac:dyDescent="0.25">
      <c r="A16" s="69"/>
      <c r="B16" s="98"/>
      <c r="C16" s="98"/>
      <c r="D16" s="98"/>
      <c r="E16" s="98"/>
      <c r="F16" s="109"/>
      <c r="G16" s="164"/>
      <c r="H16" s="165"/>
      <c r="I16" s="9"/>
      <c r="J16" s="69"/>
      <c r="K16" s="198"/>
      <c r="L16" s="198"/>
      <c r="M16" s="198"/>
      <c r="N16" s="198"/>
      <c r="O16" s="198"/>
      <c r="P16" s="198"/>
      <c r="Q16" s="154" t="s">
        <v>15</v>
      </c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6">
        <v>10</v>
      </c>
      <c r="AJ16" s="9"/>
      <c r="AK16" s="9"/>
      <c r="AL16" s="9"/>
      <c r="AM16" s="10"/>
      <c r="AN16" s="10"/>
      <c r="AO16" s="10"/>
    </row>
    <row r="17" spans="1:41" ht="13.5" customHeight="1" x14ac:dyDescent="0.25">
      <c r="A17" s="69"/>
      <c r="B17" s="98"/>
      <c r="C17" s="98"/>
      <c r="D17" s="98"/>
      <c r="E17" s="98"/>
      <c r="F17" s="109"/>
      <c r="G17" s="166">
        <f>F21*1.25/10</f>
        <v>1.1875</v>
      </c>
      <c r="H17" s="167"/>
      <c r="I17" s="9"/>
      <c r="J17" s="69"/>
      <c r="K17" s="198"/>
      <c r="L17" s="198"/>
      <c r="M17" s="198"/>
      <c r="N17" s="198"/>
      <c r="O17" s="198"/>
      <c r="P17" s="198"/>
      <c r="Q17" s="154" t="s">
        <v>16</v>
      </c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6">
        <v>10</v>
      </c>
      <c r="AJ17" s="9"/>
      <c r="AK17" s="9"/>
      <c r="AL17" s="9"/>
      <c r="AM17" s="9"/>
      <c r="AN17" s="9"/>
      <c r="AO17" s="9"/>
    </row>
    <row r="18" spans="1:41" ht="13.5" customHeight="1" x14ac:dyDescent="0.25">
      <c r="A18" s="69"/>
      <c r="B18" s="98"/>
      <c r="C18" s="98"/>
      <c r="D18" s="98"/>
      <c r="E18" s="98"/>
      <c r="F18" s="109"/>
      <c r="G18" s="168"/>
      <c r="H18" s="169"/>
      <c r="I18" s="9"/>
      <c r="J18" s="69"/>
      <c r="K18" s="198"/>
      <c r="L18" s="198"/>
      <c r="M18" s="198"/>
      <c r="N18" s="198"/>
      <c r="O18" s="198"/>
      <c r="P18" s="198"/>
      <c r="Q18" s="154" t="s">
        <v>17</v>
      </c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6">
        <v>10</v>
      </c>
      <c r="AJ18" s="9"/>
      <c r="AK18" s="9"/>
      <c r="AL18" s="9"/>
      <c r="AM18" s="10"/>
      <c r="AN18" s="10"/>
      <c r="AO18" s="10"/>
    </row>
    <row r="19" spans="1:41" ht="13.5" customHeight="1" x14ac:dyDescent="0.25">
      <c r="A19" s="69"/>
      <c r="B19" s="98"/>
      <c r="C19" s="98"/>
      <c r="D19" s="98"/>
      <c r="E19" s="98"/>
      <c r="F19" s="109"/>
      <c r="G19" s="168"/>
      <c r="H19" s="169"/>
      <c r="I19" s="9"/>
      <c r="J19" s="69"/>
      <c r="K19" s="198"/>
      <c r="L19" s="198"/>
      <c r="M19" s="198"/>
      <c r="N19" s="198"/>
      <c r="O19" s="198"/>
      <c r="P19" s="198"/>
      <c r="Q19" s="154" t="s">
        <v>18</v>
      </c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6">
        <v>10</v>
      </c>
      <c r="AJ19" s="9"/>
      <c r="AK19" s="9"/>
      <c r="AL19" s="9"/>
      <c r="AM19" s="9"/>
      <c r="AN19" s="9"/>
      <c r="AO19" s="9"/>
    </row>
    <row r="20" spans="1:41" ht="13.5" customHeight="1" x14ac:dyDescent="0.25">
      <c r="A20" s="69"/>
      <c r="B20" s="98"/>
      <c r="C20" s="98"/>
      <c r="D20" s="98"/>
      <c r="E20" s="98"/>
      <c r="F20" s="109"/>
      <c r="G20" s="168"/>
      <c r="H20" s="169"/>
      <c r="I20" s="9"/>
      <c r="J20" s="69"/>
      <c r="K20" s="198"/>
      <c r="L20" s="198"/>
      <c r="M20" s="198"/>
      <c r="N20" s="198"/>
      <c r="O20" s="198"/>
      <c r="P20" s="198"/>
      <c r="Q20" s="152" t="s">
        <v>102</v>
      </c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7">
        <f>AVERAGE(AI13:AI19)</f>
        <v>10</v>
      </c>
      <c r="AJ20" s="9"/>
      <c r="AK20" s="9"/>
      <c r="AL20" s="9"/>
      <c r="AM20" s="9"/>
      <c r="AN20" s="9"/>
      <c r="AO20" s="9"/>
    </row>
    <row r="21" spans="1:41" ht="12" customHeight="1" thickBot="1" x14ac:dyDescent="0.3">
      <c r="A21" s="69"/>
      <c r="B21" s="109">
        <v>9</v>
      </c>
      <c r="C21" s="109">
        <v>9</v>
      </c>
      <c r="D21" s="109">
        <v>10</v>
      </c>
      <c r="E21" s="109">
        <v>10</v>
      </c>
      <c r="F21" s="112">
        <f>AVERAGE(B21:E21)</f>
        <v>9.5</v>
      </c>
      <c r="G21" s="168"/>
      <c r="H21" s="169"/>
      <c r="I21" s="9"/>
      <c r="J21" s="70"/>
      <c r="K21" s="199"/>
      <c r="L21" s="199"/>
      <c r="M21" s="199"/>
      <c r="N21" s="199"/>
      <c r="O21" s="199"/>
      <c r="P21" s="199"/>
      <c r="Q21" s="153" t="s">
        <v>104</v>
      </c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21">
        <f>AI20*2.5/10</f>
        <v>2.5</v>
      </c>
      <c r="AJ21" s="9"/>
      <c r="AK21" s="9"/>
      <c r="AL21" s="9"/>
      <c r="AM21" s="10"/>
      <c r="AN21" s="10"/>
      <c r="AO21" s="10"/>
    </row>
    <row r="22" spans="1:41" ht="12.75" thickBot="1" x14ac:dyDescent="0.3">
      <c r="A22" s="70"/>
      <c r="B22" s="110"/>
      <c r="C22" s="110"/>
      <c r="D22" s="110"/>
      <c r="E22" s="110"/>
      <c r="F22" s="113"/>
      <c r="G22" s="170"/>
      <c r="H22" s="171"/>
      <c r="I22" s="9"/>
      <c r="J22" s="63" t="s">
        <v>62</v>
      </c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9"/>
      <c r="AK22" s="9"/>
      <c r="AL22" s="9"/>
      <c r="AM22" s="10"/>
      <c r="AN22" s="10"/>
      <c r="AO22" s="10"/>
    </row>
    <row r="23" spans="1:41" x14ac:dyDescent="0.25">
      <c r="A23" s="63" t="s">
        <v>67</v>
      </c>
      <c r="B23" s="63"/>
      <c r="C23" s="63"/>
      <c r="D23" s="63"/>
      <c r="E23" s="63"/>
      <c r="F23" s="63"/>
      <c r="G23" s="63"/>
      <c r="H23" s="63"/>
      <c r="I23" s="9"/>
      <c r="J23" s="8"/>
      <c r="K23" s="8"/>
      <c r="L23" s="8"/>
      <c r="M23" s="8"/>
      <c r="N23" s="8"/>
      <c r="O23" s="7"/>
      <c r="AM23" s="10"/>
      <c r="AN23" s="10"/>
      <c r="AO23" s="10"/>
    </row>
    <row r="24" spans="1:41" ht="4.5" customHeight="1" thickBot="1" x14ac:dyDescent="0.35">
      <c r="H24" s="8"/>
      <c r="I24" s="8"/>
      <c r="J24" s="8"/>
      <c r="K24" s="8"/>
      <c r="L24" s="8"/>
      <c r="M24" s="8"/>
      <c r="N24" s="8"/>
      <c r="O24" s="7"/>
      <c r="AM24" s="10"/>
      <c r="AN24" s="10"/>
      <c r="AO24" s="10"/>
    </row>
    <row r="25" spans="1:41" ht="16.5" thickBot="1" x14ac:dyDescent="0.3">
      <c r="A25" s="74" t="s">
        <v>71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6"/>
      <c r="Q25" s="12"/>
      <c r="R25" s="52" t="s">
        <v>63</v>
      </c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4"/>
    </row>
    <row r="26" spans="1:41" ht="47.25" customHeight="1" x14ac:dyDescent="0.25">
      <c r="A26" s="155" t="s">
        <v>35</v>
      </c>
      <c r="B26" s="156" t="s">
        <v>76</v>
      </c>
      <c r="C26" s="156"/>
      <c r="D26" s="156"/>
      <c r="E26" s="156"/>
      <c r="F26" s="156"/>
      <c r="G26" s="128" t="s">
        <v>75</v>
      </c>
      <c r="H26" s="130" t="s">
        <v>91</v>
      </c>
      <c r="I26" s="131"/>
      <c r="J26" s="131"/>
      <c r="K26" s="132"/>
      <c r="L26" s="29" t="s">
        <v>82</v>
      </c>
      <c r="M26" s="29" t="s">
        <v>83</v>
      </c>
      <c r="N26" s="29" t="s">
        <v>84</v>
      </c>
      <c r="O26" s="30" t="s">
        <v>85</v>
      </c>
      <c r="P26" s="147" t="s">
        <v>75</v>
      </c>
      <c r="Q26" s="4"/>
      <c r="R26" s="18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19"/>
    </row>
    <row r="27" spans="1:41" ht="12.75" customHeight="1" x14ac:dyDescent="0.25">
      <c r="A27" s="69"/>
      <c r="B27" s="107"/>
      <c r="C27" s="107"/>
      <c r="D27" s="107"/>
      <c r="E27" s="107"/>
      <c r="F27" s="107"/>
      <c r="G27" s="129"/>
      <c r="H27" s="157" t="s">
        <v>81</v>
      </c>
      <c r="I27" s="158"/>
      <c r="J27" s="158"/>
      <c r="K27" s="159"/>
      <c r="L27" s="24">
        <v>4</v>
      </c>
      <c r="M27" s="24">
        <v>3</v>
      </c>
      <c r="N27" s="24">
        <v>2</v>
      </c>
      <c r="O27" s="24">
        <v>1</v>
      </c>
      <c r="P27" s="148"/>
      <c r="Q27" s="12"/>
      <c r="R27" s="18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19"/>
    </row>
    <row r="28" spans="1:41" ht="12.75" customHeight="1" x14ac:dyDescent="0.3">
      <c r="A28" s="15" t="s">
        <v>28</v>
      </c>
      <c r="B28" s="172" t="s">
        <v>29</v>
      </c>
      <c r="C28" s="173"/>
      <c r="D28" s="173"/>
      <c r="E28" s="173"/>
      <c r="F28" s="174"/>
      <c r="G28" s="14">
        <f>EMPRESARIAL!G17</f>
        <v>1</v>
      </c>
      <c r="H28" s="144" t="s">
        <v>92</v>
      </c>
      <c r="I28" s="145"/>
      <c r="J28" s="145"/>
      <c r="K28" s="146"/>
      <c r="L28" s="13">
        <v>4</v>
      </c>
      <c r="M28" s="13"/>
      <c r="N28" s="13"/>
      <c r="O28" s="13"/>
      <c r="P28" s="16">
        <f>SUM(L28:O28)</f>
        <v>4</v>
      </c>
      <c r="Q28" s="12"/>
      <c r="R28" s="18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19"/>
    </row>
    <row r="29" spans="1:41" ht="12.75" customHeight="1" x14ac:dyDescent="0.3">
      <c r="A29" s="15" t="s">
        <v>34</v>
      </c>
      <c r="B29" s="178" t="s">
        <v>72</v>
      </c>
      <c r="C29" s="135"/>
      <c r="D29" s="135"/>
      <c r="E29" s="135"/>
      <c r="F29" s="136"/>
      <c r="G29" s="14">
        <f>EMPRESARIAL!L17</f>
        <v>1.125</v>
      </c>
      <c r="H29" s="144" t="s">
        <v>77</v>
      </c>
      <c r="I29" s="145"/>
      <c r="J29" s="145"/>
      <c r="K29" s="146"/>
      <c r="L29" s="13">
        <v>4</v>
      </c>
      <c r="M29" s="13"/>
      <c r="N29" s="13"/>
      <c r="O29" s="13"/>
      <c r="P29" s="16">
        <f t="shared" ref="P29:P33" si="0">SUM(L29:O29)</f>
        <v>4</v>
      </c>
      <c r="Q29" s="12"/>
      <c r="R29" s="18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19"/>
    </row>
    <row r="30" spans="1:41" ht="12.75" customHeight="1" x14ac:dyDescent="0.25">
      <c r="A30" s="15" t="s">
        <v>40</v>
      </c>
      <c r="B30" s="172" t="s">
        <v>73</v>
      </c>
      <c r="C30" s="173"/>
      <c r="D30" s="173"/>
      <c r="E30" s="173"/>
      <c r="F30" s="174"/>
      <c r="G30" s="14">
        <f>EMPRESARIAL!V17</f>
        <v>1.1770833333333333</v>
      </c>
      <c r="H30" s="144" t="s">
        <v>79</v>
      </c>
      <c r="I30" s="145"/>
      <c r="J30" s="145"/>
      <c r="K30" s="146"/>
      <c r="L30" s="13">
        <v>4</v>
      </c>
      <c r="M30" s="13"/>
      <c r="N30" s="13"/>
      <c r="O30" s="13"/>
      <c r="P30" s="16">
        <f t="shared" si="0"/>
        <v>4</v>
      </c>
      <c r="Q30" s="12"/>
      <c r="R30" s="18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19"/>
    </row>
    <row r="31" spans="1:41" ht="12.75" customHeight="1" x14ac:dyDescent="0.3">
      <c r="A31" s="15" t="s">
        <v>57</v>
      </c>
      <c r="B31" s="178" t="s">
        <v>74</v>
      </c>
      <c r="C31" s="135"/>
      <c r="D31" s="135"/>
      <c r="E31" s="135"/>
      <c r="F31" s="136"/>
      <c r="G31" s="14">
        <f>EMPRESARIAL!M35</f>
        <v>2.4285714285714284</v>
      </c>
      <c r="H31" s="144" t="s">
        <v>78</v>
      </c>
      <c r="I31" s="145"/>
      <c r="J31" s="145"/>
      <c r="K31" s="146"/>
      <c r="L31" s="13">
        <v>4</v>
      </c>
      <c r="M31" s="13"/>
      <c r="N31" s="13"/>
      <c r="O31" s="13"/>
      <c r="P31" s="16">
        <f t="shared" si="0"/>
        <v>4</v>
      </c>
      <c r="Q31" s="12"/>
      <c r="R31" s="18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19"/>
    </row>
    <row r="32" spans="1:41" ht="12.75" customHeight="1" x14ac:dyDescent="0.25">
      <c r="A32" s="15" t="s">
        <v>70</v>
      </c>
      <c r="B32" s="172" t="s">
        <v>29</v>
      </c>
      <c r="C32" s="173"/>
      <c r="D32" s="173"/>
      <c r="E32" s="173"/>
      <c r="F32" s="174"/>
      <c r="G32" s="14">
        <f>G17</f>
        <v>1.1875</v>
      </c>
      <c r="H32" s="144" t="s">
        <v>80</v>
      </c>
      <c r="I32" s="145"/>
      <c r="J32" s="145"/>
      <c r="K32" s="146"/>
      <c r="L32" s="13">
        <v>4</v>
      </c>
      <c r="M32" s="13"/>
      <c r="N32" s="13"/>
      <c r="O32" s="13"/>
      <c r="P32" s="16">
        <f t="shared" si="0"/>
        <v>4</v>
      </c>
      <c r="Q32" s="12"/>
      <c r="R32" s="18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19"/>
    </row>
    <row r="33" spans="1:38" ht="12.75" customHeight="1" x14ac:dyDescent="0.25">
      <c r="A33" s="15" t="s">
        <v>69</v>
      </c>
      <c r="B33" s="172" t="s">
        <v>74</v>
      </c>
      <c r="C33" s="173"/>
      <c r="D33" s="173"/>
      <c r="E33" s="173"/>
      <c r="F33" s="174"/>
      <c r="G33" s="14">
        <f>AI21</f>
        <v>2.5</v>
      </c>
      <c r="H33" s="144" t="s">
        <v>94</v>
      </c>
      <c r="I33" s="145"/>
      <c r="J33" s="145"/>
      <c r="K33" s="146"/>
      <c r="L33" s="13">
        <v>4</v>
      </c>
      <c r="M33" s="13"/>
      <c r="N33" s="13"/>
      <c r="O33" s="13"/>
      <c r="P33" s="16">
        <f t="shared" si="0"/>
        <v>4</v>
      </c>
      <c r="Q33" s="12"/>
      <c r="R33" s="18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19"/>
    </row>
    <row r="34" spans="1:38" ht="12.75" customHeight="1" x14ac:dyDescent="0.25">
      <c r="A34" s="137" t="s">
        <v>88</v>
      </c>
      <c r="B34" s="138"/>
      <c r="C34" s="138"/>
      <c r="D34" s="138"/>
      <c r="E34" s="138"/>
      <c r="F34" s="139"/>
      <c r="G34" s="26">
        <f>SUM(G28:G33)</f>
        <v>9.418154761904761</v>
      </c>
      <c r="H34" s="149" t="s">
        <v>87</v>
      </c>
      <c r="I34" s="150"/>
      <c r="J34" s="150"/>
      <c r="K34" s="150"/>
      <c r="L34" s="150"/>
      <c r="M34" s="150"/>
      <c r="N34" s="150"/>
      <c r="O34" s="151"/>
      <c r="P34" s="16">
        <f>SUM(P28:P33)</f>
        <v>24</v>
      </c>
      <c r="Q34" s="12"/>
      <c r="R34" s="18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19"/>
    </row>
    <row r="35" spans="1:38" ht="12.75" customHeight="1" thickBot="1" x14ac:dyDescent="0.35">
      <c r="A35" s="137"/>
      <c r="B35" s="138"/>
      <c r="C35" s="138"/>
      <c r="D35" s="138"/>
      <c r="E35" s="138"/>
      <c r="F35" s="139"/>
      <c r="G35" s="14"/>
      <c r="H35" s="175" t="s">
        <v>86</v>
      </c>
      <c r="I35" s="176"/>
      <c r="J35" s="176"/>
      <c r="K35" s="176"/>
      <c r="L35" s="176"/>
      <c r="M35" s="176"/>
      <c r="N35" s="176"/>
      <c r="O35" s="177"/>
      <c r="P35" s="31">
        <f>P34*10/24</f>
        <v>10</v>
      </c>
      <c r="Q35" s="12"/>
      <c r="R35" s="18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19"/>
    </row>
    <row r="36" spans="1:38" ht="12.75" customHeight="1" x14ac:dyDescent="0.25">
      <c r="A36" s="134" t="s">
        <v>95</v>
      </c>
      <c r="B36" s="135"/>
      <c r="C36" s="135"/>
      <c r="D36" s="135"/>
      <c r="E36" s="135"/>
      <c r="F36" s="136"/>
      <c r="G36" s="28">
        <f>G34*60%</f>
        <v>5.6508928571428561</v>
      </c>
      <c r="H36" s="190" t="s">
        <v>89</v>
      </c>
      <c r="I36" s="191"/>
      <c r="J36" s="191"/>
      <c r="K36" s="191"/>
      <c r="L36" s="191"/>
      <c r="M36" s="191"/>
      <c r="N36" s="191"/>
      <c r="O36" s="192"/>
      <c r="P36" s="196">
        <f>G36+G37</f>
        <v>9.6508928571428569</v>
      </c>
      <c r="Q36" s="11"/>
      <c r="R36" s="37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86" t="str">
        <f>EMPRESARIAL!AA34</f>
        <v>Viernes, 01/05/2020</v>
      </c>
      <c r="AJ36" s="186"/>
      <c r="AK36" s="186"/>
      <c r="AL36" s="187"/>
    </row>
    <row r="37" spans="1:38" ht="24" customHeight="1" thickBot="1" x14ac:dyDescent="0.3">
      <c r="A37" s="181" t="s">
        <v>96</v>
      </c>
      <c r="B37" s="182"/>
      <c r="C37" s="182"/>
      <c r="D37" s="182"/>
      <c r="E37" s="182"/>
      <c r="F37" s="183"/>
      <c r="G37" s="27">
        <f>P35*40%</f>
        <v>4</v>
      </c>
      <c r="H37" s="193"/>
      <c r="I37" s="194"/>
      <c r="J37" s="194"/>
      <c r="K37" s="194"/>
      <c r="L37" s="194"/>
      <c r="M37" s="194"/>
      <c r="N37" s="194"/>
      <c r="O37" s="195"/>
      <c r="P37" s="197"/>
      <c r="R37" s="184" t="s">
        <v>64</v>
      </c>
      <c r="S37" s="49"/>
      <c r="T37" s="49"/>
      <c r="U37" s="38"/>
      <c r="V37" s="49" t="s">
        <v>19</v>
      </c>
      <c r="W37" s="49"/>
      <c r="X37" s="49"/>
      <c r="Y37" s="49"/>
      <c r="Z37" s="39"/>
      <c r="AA37" s="49" t="s">
        <v>93</v>
      </c>
      <c r="AB37" s="49"/>
      <c r="AC37" s="49"/>
      <c r="AD37" s="49"/>
      <c r="AE37" s="49"/>
      <c r="AF37" s="49"/>
      <c r="AG37" s="49"/>
      <c r="AH37" s="36"/>
      <c r="AI37" s="49" t="s">
        <v>100</v>
      </c>
      <c r="AJ37" s="49"/>
      <c r="AK37" s="49"/>
      <c r="AL37" s="185"/>
    </row>
    <row r="38" spans="1:38" ht="4.5" customHeight="1" x14ac:dyDescent="0.3"/>
    <row r="39" spans="1:38" ht="21.75" customHeight="1" x14ac:dyDescent="0.3">
      <c r="A39" s="46" t="str">
        <f>EMPRESARIAL!A38:E38</f>
        <v>COMENTARIOS / OBSERVACIONES:</v>
      </c>
      <c r="B39" s="46"/>
      <c r="C39" s="46"/>
      <c r="D39" s="46"/>
      <c r="E39" s="46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</row>
  </sheetData>
  <mergeCells count="97">
    <mergeCell ref="R37:T37"/>
    <mergeCell ref="AI37:AL37"/>
    <mergeCell ref="AA37:AG37"/>
    <mergeCell ref="V37:Y37"/>
    <mergeCell ref="AK5:AL6"/>
    <mergeCell ref="Q19:AH19"/>
    <mergeCell ref="Q17:AH17"/>
    <mergeCell ref="Q18:AH18"/>
    <mergeCell ref="AI36:AL36"/>
    <mergeCell ref="Q14:AH14"/>
    <mergeCell ref="Q15:AH15"/>
    <mergeCell ref="A9:AL9"/>
    <mergeCell ref="B12:H12"/>
    <mergeCell ref="H36:O37"/>
    <mergeCell ref="P36:P37"/>
    <mergeCell ref="A11:H11"/>
    <mergeCell ref="F39:AK39"/>
    <mergeCell ref="A39:E39"/>
    <mergeCell ref="A1:AL1"/>
    <mergeCell ref="A2:E2"/>
    <mergeCell ref="A3:E3"/>
    <mergeCell ref="F3:S3"/>
    <mergeCell ref="T3:V3"/>
    <mergeCell ref="A4:E4"/>
    <mergeCell ref="F4:S4"/>
    <mergeCell ref="T4:V4"/>
    <mergeCell ref="W4:Y4"/>
    <mergeCell ref="Z4:AC4"/>
    <mergeCell ref="A8:AL8"/>
    <mergeCell ref="W3:AL3"/>
    <mergeCell ref="A37:F37"/>
    <mergeCell ref="A25:P25"/>
    <mergeCell ref="H28:K28"/>
    <mergeCell ref="H30:K30"/>
    <mergeCell ref="B33:F33"/>
    <mergeCell ref="H35:O35"/>
    <mergeCell ref="H32:K32"/>
    <mergeCell ref="B31:F31"/>
    <mergeCell ref="B32:F32"/>
    <mergeCell ref="B30:F30"/>
    <mergeCell ref="H29:K29"/>
    <mergeCell ref="B29:F29"/>
    <mergeCell ref="A34:F34"/>
    <mergeCell ref="B28:F28"/>
    <mergeCell ref="A26:A27"/>
    <mergeCell ref="B26:F27"/>
    <mergeCell ref="H27:K27"/>
    <mergeCell ref="B15:B20"/>
    <mergeCell ref="C15:C20"/>
    <mergeCell ref="D15:D20"/>
    <mergeCell ref="E15:E20"/>
    <mergeCell ref="A23:H23"/>
    <mergeCell ref="J13:J21"/>
    <mergeCell ref="K13:P21"/>
    <mergeCell ref="A13:A22"/>
    <mergeCell ref="B13:C14"/>
    <mergeCell ref="D13:E14"/>
    <mergeCell ref="F13:F20"/>
    <mergeCell ref="G13:H16"/>
    <mergeCell ref="G17:H22"/>
    <mergeCell ref="A36:F36"/>
    <mergeCell ref="A35:F35"/>
    <mergeCell ref="J22:AI22"/>
    <mergeCell ref="AD4:AL4"/>
    <mergeCell ref="AD5:AH5"/>
    <mergeCell ref="AD6:AH6"/>
    <mergeCell ref="H31:K31"/>
    <mergeCell ref="H33:K33"/>
    <mergeCell ref="P26:P27"/>
    <mergeCell ref="H34:O34"/>
    <mergeCell ref="Q20:AH20"/>
    <mergeCell ref="Q21:AH21"/>
    <mergeCell ref="Q12:AH12"/>
    <mergeCell ref="J11:AI11"/>
    <mergeCell ref="Q13:AH13"/>
    <mergeCell ref="Q16:AH16"/>
    <mergeCell ref="F2:S2"/>
    <mergeCell ref="T2:V2"/>
    <mergeCell ref="W2:AL2"/>
    <mergeCell ref="R25:AL25"/>
    <mergeCell ref="G26:G27"/>
    <mergeCell ref="H26:K26"/>
    <mergeCell ref="A7:AL7"/>
    <mergeCell ref="K12:P12"/>
    <mergeCell ref="B21:B22"/>
    <mergeCell ref="C21:C22"/>
    <mergeCell ref="D21:D22"/>
    <mergeCell ref="E21:E22"/>
    <mergeCell ref="F21:F22"/>
    <mergeCell ref="A5:E5"/>
    <mergeCell ref="F5:S5"/>
    <mergeCell ref="T5:Y6"/>
    <mergeCell ref="Z5:AC5"/>
    <mergeCell ref="AI5:AJ6"/>
    <mergeCell ref="A6:E6"/>
    <mergeCell ref="F6:S6"/>
    <mergeCell ref="Z6:AC6"/>
  </mergeCells>
  <printOptions horizontalCentered="1"/>
  <pageMargins left="0.59055118110236227" right="0.59055118110236227" top="1.3218333333333334" bottom="0.9055118110236221" header="0.31496062992125984" footer="0.31496062992125984"/>
  <pageSetup paperSize="9" scale="77" orientation="landscape" r:id="rId1"/>
  <headerFooter>
    <oddHeader xml:space="preserve">&amp;L
&amp;G&amp;C&amp;"-,Negrita"
SUPERIOR TECNOLÓGICO DE TURISMO Y PATRIMONIO YAVIRAC&amp;"-,Normal"
&amp;"-,Negrita"Tecnólogo Superior en Desarrollo de Software
Evaluacíon Fase Práctica Formación Dual
2297-1-551015C01-5243&amp;R&amp;G
Rev. 1 </oddHeader>
    <oddFooter xml:space="preserve">&amp;L&amp;"-,Negrita"García Moreno S4-35 y Ambato, Centro Histórico 
Distrito Metropolitano de Quito
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EMPRESARIAL</vt:lpstr>
      <vt:lpstr>ACADÉMICO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Patricio Vicente</dc:creator>
  <cp:lastModifiedBy>123</cp:lastModifiedBy>
  <cp:lastPrinted>2022-03-10T16:52:48Z</cp:lastPrinted>
  <dcterms:created xsi:type="dcterms:W3CDTF">2017-04-20T19:48:55Z</dcterms:created>
  <dcterms:modified xsi:type="dcterms:W3CDTF">2022-04-22T16:16:47Z</dcterms:modified>
</cp:coreProperties>
</file>