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ata analyst\Latihan Dashbaord_tablue_exel\DATASET\"/>
    </mc:Choice>
  </mc:AlternateContent>
  <xr:revisionPtr revIDLastSave="0" documentId="13_ncr:1_{DA492D70-5314-4A99-91E7-4ABC96C28633}" xr6:coauthVersionLast="47" xr6:coauthVersionMax="47" xr10:uidLastSave="{00000000-0000-0000-0000-000000000000}"/>
  <bookViews>
    <workbookView xWindow="-120" yWindow="-120" windowWidth="29040" windowHeight="16440" xr2:uid="{5C2DA3C3-27CD-4B70-A1FA-D2BCF57D3B73}"/>
  </bookViews>
  <sheets>
    <sheet name="Dashboard" sheetId="8" r:id="rId1"/>
    <sheet name="Avarage %" sheetId="2" r:id="rId2"/>
    <sheet name="mountly target of sales" sheetId="4" r:id="rId3"/>
    <sheet name="Region Profit" sheetId="5" r:id="rId4"/>
    <sheet name="Database" sheetId="1" r:id="rId5"/>
  </sheets>
  <definedNames>
    <definedName name="Slicer_Month">#N/A</definedName>
    <definedName name="Slicer_Quarter">#N/A</definedName>
    <definedName name="Slicer_Region">#N/A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 l="1"/>
  <c r="B16" i="2"/>
  <c r="B15" i="2"/>
  <c r="B12" i="2"/>
  <c r="B11" i="2"/>
  <c r="B10" i="2"/>
  <c r="E10" i="2" l="1"/>
  <c r="E11" i="2" s="1"/>
  <c r="E16" i="2"/>
  <c r="E17" i="2" s="1"/>
  <c r="E13" i="2"/>
  <c r="E14" i="2" s="1"/>
</calcChain>
</file>

<file path=xl/sharedStrings.xml><?xml version="1.0" encoding="utf-8"?>
<sst xmlns="http://schemas.openxmlformats.org/spreadsheetml/2006/main" count="172" uniqueCount="39">
  <si>
    <t>Month</t>
  </si>
  <si>
    <t>Region</t>
  </si>
  <si>
    <t>Sales</t>
  </si>
  <si>
    <t>Profit</t>
  </si>
  <si>
    <t>Target Sales</t>
  </si>
  <si>
    <t>Customers</t>
  </si>
  <si>
    <t>Quarter</t>
  </si>
  <si>
    <t>Sales Completion Rate</t>
  </si>
  <si>
    <t>Profit Completion Rate</t>
  </si>
  <si>
    <t>Customer Completion Rate</t>
  </si>
  <si>
    <t>Argentina</t>
  </si>
  <si>
    <t>Brazil</t>
  </si>
  <si>
    <t>Chicaco</t>
  </si>
  <si>
    <t>Chile</t>
  </si>
  <si>
    <t>Columbia</t>
  </si>
  <si>
    <t>Los Angeles</t>
  </si>
  <si>
    <t>Peru</t>
  </si>
  <si>
    <t>Quarter 2</t>
  </si>
  <si>
    <t>Quarter 3</t>
  </si>
  <si>
    <t>Quarter 1</t>
  </si>
  <si>
    <t>Sum of Sales</t>
  </si>
  <si>
    <t>Sum of Profit</t>
  </si>
  <si>
    <t>Sum of Customers</t>
  </si>
  <si>
    <t>Grand Total</t>
  </si>
  <si>
    <t>Row Labels</t>
  </si>
  <si>
    <t>Average of sales complition Rate</t>
  </si>
  <si>
    <t>Average of Profit complition Rate</t>
  </si>
  <si>
    <t>Average of Customer complition Rate</t>
  </si>
  <si>
    <t>Sales Complition</t>
  </si>
  <si>
    <t>Sales incomplition</t>
  </si>
  <si>
    <t>Profit Complition</t>
  </si>
  <si>
    <t>Profit incomplition</t>
  </si>
  <si>
    <t>Customer Complition</t>
  </si>
  <si>
    <t>Customer incomplition</t>
  </si>
  <si>
    <t>Sum of Target Sales</t>
  </si>
  <si>
    <t>Values</t>
  </si>
  <si>
    <t>Average of Sales Completion Rate</t>
  </si>
  <si>
    <t>Average of Profit Completion Rate</t>
  </si>
  <si>
    <t>Average of Customer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</si>
</sst>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_(* \(#,##0\);_(* &quot;-&quot;_);_(@_)"/>
    <numFmt numFmtId="164" formatCode="_-* #,##0_-;\-* #,##0_-;_-* &quot;-&quot;??_-;_-@"/>
    <numFmt numFmtId="165" formatCode="&quot;$&quot;#,##0"/>
  </numFmts>
  <fonts count="3" x14ac:knownFonts="1">
    <font>
      <sz val="11"/>
      <color theme="1"/>
      <name val="Calibri"/>
      <family val="2"/>
      <scheme val="minor"/>
    </font>
    <font>
      <sz val="12"/>
      <color theme="1"/>
      <name val="Calibri"/>
      <family val="2"/>
      <scheme val="minor"/>
    </font>
    <font>
      <sz val="12"/>
      <color theme="1"/>
      <name val="Calibri"/>
      <family val="2"/>
    </font>
  </fonts>
  <fills count="3">
    <fill>
      <patternFill patternType="none"/>
    </fill>
    <fill>
      <patternFill patternType="gray125"/>
    </fill>
    <fill>
      <patternFill patternType="solid">
        <fgColor rgb="FF21341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17" fontId="2" fillId="0" borderId="0" xfId="1" applyNumberFormat="1" applyFont="1"/>
    <xf numFmtId="164" fontId="2" fillId="0" borderId="0" xfId="1" applyNumberFormat="1" applyFont="1"/>
    <xf numFmtId="9" fontId="2" fillId="0" borderId="0" xfId="1" applyNumberFormat="1" applyFont="1"/>
    <xf numFmtId="41" fontId="0" fillId="0" borderId="0" xfId="0" applyNumberFormat="1"/>
    <xf numFmtId="0" fontId="0" fillId="0" borderId="0" xfId="0" pivotButton="1"/>
    <xf numFmtId="0" fontId="0" fillId="0" borderId="0" xfId="0" applyAlignment="1">
      <alignment horizontal="left"/>
    </xf>
    <xf numFmtId="0" fontId="0" fillId="0" borderId="1" xfId="0" applyBorder="1"/>
    <xf numFmtId="9" fontId="0" fillId="0" borderId="1" xfId="0" applyNumberFormat="1" applyBorder="1"/>
    <xf numFmtId="17" fontId="0" fillId="0" borderId="0" xfId="0" applyNumberFormat="1" applyAlignment="1">
      <alignment horizontal="left"/>
    </xf>
    <xf numFmtId="0" fontId="0" fillId="2" borderId="0" xfId="0" applyFill="1"/>
    <xf numFmtId="3" fontId="0" fillId="0" borderId="1" xfId="0" applyNumberFormat="1" applyBorder="1"/>
    <xf numFmtId="165" fontId="0" fillId="0" borderId="1" xfId="0" applyNumberFormat="1" applyBorder="1"/>
    <xf numFmtId="0" fontId="0" fillId="0" borderId="0" xfId="0" applyNumberFormat="1"/>
    <xf numFmtId="9" fontId="0" fillId="0" borderId="0" xfId="0" applyNumberFormat="1"/>
  </cellXfs>
  <cellStyles count="2">
    <cellStyle name="Normal" xfId="0" builtinId="0"/>
    <cellStyle name="Normal 2" xfId="1" xr:uid="{C5EA73DC-98DD-4594-A433-10EB907799FB}"/>
  </cellStyles>
  <dxfs count="166">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33" formatCode="_(* #,##0_);_(* \(#,##0\);_(* &quot;-&quot;_);_(@_)"/>
    </dxf>
    <dxf>
      <numFmt numFmtId="13" formatCode="0%"/>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22" formatCode="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minor"/>
      </font>
    </dxf>
    <dxf>
      <numFmt numFmtId="1" formatCode="0"/>
    </dxf>
    <dxf>
      <numFmt numFmtId="1" formatCode="0"/>
    </dxf>
    <dxf>
      <numFmt numFmtId="1" formatCode="0"/>
    </dxf>
    <dxf>
      <numFmt numFmtId="1" formatCode="0"/>
    </dxf>
    <dxf>
      <numFmt numFmtId="166" formatCode="0.0"/>
    </dxf>
    <dxf>
      <numFmt numFmtId="166" formatCode="0.0"/>
    </dxf>
    <dxf>
      <numFmt numFmtId="2" formatCode="0.00"/>
    </dxf>
    <dxf>
      <numFmt numFmtId="2" formatCode="0.00"/>
    </dxf>
    <dxf>
      <numFmt numFmtId="167" formatCode="0.000"/>
    </dxf>
    <dxf>
      <numFmt numFmtId="167" formatCode="0.000"/>
    </dxf>
    <dxf>
      <numFmt numFmtId="2" formatCode="0.00"/>
    </dxf>
    <dxf>
      <numFmt numFmtId="2" formatCode="0.00"/>
    </dxf>
    <dxf>
      <numFmt numFmtId="166" formatCode="0.0"/>
    </dxf>
    <dxf>
      <numFmt numFmtId="166" formatCode="0.0"/>
    </dxf>
    <dxf>
      <numFmt numFmtId="1" formatCode="0"/>
    </dxf>
    <dxf>
      <numFmt numFmtId="1" formatCode="0"/>
    </dxf>
    <dxf>
      <numFmt numFmtId="33" formatCode="_(* #,##0_);_(* \(#,##0\);_(* &quot;-&quot;_);_(@_)"/>
    </dxf>
    <dxf>
      <numFmt numFmtId="33" formatCode="_(* #,##0_);_(* \(#,##0\);_(* &quot;-&quot;_);_(@_)"/>
    </dxf>
    <dxf>
      <numFmt numFmtId="33" formatCode="_(* #,##0_);_(* \(#,##0\);_(* &quot;-&quot;_);_(@_)"/>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6DA2E450-39F9-4914-816A-8EED566D0498}">
      <tableStyleElement type="headerRow" dxfId="165"/>
      <tableStyleElement type="firstRowStripe" dxfId="164"/>
      <tableStyleElement type="secondRowStripe" dxfId="163"/>
    </tableStyle>
  </tableStyles>
  <colors>
    <mruColors>
      <color rgb="FF213418"/>
      <color rgb="FF070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Minutes.xlsx]mountly target of sales!PivotTable4</c:name>
    <c:fmtId val="17"/>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8148638176652E-2"/>
          <c:y val="7.7682997958588504E-2"/>
          <c:w val="0.84320242244996857"/>
          <c:h val="0.8068330322852183"/>
        </c:manualLayout>
      </c:layout>
      <c:barChart>
        <c:barDir val="col"/>
        <c:grouping val="clustered"/>
        <c:varyColors val="0"/>
        <c:ser>
          <c:idx val="0"/>
          <c:order val="0"/>
          <c:tx>
            <c:strRef>
              <c:f>'mountly target of sales'!$B$3</c:f>
              <c:strCache>
                <c:ptCount val="1"/>
                <c:pt idx="0">
                  <c:v>Sum of Sales</c:v>
                </c:pt>
              </c:strCache>
            </c:strRef>
          </c:tx>
          <c:spPr>
            <a:solidFill>
              <a:schemeClr val="accent1">
                <a:lumMod val="50000"/>
              </a:schemeClr>
            </a:solidFill>
            <a:ln>
              <a:noFill/>
            </a:ln>
            <a:effectLst/>
          </c:spPr>
          <c:invertIfNegative val="0"/>
          <c:cat>
            <c:strRef>
              <c:f>'mountly target of sales'!$A$4:$A$13</c:f>
              <c:strCache>
                <c:ptCount val="9"/>
                <c:pt idx="0">
                  <c:v>Jan-23</c:v>
                </c:pt>
                <c:pt idx="1">
                  <c:v>Feb-23</c:v>
                </c:pt>
                <c:pt idx="2">
                  <c:v>Mar-23</c:v>
                </c:pt>
                <c:pt idx="3">
                  <c:v>Apr-23</c:v>
                </c:pt>
                <c:pt idx="4">
                  <c:v>May-23</c:v>
                </c:pt>
                <c:pt idx="5">
                  <c:v>Jun-23</c:v>
                </c:pt>
                <c:pt idx="6">
                  <c:v>Jul-23</c:v>
                </c:pt>
                <c:pt idx="7">
                  <c:v>Aug-23</c:v>
                </c:pt>
                <c:pt idx="8">
                  <c:v>Sep-23</c:v>
                </c:pt>
              </c:strCache>
            </c:strRef>
          </c:cat>
          <c:val>
            <c:numRef>
              <c:f>'mountly target of sales'!$B$4:$B$13</c:f>
              <c:numCache>
                <c:formatCode>_(* #,##0_);_(* \(#,##0\);_(*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D6FB-4BB4-AD98-3187F14D1434}"/>
            </c:ext>
          </c:extLst>
        </c:ser>
        <c:dLbls>
          <c:showLegendKey val="0"/>
          <c:showVal val="0"/>
          <c:showCatName val="0"/>
          <c:showSerName val="0"/>
          <c:showPercent val="0"/>
          <c:showBubbleSize val="0"/>
        </c:dLbls>
        <c:gapWidth val="219"/>
        <c:axId val="1256406000"/>
        <c:axId val="1254880704"/>
      </c:barChart>
      <c:lineChart>
        <c:grouping val="standard"/>
        <c:varyColors val="0"/>
        <c:ser>
          <c:idx val="1"/>
          <c:order val="1"/>
          <c:tx>
            <c:strRef>
              <c:f>'mountly target of sales'!$C$3</c:f>
              <c:strCache>
                <c:ptCount val="1"/>
                <c:pt idx="0">
                  <c:v>Sum of Target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'mountly target of sales'!$A$4:$A$13</c:f>
              <c:strCache>
                <c:ptCount val="9"/>
                <c:pt idx="0">
                  <c:v>Jan-23</c:v>
                </c:pt>
                <c:pt idx="1">
                  <c:v>Feb-23</c:v>
                </c:pt>
                <c:pt idx="2">
                  <c:v>Mar-23</c:v>
                </c:pt>
                <c:pt idx="3">
                  <c:v>Apr-23</c:v>
                </c:pt>
                <c:pt idx="4">
                  <c:v>May-23</c:v>
                </c:pt>
                <c:pt idx="5">
                  <c:v>Jun-23</c:v>
                </c:pt>
                <c:pt idx="6">
                  <c:v>Jul-23</c:v>
                </c:pt>
                <c:pt idx="7">
                  <c:v>Aug-23</c:v>
                </c:pt>
                <c:pt idx="8">
                  <c:v>Sep-23</c:v>
                </c:pt>
              </c:strCache>
            </c:strRef>
          </c:cat>
          <c:val>
            <c:numRef>
              <c:f>'mountly target of sales'!$C$4:$C$13</c:f>
              <c:numCache>
                <c:formatCode>_(* #,##0_);_(* \(#,##0\);_(*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smooth val="0"/>
          <c:extLst>
            <c:ext xmlns:c16="http://schemas.microsoft.com/office/drawing/2014/chart" uri="{C3380CC4-5D6E-409C-BE32-E72D297353CC}">
              <c16:uniqueId val="{00000001-D6FB-4BB4-AD98-3187F14D1434}"/>
            </c:ext>
          </c:extLst>
        </c:ser>
        <c:dLbls>
          <c:showLegendKey val="0"/>
          <c:showVal val="0"/>
          <c:showCatName val="0"/>
          <c:showSerName val="0"/>
          <c:showPercent val="0"/>
          <c:showBubbleSize val="0"/>
        </c:dLbls>
        <c:marker val="1"/>
        <c:smooth val="0"/>
        <c:axId val="1256406000"/>
        <c:axId val="1254880704"/>
      </c:lineChart>
      <c:catAx>
        <c:axId val="125640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80704"/>
        <c:crosses val="autoZero"/>
        <c:auto val="0"/>
        <c:lblAlgn val="ctr"/>
        <c:lblOffset val="100"/>
        <c:noMultiLvlLbl val="0"/>
      </c:catAx>
      <c:valAx>
        <c:axId val="125488070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6000"/>
        <c:crosses val="autoZero"/>
        <c:crossBetween val="between"/>
      </c:valAx>
      <c:spPr>
        <a:noFill/>
        <a:ln>
          <a:noFill/>
        </a:ln>
        <a:effectLst>
          <a:glow>
            <a:schemeClr val="accent1">
              <a:alpha val="41000"/>
            </a:schemeClr>
          </a:glow>
          <a:outerShdw dist="63500" sx="1000" sy="1000" algn="ctr" rotWithShape="0">
            <a:srgbClr val="000000"/>
          </a:outerShdw>
          <a:softEdge rad="0"/>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Minutes.xlsx]mountly target of sales!PivotTable4</c:name>
    <c:fmtId val="2"/>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8148638176652E-2"/>
          <c:y val="7.7682997958588504E-2"/>
          <c:w val="0.87783445027685525"/>
          <c:h val="0.76822875401444379"/>
        </c:manualLayout>
      </c:layout>
      <c:barChart>
        <c:barDir val="col"/>
        <c:grouping val="clustered"/>
        <c:varyColors val="0"/>
        <c:ser>
          <c:idx val="0"/>
          <c:order val="0"/>
          <c:tx>
            <c:strRef>
              <c:f>'mountly target of sales'!$B$3</c:f>
              <c:strCache>
                <c:ptCount val="1"/>
                <c:pt idx="0">
                  <c:v>Sum of Sales</c:v>
                </c:pt>
              </c:strCache>
            </c:strRef>
          </c:tx>
          <c:spPr>
            <a:solidFill>
              <a:schemeClr val="accent1">
                <a:lumMod val="50000"/>
              </a:schemeClr>
            </a:solidFill>
            <a:ln>
              <a:noFill/>
            </a:ln>
            <a:effectLst/>
          </c:spPr>
          <c:invertIfNegative val="0"/>
          <c:cat>
            <c:strRef>
              <c:f>'mountly target of sales'!$A$4:$A$13</c:f>
              <c:strCache>
                <c:ptCount val="9"/>
                <c:pt idx="0">
                  <c:v>Jan-23</c:v>
                </c:pt>
                <c:pt idx="1">
                  <c:v>Feb-23</c:v>
                </c:pt>
                <c:pt idx="2">
                  <c:v>Mar-23</c:v>
                </c:pt>
                <c:pt idx="3">
                  <c:v>Apr-23</c:v>
                </c:pt>
                <c:pt idx="4">
                  <c:v>May-23</c:v>
                </c:pt>
                <c:pt idx="5">
                  <c:v>Jun-23</c:v>
                </c:pt>
                <c:pt idx="6">
                  <c:v>Jul-23</c:v>
                </c:pt>
                <c:pt idx="7">
                  <c:v>Aug-23</c:v>
                </c:pt>
                <c:pt idx="8">
                  <c:v>Sep-23</c:v>
                </c:pt>
              </c:strCache>
            </c:strRef>
          </c:cat>
          <c:val>
            <c:numRef>
              <c:f>'mountly target of sales'!$B$4:$B$13</c:f>
              <c:numCache>
                <c:formatCode>_(* #,##0_);_(* \(#,##0\);_(*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E89C-43E0-A32E-0BC73551F43E}"/>
            </c:ext>
          </c:extLst>
        </c:ser>
        <c:dLbls>
          <c:showLegendKey val="0"/>
          <c:showVal val="0"/>
          <c:showCatName val="0"/>
          <c:showSerName val="0"/>
          <c:showPercent val="0"/>
          <c:showBubbleSize val="0"/>
        </c:dLbls>
        <c:gapWidth val="219"/>
        <c:axId val="1256406000"/>
        <c:axId val="1254880704"/>
      </c:barChart>
      <c:lineChart>
        <c:grouping val="standard"/>
        <c:varyColors val="0"/>
        <c:ser>
          <c:idx val="1"/>
          <c:order val="1"/>
          <c:tx>
            <c:strRef>
              <c:f>'mountly target of sales'!$C$3</c:f>
              <c:strCache>
                <c:ptCount val="1"/>
                <c:pt idx="0">
                  <c:v>Sum of Target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'mountly target of sales'!$A$4:$A$13</c:f>
              <c:strCache>
                <c:ptCount val="9"/>
                <c:pt idx="0">
                  <c:v>Jan-23</c:v>
                </c:pt>
                <c:pt idx="1">
                  <c:v>Feb-23</c:v>
                </c:pt>
                <c:pt idx="2">
                  <c:v>Mar-23</c:v>
                </c:pt>
                <c:pt idx="3">
                  <c:v>Apr-23</c:v>
                </c:pt>
                <c:pt idx="4">
                  <c:v>May-23</c:v>
                </c:pt>
                <c:pt idx="5">
                  <c:v>Jun-23</c:v>
                </c:pt>
                <c:pt idx="6">
                  <c:v>Jul-23</c:v>
                </c:pt>
                <c:pt idx="7">
                  <c:v>Aug-23</c:v>
                </c:pt>
                <c:pt idx="8">
                  <c:v>Sep-23</c:v>
                </c:pt>
              </c:strCache>
            </c:strRef>
          </c:cat>
          <c:val>
            <c:numRef>
              <c:f>'mountly target of sales'!$C$4:$C$13</c:f>
              <c:numCache>
                <c:formatCode>_(* #,##0_);_(* \(#,##0\);_(*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smooth val="0"/>
          <c:extLst>
            <c:ext xmlns:c16="http://schemas.microsoft.com/office/drawing/2014/chart" uri="{C3380CC4-5D6E-409C-BE32-E72D297353CC}">
              <c16:uniqueId val="{00000003-E89C-43E0-A32E-0BC73551F43E}"/>
            </c:ext>
          </c:extLst>
        </c:ser>
        <c:dLbls>
          <c:showLegendKey val="0"/>
          <c:showVal val="0"/>
          <c:showCatName val="0"/>
          <c:showSerName val="0"/>
          <c:showPercent val="0"/>
          <c:showBubbleSize val="0"/>
        </c:dLbls>
        <c:marker val="1"/>
        <c:smooth val="0"/>
        <c:axId val="1256406000"/>
        <c:axId val="1254880704"/>
      </c:lineChart>
      <c:catAx>
        <c:axId val="125640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80704"/>
        <c:crosses val="autoZero"/>
        <c:auto val="0"/>
        <c:lblAlgn val="ctr"/>
        <c:lblOffset val="100"/>
        <c:noMultiLvlLbl val="0"/>
      </c:catAx>
      <c:valAx>
        <c:axId val="125488070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6000"/>
        <c:crosses val="autoZero"/>
        <c:crossBetween val="between"/>
      </c:valAx>
      <c:spPr>
        <a:noFill/>
        <a:ln>
          <a:noFill/>
        </a:ln>
        <a:effectLst>
          <a:glow>
            <a:schemeClr val="accent1">
              <a:alpha val="41000"/>
            </a:schemeClr>
          </a:glow>
          <a:outerShdw dist="63500" sx="1000" sy="1000" algn="ctr" rotWithShape="0">
            <a:srgbClr val="000000"/>
          </a:outerShdw>
          <a:softEdge rad="0"/>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Minutes.xlsx]Region Profit!PivotTable6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Per Month</a:t>
            </a:r>
          </a:p>
        </c:rich>
      </c:tx>
      <c:layout>
        <c:manualLayout>
          <c:xMode val="edge"/>
          <c:yMode val="edge"/>
          <c:x val="2.9361111111111091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Profit'!$B$3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Profit'!$A$4:$A$13</c:f>
              <c:strCache>
                <c:ptCount val="9"/>
                <c:pt idx="0">
                  <c:v>Jan-23</c:v>
                </c:pt>
                <c:pt idx="1">
                  <c:v>Feb-23</c:v>
                </c:pt>
                <c:pt idx="2">
                  <c:v>Mar-23</c:v>
                </c:pt>
                <c:pt idx="3">
                  <c:v>Apr-23</c:v>
                </c:pt>
                <c:pt idx="4">
                  <c:v>May-23</c:v>
                </c:pt>
                <c:pt idx="5">
                  <c:v>Jun-23</c:v>
                </c:pt>
                <c:pt idx="6">
                  <c:v>Jul-23</c:v>
                </c:pt>
                <c:pt idx="7">
                  <c:v>Aug-23</c:v>
                </c:pt>
                <c:pt idx="8">
                  <c:v>Sep-23</c:v>
                </c:pt>
              </c:strCache>
            </c:strRef>
          </c:cat>
          <c:val>
            <c:numRef>
              <c:f>'Region Profit'!$B$4:$B$13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A5F3-4E6A-BD73-DD890DA2AC8C}"/>
            </c:ext>
          </c:extLst>
        </c:ser>
        <c:dLbls>
          <c:dLblPos val="t"/>
          <c:showLegendKey val="0"/>
          <c:showVal val="1"/>
          <c:showCatName val="0"/>
          <c:showSerName val="0"/>
          <c:showPercent val="0"/>
          <c:showBubbleSize val="0"/>
        </c:dLbls>
        <c:marker val="1"/>
        <c:smooth val="0"/>
        <c:axId val="1256404080"/>
        <c:axId val="1078836608"/>
      </c:lineChart>
      <c:catAx>
        <c:axId val="12564040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36608"/>
        <c:crosses val="autoZero"/>
        <c:auto val="1"/>
        <c:lblAlgn val="ctr"/>
        <c:lblOffset val="100"/>
        <c:noMultiLvlLbl val="0"/>
      </c:catAx>
      <c:valAx>
        <c:axId val="1078836608"/>
        <c:scaling>
          <c:orientation val="minMax"/>
        </c:scaling>
        <c:delete val="1"/>
        <c:axPos val="l"/>
        <c:numFmt formatCode="General" sourceLinked="1"/>
        <c:majorTickMark val="out"/>
        <c:minorTickMark val="none"/>
        <c:tickLblPos val="nextTo"/>
        <c:crossAx val="125640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Minutes.xlsx]Region Profit!PivotTable7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a:t>
            </a:r>
            <a:r>
              <a:rPr lang="en-US" baseline="0"/>
              <a:t> Per Region</a:t>
            </a:r>
            <a:endParaRPr lang="en-US"/>
          </a:p>
        </c:rich>
      </c:tx>
      <c:layout>
        <c:manualLayout>
          <c:xMode val="edge"/>
          <c:yMode val="edge"/>
          <c:x val="2.2347112860892398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Profit'!$B$18</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 Profit'!$A$19:$A$26</c:f>
              <c:strCache>
                <c:ptCount val="7"/>
                <c:pt idx="0">
                  <c:v>Argentina</c:v>
                </c:pt>
                <c:pt idx="1">
                  <c:v>Brazil</c:v>
                </c:pt>
                <c:pt idx="2">
                  <c:v>Chicaco</c:v>
                </c:pt>
                <c:pt idx="3">
                  <c:v>Chile</c:v>
                </c:pt>
                <c:pt idx="4">
                  <c:v>Columbia</c:v>
                </c:pt>
                <c:pt idx="5">
                  <c:v>Los Angeles</c:v>
                </c:pt>
                <c:pt idx="6">
                  <c:v>Peru</c:v>
                </c:pt>
              </c:strCache>
            </c:strRef>
          </c:cat>
          <c:val>
            <c:numRef>
              <c:f>'Region Profit'!$B$19:$B$26</c:f>
              <c:numCache>
                <c:formatCode>_(* #,##0_);_(* \(#,##0\);_(* "-"_);_(@_)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5D47-4D55-8DC1-39F7DFB3DDBB}"/>
            </c:ext>
          </c:extLst>
        </c:ser>
        <c:dLbls>
          <c:dLblPos val="outEnd"/>
          <c:showLegendKey val="0"/>
          <c:showVal val="1"/>
          <c:showCatName val="0"/>
          <c:showSerName val="0"/>
          <c:showPercent val="0"/>
          <c:showBubbleSize val="0"/>
        </c:dLbls>
        <c:gapWidth val="100"/>
        <c:axId val="1256412240"/>
        <c:axId val="1365855952"/>
      </c:barChart>
      <c:catAx>
        <c:axId val="12564122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855952"/>
        <c:crosses val="autoZero"/>
        <c:auto val="1"/>
        <c:lblAlgn val="ctr"/>
        <c:lblOffset val="100"/>
        <c:noMultiLvlLbl val="0"/>
      </c:catAx>
      <c:valAx>
        <c:axId val="1365855952"/>
        <c:scaling>
          <c:orientation val="minMax"/>
        </c:scaling>
        <c:delete val="1"/>
        <c:axPos val="b"/>
        <c:numFmt formatCode="_(* #,##0_);_(* \(#,##0\);_(* &quot;-&quot;_);_(@_)" sourceLinked="1"/>
        <c:majorTickMark val="none"/>
        <c:minorTickMark val="none"/>
        <c:tickLblPos val="nextTo"/>
        <c:crossAx val="12564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Minutes.xlsx]Region Profit!PivotTable6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Per Month</a:t>
            </a:r>
          </a:p>
        </c:rich>
      </c:tx>
      <c:layout>
        <c:manualLayout>
          <c:xMode val="edge"/>
          <c:yMode val="edge"/>
          <c:x val="2.9361111111111091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Profit'!$B$3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Profit'!$A$4:$A$13</c:f>
              <c:strCache>
                <c:ptCount val="9"/>
                <c:pt idx="0">
                  <c:v>Jan-23</c:v>
                </c:pt>
                <c:pt idx="1">
                  <c:v>Feb-23</c:v>
                </c:pt>
                <c:pt idx="2">
                  <c:v>Mar-23</c:v>
                </c:pt>
                <c:pt idx="3">
                  <c:v>Apr-23</c:v>
                </c:pt>
                <c:pt idx="4">
                  <c:v>May-23</c:v>
                </c:pt>
                <c:pt idx="5">
                  <c:v>Jun-23</c:v>
                </c:pt>
                <c:pt idx="6">
                  <c:v>Jul-23</c:v>
                </c:pt>
                <c:pt idx="7">
                  <c:v>Aug-23</c:v>
                </c:pt>
                <c:pt idx="8">
                  <c:v>Sep-23</c:v>
                </c:pt>
              </c:strCache>
            </c:strRef>
          </c:cat>
          <c:val>
            <c:numRef>
              <c:f>'Region Profit'!$B$4:$B$13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2471-411F-B22F-E6D898C7D5C0}"/>
            </c:ext>
          </c:extLst>
        </c:ser>
        <c:dLbls>
          <c:dLblPos val="t"/>
          <c:showLegendKey val="0"/>
          <c:showVal val="1"/>
          <c:showCatName val="0"/>
          <c:showSerName val="0"/>
          <c:showPercent val="0"/>
          <c:showBubbleSize val="0"/>
        </c:dLbls>
        <c:marker val="1"/>
        <c:smooth val="0"/>
        <c:axId val="1256404080"/>
        <c:axId val="1078836608"/>
      </c:lineChart>
      <c:catAx>
        <c:axId val="12564040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36608"/>
        <c:crosses val="autoZero"/>
        <c:auto val="1"/>
        <c:lblAlgn val="ctr"/>
        <c:lblOffset val="100"/>
        <c:noMultiLvlLbl val="0"/>
      </c:catAx>
      <c:valAx>
        <c:axId val="1078836608"/>
        <c:scaling>
          <c:orientation val="minMax"/>
        </c:scaling>
        <c:delete val="1"/>
        <c:axPos val="l"/>
        <c:numFmt formatCode="General" sourceLinked="1"/>
        <c:majorTickMark val="out"/>
        <c:minorTickMark val="none"/>
        <c:tickLblPos val="nextTo"/>
        <c:crossAx val="125640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 an Awesome Excel Dashboard in Just 12 Minutes.xlsx]Region Profit!PivotTable7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a:t>
            </a:r>
            <a:r>
              <a:rPr lang="en-US" baseline="0"/>
              <a:t> Per Region</a:t>
            </a:r>
            <a:endParaRPr lang="en-US"/>
          </a:p>
        </c:rich>
      </c:tx>
      <c:layout>
        <c:manualLayout>
          <c:xMode val="edge"/>
          <c:yMode val="edge"/>
          <c:x val="2.2347112860892398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Profit'!$B$18</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 Profit'!$A$19:$A$26</c:f>
              <c:strCache>
                <c:ptCount val="7"/>
                <c:pt idx="0">
                  <c:v>Argentina</c:v>
                </c:pt>
                <c:pt idx="1">
                  <c:v>Brazil</c:v>
                </c:pt>
                <c:pt idx="2">
                  <c:v>Chicaco</c:v>
                </c:pt>
                <c:pt idx="3">
                  <c:v>Chile</c:v>
                </c:pt>
                <c:pt idx="4">
                  <c:v>Columbia</c:v>
                </c:pt>
                <c:pt idx="5">
                  <c:v>Los Angeles</c:v>
                </c:pt>
                <c:pt idx="6">
                  <c:v>Peru</c:v>
                </c:pt>
              </c:strCache>
            </c:strRef>
          </c:cat>
          <c:val>
            <c:numRef>
              <c:f>'Region Profit'!$B$19:$B$26</c:f>
              <c:numCache>
                <c:formatCode>_(* #,##0_);_(* \(#,##0\);_(* "-"_);_(@_)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B441-4A46-A29B-BEEFEA250030}"/>
            </c:ext>
          </c:extLst>
        </c:ser>
        <c:dLbls>
          <c:dLblPos val="outEnd"/>
          <c:showLegendKey val="0"/>
          <c:showVal val="1"/>
          <c:showCatName val="0"/>
          <c:showSerName val="0"/>
          <c:showPercent val="0"/>
          <c:showBubbleSize val="0"/>
        </c:dLbls>
        <c:gapWidth val="56"/>
        <c:overlap val="-26"/>
        <c:axId val="1256412240"/>
        <c:axId val="1365855952"/>
      </c:barChart>
      <c:catAx>
        <c:axId val="12564122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5855952"/>
        <c:crosses val="autoZero"/>
        <c:auto val="1"/>
        <c:lblAlgn val="ctr"/>
        <c:lblOffset val="100"/>
        <c:noMultiLvlLbl val="0"/>
      </c:catAx>
      <c:valAx>
        <c:axId val="1365855952"/>
        <c:scaling>
          <c:orientation val="minMax"/>
        </c:scaling>
        <c:delete val="1"/>
        <c:axPos val="b"/>
        <c:numFmt formatCode="_(* #,##0_);_(* \(#,##0\);_(* &quot;-&quot;_);_(@_)" sourceLinked="1"/>
        <c:majorTickMark val="none"/>
        <c:minorTickMark val="none"/>
        <c:tickLblPos val="nextTo"/>
        <c:crossAx val="12564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B622-4EF4-B1F2-BAF7D2900E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2-4EF4-B1F2-BAF7D2900ED0}"/>
              </c:ext>
            </c:extLst>
          </c:dPt>
          <c:dLbls>
            <c:dLbl>
              <c:idx val="0"/>
              <c:layout>
                <c:manualLayout>
                  <c:x val="-8.0798904121048662E-2"/>
                  <c:y val="-0.24658740366617518"/>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fld id="{57EE137B-0436-4FC9-862D-B8112C0D4D33}" type="VALUE">
                      <a:rPr lang="en-US" sz="1600">
                        <a:latin typeface="Bahnschrift SemiBold" panose="020B0502040204020203" pitchFamily="34" charset="0"/>
                      </a:rPr>
                      <a:pPr>
                        <a:defRPr sz="20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622-4EF4-B1F2-BAF7D2900ED0}"/>
                </c:ext>
              </c:extLst>
            </c:dLbl>
            <c:dLbl>
              <c:idx val="1"/>
              <c:delete val="1"/>
              <c:extLst>
                <c:ext xmlns:c15="http://schemas.microsoft.com/office/drawing/2012/chart" uri="{CE6537A1-D6FC-4f65-9D91-7224C49458BB}"/>
                <c:ext xmlns:c16="http://schemas.microsoft.com/office/drawing/2014/chart" uri="{C3380CC4-5D6E-409C-BE32-E72D297353CC}">
                  <c16:uniqueId val="{00000003-B622-4EF4-B1F2-BAF7D2900E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'Avarage %'!$D$16:$D$17</c:f>
              <c:strCache>
                <c:ptCount val="2"/>
                <c:pt idx="0">
                  <c:v>Customer Complition</c:v>
                </c:pt>
                <c:pt idx="1">
                  <c:v>Customer incomplition</c:v>
                </c:pt>
              </c:strCache>
            </c:strRef>
          </c:cat>
          <c:val>
            <c:numRef>
              <c:f>'Avarage %'!$E$16:$E$17</c:f>
              <c:numCache>
                <c:formatCode>0%</c:formatCode>
                <c:ptCount val="2"/>
                <c:pt idx="0">
                  <c:v>0.8447619047619046</c:v>
                </c:pt>
                <c:pt idx="1">
                  <c:v>0.1552380952380954</c:v>
                </c:pt>
              </c:numCache>
            </c:numRef>
          </c:val>
          <c:extLst>
            <c:ext xmlns:c16="http://schemas.microsoft.com/office/drawing/2014/chart" uri="{C3380CC4-5D6E-409C-BE32-E72D297353CC}">
              <c16:uniqueId val="{00000004-B622-4EF4-B1F2-BAF7D2900ED0}"/>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4C-4368-98BF-AFBDE1EE7D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4C-4368-98BF-AFBDE1EE7D31}"/>
              </c:ext>
            </c:extLst>
          </c:dPt>
          <c:dLbls>
            <c:dLbl>
              <c:idx val="0"/>
              <c:layout>
                <c:manualLayout>
                  <c:x val="-8.0555555555555602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4C-4368-98BF-AFBDE1EE7D31}"/>
                </c:ext>
              </c:extLst>
            </c:dLbl>
            <c:dLbl>
              <c:idx val="1"/>
              <c:delete val="1"/>
              <c:extLst>
                <c:ext xmlns:c15="http://schemas.microsoft.com/office/drawing/2012/chart" uri="{CE6537A1-D6FC-4f65-9D91-7224C49458BB}"/>
                <c:ext xmlns:c16="http://schemas.microsoft.com/office/drawing/2014/chart" uri="{C3380CC4-5D6E-409C-BE32-E72D297353CC}">
                  <c16:uniqueId val="{00000003-8B4C-4368-98BF-AFBDE1EE7D3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'Avarage %'!$D$13:$D$14</c:f>
              <c:strCache>
                <c:ptCount val="2"/>
                <c:pt idx="0">
                  <c:v>Profit Complition</c:v>
                </c:pt>
                <c:pt idx="1">
                  <c:v>Profit incomplition</c:v>
                </c:pt>
              </c:strCache>
            </c:strRef>
          </c:cat>
          <c:val>
            <c:numRef>
              <c:f>'Avarage %'!$E$13:$E$14</c:f>
              <c:numCache>
                <c:formatCode>0%</c:formatCode>
                <c:ptCount val="2"/>
                <c:pt idx="0">
                  <c:v>0.85492063492063519</c:v>
                </c:pt>
                <c:pt idx="1">
                  <c:v>0.14507936507936481</c:v>
                </c:pt>
              </c:numCache>
            </c:numRef>
          </c:val>
          <c:extLst>
            <c:ext xmlns:c16="http://schemas.microsoft.com/office/drawing/2014/chart" uri="{C3380CC4-5D6E-409C-BE32-E72D297353CC}">
              <c16:uniqueId val="{00000004-8B4C-4368-98BF-AFBDE1EE7D31}"/>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3-46B6-91EE-8133CD92DC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33-46B6-91EE-8133CD92DC06}"/>
              </c:ext>
            </c:extLst>
          </c:dPt>
          <c:dLbls>
            <c:dLbl>
              <c:idx val="0"/>
              <c:layout>
                <c:manualLayout>
                  <c:x val="-7.2222189989382499E-2"/>
                  <c:y val="-0.27046779283588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33-46B6-91EE-8133CD92DC0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'Avarage %'!$D$10:$D$11</c:f>
              <c:strCache>
                <c:ptCount val="2"/>
                <c:pt idx="0">
                  <c:v>Sales Complition</c:v>
                </c:pt>
                <c:pt idx="1">
                  <c:v>Sales incomplition</c:v>
                </c:pt>
              </c:strCache>
            </c:strRef>
          </c:cat>
          <c:val>
            <c:numRef>
              <c:f>'Avarage %'!$E$10:$E$11</c:f>
              <c:numCache>
                <c:formatCode>0%</c:formatCode>
                <c:ptCount val="2"/>
                <c:pt idx="0">
                  <c:v>0.85555555555555574</c:v>
                </c:pt>
                <c:pt idx="1">
                  <c:v>0.14444444444444426</c:v>
                </c:pt>
              </c:numCache>
            </c:numRef>
          </c:val>
          <c:extLst>
            <c:ext xmlns:c16="http://schemas.microsoft.com/office/drawing/2014/chart" uri="{C3380CC4-5D6E-409C-BE32-E72D297353CC}">
              <c16:uniqueId val="{00000004-1A33-46B6-91EE-8133CD92DC06}"/>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112-4852-B8AA-C33D8690AB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112-4852-B8AA-C33D8690ABBD}"/>
              </c:ext>
            </c:extLst>
          </c:dPt>
          <c:dLbls>
            <c:dLbl>
              <c:idx val="0"/>
              <c:layout>
                <c:manualLayout>
                  <c:x val="-7.2222222222222215E-2"/>
                  <c:y val="-0.305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12-4852-B8AA-C33D8690ABB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'Avarage %'!$D$10:$D$11</c:f>
              <c:strCache>
                <c:ptCount val="2"/>
                <c:pt idx="0">
                  <c:v>Sales Complition</c:v>
                </c:pt>
                <c:pt idx="1">
                  <c:v>Sales incomplition</c:v>
                </c:pt>
              </c:strCache>
            </c:strRef>
          </c:cat>
          <c:val>
            <c:numRef>
              <c:f>'Avarage %'!$E$10:$E$11</c:f>
              <c:numCache>
                <c:formatCode>0%</c:formatCode>
                <c:ptCount val="2"/>
                <c:pt idx="0">
                  <c:v>0.85555555555555574</c:v>
                </c:pt>
                <c:pt idx="1">
                  <c:v>0.14444444444444426</c:v>
                </c:pt>
              </c:numCache>
            </c:numRef>
          </c:val>
          <c:extLst>
            <c:ext xmlns:c16="http://schemas.microsoft.com/office/drawing/2014/chart" uri="{C3380CC4-5D6E-409C-BE32-E72D297353CC}">
              <c16:uniqueId val="{00000000-8112-4852-B8AA-C33D8690ABBD}"/>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B-44F6-B1DA-1DEEF5524A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A9B-44F6-B1DA-1DEEF5524AEF}"/>
              </c:ext>
            </c:extLst>
          </c:dPt>
          <c:dLbls>
            <c:dLbl>
              <c:idx val="0"/>
              <c:layout>
                <c:manualLayout>
                  <c:x val="-8.0555555555555602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9B-44F6-B1DA-1DEEF5524AEF}"/>
                </c:ext>
              </c:extLst>
            </c:dLbl>
            <c:dLbl>
              <c:idx val="1"/>
              <c:delete val="1"/>
              <c:extLst>
                <c:ext xmlns:c15="http://schemas.microsoft.com/office/drawing/2012/chart" uri="{CE6537A1-D6FC-4f65-9D91-7224C49458BB}"/>
                <c:ext xmlns:c16="http://schemas.microsoft.com/office/drawing/2014/chart" uri="{C3380CC4-5D6E-409C-BE32-E72D297353CC}">
                  <c16:uniqueId val="{00000002-9A9B-44F6-B1DA-1DEEF5524AE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Bahnschrift SemiBol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'Avarage %'!$D$13:$D$14</c:f>
              <c:strCache>
                <c:ptCount val="2"/>
                <c:pt idx="0">
                  <c:v>Profit Complition</c:v>
                </c:pt>
                <c:pt idx="1">
                  <c:v>Profit incomplition</c:v>
                </c:pt>
              </c:strCache>
            </c:strRef>
          </c:cat>
          <c:val>
            <c:numRef>
              <c:f>'Avarage %'!$E$13:$E$14</c:f>
              <c:numCache>
                <c:formatCode>0%</c:formatCode>
                <c:ptCount val="2"/>
                <c:pt idx="0">
                  <c:v>0.85492063492063519</c:v>
                </c:pt>
                <c:pt idx="1">
                  <c:v>0.14507936507936481</c:v>
                </c:pt>
              </c:numCache>
            </c:numRef>
          </c:val>
          <c:extLst>
            <c:ext xmlns:c16="http://schemas.microsoft.com/office/drawing/2014/chart" uri="{C3380CC4-5D6E-409C-BE32-E72D297353CC}">
              <c16:uniqueId val="{00000000-9A9B-44F6-B1DA-1DEEF5524AEF}"/>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32B2-45B2-BCF1-64576B6B3C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B2-45B2-BCF1-64576B6B3C87}"/>
              </c:ext>
            </c:extLst>
          </c:dPt>
          <c:dLbls>
            <c:dLbl>
              <c:idx val="0"/>
              <c:layout>
                <c:manualLayout>
                  <c:x val="-8.6111111111111166E-2"/>
                  <c:y val="-0.27314814814814814"/>
                </c:manualLayout>
              </c:layout>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fld id="{57EE137B-0436-4FC9-862D-B8112C0D4D33}" type="VALUE">
                      <a:rPr lang="en-US" sz="2000">
                        <a:latin typeface="Bahnschrift SemiBold" panose="020B0502040204020203" pitchFamily="34" charset="0"/>
                      </a:rPr>
                      <a:pPr>
                        <a:defRPr sz="20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2B2-45B2-BCF1-64576B6B3C87}"/>
                </c:ext>
              </c:extLst>
            </c:dLbl>
            <c:dLbl>
              <c:idx val="1"/>
              <c:delete val="1"/>
              <c:extLst>
                <c:ext xmlns:c15="http://schemas.microsoft.com/office/drawing/2012/chart" uri="{CE6537A1-D6FC-4f65-9D91-7224C49458BB}"/>
                <c:ext xmlns:c16="http://schemas.microsoft.com/office/drawing/2014/chart" uri="{C3380CC4-5D6E-409C-BE32-E72D297353CC}">
                  <c16:uniqueId val="{00000003-32B2-45B2-BCF1-64576B6B3C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'Avarage %'!$D$16:$D$17</c:f>
              <c:strCache>
                <c:ptCount val="2"/>
                <c:pt idx="0">
                  <c:v>Customer Complition</c:v>
                </c:pt>
                <c:pt idx="1">
                  <c:v>Customer incomplition</c:v>
                </c:pt>
              </c:strCache>
            </c:strRef>
          </c:cat>
          <c:val>
            <c:numRef>
              <c:f>'Avarage %'!$E$16:$E$17</c:f>
              <c:numCache>
                <c:formatCode>0%</c:formatCode>
                <c:ptCount val="2"/>
                <c:pt idx="0">
                  <c:v>0.8447619047619046</c:v>
                </c:pt>
                <c:pt idx="1">
                  <c:v>0.1552380952380954</c:v>
                </c:pt>
              </c:numCache>
            </c:numRef>
          </c:val>
          <c:extLst>
            <c:ext xmlns:c16="http://schemas.microsoft.com/office/drawing/2014/chart" uri="{C3380CC4-5D6E-409C-BE32-E72D297353CC}">
              <c16:uniqueId val="{00000000-32B2-45B2-BCF1-64576B6B3C87}"/>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38099</xdr:rowOff>
    </xdr:from>
    <xdr:to>
      <xdr:col>21</xdr:col>
      <xdr:colOff>57150</xdr:colOff>
      <xdr:row>37</xdr:row>
      <xdr:rowOff>171450</xdr:rowOff>
    </xdr:to>
    <xdr:grpSp>
      <xdr:nvGrpSpPr>
        <xdr:cNvPr id="27" name="Group 26">
          <a:extLst>
            <a:ext uri="{FF2B5EF4-FFF2-40B4-BE49-F238E27FC236}">
              <a16:creationId xmlns:a16="http://schemas.microsoft.com/office/drawing/2014/main" id="{BD850660-25AF-1975-0A9F-A06538BCBE5C}"/>
            </a:ext>
          </a:extLst>
        </xdr:cNvPr>
        <xdr:cNvGrpSpPr/>
      </xdr:nvGrpSpPr>
      <xdr:grpSpPr>
        <a:xfrm>
          <a:off x="238125" y="228599"/>
          <a:ext cx="12620625" cy="6991351"/>
          <a:chOff x="238125" y="228599"/>
          <a:chExt cx="12620625" cy="6991351"/>
        </a:xfrm>
      </xdr:grpSpPr>
      <xdr:sp macro="" textlink="">
        <xdr:nvSpPr>
          <xdr:cNvPr id="2" name="Rectangle 1">
            <a:extLst>
              <a:ext uri="{FF2B5EF4-FFF2-40B4-BE49-F238E27FC236}">
                <a16:creationId xmlns:a16="http://schemas.microsoft.com/office/drawing/2014/main" id="{047605E4-307B-7D9A-D17E-8E6F978C2DB8}"/>
              </a:ext>
            </a:extLst>
          </xdr:cNvPr>
          <xdr:cNvSpPr/>
        </xdr:nvSpPr>
        <xdr:spPr>
          <a:xfrm>
            <a:off x="266700" y="228599"/>
            <a:ext cx="2105025" cy="2924175"/>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99C9F13E-EFB2-4E9A-9C55-7D0F32D234E1}"/>
              </a:ext>
            </a:extLst>
          </xdr:cNvPr>
          <xdr:cNvSpPr/>
        </xdr:nvSpPr>
        <xdr:spPr>
          <a:xfrm>
            <a:off x="247650" y="3267075"/>
            <a:ext cx="2095500" cy="2276475"/>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20601007-7D88-460D-9478-54B9C7F3E37E}"/>
              </a:ext>
            </a:extLst>
          </xdr:cNvPr>
          <xdr:cNvSpPr/>
        </xdr:nvSpPr>
        <xdr:spPr>
          <a:xfrm>
            <a:off x="238125" y="5657849"/>
            <a:ext cx="2105025" cy="1524001"/>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C9F5DA20-3C97-4194-A096-1D188D31F849}"/>
              </a:ext>
            </a:extLst>
          </xdr:cNvPr>
          <xdr:cNvSpPr/>
        </xdr:nvSpPr>
        <xdr:spPr>
          <a:xfrm>
            <a:off x="2466974" y="228600"/>
            <a:ext cx="10391776" cy="699135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209551</xdr:colOff>
      <xdr:row>1</xdr:row>
      <xdr:rowOff>180975</xdr:rowOff>
    </xdr:from>
    <xdr:to>
      <xdr:col>20</xdr:col>
      <xdr:colOff>361951</xdr:colOff>
      <xdr:row>6</xdr:row>
      <xdr:rowOff>161925</xdr:rowOff>
    </xdr:to>
    <xdr:sp macro="" textlink="">
      <xdr:nvSpPr>
        <xdr:cNvPr id="6" name="Rectangle: Rounded Corners 5">
          <a:extLst>
            <a:ext uri="{FF2B5EF4-FFF2-40B4-BE49-F238E27FC236}">
              <a16:creationId xmlns:a16="http://schemas.microsoft.com/office/drawing/2014/main" id="{581748D4-7C49-8B94-BC12-1B0F91AEBE71}"/>
            </a:ext>
          </a:extLst>
        </xdr:cNvPr>
        <xdr:cNvSpPr/>
      </xdr:nvSpPr>
      <xdr:spPr>
        <a:xfrm>
          <a:off x="2647951" y="371475"/>
          <a:ext cx="9906000" cy="9334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solidFill>
                <a:schemeClr val="tx1"/>
              </a:solidFill>
            </a:rPr>
            <a:t>DASHBOARD</a:t>
          </a:r>
          <a:r>
            <a:rPr lang="en-US" sz="4800" baseline="0">
              <a:solidFill>
                <a:schemeClr val="tx1"/>
              </a:solidFill>
            </a:rPr>
            <a:t> EXCEL </a:t>
          </a:r>
          <a:endParaRPr lang="en-US" sz="4800">
            <a:solidFill>
              <a:schemeClr val="tx1"/>
            </a:solidFill>
          </a:endParaRPr>
        </a:p>
      </xdr:txBody>
    </xdr:sp>
    <xdr:clientData/>
  </xdr:twoCellAnchor>
  <xdr:twoCellAnchor>
    <xdr:from>
      <xdr:col>4</xdr:col>
      <xdr:colOff>247650</xdr:colOff>
      <xdr:row>7</xdr:row>
      <xdr:rowOff>152400</xdr:rowOff>
    </xdr:from>
    <xdr:to>
      <xdr:col>9</xdr:col>
      <xdr:colOff>419100</xdr:colOff>
      <xdr:row>13</xdr:row>
      <xdr:rowOff>161925</xdr:rowOff>
    </xdr:to>
    <xdr:sp macro="" textlink="">
      <xdr:nvSpPr>
        <xdr:cNvPr id="7" name="Rectangle: Rounded Corners 6">
          <a:extLst>
            <a:ext uri="{FF2B5EF4-FFF2-40B4-BE49-F238E27FC236}">
              <a16:creationId xmlns:a16="http://schemas.microsoft.com/office/drawing/2014/main" id="{14078B2B-F5FE-08B4-DFFF-B914C628B90C}"/>
            </a:ext>
          </a:extLst>
        </xdr:cNvPr>
        <xdr:cNvSpPr/>
      </xdr:nvSpPr>
      <xdr:spPr>
        <a:xfrm>
          <a:off x="2686050" y="1485900"/>
          <a:ext cx="3219450" cy="11525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latin typeface="Bahnschrift SemiBold" panose="020B0502040204020203" pitchFamily="34" charset="0"/>
            </a:rPr>
            <a:t>Sales</a:t>
          </a:r>
        </a:p>
      </xdr:txBody>
    </xdr:sp>
    <xdr:clientData/>
  </xdr:twoCellAnchor>
  <xdr:twoCellAnchor>
    <xdr:from>
      <xdr:col>9</xdr:col>
      <xdr:colOff>504825</xdr:colOff>
      <xdr:row>7</xdr:row>
      <xdr:rowOff>142875</xdr:rowOff>
    </xdr:from>
    <xdr:to>
      <xdr:col>15</xdr:col>
      <xdr:colOff>66675</xdr:colOff>
      <xdr:row>13</xdr:row>
      <xdr:rowOff>152400</xdr:rowOff>
    </xdr:to>
    <xdr:sp macro="" textlink="">
      <xdr:nvSpPr>
        <xdr:cNvPr id="10" name="Rectangle: Rounded Corners 9">
          <a:extLst>
            <a:ext uri="{FF2B5EF4-FFF2-40B4-BE49-F238E27FC236}">
              <a16:creationId xmlns:a16="http://schemas.microsoft.com/office/drawing/2014/main" id="{56C99128-9140-410B-8F1F-3026EDAE6FAA}"/>
            </a:ext>
          </a:extLst>
        </xdr:cNvPr>
        <xdr:cNvSpPr/>
      </xdr:nvSpPr>
      <xdr:spPr>
        <a:xfrm>
          <a:off x="5991225" y="1476375"/>
          <a:ext cx="3219450" cy="11525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latin typeface="Bahnschrift SemiBold" panose="020B0502040204020203" pitchFamily="34" charset="0"/>
            </a:rPr>
            <a:t>Profit</a:t>
          </a:r>
        </a:p>
      </xdr:txBody>
    </xdr:sp>
    <xdr:clientData/>
  </xdr:twoCellAnchor>
  <xdr:twoCellAnchor>
    <xdr:from>
      <xdr:col>15</xdr:col>
      <xdr:colOff>161925</xdr:colOff>
      <xdr:row>7</xdr:row>
      <xdr:rowOff>142875</xdr:rowOff>
    </xdr:from>
    <xdr:to>
      <xdr:col>20</xdr:col>
      <xdr:colOff>333375</xdr:colOff>
      <xdr:row>13</xdr:row>
      <xdr:rowOff>152400</xdr:rowOff>
    </xdr:to>
    <xdr:sp macro="" textlink="">
      <xdr:nvSpPr>
        <xdr:cNvPr id="11" name="Rectangle: Rounded Corners 10">
          <a:extLst>
            <a:ext uri="{FF2B5EF4-FFF2-40B4-BE49-F238E27FC236}">
              <a16:creationId xmlns:a16="http://schemas.microsoft.com/office/drawing/2014/main" id="{5DDAC0CD-CFD9-4D22-B75B-63B1DED7828B}"/>
            </a:ext>
          </a:extLst>
        </xdr:cNvPr>
        <xdr:cNvSpPr/>
      </xdr:nvSpPr>
      <xdr:spPr>
        <a:xfrm>
          <a:off x="9305925" y="1476375"/>
          <a:ext cx="3219450" cy="11525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latin typeface="Bahnschrift SemiBold" panose="020B0502040204020203" pitchFamily="34" charset="0"/>
            </a:rPr>
            <a:t>Customers</a:t>
          </a:r>
        </a:p>
      </xdr:txBody>
    </xdr:sp>
    <xdr:clientData/>
  </xdr:twoCellAnchor>
  <xdr:twoCellAnchor>
    <xdr:from>
      <xdr:col>4</xdr:col>
      <xdr:colOff>219074</xdr:colOff>
      <xdr:row>14</xdr:row>
      <xdr:rowOff>123824</xdr:rowOff>
    </xdr:from>
    <xdr:to>
      <xdr:col>12</xdr:col>
      <xdr:colOff>476250</xdr:colOff>
      <xdr:row>37</xdr:row>
      <xdr:rowOff>19049</xdr:rowOff>
    </xdr:to>
    <xdr:graphicFrame macro="">
      <xdr:nvGraphicFramePr>
        <xdr:cNvPr id="15" name="Chart 14">
          <a:extLst>
            <a:ext uri="{FF2B5EF4-FFF2-40B4-BE49-F238E27FC236}">
              <a16:creationId xmlns:a16="http://schemas.microsoft.com/office/drawing/2014/main" id="{B9156AE4-F6B8-475A-9E73-561C4DCEA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47624</xdr:colOff>
      <xdr:row>14</xdr:row>
      <xdr:rowOff>123825</xdr:rowOff>
    </xdr:from>
    <xdr:to>
      <xdr:col>20</xdr:col>
      <xdr:colOff>333375</xdr:colOff>
      <xdr:row>25</xdr:row>
      <xdr:rowOff>152400</xdr:rowOff>
    </xdr:to>
    <xdr:graphicFrame macro="">
      <xdr:nvGraphicFramePr>
        <xdr:cNvPr id="16" name="Chart 15">
          <a:extLst>
            <a:ext uri="{FF2B5EF4-FFF2-40B4-BE49-F238E27FC236}">
              <a16:creationId xmlns:a16="http://schemas.microsoft.com/office/drawing/2014/main" id="{172D3456-2052-4C49-8A7B-8A5CE4132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26</xdr:row>
      <xdr:rowOff>38100</xdr:rowOff>
    </xdr:from>
    <xdr:to>
      <xdr:col>20</xdr:col>
      <xdr:colOff>352424</xdr:colOff>
      <xdr:row>37</xdr:row>
      <xdr:rowOff>38100</xdr:rowOff>
    </xdr:to>
    <xdr:graphicFrame macro="">
      <xdr:nvGraphicFramePr>
        <xdr:cNvPr id="17" name="Chart 16">
          <a:extLst>
            <a:ext uri="{FF2B5EF4-FFF2-40B4-BE49-F238E27FC236}">
              <a16:creationId xmlns:a16="http://schemas.microsoft.com/office/drawing/2014/main" id="{14C50BC0-7071-4960-B5E6-98A9C8528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295275</xdr:colOff>
      <xdr:row>9</xdr:row>
      <xdr:rowOff>104775</xdr:rowOff>
    </xdr:from>
    <xdr:to>
      <xdr:col>6</xdr:col>
      <xdr:colOff>285750</xdr:colOff>
      <xdr:row>12</xdr:row>
      <xdr:rowOff>9525</xdr:rowOff>
    </xdr:to>
    <xdr:sp macro="" textlink="'Avarage %'!B15">
      <xdr:nvSpPr>
        <xdr:cNvPr id="20" name="TextBox 19">
          <a:extLst>
            <a:ext uri="{FF2B5EF4-FFF2-40B4-BE49-F238E27FC236}">
              <a16:creationId xmlns:a16="http://schemas.microsoft.com/office/drawing/2014/main" id="{AA3F73F8-E6B5-2FD1-66B8-6952ACBD9DE7}"/>
            </a:ext>
          </a:extLst>
        </xdr:cNvPr>
        <xdr:cNvSpPr txBox="1"/>
      </xdr:nvSpPr>
      <xdr:spPr>
        <a:xfrm>
          <a:off x="2733675" y="1819275"/>
          <a:ext cx="1209675"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3562D6-A986-4734-B14A-61A4CD915CB8}" type="TxLink">
            <a:rPr lang="en-US" sz="2400" b="0" i="0" u="none" strike="noStrike">
              <a:solidFill>
                <a:srgbClr val="000000"/>
              </a:solidFill>
              <a:latin typeface="Bahnschrift SemiBold" panose="020B0502040204020203" pitchFamily="34" charset="0"/>
              <a:ea typeface="Calibri"/>
              <a:cs typeface="Calibri"/>
            </a:rPr>
            <a:pPr/>
            <a:t>$754,941</a:t>
          </a:fld>
          <a:endParaRPr lang="en-US" sz="2400">
            <a:latin typeface="Bahnschrift SemiBold" panose="020B0502040204020203" pitchFamily="34" charset="0"/>
          </a:endParaRPr>
        </a:p>
      </xdr:txBody>
    </xdr:sp>
    <xdr:clientData/>
  </xdr:twoCellAnchor>
  <xdr:twoCellAnchor>
    <xdr:from>
      <xdr:col>9</xdr:col>
      <xdr:colOff>542925</xdr:colOff>
      <xdr:row>9</xdr:row>
      <xdr:rowOff>133350</xdr:rowOff>
    </xdr:from>
    <xdr:to>
      <xdr:col>11</xdr:col>
      <xdr:colOff>533400</xdr:colOff>
      <xdr:row>12</xdr:row>
      <xdr:rowOff>38100</xdr:rowOff>
    </xdr:to>
    <xdr:sp macro="" textlink="'Avarage %'!$B$16">
      <xdr:nvSpPr>
        <xdr:cNvPr id="21" name="TextBox 20">
          <a:extLst>
            <a:ext uri="{FF2B5EF4-FFF2-40B4-BE49-F238E27FC236}">
              <a16:creationId xmlns:a16="http://schemas.microsoft.com/office/drawing/2014/main" id="{57375EA4-04A9-4289-BC4D-454BCD1C746F}"/>
            </a:ext>
          </a:extLst>
        </xdr:cNvPr>
        <xdr:cNvSpPr txBox="1"/>
      </xdr:nvSpPr>
      <xdr:spPr>
        <a:xfrm>
          <a:off x="6029325" y="1847850"/>
          <a:ext cx="1209675"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72B75D-6268-474A-9D18-2B8D436D6DC2}" type="TxLink">
            <a:rPr lang="en-US" sz="2400" b="0" i="0" u="none" strike="noStrike">
              <a:solidFill>
                <a:srgbClr val="000000"/>
              </a:solidFill>
              <a:latin typeface="Bahnschrift SemiBold" panose="020B0502040204020203" pitchFamily="34" charset="0"/>
              <a:ea typeface="Calibri"/>
              <a:cs typeface="Calibri"/>
            </a:rPr>
            <a:pPr marL="0" indent="0"/>
            <a:t>$891,111</a:t>
          </a:fld>
          <a:endParaRPr lang="en-US" sz="2400" b="0" i="0" u="none" strike="noStrike">
            <a:solidFill>
              <a:srgbClr val="000000"/>
            </a:solidFill>
            <a:latin typeface="Bahnschrift SemiBold" panose="020B0502040204020203" pitchFamily="34" charset="0"/>
            <a:ea typeface="Calibri"/>
            <a:cs typeface="Calibri"/>
          </a:endParaRPr>
        </a:p>
      </xdr:txBody>
    </xdr:sp>
    <xdr:clientData/>
  </xdr:twoCellAnchor>
  <xdr:twoCellAnchor>
    <xdr:from>
      <xdr:col>15</xdr:col>
      <xdr:colOff>257175</xdr:colOff>
      <xdr:row>9</xdr:row>
      <xdr:rowOff>142875</xdr:rowOff>
    </xdr:from>
    <xdr:to>
      <xdr:col>17</xdr:col>
      <xdr:colOff>247650</xdr:colOff>
      <xdr:row>12</xdr:row>
      <xdr:rowOff>47625</xdr:rowOff>
    </xdr:to>
    <xdr:sp macro="" textlink="'Avarage %'!$B$17">
      <xdr:nvSpPr>
        <xdr:cNvPr id="22" name="TextBox 21">
          <a:extLst>
            <a:ext uri="{FF2B5EF4-FFF2-40B4-BE49-F238E27FC236}">
              <a16:creationId xmlns:a16="http://schemas.microsoft.com/office/drawing/2014/main" id="{9764CE2C-CBA8-4BDC-B9BF-EAB84CFD142F}"/>
            </a:ext>
          </a:extLst>
        </xdr:cNvPr>
        <xdr:cNvSpPr txBox="1"/>
      </xdr:nvSpPr>
      <xdr:spPr>
        <a:xfrm>
          <a:off x="9401175" y="1857375"/>
          <a:ext cx="1209675"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0CD9A0-CD45-4083-BE4E-C0D72B5D52CC}" type="TxLink">
            <a:rPr lang="en-US" sz="2400" b="0" i="0" u="none" strike="noStrike">
              <a:solidFill>
                <a:srgbClr val="000000"/>
              </a:solidFill>
              <a:latin typeface="Bahnschrift SemiBold" panose="020B0502040204020203" pitchFamily="34" charset="0"/>
              <a:ea typeface="Calibri"/>
              <a:cs typeface="Calibri"/>
            </a:rPr>
            <a:pPr marL="0" indent="0"/>
            <a:t>9,360</a:t>
          </a:fld>
          <a:endParaRPr lang="en-US" sz="2400" b="0" i="0" u="none" strike="noStrike">
            <a:solidFill>
              <a:srgbClr val="000000"/>
            </a:solidFill>
            <a:latin typeface="Bahnschrift SemiBold" panose="020B0502040204020203" pitchFamily="34" charset="0"/>
            <a:ea typeface="Calibri"/>
            <a:cs typeface="Calibri"/>
          </a:endParaRPr>
        </a:p>
      </xdr:txBody>
    </xdr:sp>
    <xdr:clientData/>
  </xdr:twoCellAnchor>
  <xdr:twoCellAnchor>
    <xdr:from>
      <xdr:col>6</xdr:col>
      <xdr:colOff>371475</xdr:colOff>
      <xdr:row>7</xdr:row>
      <xdr:rowOff>9525</xdr:rowOff>
    </xdr:from>
    <xdr:to>
      <xdr:col>10</xdr:col>
      <xdr:colOff>323850</xdr:colOff>
      <xdr:row>14</xdr:row>
      <xdr:rowOff>110490</xdr:rowOff>
    </xdr:to>
    <xdr:graphicFrame macro="">
      <xdr:nvGraphicFramePr>
        <xdr:cNvPr id="26" name="Chart 25">
          <a:extLst>
            <a:ext uri="{FF2B5EF4-FFF2-40B4-BE49-F238E27FC236}">
              <a16:creationId xmlns:a16="http://schemas.microsoft.com/office/drawing/2014/main" id="{AE8EEB1C-6BA5-4E0F-AFA8-A868CBBFB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561975</xdr:colOff>
      <xdr:row>6</xdr:row>
      <xdr:rowOff>180975</xdr:rowOff>
    </xdr:from>
    <xdr:to>
      <xdr:col>15</xdr:col>
      <xdr:colOff>584200</xdr:colOff>
      <xdr:row>14</xdr:row>
      <xdr:rowOff>133350</xdr:rowOff>
    </xdr:to>
    <xdr:graphicFrame macro="">
      <xdr:nvGraphicFramePr>
        <xdr:cNvPr id="28" name="Chart 27">
          <a:extLst>
            <a:ext uri="{FF2B5EF4-FFF2-40B4-BE49-F238E27FC236}">
              <a16:creationId xmlns:a16="http://schemas.microsoft.com/office/drawing/2014/main" id="{70E80F7B-983B-47E9-BE49-44771366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266701</xdr:colOff>
      <xdr:row>7</xdr:row>
      <xdr:rowOff>9525</xdr:rowOff>
    </xdr:from>
    <xdr:to>
      <xdr:col>21</xdr:col>
      <xdr:colOff>241299</xdr:colOff>
      <xdr:row>14</xdr:row>
      <xdr:rowOff>123824</xdr:rowOff>
    </xdr:to>
    <xdr:graphicFrame macro="">
      <xdr:nvGraphicFramePr>
        <xdr:cNvPr id="29" name="Chart 28">
          <a:extLst>
            <a:ext uri="{FF2B5EF4-FFF2-40B4-BE49-F238E27FC236}">
              <a16:creationId xmlns:a16="http://schemas.microsoft.com/office/drawing/2014/main" id="{8CD83CF7-BC42-42D8-8CF7-FCC19B6C1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361950</xdr:colOff>
      <xdr:row>1</xdr:row>
      <xdr:rowOff>114300</xdr:rowOff>
    </xdr:from>
    <xdr:to>
      <xdr:col>3</xdr:col>
      <xdr:colOff>476250</xdr:colOff>
      <xdr:row>16</xdr:row>
      <xdr:rowOff>9525</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71808631-FCB0-4C09-BB3D-40CF828712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1950" y="304800"/>
              <a:ext cx="1943100"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17</xdr:row>
      <xdr:rowOff>104775</xdr:rowOff>
    </xdr:from>
    <xdr:to>
      <xdr:col>3</xdr:col>
      <xdr:colOff>438150</xdr:colOff>
      <xdr:row>28</xdr:row>
      <xdr:rowOff>133351</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69103110-131A-4609-9B4F-A24C5212AB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0" y="3343275"/>
              <a:ext cx="1981200" cy="212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342899</xdr:colOff>
      <xdr:row>30</xdr:row>
      <xdr:rowOff>76200</xdr:rowOff>
    </xdr:from>
    <xdr:to>
      <xdr:col>3</xdr:col>
      <xdr:colOff>371474</xdr:colOff>
      <xdr:row>36</xdr:row>
      <xdr:rowOff>142875</xdr:rowOff>
    </xdr:to>
    <mc:AlternateContent xmlns:mc="http://schemas.openxmlformats.org/markup-compatibility/2006" xmlns:a14="http://schemas.microsoft.com/office/drawing/2010/main">
      <mc:Choice Requires="a14">
        <xdr:graphicFrame macro="">
          <xdr:nvGraphicFramePr>
            <xdr:cNvPr id="32" name="Quarter">
              <a:extLst>
                <a:ext uri="{FF2B5EF4-FFF2-40B4-BE49-F238E27FC236}">
                  <a16:creationId xmlns:a16="http://schemas.microsoft.com/office/drawing/2014/main" id="{6690E9DD-1C6C-4618-85CC-1FC11F68B16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42899" y="5791200"/>
              <a:ext cx="18573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xdr:row>
      <xdr:rowOff>142875</xdr:rowOff>
    </xdr:from>
    <xdr:to>
      <xdr:col>14</xdr:col>
      <xdr:colOff>238125</xdr:colOff>
      <xdr:row>16</xdr:row>
      <xdr:rowOff>28575</xdr:rowOff>
    </xdr:to>
    <xdr:graphicFrame macro="">
      <xdr:nvGraphicFramePr>
        <xdr:cNvPr id="3" name="Chart 2">
          <a:extLst>
            <a:ext uri="{FF2B5EF4-FFF2-40B4-BE49-F238E27FC236}">
              <a16:creationId xmlns:a16="http://schemas.microsoft.com/office/drawing/2014/main" id="{C92BB9FE-E392-7862-95C9-9C9D75934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18</xdr:row>
      <xdr:rowOff>171450</xdr:rowOff>
    </xdr:from>
    <xdr:to>
      <xdr:col>14</xdr:col>
      <xdr:colOff>361950</xdr:colOff>
      <xdr:row>33</xdr:row>
      <xdr:rowOff>57150</xdr:rowOff>
    </xdr:to>
    <xdr:graphicFrame macro="">
      <xdr:nvGraphicFramePr>
        <xdr:cNvPr id="4" name="Chart 3">
          <a:extLst>
            <a:ext uri="{FF2B5EF4-FFF2-40B4-BE49-F238E27FC236}">
              <a16:creationId xmlns:a16="http://schemas.microsoft.com/office/drawing/2014/main" id="{89F549FC-CFBA-3EF2-67B5-DF230BCEE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314325</xdr:colOff>
      <xdr:row>19</xdr:row>
      <xdr:rowOff>85725</xdr:rowOff>
    </xdr:from>
    <xdr:to>
      <xdr:col>6</xdr:col>
      <xdr:colOff>257175</xdr:colOff>
      <xdr:row>33</xdr:row>
      <xdr:rowOff>161925</xdr:rowOff>
    </xdr:to>
    <xdr:graphicFrame macro="">
      <xdr:nvGraphicFramePr>
        <xdr:cNvPr id="5" name="Chart 4">
          <a:extLst>
            <a:ext uri="{FF2B5EF4-FFF2-40B4-BE49-F238E27FC236}">
              <a16:creationId xmlns:a16="http://schemas.microsoft.com/office/drawing/2014/main" id="{1EB89BEF-6E00-903B-EB9E-4ADFDFDB8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447674</xdr:colOff>
      <xdr:row>8</xdr:row>
      <xdr:rowOff>9525</xdr:rowOff>
    </xdr:from>
    <xdr:to>
      <xdr:col>16</xdr:col>
      <xdr:colOff>619125</xdr:colOff>
      <xdr:row>24</xdr:row>
      <xdr:rowOff>28575</xdr:rowOff>
    </xdr:to>
    <xdr:graphicFrame macro="">
      <xdr:nvGraphicFramePr>
        <xdr:cNvPr id="2" name="Chart 1">
          <a:extLst>
            <a:ext uri="{FF2B5EF4-FFF2-40B4-BE49-F238E27FC236}">
              <a16:creationId xmlns:a16="http://schemas.microsoft.com/office/drawing/2014/main" id="{6AB49008-7D1C-0B8A-162F-98612C49A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457200</xdr:colOff>
      <xdr:row>1</xdr:row>
      <xdr:rowOff>76200</xdr:rowOff>
    </xdr:from>
    <xdr:to>
      <xdr:col>14</xdr:col>
      <xdr:colOff>152400</xdr:colOff>
      <xdr:row>15</xdr:row>
      <xdr:rowOff>152400</xdr:rowOff>
    </xdr:to>
    <xdr:graphicFrame macro="">
      <xdr:nvGraphicFramePr>
        <xdr:cNvPr id="2" name="Chart 1">
          <a:extLst>
            <a:ext uri="{FF2B5EF4-FFF2-40B4-BE49-F238E27FC236}">
              <a16:creationId xmlns:a16="http://schemas.microsoft.com/office/drawing/2014/main" id="{E2659139-B61B-E69A-E3EA-3CB70EF5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17</xdr:row>
      <xdr:rowOff>123825</xdr:rowOff>
    </xdr:from>
    <xdr:to>
      <xdr:col>14</xdr:col>
      <xdr:colOff>142875</xdr:colOff>
      <xdr:row>32</xdr:row>
      <xdr:rowOff>9525</xdr:rowOff>
    </xdr:to>
    <xdr:graphicFrame macro="">
      <xdr:nvGraphicFramePr>
        <xdr:cNvPr id="3" name="Chart 2">
          <a:extLst>
            <a:ext uri="{FF2B5EF4-FFF2-40B4-BE49-F238E27FC236}">
              <a16:creationId xmlns:a16="http://schemas.microsoft.com/office/drawing/2014/main" id="{93F4240A-E0E3-07E5-0C3D-D30BC729D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fik iskandar" refreshedDate="45352.88080914352" createdVersion="8" refreshedVersion="8" minRefreshableVersion="3" recordCount="63" xr:uid="{3E9E2F7B-C723-475F-89CB-0C0A777A3DBE}">
  <cacheSource type="worksheet">
    <worksheetSource name="Table1"/>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ount="29">
        <n v="0.89"/>
        <n v="0.94"/>
        <n v="0.82"/>
        <n v="0.79"/>
        <n v="0.96"/>
        <n v="0.75"/>
        <n v="0.92"/>
        <n v="0.7"/>
        <n v="0.91"/>
        <n v="0.74"/>
        <n v="0.9"/>
        <n v="0.95"/>
        <n v="0.99"/>
        <n v="0.86"/>
        <n v="0.83"/>
        <n v="0.8"/>
        <n v="0.71"/>
        <n v="0.98"/>
        <n v="0.81"/>
        <n v="0.97"/>
        <n v="0.88"/>
        <n v="0.73"/>
        <n v="0.93"/>
        <n v="0.85"/>
        <n v="0.77"/>
        <n v="0.72"/>
        <n v="0.76"/>
        <n v="0.84"/>
        <n v="0.78"/>
      </sharedItems>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161830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1428571428573"/>
    <x v="0"/>
    <x v="0"/>
    <x v="0"/>
    <n v="0.85"/>
    <n v="0.72"/>
  </r>
  <r>
    <x v="0"/>
    <x v="1"/>
    <x v="1"/>
    <x v="1"/>
    <n v="2857.1428571428573"/>
    <x v="1"/>
    <x v="0"/>
    <x v="1"/>
    <n v="0.95"/>
    <n v="0.86"/>
  </r>
  <r>
    <x v="0"/>
    <x v="2"/>
    <x v="2"/>
    <x v="2"/>
    <n v="2857.1428571428573"/>
    <x v="2"/>
    <x v="0"/>
    <x v="2"/>
    <n v="0.8"/>
    <n v="0.76"/>
  </r>
  <r>
    <x v="0"/>
    <x v="3"/>
    <x v="2"/>
    <x v="3"/>
    <n v="2857.1428571428573"/>
    <x v="3"/>
    <x v="0"/>
    <x v="3"/>
    <n v="0.79"/>
    <n v="0.79"/>
  </r>
  <r>
    <x v="0"/>
    <x v="4"/>
    <x v="3"/>
    <x v="4"/>
    <n v="2857.1428571428573"/>
    <x v="4"/>
    <x v="0"/>
    <x v="4"/>
    <n v="0.79"/>
    <n v="0.7"/>
  </r>
  <r>
    <x v="0"/>
    <x v="5"/>
    <x v="4"/>
    <x v="5"/>
    <n v="2857.1428571428573"/>
    <x v="2"/>
    <x v="0"/>
    <x v="3"/>
    <n v="0.79"/>
    <n v="0.77"/>
  </r>
  <r>
    <x v="0"/>
    <x v="6"/>
    <x v="5"/>
    <x v="6"/>
    <n v="2857.1428571428573"/>
    <x v="5"/>
    <x v="0"/>
    <x v="5"/>
    <n v="0.72"/>
    <n v="0.93"/>
  </r>
  <r>
    <x v="1"/>
    <x v="0"/>
    <x v="0"/>
    <x v="7"/>
    <n v="1428.5714285714287"/>
    <x v="6"/>
    <x v="0"/>
    <x v="6"/>
    <n v="0.99"/>
    <n v="0.74"/>
  </r>
  <r>
    <x v="1"/>
    <x v="1"/>
    <x v="6"/>
    <x v="8"/>
    <n v="1428.5714285714287"/>
    <x v="1"/>
    <x v="0"/>
    <x v="7"/>
    <n v="0.99"/>
    <n v="0.95"/>
  </r>
  <r>
    <x v="1"/>
    <x v="2"/>
    <x v="2"/>
    <x v="9"/>
    <n v="1428.5714285714287"/>
    <x v="2"/>
    <x v="0"/>
    <x v="8"/>
    <n v="0.98"/>
    <n v="0.89"/>
  </r>
  <r>
    <x v="1"/>
    <x v="3"/>
    <x v="1"/>
    <x v="10"/>
    <n v="1428.5714285714287"/>
    <x v="3"/>
    <x v="0"/>
    <x v="9"/>
    <n v="0.85"/>
    <n v="0.7"/>
  </r>
  <r>
    <x v="1"/>
    <x v="4"/>
    <x v="3"/>
    <x v="7"/>
    <n v="1428.5714285714287"/>
    <x v="4"/>
    <x v="0"/>
    <x v="10"/>
    <n v="0.9"/>
    <n v="0.72"/>
  </r>
  <r>
    <x v="1"/>
    <x v="5"/>
    <x v="7"/>
    <x v="7"/>
    <n v="1428.5714285714287"/>
    <x v="2"/>
    <x v="0"/>
    <x v="11"/>
    <n v="0.97"/>
    <n v="0.81"/>
  </r>
  <r>
    <x v="1"/>
    <x v="6"/>
    <x v="5"/>
    <x v="7"/>
    <n v="1428.5714285714287"/>
    <x v="5"/>
    <x v="0"/>
    <x v="12"/>
    <n v="0.79"/>
    <n v="0.75"/>
  </r>
  <r>
    <x v="2"/>
    <x v="0"/>
    <x v="8"/>
    <x v="10"/>
    <n v="1428.5714285714287"/>
    <x v="7"/>
    <x v="0"/>
    <x v="13"/>
    <n v="0.97"/>
    <n v="0.89"/>
  </r>
  <r>
    <x v="2"/>
    <x v="1"/>
    <x v="8"/>
    <x v="11"/>
    <n v="1428.5714285714287"/>
    <x v="8"/>
    <x v="0"/>
    <x v="14"/>
    <n v="0.72"/>
    <n v="0.74"/>
  </r>
  <r>
    <x v="2"/>
    <x v="2"/>
    <x v="8"/>
    <x v="12"/>
    <n v="1428.5714285714287"/>
    <x v="8"/>
    <x v="0"/>
    <x v="9"/>
    <n v="0.78"/>
    <n v="0.94"/>
  </r>
  <r>
    <x v="2"/>
    <x v="3"/>
    <x v="8"/>
    <x v="13"/>
    <n v="1428.5714285714287"/>
    <x v="8"/>
    <x v="0"/>
    <x v="15"/>
    <n v="0.84"/>
    <n v="0.81"/>
  </r>
  <r>
    <x v="2"/>
    <x v="4"/>
    <x v="8"/>
    <x v="9"/>
    <n v="1428.5714285714287"/>
    <x v="8"/>
    <x v="0"/>
    <x v="0"/>
    <n v="0.99"/>
    <n v="0.97"/>
  </r>
  <r>
    <x v="2"/>
    <x v="5"/>
    <x v="8"/>
    <x v="7"/>
    <n v="1428.5714285714287"/>
    <x v="3"/>
    <x v="0"/>
    <x v="16"/>
    <n v="0.87"/>
    <n v="0.94"/>
  </r>
  <r>
    <x v="2"/>
    <x v="6"/>
    <x v="8"/>
    <x v="7"/>
    <n v="1428.5714285714287"/>
    <x v="8"/>
    <x v="0"/>
    <x v="10"/>
    <n v="0.72"/>
    <n v="0.94"/>
  </r>
  <r>
    <x v="3"/>
    <x v="0"/>
    <x v="9"/>
    <x v="9"/>
    <n v="5714.2857142857147"/>
    <x v="4"/>
    <x v="1"/>
    <x v="0"/>
    <n v="0.85"/>
    <n v="0.87"/>
  </r>
  <r>
    <x v="3"/>
    <x v="1"/>
    <x v="9"/>
    <x v="14"/>
    <n v="5714.2857142857147"/>
    <x v="4"/>
    <x v="1"/>
    <x v="0"/>
    <n v="0.8"/>
    <n v="0.88"/>
  </r>
  <r>
    <x v="3"/>
    <x v="2"/>
    <x v="9"/>
    <x v="15"/>
    <n v="5714.2857142857147"/>
    <x v="4"/>
    <x v="1"/>
    <x v="17"/>
    <n v="0.99"/>
    <n v="0.81"/>
  </r>
  <r>
    <x v="3"/>
    <x v="3"/>
    <x v="9"/>
    <x v="16"/>
    <n v="5714.2857142857147"/>
    <x v="4"/>
    <x v="1"/>
    <x v="18"/>
    <n v="0.91"/>
    <n v="0.95"/>
  </r>
  <r>
    <x v="3"/>
    <x v="4"/>
    <x v="9"/>
    <x v="7"/>
    <n v="5714.2857142857147"/>
    <x v="4"/>
    <x v="1"/>
    <x v="19"/>
    <n v="0.85"/>
    <n v="0.85"/>
  </r>
  <r>
    <x v="3"/>
    <x v="5"/>
    <x v="9"/>
    <x v="7"/>
    <n v="5714.2857142857147"/>
    <x v="4"/>
    <x v="1"/>
    <x v="0"/>
    <n v="0.94"/>
    <n v="0.8"/>
  </r>
  <r>
    <x v="3"/>
    <x v="6"/>
    <x v="9"/>
    <x v="7"/>
    <n v="5714.2857142857147"/>
    <x v="4"/>
    <x v="1"/>
    <x v="20"/>
    <n v="0.94"/>
    <n v="0.7"/>
  </r>
  <r>
    <x v="4"/>
    <x v="0"/>
    <x v="10"/>
    <x v="17"/>
    <n v="2857.1428571428573"/>
    <x v="6"/>
    <x v="1"/>
    <x v="5"/>
    <n v="0.77"/>
    <n v="0.84"/>
  </r>
  <r>
    <x v="4"/>
    <x v="1"/>
    <x v="10"/>
    <x v="18"/>
    <n v="2857.1428571428573"/>
    <x v="0"/>
    <x v="1"/>
    <x v="21"/>
    <n v="0.96"/>
    <n v="0.93"/>
  </r>
  <r>
    <x v="4"/>
    <x v="2"/>
    <x v="10"/>
    <x v="19"/>
    <n v="2857.1428571428573"/>
    <x v="6"/>
    <x v="1"/>
    <x v="22"/>
    <n v="0.74"/>
    <n v="0.93"/>
  </r>
  <r>
    <x v="4"/>
    <x v="3"/>
    <x v="10"/>
    <x v="13"/>
    <n v="2857.1428571428573"/>
    <x v="9"/>
    <x v="1"/>
    <x v="23"/>
    <n v="0.7"/>
    <n v="0.99"/>
  </r>
  <r>
    <x v="4"/>
    <x v="4"/>
    <x v="10"/>
    <x v="20"/>
    <n v="2857.1428571428573"/>
    <x v="6"/>
    <x v="1"/>
    <x v="6"/>
    <n v="0.99"/>
    <n v="0.88"/>
  </r>
  <r>
    <x v="4"/>
    <x v="5"/>
    <x v="10"/>
    <x v="21"/>
    <n v="2857.1428571428573"/>
    <x v="4"/>
    <x v="1"/>
    <x v="5"/>
    <n v="0.97"/>
    <n v="0.83"/>
  </r>
  <r>
    <x v="4"/>
    <x v="6"/>
    <x v="10"/>
    <x v="22"/>
    <n v="2857.1428571428573"/>
    <x v="6"/>
    <x v="1"/>
    <x v="24"/>
    <n v="0.97"/>
    <n v="0.78"/>
  </r>
  <r>
    <x v="5"/>
    <x v="0"/>
    <x v="11"/>
    <x v="23"/>
    <n v="857.14285714285711"/>
    <x v="10"/>
    <x v="1"/>
    <x v="3"/>
    <n v="0.75"/>
    <n v="0.93"/>
  </r>
  <r>
    <x v="5"/>
    <x v="1"/>
    <x v="11"/>
    <x v="24"/>
    <n v="857.14285714285711"/>
    <x v="11"/>
    <x v="1"/>
    <x v="18"/>
    <n v="0.98"/>
    <n v="0.86"/>
  </r>
  <r>
    <x v="5"/>
    <x v="2"/>
    <x v="11"/>
    <x v="25"/>
    <n v="857.14285714285711"/>
    <x v="10"/>
    <x v="1"/>
    <x v="13"/>
    <n v="0.82"/>
    <n v="0.86"/>
  </r>
  <r>
    <x v="5"/>
    <x v="3"/>
    <x v="11"/>
    <x v="26"/>
    <n v="857.14285714285711"/>
    <x v="12"/>
    <x v="1"/>
    <x v="25"/>
    <n v="0.95"/>
    <n v="0.9"/>
  </r>
  <r>
    <x v="5"/>
    <x v="4"/>
    <x v="11"/>
    <x v="21"/>
    <n v="857.14285714285711"/>
    <x v="10"/>
    <x v="1"/>
    <x v="16"/>
    <n v="0.8"/>
    <n v="0.76"/>
  </r>
  <r>
    <x v="5"/>
    <x v="5"/>
    <x v="11"/>
    <x v="27"/>
    <n v="857.14285714285711"/>
    <x v="13"/>
    <x v="1"/>
    <x v="19"/>
    <n v="0.95"/>
    <n v="0.85"/>
  </r>
  <r>
    <x v="5"/>
    <x v="6"/>
    <x v="11"/>
    <x v="28"/>
    <n v="857.14285714285711"/>
    <x v="10"/>
    <x v="1"/>
    <x v="11"/>
    <n v="0.85"/>
    <n v="0.91"/>
  </r>
  <r>
    <x v="6"/>
    <x v="0"/>
    <x v="12"/>
    <x v="29"/>
    <n v="714.28571428571433"/>
    <x v="14"/>
    <x v="2"/>
    <x v="19"/>
    <n v="0.7"/>
    <n v="0.93"/>
  </r>
  <r>
    <x v="6"/>
    <x v="1"/>
    <x v="12"/>
    <x v="23"/>
    <n v="714.28571428571433"/>
    <x v="15"/>
    <x v="2"/>
    <x v="10"/>
    <n v="0.98"/>
    <n v="0.96"/>
  </r>
  <r>
    <x v="6"/>
    <x v="2"/>
    <x v="12"/>
    <x v="29"/>
    <n v="714.28571428571433"/>
    <x v="16"/>
    <x v="2"/>
    <x v="10"/>
    <n v="0.95"/>
    <n v="0.98"/>
  </r>
  <r>
    <x v="6"/>
    <x v="3"/>
    <x v="12"/>
    <x v="29"/>
    <n v="714.28571428571433"/>
    <x v="17"/>
    <x v="2"/>
    <x v="4"/>
    <n v="0.81"/>
    <n v="0.85"/>
  </r>
  <r>
    <x v="6"/>
    <x v="4"/>
    <x v="12"/>
    <x v="29"/>
    <n v="714.28571428571433"/>
    <x v="18"/>
    <x v="2"/>
    <x v="17"/>
    <n v="0.84"/>
    <n v="0.89"/>
  </r>
  <r>
    <x v="6"/>
    <x v="5"/>
    <x v="12"/>
    <x v="29"/>
    <n v="714.28571428571433"/>
    <x v="18"/>
    <x v="2"/>
    <x v="26"/>
    <n v="0.7"/>
    <n v="0.86"/>
  </r>
  <r>
    <x v="6"/>
    <x v="6"/>
    <x v="12"/>
    <x v="29"/>
    <n v="714.28571428571433"/>
    <x v="19"/>
    <x v="2"/>
    <x v="8"/>
    <n v="0.77"/>
    <n v="0.75"/>
  </r>
  <r>
    <x v="7"/>
    <x v="0"/>
    <x v="13"/>
    <x v="29"/>
    <n v="714.28571428571433"/>
    <x v="20"/>
    <x v="2"/>
    <x v="3"/>
    <n v="0.81"/>
    <n v="0.74"/>
  </r>
  <r>
    <x v="7"/>
    <x v="1"/>
    <x v="13"/>
    <x v="27"/>
    <n v="714.28571428571433"/>
    <x v="14"/>
    <x v="2"/>
    <x v="23"/>
    <n v="0.82"/>
    <n v="0.73"/>
  </r>
  <r>
    <x v="7"/>
    <x v="2"/>
    <x v="13"/>
    <x v="29"/>
    <n v="714.28571428571433"/>
    <x v="20"/>
    <x v="2"/>
    <x v="20"/>
    <n v="0.84"/>
    <n v="0.75"/>
  </r>
  <r>
    <x v="7"/>
    <x v="3"/>
    <x v="13"/>
    <x v="29"/>
    <n v="714.28571428571433"/>
    <x v="20"/>
    <x v="2"/>
    <x v="18"/>
    <n v="0.92"/>
    <n v="0.91"/>
  </r>
  <r>
    <x v="7"/>
    <x v="4"/>
    <x v="13"/>
    <x v="29"/>
    <n v="714.28571428571433"/>
    <x v="20"/>
    <x v="2"/>
    <x v="27"/>
    <n v="0.73"/>
    <n v="0.99"/>
  </r>
  <r>
    <x v="7"/>
    <x v="5"/>
    <x v="13"/>
    <x v="29"/>
    <n v="714.28571428571433"/>
    <x v="15"/>
    <x v="2"/>
    <x v="22"/>
    <n v="0.79"/>
    <n v="0.72"/>
  </r>
  <r>
    <x v="7"/>
    <x v="6"/>
    <x v="13"/>
    <x v="29"/>
    <n v="714.28571428571433"/>
    <x v="20"/>
    <x v="2"/>
    <x v="27"/>
    <n v="0.79"/>
    <n v="0.8"/>
  </r>
  <r>
    <x v="8"/>
    <x v="0"/>
    <x v="14"/>
    <x v="27"/>
    <n v="285.71428571428572"/>
    <x v="21"/>
    <x v="2"/>
    <x v="23"/>
    <n v="0.91"/>
    <n v="0.84"/>
  </r>
  <r>
    <x v="8"/>
    <x v="1"/>
    <x v="14"/>
    <x v="22"/>
    <n v="285.71428571428572"/>
    <x v="22"/>
    <x v="2"/>
    <x v="13"/>
    <n v="0.75"/>
    <n v="0.96"/>
  </r>
  <r>
    <x v="8"/>
    <x v="2"/>
    <x v="14"/>
    <x v="30"/>
    <n v="285.71428571428572"/>
    <x v="21"/>
    <x v="2"/>
    <x v="4"/>
    <n v="0.77"/>
    <n v="0.92"/>
  </r>
  <r>
    <x v="8"/>
    <x v="3"/>
    <x v="14"/>
    <x v="31"/>
    <n v="285.71428571428572"/>
    <x v="23"/>
    <x v="2"/>
    <x v="12"/>
    <n v="0.97"/>
    <n v="0.73"/>
  </r>
  <r>
    <x v="8"/>
    <x v="4"/>
    <x v="14"/>
    <x v="31"/>
    <n v="285.71428571428572"/>
    <x v="24"/>
    <x v="2"/>
    <x v="24"/>
    <n v="0.72"/>
    <n v="0.85"/>
  </r>
  <r>
    <x v="8"/>
    <x v="5"/>
    <x v="14"/>
    <x v="31"/>
    <n v="285.71428571428572"/>
    <x v="16"/>
    <x v="2"/>
    <x v="24"/>
    <n v="0.96"/>
    <n v="0.78"/>
  </r>
  <r>
    <x v="8"/>
    <x v="6"/>
    <x v="14"/>
    <x v="31"/>
    <n v="285.71428571428572"/>
    <x v="21"/>
    <x v="2"/>
    <x v="2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B427E9-1470-4836-909A-DB6016E2565F}" name="PivotTable1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C36" firstHeaderRow="0"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items count="30">
        <item x="7"/>
        <item x="16"/>
        <item x="25"/>
        <item x="21"/>
        <item x="9"/>
        <item x="5"/>
        <item x="26"/>
        <item x="24"/>
        <item x="28"/>
        <item x="3"/>
        <item x="15"/>
        <item x="18"/>
        <item x="2"/>
        <item x="14"/>
        <item x="27"/>
        <item x="23"/>
        <item x="13"/>
        <item x="20"/>
        <item x="0"/>
        <item x="10"/>
        <item x="8"/>
        <item x="6"/>
        <item x="22"/>
        <item x="1"/>
        <item x="11"/>
        <item x="4"/>
        <item x="19"/>
        <item x="17"/>
        <item x="12"/>
        <item t="default"/>
      </items>
    </pivotField>
    <pivotField dataField="1" numFmtId="9" showAll="0"/>
    <pivotField dataField="1" numFmtId="9" showAll="0"/>
  </pivotFields>
  <rowItems count="1">
    <i/>
  </rowItems>
  <colFields count="1">
    <field x="-2"/>
  </colFields>
  <colItems count="3">
    <i>
      <x/>
    </i>
    <i i="1">
      <x v="1"/>
    </i>
    <i i="2">
      <x v="2"/>
    </i>
  </colItems>
  <dataFields count="3">
    <dataField name="Average of Sales Completion Rate" fld="7" subtotal="average" baseField="0" baseItem="284"/>
    <dataField name="Average of Profit Completion Rate" fld="8" subtotal="average" baseField="0" baseItem="1"/>
    <dataField name="Average of Customer Completion Rate" fld="9" subtotal="average" baseField="0" baseItem="1"/>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0E5AB-9BF1-4C23-9E4B-32D450E9EE3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s>
  <rowItems count="1">
    <i/>
  </rowItems>
  <colFields count="1">
    <field x="-2"/>
  </colFields>
  <colItems count="3">
    <i>
      <x/>
    </i>
    <i i="1">
      <x v="1"/>
    </i>
    <i i="2">
      <x v="2"/>
    </i>
  </colItems>
  <dataFields count="3">
    <dataField name="Sum of Profit" fld="3" baseField="0" baseItem="0"/>
    <dataField name="Sum of Customers" fld="5" baseField="0" baseItem="0"/>
    <dataField name="Sum of Sales" fld="2" baseField="0" baseItem="0"/>
  </dataFields>
  <formats count="1">
    <format dxfId="1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36B2B-3EB7-4C95-ACDC-65F4B21B453D}"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13" firstHeaderRow="0" firstDataRow="1" firstDataCol="1"/>
  <pivotFields count="10">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showAll="0"/>
    <pivotField dataField="1" numFmtId="164" showAll="0"/>
    <pivotField showAll="0"/>
    <pivotField showAll="0">
      <items count="4">
        <item x="0"/>
        <item x="1"/>
        <item x="2"/>
        <item t="default"/>
      </items>
    </pivotField>
    <pivotField numFmtId="9" showAll="0"/>
    <pivotField numFmtId="9" showAll="0"/>
    <pivotField numFmtId="9"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dataField name="Sum of Target Sales" fld="4" baseField="0" baseItem="0"/>
  </dataFields>
  <formats count="1">
    <format dxfId="161">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064E9A-23DB-4B7B-A895-48994156211C}"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B26" firstHeaderRow="1" firstDataRow="1" firstDataCol="1"/>
  <pivotFields count="10">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s>
  <rowFields count="1">
    <field x="1"/>
  </rowFields>
  <rowItems count="8">
    <i>
      <x/>
    </i>
    <i>
      <x v="1"/>
    </i>
    <i>
      <x v="2"/>
    </i>
    <i>
      <x v="3"/>
    </i>
    <i>
      <x v="4"/>
    </i>
    <i>
      <x v="5"/>
    </i>
    <i>
      <x v="6"/>
    </i>
    <i t="grand">
      <x/>
    </i>
  </rowItems>
  <colItems count="1">
    <i/>
  </colItems>
  <dataFields count="1">
    <dataField name="Sum of Profit" fld="3" baseField="0" baseItem="0" numFmtId="41"/>
  </dataFields>
  <formats count="1">
    <format dxfId="1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CF125-890C-46D4-B56E-8446B3829227}"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0">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s>
  <rowFields count="1">
    <field x="0"/>
  </rowFields>
  <rowItems count="10">
    <i>
      <x/>
    </i>
    <i>
      <x v="1"/>
    </i>
    <i>
      <x v="2"/>
    </i>
    <i>
      <x v="3"/>
    </i>
    <i>
      <x v="4"/>
    </i>
    <i>
      <x v="5"/>
    </i>
    <i>
      <x v="6"/>
    </i>
    <i>
      <x v="7"/>
    </i>
    <i>
      <x v="8"/>
    </i>
    <i t="grand">
      <x/>
    </i>
  </rowItems>
  <colItems count="1">
    <i/>
  </colItems>
  <dataFields count="1">
    <dataField name="Sum of Customers"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B565BE0-E965-4A50-9F41-12FFBBF8BC0F}" sourceName="Month">
  <pivotTables>
    <pivotTable tabId="4" name="PivotTable4"/>
    <pivotTable tabId="2" name="PivotTable18"/>
    <pivotTable tabId="2" name="PivotTable2"/>
    <pivotTable tabId="5" name="PivotTable6"/>
    <pivotTable tabId="5" name="PivotTable7"/>
  </pivotTables>
  <data>
    <tabular pivotCacheId="1161830912">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E4BC18-E296-48C9-818A-FE120AC6EA92}" sourceName="Region">
  <pivotTables>
    <pivotTable tabId="5" name="PivotTable7"/>
    <pivotTable tabId="2" name="PivotTable18"/>
    <pivotTable tabId="2" name="PivotTable2"/>
    <pivotTable tabId="4" name="PivotTable4"/>
    <pivotTable tabId="5" name="PivotTable6"/>
  </pivotTables>
  <data>
    <tabular pivotCacheId="1161830912">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F07CF61-E692-4E55-AE21-9D0029ED966A}" sourceName="Quarter">
  <pivotTables>
    <pivotTable tabId="4" name="PivotTable4"/>
    <pivotTable tabId="2" name="PivotTable18"/>
    <pivotTable tabId="2" name="PivotTable2"/>
    <pivotTable tabId="5" name="PivotTable6"/>
    <pivotTable tabId="5" name="PivotTable7"/>
  </pivotTables>
  <data>
    <tabular pivotCacheId="116183091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60F3AA8-04A8-4C89-8A9B-322AACC6AC04}" cache="Slicer_Month" caption="Month" style="SlicerStyleDark1" rowHeight="241300"/>
  <slicer name="Region" xr10:uid="{E2A6850C-2D4B-4F74-B65D-D30BE1B7B5DB}" cache="Slicer_Region" caption="Region" startItem="1" style="SlicerStyleDark1" rowHeight="241300"/>
  <slicer name="Quarter" xr10:uid="{77B2701B-29F9-406A-B391-8798A918ED30}" cache="Slicer_Quarter" caption="Quarte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7B713-1033-4095-9D3F-DB22EA90BF8A}" name="Table1" displayName="Table1" ref="A1:J64" totalsRowShown="0" headerRowDxfId="143" dataDxfId="142" headerRowCellStyle="Normal 2" dataCellStyle="Normal 2">
  <autoFilter ref="A1:J64" xr:uid="{F5C7B713-1033-4095-9D3F-DB22EA90BF8A}"/>
  <tableColumns count="10">
    <tableColumn id="1" xr3:uid="{6712144B-5B78-4DF3-B57C-9845A87F9418}" name="Month" dataDxfId="141" dataCellStyle="Normal 2"/>
    <tableColumn id="2" xr3:uid="{1C92BE56-4119-462F-B877-6939179C20E1}" name="Region" dataDxfId="140" dataCellStyle="Normal 2"/>
    <tableColumn id="3" xr3:uid="{6AF679EA-7607-45E1-B90C-E77913913B64}" name="Sales" dataDxfId="139" dataCellStyle="Normal 2"/>
    <tableColumn id="4" xr3:uid="{048E0E26-2482-4A91-8726-41E93FC35DFB}" name="Profit" dataDxfId="138" dataCellStyle="Normal 2"/>
    <tableColumn id="5" xr3:uid="{C3BAFC66-AB9B-4571-92ED-5510B1874763}" name="Target Sales" dataDxfId="137" dataCellStyle="Normal 2"/>
    <tableColumn id="6" xr3:uid="{5832AAD6-FAD9-4776-9A5B-D571C6CD340F}" name="Customers" dataDxfId="136" dataCellStyle="Normal 2"/>
    <tableColumn id="7" xr3:uid="{89216205-E0AB-46DF-A841-F5549DD99450}" name="Quarter" dataDxfId="135" dataCellStyle="Normal 2"/>
    <tableColumn id="8" xr3:uid="{9751C83F-E914-4A23-8945-6A1904677511}" name="Sales Completion Rate" dataDxfId="134" dataCellStyle="Normal 2"/>
    <tableColumn id="9" xr3:uid="{E79451BB-9A22-4876-8764-749C17A4A023}" name="Profit Completion Rate" dataDxfId="133" dataCellStyle="Normal 2"/>
    <tableColumn id="10" xr3:uid="{228A52E2-6192-4236-95F6-8B6FC3057B34}" name="Customer Completion Rate" dataDxfId="132" dataCellStyle="Normal 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419FF-42CC-4B46-89C0-FA4FA692A3EA}">
  <dimension ref="A1"/>
  <sheetViews>
    <sheetView showGridLines="0" tabSelected="1" topLeftCell="A7" workbookViewId="0">
      <selection activeCell="X19" sqref="X19"/>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E917-30AE-475B-B7F1-333827D30134}">
  <dimension ref="A3:E36"/>
  <sheetViews>
    <sheetView workbookViewId="0">
      <selection activeCell="I31" sqref="I31"/>
    </sheetView>
  </sheetViews>
  <sheetFormatPr defaultRowHeight="15" x14ac:dyDescent="0.25"/>
  <cols>
    <col min="1" max="1" width="12.5703125" bestFit="1" customWidth="1"/>
    <col min="2" max="2" width="17.28515625" bestFit="1" customWidth="1"/>
    <col min="3" max="3" width="12.140625" bestFit="1" customWidth="1"/>
    <col min="4" max="4" width="21.7109375" bestFit="1" customWidth="1"/>
  </cols>
  <sheetData>
    <row r="3" spans="1:5" x14ac:dyDescent="0.25">
      <c r="A3" t="s">
        <v>21</v>
      </c>
      <c r="B3" t="s">
        <v>22</v>
      </c>
      <c r="C3" t="s">
        <v>20</v>
      </c>
    </row>
    <row r="4" spans="1:5" x14ac:dyDescent="0.25">
      <c r="A4" s="5">
        <v>891111</v>
      </c>
      <c r="B4" s="5">
        <v>9360</v>
      </c>
      <c r="C4" s="5">
        <v>754940.69999999937</v>
      </c>
    </row>
    <row r="10" spans="1:5" x14ac:dyDescent="0.25">
      <c r="A10" s="8" t="s">
        <v>25</v>
      </c>
      <c r="B10" s="9">
        <f>GETPIVOTDATA("Average of Sales Completion Rate",$A$35)</f>
        <v>0.85555555555555574</v>
      </c>
      <c r="D10" s="8" t="s">
        <v>28</v>
      </c>
      <c r="E10" s="9">
        <f>B10</f>
        <v>0.85555555555555574</v>
      </c>
    </row>
    <row r="11" spans="1:5" x14ac:dyDescent="0.25">
      <c r="A11" s="8" t="s">
        <v>26</v>
      </c>
      <c r="B11" s="9">
        <f>GETPIVOTDATA("Average of Profit Completion Rate",$A$35)</f>
        <v>0.85492063492063519</v>
      </c>
      <c r="D11" s="8" t="s">
        <v>29</v>
      </c>
      <c r="E11" s="9">
        <f>1-E10</f>
        <v>0.14444444444444426</v>
      </c>
    </row>
    <row r="12" spans="1:5" x14ac:dyDescent="0.25">
      <c r="A12" s="8" t="s">
        <v>27</v>
      </c>
      <c r="B12" s="9">
        <f>GETPIVOTDATA("Average of Customer Completion Rate",$A$35)</f>
        <v>0.8447619047619046</v>
      </c>
    </row>
    <row r="13" spans="1:5" x14ac:dyDescent="0.25">
      <c r="D13" s="8" t="s">
        <v>30</v>
      </c>
      <c r="E13" s="9">
        <f>B11</f>
        <v>0.85492063492063519</v>
      </c>
    </row>
    <row r="14" spans="1:5" x14ac:dyDescent="0.25">
      <c r="A14" s="8" t="s">
        <v>35</v>
      </c>
      <c r="B14" s="8"/>
      <c r="D14" s="8" t="s">
        <v>31</v>
      </c>
      <c r="E14" s="9">
        <f>1-E13</f>
        <v>0.14507936507936481</v>
      </c>
    </row>
    <row r="15" spans="1:5" x14ac:dyDescent="0.25">
      <c r="A15" s="8" t="s">
        <v>20</v>
      </c>
      <c r="B15" s="13">
        <f>$C$4</f>
        <v>754940.69999999937</v>
      </c>
    </row>
    <row r="16" spans="1:5" x14ac:dyDescent="0.25">
      <c r="A16" s="8" t="s">
        <v>21</v>
      </c>
      <c r="B16" s="13">
        <f>$A$4</f>
        <v>891111</v>
      </c>
      <c r="D16" s="8" t="s">
        <v>32</v>
      </c>
      <c r="E16" s="9">
        <f>B12</f>
        <v>0.8447619047619046</v>
      </c>
    </row>
    <row r="17" spans="1:5" x14ac:dyDescent="0.25">
      <c r="A17" s="8" t="s">
        <v>22</v>
      </c>
      <c r="B17" s="12">
        <f>$B$4</f>
        <v>9360</v>
      </c>
      <c r="D17" s="8" t="s">
        <v>33</v>
      </c>
      <c r="E17" s="9">
        <f>1-E16</f>
        <v>0.1552380952380954</v>
      </c>
    </row>
    <row r="35" spans="1:3" x14ac:dyDescent="0.25">
      <c r="A35" t="s">
        <v>36</v>
      </c>
      <c r="B35" t="s">
        <v>37</v>
      </c>
      <c r="C35" t="s">
        <v>38</v>
      </c>
    </row>
    <row r="36" spans="1:3" x14ac:dyDescent="0.25">
      <c r="A36" s="15">
        <v>0.85555555555555574</v>
      </c>
      <c r="B36" s="15">
        <v>0.85492063492063519</v>
      </c>
      <c r="C36" s="15">
        <v>0.8447619047619046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DAD16-28EF-49B7-9120-D26A650C128D}">
  <dimension ref="A3:C13"/>
  <sheetViews>
    <sheetView workbookViewId="0">
      <selection activeCell="A4" sqref="A4"/>
    </sheetView>
  </sheetViews>
  <sheetFormatPr defaultRowHeight="15" x14ac:dyDescent="0.25"/>
  <cols>
    <col min="1" max="1" width="13.140625" bestFit="1" customWidth="1"/>
    <col min="2" max="2" width="12.140625" bestFit="1" customWidth="1"/>
    <col min="3" max="3" width="18.42578125" bestFit="1" customWidth="1"/>
    <col min="4" max="9" width="7" bestFit="1" customWidth="1"/>
    <col min="10" max="16" width="8" bestFit="1" customWidth="1"/>
    <col min="17" max="17" width="12" bestFit="1" customWidth="1"/>
  </cols>
  <sheetData>
    <row r="3" spans="1:3" x14ac:dyDescent="0.25">
      <c r="A3" s="6" t="s">
        <v>24</v>
      </c>
      <c r="B3" t="s">
        <v>20</v>
      </c>
      <c r="C3" t="s">
        <v>34</v>
      </c>
    </row>
    <row r="4" spans="1:3" x14ac:dyDescent="0.25">
      <c r="A4" s="10">
        <v>44927</v>
      </c>
      <c r="B4" s="5">
        <v>30000</v>
      </c>
      <c r="C4" s="5">
        <v>20000.000000000004</v>
      </c>
    </row>
    <row r="5" spans="1:3" x14ac:dyDescent="0.25">
      <c r="A5" s="10">
        <v>44958</v>
      </c>
      <c r="B5" s="5">
        <v>45000</v>
      </c>
      <c r="C5" s="5">
        <v>10000.000000000002</v>
      </c>
    </row>
    <row r="6" spans="1:3" x14ac:dyDescent="0.25">
      <c r="A6" s="10">
        <v>44986</v>
      </c>
      <c r="B6" s="5">
        <v>60000</v>
      </c>
      <c r="C6" s="5">
        <v>10000.000000000002</v>
      </c>
    </row>
    <row r="7" spans="1:3" x14ac:dyDescent="0.25">
      <c r="A7" s="10">
        <v>45017</v>
      </c>
      <c r="B7" s="5">
        <v>54999.999999999993</v>
      </c>
      <c r="C7" s="5">
        <v>40000.000000000007</v>
      </c>
    </row>
    <row r="8" spans="1:3" x14ac:dyDescent="0.25">
      <c r="A8" s="10">
        <v>45047</v>
      </c>
      <c r="B8" s="5">
        <v>80000.000000000015</v>
      </c>
      <c r="C8" s="5">
        <v>20000.000000000004</v>
      </c>
    </row>
    <row r="9" spans="1:3" x14ac:dyDescent="0.25">
      <c r="A9" s="10">
        <v>45078</v>
      </c>
      <c r="B9" s="5">
        <v>100000.00000000001</v>
      </c>
      <c r="C9" s="5">
        <v>5999.9999999999991</v>
      </c>
    </row>
    <row r="10" spans="1:3" x14ac:dyDescent="0.25">
      <c r="A10" s="10">
        <v>45108</v>
      </c>
      <c r="B10" s="5">
        <v>129940.69999999998</v>
      </c>
      <c r="C10" s="5">
        <v>5000.0000000000009</v>
      </c>
    </row>
    <row r="11" spans="1:3" x14ac:dyDescent="0.25">
      <c r="A11" s="10">
        <v>45139</v>
      </c>
      <c r="B11" s="5">
        <v>130000.00000000003</v>
      </c>
      <c r="C11" s="5">
        <v>5000.0000000000009</v>
      </c>
    </row>
    <row r="12" spans="1:3" x14ac:dyDescent="0.25">
      <c r="A12" s="10">
        <v>45170</v>
      </c>
      <c r="B12" s="5">
        <v>125000</v>
      </c>
      <c r="C12" s="5">
        <v>2000.0000000000002</v>
      </c>
    </row>
    <row r="13" spans="1:3" x14ac:dyDescent="0.25">
      <c r="A13" s="10" t="s">
        <v>23</v>
      </c>
      <c r="B13" s="5">
        <v>754940.7</v>
      </c>
      <c r="C13" s="5">
        <v>118000.00000000001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8A18E-523D-4AD0-9C2A-EEAB43BBC009}">
  <dimension ref="A3:B26"/>
  <sheetViews>
    <sheetView workbookViewId="0">
      <selection activeCell="A21" sqref="A19:A25"/>
      <pivotSelection pane="bottomRight" showHeader="1" activeRow="20" click="1" r:id="rId1">
        <pivotArea dataOnly="0" labelOnly="1" fieldPosition="0">
          <references count="1">
            <reference field="1" count="0"/>
          </references>
        </pivotArea>
      </pivotSelection>
    </sheetView>
  </sheetViews>
  <sheetFormatPr defaultRowHeight="15" x14ac:dyDescent="0.25"/>
  <cols>
    <col min="1" max="1" width="13.140625" bestFit="1" customWidth="1"/>
    <col min="2" max="2" width="12.5703125" bestFit="1" customWidth="1"/>
  </cols>
  <sheetData>
    <row r="3" spans="1:2" x14ac:dyDescent="0.25">
      <c r="A3" s="6" t="s">
        <v>24</v>
      </c>
      <c r="B3" t="s">
        <v>22</v>
      </c>
    </row>
    <row r="4" spans="1:2" x14ac:dyDescent="0.25">
      <c r="A4" s="10">
        <v>44927</v>
      </c>
      <c r="B4" s="14">
        <v>300</v>
      </c>
    </row>
    <row r="5" spans="1:2" x14ac:dyDescent="0.25">
      <c r="A5" s="10">
        <v>44958</v>
      </c>
      <c r="B5" s="14">
        <v>310</v>
      </c>
    </row>
    <row r="6" spans="1:2" x14ac:dyDescent="0.25">
      <c r="A6" s="10">
        <v>44986</v>
      </c>
      <c r="B6" s="14">
        <v>300</v>
      </c>
    </row>
    <row r="7" spans="1:2" x14ac:dyDescent="0.25">
      <c r="A7" s="10">
        <v>45017</v>
      </c>
      <c r="B7" s="14">
        <v>700</v>
      </c>
    </row>
    <row r="8" spans="1:2" x14ac:dyDescent="0.25">
      <c r="A8" s="10">
        <v>45047</v>
      </c>
      <c r="B8" s="14">
        <v>650</v>
      </c>
    </row>
    <row r="9" spans="1:2" x14ac:dyDescent="0.25">
      <c r="A9" s="10">
        <v>45078</v>
      </c>
      <c r="B9" s="14">
        <v>1600</v>
      </c>
    </row>
    <row r="10" spans="1:2" x14ac:dyDescent="0.25">
      <c r="A10" s="10">
        <v>45108</v>
      </c>
      <c r="B10" s="14">
        <v>1800</v>
      </c>
    </row>
    <row r="11" spans="1:2" x14ac:dyDescent="0.25">
      <c r="A11" s="10">
        <v>45139</v>
      </c>
      <c r="B11" s="14">
        <v>1700</v>
      </c>
    </row>
    <row r="12" spans="1:2" x14ac:dyDescent="0.25">
      <c r="A12" s="10">
        <v>45170</v>
      </c>
      <c r="B12" s="14">
        <v>2000</v>
      </c>
    </row>
    <row r="13" spans="1:2" x14ac:dyDescent="0.25">
      <c r="A13" s="10" t="s">
        <v>23</v>
      </c>
      <c r="B13" s="14">
        <v>9360</v>
      </c>
    </row>
    <row r="18" spans="1:2" x14ac:dyDescent="0.25">
      <c r="A18" s="6" t="s">
        <v>24</v>
      </c>
      <c r="B18" t="s">
        <v>21</v>
      </c>
    </row>
    <row r="19" spans="1:2" x14ac:dyDescent="0.25">
      <c r="A19" s="7" t="s">
        <v>10</v>
      </c>
      <c r="B19" s="5">
        <v>126081</v>
      </c>
    </row>
    <row r="20" spans="1:2" x14ac:dyDescent="0.25">
      <c r="A20" s="7" t="s">
        <v>11</v>
      </c>
      <c r="B20" s="5">
        <v>129875</v>
      </c>
    </row>
    <row r="21" spans="1:2" x14ac:dyDescent="0.25">
      <c r="A21" s="7" t="s">
        <v>12</v>
      </c>
      <c r="B21" s="5">
        <v>126793</v>
      </c>
    </row>
    <row r="22" spans="1:2" x14ac:dyDescent="0.25">
      <c r="A22" s="7" t="s">
        <v>13</v>
      </c>
      <c r="B22" s="5">
        <v>128833</v>
      </c>
    </row>
    <row r="23" spans="1:2" x14ac:dyDescent="0.25">
      <c r="A23" s="7" t="s">
        <v>14</v>
      </c>
      <c r="B23" s="5">
        <v>125980</v>
      </c>
    </row>
    <row r="24" spans="1:2" x14ac:dyDescent="0.25">
      <c r="A24" s="7" t="s">
        <v>15</v>
      </c>
      <c r="B24" s="5">
        <v>126209</v>
      </c>
    </row>
    <row r="25" spans="1:2" x14ac:dyDescent="0.25">
      <c r="A25" s="7" t="s">
        <v>16</v>
      </c>
      <c r="B25" s="5">
        <v>127340</v>
      </c>
    </row>
    <row r="26" spans="1:2" x14ac:dyDescent="0.25">
      <c r="A26" s="7" t="s">
        <v>23</v>
      </c>
      <c r="B26" s="5">
        <v>891111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1D0B-8D0B-4DF1-8995-A34901007553}">
  <dimension ref="A1:J64"/>
  <sheetViews>
    <sheetView topLeftCell="A44" workbookViewId="0">
      <selection activeCell="I68" sqref="I68"/>
    </sheetView>
  </sheetViews>
  <sheetFormatPr defaultRowHeight="15" x14ac:dyDescent="0.25"/>
  <cols>
    <col min="1" max="1" width="9.140625" customWidth="1"/>
    <col min="2" max="2" width="12.140625" bestFit="1" customWidth="1"/>
    <col min="3" max="3" width="8.7109375" bestFit="1" customWidth="1"/>
    <col min="5" max="5" width="14.5703125" customWidth="1"/>
    <col min="6" max="6" width="13" customWidth="1"/>
    <col min="7" max="7" width="10.28515625" customWidth="1"/>
    <col min="8" max="8" width="24" customWidth="1"/>
    <col min="9" max="9" width="24.140625" customWidth="1"/>
    <col min="10" max="10" width="28" customWidth="1"/>
  </cols>
  <sheetData>
    <row r="1" spans="1:10" ht="15.75" x14ac:dyDescent="0.25">
      <c r="A1" s="1" t="s">
        <v>0</v>
      </c>
      <c r="B1" s="1" t="s">
        <v>1</v>
      </c>
      <c r="C1" s="1" t="s">
        <v>2</v>
      </c>
      <c r="D1" s="1" t="s">
        <v>3</v>
      </c>
      <c r="E1" s="1" t="s">
        <v>4</v>
      </c>
      <c r="F1" s="1" t="s">
        <v>5</v>
      </c>
      <c r="G1" s="1" t="s">
        <v>6</v>
      </c>
      <c r="H1" s="1" t="s">
        <v>7</v>
      </c>
      <c r="I1" s="1" t="s">
        <v>8</v>
      </c>
      <c r="J1" s="1" t="s">
        <v>9</v>
      </c>
    </row>
    <row r="2" spans="1:10" ht="15.75" x14ac:dyDescent="0.25">
      <c r="A2" s="2">
        <v>44927</v>
      </c>
      <c r="B2" s="1" t="s">
        <v>10</v>
      </c>
      <c r="C2" s="3">
        <v>5000</v>
      </c>
      <c r="D2" s="3">
        <v>2581</v>
      </c>
      <c r="E2" s="3">
        <v>2857.1428571428573</v>
      </c>
      <c r="F2" s="1">
        <v>80</v>
      </c>
      <c r="G2" s="3" t="s">
        <v>19</v>
      </c>
      <c r="H2" s="4">
        <v>0.89</v>
      </c>
      <c r="I2" s="4">
        <v>0.85</v>
      </c>
      <c r="J2" s="4">
        <v>0.72</v>
      </c>
    </row>
    <row r="3" spans="1:10" ht="15.75" x14ac:dyDescent="0.25">
      <c r="A3" s="2">
        <v>44927</v>
      </c>
      <c r="B3" s="1" t="s">
        <v>11</v>
      </c>
      <c r="C3" s="3">
        <v>3500</v>
      </c>
      <c r="D3" s="3">
        <v>3944</v>
      </c>
      <c r="E3" s="3">
        <v>2857.1428571428573</v>
      </c>
      <c r="F3" s="1">
        <v>30</v>
      </c>
      <c r="G3" s="3" t="s">
        <v>19</v>
      </c>
      <c r="H3" s="4">
        <v>0.94</v>
      </c>
      <c r="I3" s="4">
        <v>0.95</v>
      </c>
      <c r="J3" s="4">
        <v>0.86</v>
      </c>
    </row>
    <row r="4" spans="1:10" ht="15.75" x14ac:dyDescent="0.25">
      <c r="A4" s="2">
        <v>44927</v>
      </c>
      <c r="B4" s="1" t="s">
        <v>12</v>
      </c>
      <c r="C4" s="3">
        <v>1500</v>
      </c>
      <c r="D4" s="1">
        <v>3293</v>
      </c>
      <c r="E4" s="3">
        <v>2857.1428571428573</v>
      </c>
      <c r="F4" s="1">
        <v>15</v>
      </c>
      <c r="G4" s="3" t="s">
        <v>19</v>
      </c>
      <c r="H4" s="4">
        <v>0.82</v>
      </c>
      <c r="I4" s="4">
        <v>0.8</v>
      </c>
      <c r="J4" s="4">
        <v>0.76</v>
      </c>
    </row>
    <row r="5" spans="1:10" ht="15.75" x14ac:dyDescent="0.25">
      <c r="A5" s="2">
        <v>44927</v>
      </c>
      <c r="B5" s="1" t="s">
        <v>13</v>
      </c>
      <c r="C5" s="3">
        <v>1500</v>
      </c>
      <c r="D5" s="1">
        <v>2019</v>
      </c>
      <c r="E5" s="3">
        <v>2857.1428571428573</v>
      </c>
      <c r="F5" s="1">
        <v>40</v>
      </c>
      <c r="G5" s="3" t="s">
        <v>19</v>
      </c>
      <c r="H5" s="4">
        <v>0.79</v>
      </c>
      <c r="I5" s="4">
        <v>0.79</v>
      </c>
      <c r="J5" s="4">
        <v>0.79</v>
      </c>
    </row>
    <row r="6" spans="1:10" ht="15.75" x14ac:dyDescent="0.25">
      <c r="A6" s="2">
        <v>44927</v>
      </c>
      <c r="B6" s="1" t="s">
        <v>14</v>
      </c>
      <c r="C6" s="3">
        <v>6000</v>
      </c>
      <c r="D6" s="1">
        <v>2980</v>
      </c>
      <c r="E6" s="3">
        <v>2857.1428571428573</v>
      </c>
      <c r="F6" s="1">
        <v>100</v>
      </c>
      <c r="G6" s="3" t="s">
        <v>19</v>
      </c>
      <c r="H6" s="4">
        <v>0.96</v>
      </c>
      <c r="I6" s="4">
        <v>0.79</v>
      </c>
      <c r="J6" s="4">
        <v>0.7</v>
      </c>
    </row>
    <row r="7" spans="1:10" ht="15.75" x14ac:dyDescent="0.25">
      <c r="A7" s="2">
        <v>44927</v>
      </c>
      <c r="B7" s="1" t="s">
        <v>15</v>
      </c>
      <c r="C7" s="3">
        <v>2500</v>
      </c>
      <c r="D7" s="1">
        <v>2209</v>
      </c>
      <c r="E7" s="3">
        <v>2857.1428571428573</v>
      </c>
      <c r="F7" s="1">
        <v>15</v>
      </c>
      <c r="G7" s="3" t="s">
        <v>19</v>
      </c>
      <c r="H7" s="4">
        <v>0.79</v>
      </c>
      <c r="I7" s="4">
        <v>0.79</v>
      </c>
      <c r="J7" s="4">
        <v>0.77</v>
      </c>
    </row>
    <row r="8" spans="1:10" ht="15.75" x14ac:dyDescent="0.25">
      <c r="A8" s="2">
        <v>44927</v>
      </c>
      <c r="B8" s="1" t="s">
        <v>16</v>
      </c>
      <c r="C8" s="3">
        <v>10000</v>
      </c>
      <c r="D8" s="1">
        <v>2440</v>
      </c>
      <c r="E8" s="3">
        <v>2857.1428571428573</v>
      </c>
      <c r="F8" s="1">
        <v>20</v>
      </c>
      <c r="G8" s="3" t="s">
        <v>19</v>
      </c>
      <c r="H8" s="4">
        <v>0.75</v>
      </c>
      <c r="I8" s="4">
        <v>0.72</v>
      </c>
      <c r="J8" s="4">
        <v>0.93</v>
      </c>
    </row>
    <row r="9" spans="1:10" ht="15.75" x14ac:dyDescent="0.25">
      <c r="A9" s="2">
        <v>44958</v>
      </c>
      <c r="B9" s="1" t="s">
        <v>10</v>
      </c>
      <c r="C9" s="3">
        <v>5000</v>
      </c>
      <c r="D9" s="3">
        <v>2000</v>
      </c>
      <c r="E9" s="3">
        <v>1428.5714285714287</v>
      </c>
      <c r="F9" s="1">
        <v>90</v>
      </c>
      <c r="G9" s="3" t="s">
        <v>19</v>
      </c>
      <c r="H9" s="4">
        <v>0.92</v>
      </c>
      <c r="I9" s="4">
        <v>0.99</v>
      </c>
      <c r="J9" s="4">
        <v>0.74</v>
      </c>
    </row>
    <row r="10" spans="1:10" ht="15.75" x14ac:dyDescent="0.25">
      <c r="A10" s="2">
        <v>44958</v>
      </c>
      <c r="B10" s="1" t="s">
        <v>11</v>
      </c>
      <c r="C10" s="3">
        <v>15000</v>
      </c>
      <c r="D10" s="3">
        <v>14431</v>
      </c>
      <c r="E10" s="3">
        <v>1428.5714285714287</v>
      </c>
      <c r="F10" s="1">
        <v>30</v>
      </c>
      <c r="G10" s="3" t="s">
        <v>19</v>
      </c>
      <c r="H10" s="4">
        <v>0.7</v>
      </c>
      <c r="I10" s="4">
        <v>0.99</v>
      </c>
      <c r="J10" s="4">
        <v>0.95</v>
      </c>
    </row>
    <row r="11" spans="1:10" ht="15.75" x14ac:dyDescent="0.25">
      <c r="A11" s="2">
        <v>44958</v>
      </c>
      <c r="B11" s="1" t="s">
        <v>12</v>
      </c>
      <c r="C11" s="3">
        <v>1500</v>
      </c>
      <c r="D11" s="1">
        <v>3000</v>
      </c>
      <c r="E11" s="3">
        <v>1428.5714285714287</v>
      </c>
      <c r="F11" s="1">
        <v>15</v>
      </c>
      <c r="G11" s="3" t="s">
        <v>19</v>
      </c>
      <c r="H11" s="4">
        <v>0.91</v>
      </c>
      <c r="I11" s="4">
        <v>0.98</v>
      </c>
      <c r="J11" s="4">
        <v>0.89</v>
      </c>
    </row>
    <row r="12" spans="1:10" ht="15.75" x14ac:dyDescent="0.25">
      <c r="A12" s="2">
        <v>44958</v>
      </c>
      <c r="B12" s="1" t="s">
        <v>13</v>
      </c>
      <c r="C12" s="3">
        <v>3500</v>
      </c>
      <c r="D12" s="1">
        <v>4000</v>
      </c>
      <c r="E12" s="3">
        <v>1428.5714285714287</v>
      </c>
      <c r="F12" s="1">
        <v>40</v>
      </c>
      <c r="G12" s="3" t="s">
        <v>19</v>
      </c>
      <c r="H12" s="4">
        <v>0.74</v>
      </c>
      <c r="I12" s="4">
        <v>0.85</v>
      </c>
      <c r="J12" s="4">
        <v>0.7</v>
      </c>
    </row>
    <row r="13" spans="1:10" ht="15.75" x14ac:dyDescent="0.25">
      <c r="A13" s="2">
        <v>44958</v>
      </c>
      <c r="B13" s="1" t="s">
        <v>14</v>
      </c>
      <c r="C13" s="3">
        <v>6000</v>
      </c>
      <c r="D13" s="1">
        <v>2000</v>
      </c>
      <c r="E13" s="3">
        <v>1428.5714285714287</v>
      </c>
      <c r="F13" s="1">
        <v>100</v>
      </c>
      <c r="G13" s="3" t="s">
        <v>19</v>
      </c>
      <c r="H13" s="4">
        <v>0.9</v>
      </c>
      <c r="I13" s="4">
        <v>0.9</v>
      </c>
      <c r="J13" s="4">
        <v>0.72</v>
      </c>
    </row>
    <row r="14" spans="1:10" ht="15.75" x14ac:dyDescent="0.25">
      <c r="A14" s="2">
        <v>44958</v>
      </c>
      <c r="B14" s="1" t="s">
        <v>15</v>
      </c>
      <c r="C14" s="3">
        <v>4000</v>
      </c>
      <c r="D14" s="1">
        <v>2000</v>
      </c>
      <c r="E14" s="3">
        <v>1428.5714285714287</v>
      </c>
      <c r="F14" s="1">
        <v>15</v>
      </c>
      <c r="G14" s="3" t="s">
        <v>19</v>
      </c>
      <c r="H14" s="4">
        <v>0.95</v>
      </c>
      <c r="I14" s="4">
        <v>0.97</v>
      </c>
      <c r="J14" s="4">
        <v>0.81</v>
      </c>
    </row>
    <row r="15" spans="1:10" ht="15.75" x14ac:dyDescent="0.25">
      <c r="A15" s="2">
        <v>44958</v>
      </c>
      <c r="B15" s="1" t="s">
        <v>16</v>
      </c>
      <c r="C15" s="3">
        <v>10000</v>
      </c>
      <c r="D15" s="1">
        <v>2000</v>
      </c>
      <c r="E15" s="3">
        <v>1428.5714285714287</v>
      </c>
      <c r="F15" s="1">
        <v>20</v>
      </c>
      <c r="G15" s="3" t="s">
        <v>19</v>
      </c>
      <c r="H15" s="4">
        <v>0.99</v>
      </c>
      <c r="I15" s="4">
        <v>0.79</v>
      </c>
      <c r="J15" s="4">
        <v>0.75</v>
      </c>
    </row>
    <row r="16" spans="1:10" ht="15.75" x14ac:dyDescent="0.25">
      <c r="A16" s="2">
        <v>44986</v>
      </c>
      <c r="B16" s="1" t="s">
        <v>10</v>
      </c>
      <c r="C16" s="3">
        <v>8571.4285714285706</v>
      </c>
      <c r="D16" s="3">
        <v>4000</v>
      </c>
      <c r="E16" s="3">
        <v>1428.5714285714287</v>
      </c>
      <c r="F16" s="1">
        <v>45</v>
      </c>
      <c r="G16" s="3" t="s">
        <v>19</v>
      </c>
      <c r="H16" s="4">
        <v>0.86</v>
      </c>
      <c r="I16" s="4">
        <v>0.97</v>
      </c>
      <c r="J16" s="4">
        <v>0.89</v>
      </c>
    </row>
    <row r="17" spans="1:10" ht="15.75" x14ac:dyDescent="0.25">
      <c r="A17" s="2">
        <v>44986</v>
      </c>
      <c r="B17" s="1" t="s">
        <v>11</v>
      </c>
      <c r="C17" s="3">
        <v>8571.4285714285706</v>
      </c>
      <c r="D17" s="3">
        <v>6000</v>
      </c>
      <c r="E17" s="3">
        <v>1428.5714285714287</v>
      </c>
      <c r="F17" s="1">
        <v>43</v>
      </c>
      <c r="G17" s="3" t="s">
        <v>19</v>
      </c>
      <c r="H17" s="4">
        <v>0.83</v>
      </c>
      <c r="I17" s="4">
        <v>0.72</v>
      </c>
      <c r="J17" s="4">
        <v>0.74</v>
      </c>
    </row>
    <row r="18" spans="1:10" ht="15.75" x14ac:dyDescent="0.25">
      <c r="A18" s="2">
        <v>44986</v>
      </c>
      <c r="B18" s="1" t="s">
        <v>12</v>
      </c>
      <c r="C18" s="3">
        <v>8571.4285714285706</v>
      </c>
      <c r="D18" s="1">
        <v>6500</v>
      </c>
      <c r="E18" s="3">
        <v>1428.5714285714287</v>
      </c>
      <c r="F18" s="1">
        <v>43</v>
      </c>
      <c r="G18" s="3" t="s">
        <v>19</v>
      </c>
      <c r="H18" s="4">
        <v>0.74</v>
      </c>
      <c r="I18" s="4">
        <v>0.78</v>
      </c>
      <c r="J18" s="4">
        <v>0.94</v>
      </c>
    </row>
    <row r="19" spans="1:10" ht="15.75" x14ac:dyDescent="0.25">
      <c r="A19" s="2">
        <v>44986</v>
      </c>
      <c r="B19" s="1" t="s">
        <v>13</v>
      </c>
      <c r="C19" s="3">
        <v>8571.4285714285706</v>
      </c>
      <c r="D19" s="1">
        <v>12000</v>
      </c>
      <c r="E19" s="3">
        <v>1428.5714285714287</v>
      </c>
      <c r="F19" s="1">
        <v>43</v>
      </c>
      <c r="G19" s="3" t="s">
        <v>19</v>
      </c>
      <c r="H19" s="4">
        <v>0.8</v>
      </c>
      <c r="I19" s="4">
        <v>0.84</v>
      </c>
      <c r="J19" s="4">
        <v>0.81</v>
      </c>
    </row>
    <row r="20" spans="1:10" ht="15.75" x14ac:dyDescent="0.25">
      <c r="A20" s="2">
        <v>44986</v>
      </c>
      <c r="B20" s="1" t="s">
        <v>14</v>
      </c>
      <c r="C20" s="3">
        <v>8571.4285714285706</v>
      </c>
      <c r="D20" s="1">
        <v>3000</v>
      </c>
      <c r="E20" s="3">
        <v>1428.5714285714287</v>
      </c>
      <c r="F20" s="1">
        <v>43</v>
      </c>
      <c r="G20" s="3" t="s">
        <v>19</v>
      </c>
      <c r="H20" s="4">
        <v>0.89</v>
      </c>
      <c r="I20" s="4">
        <v>0.99</v>
      </c>
      <c r="J20" s="4">
        <v>0.97</v>
      </c>
    </row>
    <row r="21" spans="1:10" ht="15.75" x14ac:dyDescent="0.25">
      <c r="A21" s="2">
        <v>44986</v>
      </c>
      <c r="B21" s="1" t="s">
        <v>15</v>
      </c>
      <c r="C21" s="3">
        <v>8571.4285714285706</v>
      </c>
      <c r="D21" s="1">
        <v>2000</v>
      </c>
      <c r="E21" s="3">
        <v>1428.5714285714287</v>
      </c>
      <c r="F21" s="1">
        <v>40</v>
      </c>
      <c r="G21" s="3" t="s">
        <v>19</v>
      </c>
      <c r="H21" s="4">
        <v>0.71</v>
      </c>
      <c r="I21" s="4">
        <v>0.87</v>
      </c>
      <c r="J21" s="4">
        <v>0.94</v>
      </c>
    </row>
    <row r="22" spans="1:10" ht="15.75" x14ac:dyDescent="0.25">
      <c r="A22" s="2">
        <v>44986</v>
      </c>
      <c r="B22" s="1" t="s">
        <v>16</v>
      </c>
      <c r="C22" s="3">
        <v>8571.4285714285706</v>
      </c>
      <c r="D22" s="1">
        <v>2000</v>
      </c>
      <c r="E22" s="3">
        <v>1428.5714285714287</v>
      </c>
      <c r="F22" s="1">
        <v>43</v>
      </c>
      <c r="G22" s="3" t="s">
        <v>19</v>
      </c>
      <c r="H22" s="4">
        <v>0.9</v>
      </c>
      <c r="I22" s="4">
        <v>0.72</v>
      </c>
      <c r="J22" s="4">
        <v>0.94</v>
      </c>
    </row>
    <row r="23" spans="1:10" ht="15.75" x14ac:dyDescent="0.25">
      <c r="A23" s="2">
        <v>45017</v>
      </c>
      <c r="B23" s="1" t="s">
        <v>10</v>
      </c>
      <c r="C23" s="3">
        <v>7857.1428571428569</v>
      </c>
      <c r="D23" s="3">
        <v>3000</v>
      </c>
      <c r="E23" s="3">
        <v>5714.2857142857147</v>
      </c>
      <c r="F23" s="1">
        <v>100</v>
      </c>
      <c r="G23" s="1" t="s">
        <v>17</v>
      </c>
      <c r="H23" s="4">
        <v>0.89</v>
      </c>
      <c r="I23" s="4">
        <v>0.85</v>
      </c>
      <c r="J23" s="4">
        <v>0.87</v>
      </c>
    </row>
    <row r="24" spans="1:10" ht="15.75" x14ac:dyDescent="0.25">
      <c r="A24" s="2">
        <v>45017</v>
      </c>
      <c r="B24" s="1" t="s">
        <v>11</v>
      </c>
      <c r="C24" s="3">
        <v>7857.1428571428569</v>
      </c>
      <c r="D24" s="3">
        <v>4500</v>
      </c>
      <c r="E24" s="3">
        <v>5714.2857142857147</v>
      </c>
      <c r="F24" s="1">
        <v>100</v>
      </c>
      <c r="G24" s="1" t="s">
        <v>17</v>
      </c>
      <c r="H24" s="4">
        <v>0.89</v>
      </c>
      <c r="I24" s="4">
        <v>0.8</v>
      </c>
      <c r="J24" s="4">
        <v>0.88</v>
      </c>
    </row>
    <row r="25" spans="1:10" ht="15.75" x14ac:dyDescent="0.25">
      <c r="A25" s="2">
        <v>45017</v>
      </c>
      <c r="B25" s="1" t="s">
        <v>12</v>
      </c>
      <c r="C25" s="3">
        <v>7857.1428571428569</v>
      </c>
      <c r="D25" s="1">
        <v>5500</v>
      </c>
      <c r="E25" s="3">
        <v>5714.2857142857147</v>
      </c>
      <c r="F25" s="1">
        <v>100</v>
      </c>
      <c r="G25" s="1" t="s">
        <v>17</v>
      </c>
      <c r="H25" s="4">
        <v>0.98</v>
      </c>
      <c r="I25" s="4">
        <v>0.99</v>
      </c>
      <c r="J25" s="4">
        <v>0.81</v>
      </c>
    </row>
    <row r="26" spans="1:10" ht="15.75" x14ac:dyDescent="0.25">
      <c r="A26" s="2">
        <v>45017</v>
      </c>
      <c r="B26" s="1" t="s">
        <v>13</v>
      </c>
      <c r="C26" s="3">
        <v>7857.1428571428569</v>
      </c>
      <c r="D26" s="1">
        <v>10000</v>
      </c>
      <c r="E26" s="3">
        <v>5714.2857142857147</v>
      </c>
      <c r="F26" s="1">
        <v>100</v>
      </c>
      <c r="G26" s="1" t="s">
        <v>17</v>
      </c>
      <c r="H26" s="4">
        <v>0.81</v>
      </c>
      <c r="I26" s="4">
        <v>0.91</v>
      </c>
      <c r="J26" s="4">
        <v>0.95</v>
      </c>
    </row>
    <row r="27" spans="1:10" ht="15.75" x14ac:dyDescent="0.25">
      <c r="A27" s="2">
        <v>45017</v>
      </c>
      <c r="B27" s="1" t="s">
        <v>14</v>
      </c>
      <c r="C27" s="3">
        <v>7857.1428571428569</v>
      </c>
      <c r="D27" s="1">
        <v>2000</v>
      </c>
      <c r="E27" s="3">
        <v>5714.2857142857147</v>
      </c>
      <c r="F27" s="1">
        <v>100</v>
      </c>
      <c r="G27" s="1" t="s">
        <v>17</v>
      </c>
      <c r="H27" s="4">
        <v>0.97</v>
      </c>
      <c r="I27" s="4">
        <v>0.85</v>
      </c>
      <c r="J27" s="4">
        <v>0.85</v>
      </c>
    </row>
    <row r="28" spans="1:10" ht="15.75" x14ac:dyDescent="0.25">
      <c r="A28" s="2">
        <v>45017</v>
      </c>
      <c r="B28" s="1" t="s">
        <v>15</v>
      </c>
      <c r="C28" s="3">
        <v>7857.1428571428569</v>
      </c>
      <c r="D28" s="1">
        <v>2000</v>
      </c>
      <c r="E28" s="3">
        <v>5714.2857142857147</v>
      </c>
      <c r="F28" s="1">
        <v>100</v>
      </c>
      <c r="G28" s="1" t="s">
        <v>17</v>
      </c>
      <c r="H28" s="4">
        <v>0.89</v>
      </c>
      <c r="I28" s="4">
        <v>0.94</v>
      </c>
      <c r="J28" s="4">
        <v>0.8</v>
      </c>
    </row>
    <row r="29" spans="1:10" ht="15.75" x14ac:dyDescent="0.25">
      <c r="A29" s="2">
        <v>45017</v>
      </c>
      <c r="B29" s="1" t="s">
        <v>16</v>
      </c>
      <c r="C29" s="3">
        <v>7857.1428571428569</v>
      </c>
      <c r="D29" s="1">
        <v>2000</v>
      </c>
      <c r="E29" s="3">
        <v>5714.2857142857147</v>
      </c>
      <c r="F29" s="1">
        <v>100</v>
      </c>
      <c r="G29" s="1" t="s">
        <v>17</v>
      </c>
      <c r="H29" s="4">
        <v>0.88</v>
      </c>
      <c r="I29" s="4">
        <v>0.94</v>
      </c>
      <c r="J29" s="4">
        <v>0.7</v>
      </c>
    </row>
    <row r="30" spans="1:10" ht="15.75" x14ac:dyDescent="0.25">
      <c r="A30" s="2">
        <v>45047</v>
      </c>
      <c r="B30" s="1" t="s">
        <v>10</v>
      </c>
      <c r="C30" s="3">
        <v>11428.571428571429</v>
      </c>
      <c r="D30" s="3">
        <v>20000</v>
      </c>
      <c r="E30" s="3">
        <v>2857.1428571428573</v>
      </c>
      <c r="F30" s="1">
        <v>90</v>
      </c>
      <c r="G30" s="1" t="s">
        <v>17</v>
      </c>
      <c r="H30" s="4">
        <v>0.75</v>
      </c>
      <c r="I30" s="4">
        <v>0.77</v>
      </c>
      <c r="J30" s="4">
        <v>0.84</v>
      </c>
    </row>
    <row r="31" spans="1:10" ht="15.75" x14ac:dyDescent="0.25">
      <c r="A31" s="2">
        <v>45047</v>
      </c>
      <c r="B31" s="1" t="s">
        <v>11</v>
      </c>
      <c r="C31" s="3">
        <v>11428.571428571429</v>
      </c>
      <c r="D31" s="3">
        <v>17000</v>
      </c>
      <c r="E31" s="3">
        <v>2857.1428571428573</v>
      </c>
      <c r="F31" s="1">
        <v>80</v>
      </c>
      <c r="G31" s="1" t="s">
        <v>17</v>
      </c>
      <c r="H31" s="4">
        <v>0.73</v>
      </c>
      <c r="I31" s="4">
        <v>0.96</v>
      </c>
      <c r="J31" s="4">
        <v>0.93</v>
      </c>
    </row>
    <row r="32" spans="1:10" ht="15.75" x14ac:dyDescent="0.25">
      <c r="A32" s="2">
        <v>45047</v>
      </c>
      <c r="B32" s="1" t="s">
        <v>12</v>
      </c>
      <c r="C32" s="3">
        <v>11428.571428571429</v>
      </c>
      <c r="D32" s="1">
        <v>16000</v>
      </c>
      <c r="E32" s="3">
        <v>2857.1428571428573</v>
      </c>
      <c r="F32" s="1">
        <v>90</v>
      </c>
      <c r="G32" s="1" t="s">
        <v>17</v>
      </c>
      <c r="H32" s="4">
        <v>0.93</v>
      </c>
      <c r="I32" s="4">
        <v>0.74</v>
      </c>
      <c r="J32" s="4">
        <v>0.93</v>
      </c>
    </row>
    <row r="33" spans="1:10" ht="15.75" x14ac:dyDescent="0.25">
      <c r="A33" s="2">
        <v>45047</v>
      </c>
      <c r="B33" s="1" t="s">
        <v>13</v>
      </c>
      <c r="C33" s="3">
        <v>11428.571428571429</v>
      </c>
      <c r="D33" s="1">
        <v>12000</v>
      </c>
      <c r="E33" s="3">
        <v>2857.1428571428573</v>
      </c>
      <c r="F33" s="1">
        <v>110</v>
      </c>
      <c r="G33" s="1" t="s">
        <v>17</v>
      </c>
      <c r="H33" s="4">
        <v>0.85</v>
      </c>
      <c r="I33" s="4">
        <v>0.7</v>
      </c>
      <c r="J33" s="4">
        <v>0.99</v>
      </c>
    </row>
    <row r="34" spans="1:10" ht="15.75" x14ac:dyDescent="0.25">
      <c r="A34" s="2">
        <v>45047</v>
      </c>
      <c r="B34" s="1" t="s">
        <v>14</v>
      </c>
      <c r="C34" s="3">
        <v>11428.571428571429</v>
      </c>
      <c r="D34" s="1">
        <v>20500</v>
      </c>
      <c r="E34" s="3">
        <v>2857.1428571428573</v>
      </c>
      <c r="F34" s="1">
        <v>90</v>
      </c>
      <c r="G34" s="1" t="s">
        <v>17</v>
      </c>
      <c r="H34" s="4">
        <v>0.92</v>
      </c>
      <c r="I34" s="4">
        <v>0.99</v>
      </c>
      <c r="J34" s="4">
        <v>0.88</v>
      </c>
    </row>
    <row r="35" spans="1:10" ht="15.75" x14ac:dyDescent="0.25">
      <c r="A35" s="2">
        <v>45047</v>
      </c>
      <c r="B35" s="1" t="s">
        <v>15</v>
      </c>
      <c r="C35" s="3">
        <v>11428.571428571429</v>
      </c>
      <c r="D35" s="1">
        <v>21000</v>
      </c>
      <c r="E35" s="3">
        <v>2857.1428571428573</v>
      </c>
      <c r="F35" s="1">
        <v>100</v>
      </c>
      <c r="G35" s="1" t="s">
        <v>17</v>
      </c>
      <c r="H35" s="4">
        <v>0.75</v>
      </c>
      <c r="I35" s="4">
        <v>0.97</v>
      </c>
      <c r="J35" s="4">
        <v>0.83</v>
      </c>
    </row>
    <row r="36" spans="1:10" ht="15.75" x14ac:dyDescent="0.25">
      <c r="A36" s="2">
        <v>45047</v>
      </c>
      <c r="B36" s="1" t="s">
        <v>16</v>
      </c>
      <c r="C36" s="3">
        <v>11428.571428571429</v>
      </c>
      <c r="D36" s="1">
        <v>21500</v>
      </c>
      <c r="E36" s="3">
        <v>2857.1428571428573</v>
      </c>
      <c r="F36" s="1">
        <v>90</v>
      </c>
      <c r="G36" s="1" t="s">
        <v>17</v>
      </c>
      <c r="H36" s="4">
        <v>0.77</v>
      </c>
      <c r="I36" s="4">
        <v>0.97</v>
      </c>
      <c r="J36" s="4">
        <v>0.78</v>
      </c>
    </row>
    <row r="37" spans="1:10" ht="15.75" x14ac:dyDescent="0.25">
      <c r="A37" s="2">
        <v>45078</v>
      </c>
      <c r="B37" s="1" t="s">
        <v>10</v>
      </c>
      <c r="C37" s="3">
        <v>14285.714285714286</v>
      </c>
      <c r="D37" s="3">
        <v>22000</v>
      </c>
      <c r="E37" s="3">
        <v>857.14285714285711</v>
      </c>
      <c r="F37" s="1">
        <v>228</v>
      </c>
      <c r="G37" s="1" t="s">
        <v>17</v>
      </c>
      <c r="H37" s="4">
        <v>0.79</v>
      </c>
      <c r="I37" s="4">
        <v>0.75</v>
      </c>
      <c r="J37" s="4">
        <v>0.93</v>
      </c>
    </row>
    <row r="38" spans="1:10" ht="15.75" x14ac:dyDescent="0.25">
      <c r="A38" s="2">
        <v>45078</v>
      </c>
      <c r="B38" s="1" t="s">
        <v>11</v>
      </c>
      <c r="C38" s="3">
        <v>14285.714285714286</v>
      </c>
      <c r="D38" s="3">
        <v>18000</v>
      </c>
      <c r="E38" s="3">
        <v>857.14285714285711</v>
      </c>
      <c r="F38" s="1">
        <v>220</v>
      </c>
      <c r="G38" s="1" t="s">
        <v>17</v>
      </c>
      <c r="H38" s="4">
        <v>0.81</v>
      </c>
      <c r="I38" s="4">
        <v>0.98</v>
      </c>
      <c r="J38" s="4">
        <v>0.86</v>
      </c>
    </row>
    <row r="39" spans="1:10" ht="15.75" x14ac:dyDescent="0.25">
      <c r="A39" s="2">
        <v>45078</v>
      </c>
      <c r="B39" s="1" t="s">
        <v>12</v>
      </c>
      <c r="C39" s="3">
        <v>14285.714285714286</v>
      </c>
      <c r="D39" s="1">
        <v>18500</v>
      </c>
      <c r="E39" s="3">
        <v>857.14285714285711</v>
      </c>
      <c r="F39" s="1">
        <v>228</v>
      </c>
      <c r="G39" s="1" t="s">
        <v>17</v>
      </c>
      <c r="H39" s="4">
        <v>0.86</v>
      </c>
      <c r="I39" s="4">
        <v>0.82</v>
      </c>
      <c r="J39" s="4">
        <v>0.86</v>
      </c>
    </row>
    <row r="40" spans="1:10" ht="15.75" x14ac:dyDescent="0.25">
      <c r="A40" s="2">
        <v>45078</v>
      </c>
      <c r="B40" s="1" t="s">
        <v>13</v>
      </c>
      <c r="C40" s="3">
        <v>14285.714285714286</v>
      </c>
      <c r="D40" s="1">
        <v>14314</v>
      </c>
      <c r="E40" s="3">
        <v>857.14285714285711</v>
      </c>
      <c r="F40" s="1">
        <v>238</v>
      </c>
      <c r="G40" s="1" t="s">
        <v>17</v>
      </c>
      <c r="H40" s="4">
        <v>0.72</v>
      </c>
      <c r="I40" s="4">
        <v>0.95</v>
      </c>
      <c r="J40" s="4">
        <v>0.9</v>
      </c>
    </row>
    <row r="41" spans="1:10" ht="15.75" x14ac:dyDescent="0.25">
      <c r="A41" s="2">
        <v>45078</v>
      </c>
      <c r="B41" s="1" t="s">
        <v>14</v>
      </c>
      <c r="C41" s="3">
        <v>14285.714285714286</v>
      </c>
      <c r="D41" s="1">
        <v>21000</v>
      </c>
      <c r="E41" s="3">
        <v>857.14285714285711</v>
      </c>
      <c r="F41" s="1">
        <v>228</v>
      </c>
      <c r="G41" s="1" t="s">
        <v>17</v>
      </c>
      <c r="H41" s="4">
        <v>0.71</v>
      </c>
      <c r="I41" s="4">
        <v>0.8</v>
      </c>
      <c r="J41" s="4">
        <v>0.76</v>
      </c>
    </row>
    <row r="42" spans="1:10" ht="15.75" x14ac:dyDescent="0.25">
      <c r="A42" s="2">
        <v>45078</v>
      </c>
      <c r="B42" s="1" t="s">
        <v>15</v>
      </c>
      <c r="C42" s="3">
        <v>14285.714285714286</v>
      </c>
      <c r="D42" s="1">
        <v>22500</v>
      </c>
      <c r="E42" s="3">
        <v>857.14285714285711</v>
      </c>
      <c r="F42" s="1">
        <v>230</v>
      </c>
      <c r="G42" s="1" t="s">
        <v>17</v>
      </c>
      <c r="H42" s="4">
        <v>0.97</v>
      </c>
      <c r="I42" s="4">
        <v>0.95</v>
      </c>
      <c r="J42" s="4">
        <v>0.85</v>
      </c>
    </row>
    <row r="43" spans="1:10" ht="15.75" x14ac:dyDescent="0.25">
      <c r="A43" s="2">
        <v>45078</v>
      </c>
      <c r="B43" s="1" t="s">
        <v>16</v>
      </c>
      <c r="C43" s="3">
        <v>14285.714285714286</v>
      </c>
      <c r="D43" s="1">
        <v>22900</v>
      </c>
      <c r="E43" s="3">
        <v>857.14285714285711</v>
      </c>
      <c r="F43" s="1">
        <v>228</v>
      </c>
      <c r="G43" s="1" t="s">
        <v>17</v>
      </c>
      <c r="H43" s="4">
        <v>0.95</v>
      </c>
      <c r="I43" s="4">
        <v>0.85</v>
      </c>
      <c r="J43" s="4">
        <v>0.91</v>
      </c>
    </row>
    <row r="44" spans="1:10" ht="15.75" x14ac:dyDescent="0.25">
      <c r="A44" s="2">
        <v>45108</v>
      </c>
      <c r="B44" s="1" t="s">
        <v>10</v>
      </c>
      <c r="C44" s="3">
        <v>18562.957142857143</v>
      </c>
      <c r="D44" s="3">
        <v>25000</v>
      </c>
      <c r="E44" s="3">
        <v>714.28571428571433</v>
      </c>
      <c r="F44" s="1">
        <v>250</v>
      </c>
      <c r="G44" s="1" t="s">
        <v>18</v>
      </c>
      <c r="H44" s="4">
        <v>0.97</v>
      </c>
      <c r="I44" s="4">
        <v>0.7</v>
      </c>
      <c r="J44" s="4">
        <v>0.93</v>
      </c>
    </row>
    <row r="45" spans="1:10" ht="15.75" x14ac:dyDescent="0.25">
      <c r="A45" s="2">
        <v>45108</v>
      </c>
      <c r="B45" s="1" t="s">
        <v>11</v>
      </c>
      <c r="C45" s="3">
        <v>18562.957142857143</v>
      </c>
      <c r="D45" s="3">
        <v>22000</v>
      </c>
      <c r="E45" s="3">
        <v>714.28571428571433</v>
      </c>
      <c r="F45" s="1">
        <v>240</v>
      </c>
      <c r="G45" s="1" t="s">
        <v>18</v>
      </c>
      <c r="H45" s="4">
        <v>0.9</v>
      </c>
      <c r="I45" s="4">
        <v>0.98</v>
      </c>
      <c r="J45" s="4">
        <v>0.96</v>
      </c>
    </row>
    <row r="46" spans="1:10" ht="15.75" x14ac:dyDescent="0.25">
      <c r="A46" s="2">
        <v>45108</v>
      </c>
      <c r="B46" s="1" t="s">
        <v>12</v>
      </c>
      <c r="C46" s="3">
        <v>18562.957142857143</v>
      </c>
      <c r="D46" s="1">
        <v>25000</v>
      </c>
      <c r="E46" s="3">
        <v>714.28571428571433</v>
      </c>
      <c r="F46" s="1">
        <v>270</v>
      </c>
      <c r="G46" s="1" t="s">
        <v>18</v>
      </c>
      <c r="H46" s="4">
        <v>0.9</v>
      </c>
      <c r="I46" s="4">
        <v>0.95</v>
      </c>
      <c r="J46" s="4">
        <v>0.98</v>
      </c>
    </row>
    <row r="47" spans="1:10" ht="15.75" x14ac:dyDescent="0.25">
      <c r="A47" s="2">
        <v>45108</v>
      </c>
      <c r="B47" s="1" t="s">
        <v>13</v>
      </c>
      <c r="C47" s="3">
        <v>18562.957142857143</v>
      </c>
      <c r="D47" s="1">
        <v>25000</v>
      </c>
      <c r="E47" s="3">
        <v>714.28571428571433</v>
      </c>
      <c r="F47" s="1">
        <v>259</v>
      </c>
      <c r="G47" s="1" t="s">
        <v>18</v>
      </c>
      <c r="H47" s="4">
        <v>0.96</v>
      </c>
      <c r="I47" s="4">
        <v>0.81</v>
      </c>
      <c r="J47" s="4">
        <v>0.85</v>
      </c>
    </row>
    <row r="48" spans="1:10" ht="15.75" x14ac:dyDescent="0.25">
      <c r="A48" s="2">
        <v>45108</v>
      </c>
      <c r="B48" s="1" t="s">
        <v>14</v>
      </c>
      <c r="C48" s="3">
        <v>18562.957142857143</v>
      </c>
      <c r="D48" s="1">
        <v>25000</v>
      </c>
      <c r="E48" s="3">
        <v>714.28571428571433</v>
      </c>
      <c r="F48" s="1">
        <v>260</v>
      </c>
      <c r="G48" s="1" t="s">
        <v>18</v>
      </c>
      <c r="H48" s="4">
        <v>0.98</v>
      </c>
      <c r="I48" s="4">
        <v>0.84</v>
      </c>
      <c r="J48" s="4">
        <v>0.89</v>
      </c>
    </row>
    <row r="49" spans="1:10" ht="15.75" x14ac:dyDescent="0.25">
      <c r="A49" s="2">
        <v>45108</v>
      </c>
      <c r="B49" s="1" t="s">
        <v>15</v>
      </c>
      <c r="C49" s="3">
        <v>18562.957142857143</v>
      </c>
      <c r="D49" s="1">
        <v>25000</v>
      </c>
      <c r="E49" s="3">
        <v>714.28571428571433</v>
      </c>
      <c r="F49" s="1">
        <v>260</v>
      </c>
      <c r="G49" s="1" t="s">
        <v>18</v>
      </c>
      <c r="H49" s="4">
        <v>0.76</v>
      </c>
      <c r="I49" s="4">
        <v>0.7</v>
      </c>
      <c r="J49" s="4">
        <v>0.86</v>
      </c>
    </row>
    <row r="50" spans="1:10" ht="15.75" x14ac:dyDescent="0.25">
      <c r="A50" s="2">
        <v>45108</v>
      </c>
      <c r="B50" s="1" t="s">
        <v>16</v>
      </c>
      <c r="C50" s="3">
        <v>18562.957142857143</v>
      </c>
      <c r="D50" s="1">
        <v>25000</v>
      </c>
      <c r="E50" s="3">
        <v>714.28571428571433</v>
      </c>
      <c r="F50" s="1">
        <v>261</v>
      </c>
      <c r="G50" s="1" t="s">
        <v>18</v>
      </c>
      <c r="H50" s="4">
        <v>0.91</v>
      </c>
      <c r="I50" s="4">
        <v>0.77</v>
      </c>
      <c r="J50" s="4">
        <v>0.75</v>
      </c>
    </row>
    <row r="51" spans="1:10" ht="15.75" x14ac:dyDescent="0.25">
      <c r="A51" s="2">
        <v>45139</v>
      </c>
      <c r="B51" s="1" t="s">
        <v>10</v>
      </c>
      <c r="C51" s="3">
        <v>18571.428571428572</v>
      </c>
      <c r="D51" s="3">
        <v>25000</v>
      </c>
      <c r="E51" s="3">
        <v>714.28571428571433</v>
      </c>
      <c r="F51" s="1">
        <v>242</v>
      </c>
      <c r="G51" s="1" t="s">
        <v>18</v>
      </c>
      <c r="H51" s="4">
        <v>0.79</v>
      </c>
      <c r="I51" s="4">
        <v>0.81</v>
      </c>
      <c r="J51" s="4">
        <v>0.74</v>
      </c>
    </row>
    <row r="52" spans="1:10" ht="15.75" x14ac:dyDescent="0.25">
      <c r="A52" s="2">
        <v>45139</v>
      </c>
      <c r="B52" s="1" t="s">
        <v>11</v>
      </c>
      <c r="C52" s="3">
        <v>18571.428571428572</v>
      </c>
      <c r="D52" s="3">
        <v>22500</v>
      </c>
      <c r="E52" s="3">
        <v>714.28571428571433</v>
      </c>
      <c r="F52" s="1">
        <v>250</v>
      </c>
      <c r="G52" s="1" t="s">
        <v>18</v>
      </c>
      <c r="H52" s="4">
        <v>0.85</v>
      </c>
      <c r="I52" s="4">
        <v>0.82</v>
      </c>
      <c r="J52" s="4">
        <v>0.73</v>
      </c>
    </row>
    <row r="53" spans="1:10" ht="15.75" x14ac:dyDescent="0.25">
      <c r="A53" s="2">
        <v>45139</v>
      </c>
      <c r="B53" s="1" t="s">
        <v>12</v>
      </c>
      <c r="C53" s="3">
        <v>18571.428571428572</v>
      </c>
      <c r="D53" s="1">
        <v>25000</v>
      </c>
      <c r="E53" s="3">
        <v>714.28571428571433</v>
      </c>
      <c r="F53" s="1">
        <v>242</v>
      </c>
      <c r="G53" s="1" t="s">
        <v>18</v>
      </c>
      <c r="H53" s="4">
        <v>0.88</v>
      </c>
      <c r="I53" s="4">
        <v>0.84</v>
      </c>
      <c r="J53" s="4">
        <v>0.75</v>
      </c>
    </row>
    <row r="54" spans="1:10" ht="15.75" x14ac:dyDescent="0.25">
      <c r="A54" s="2">
        <v>45139</v>
      </c>
      <c r="B54" s="1" t="s">
        <v>13</v>
      </c>
      <c r="C54" s="3">
        <v>18571.428571428572</v>
      </c>
      <c r="D54" s="1">
        <v>25000</v>
      </c>
      <c r="E54" s="3">
        <v>714.28571428571433</v>
      </c>
      <c r="F54" s="1">
        <v>242</v>
      </c>
      <c r="G54" s="1" t="s">
        <v>18</v>
      </c>
      <c r="H54" s="4">
        <v>0.81</v>
      </c>
      <c r="I54" s="4">
        <v>0.92</v>
      </c>
      <c r="J54" s="4">
        <v>0.91</v>
      </c>
    </row>
    <row r="55" spans="1:10" ht="15.75" x14ac:dyDescent="0.25">
      <c r="A55" s="2">
        <v>45139</v>
      </c>
      <c r="B55" s="1" t="s">
        <v>14</v>
      </c>
      <c r="C55" s="3">
        <v>18571.428571428572</v>
      </c>
      <c r="D55" s="1">
        <v>25000</v>
      </c>
      <c r="E55" s="3">
        <v>714.28571428571433</v>
      </c>
      <c r="F55" s="1">
        <v>242</v>
      </c>
      <c r="G55" s="1" t="s">
        <v>18</v>
      </c>
      <c r="H55" s="4">
        <v>0.84</v>
      </c>
      <c r="I55" s="4">
        <v>0.73</v>
      </c>
      <c r="J55" s="4">
        <v>0.99</v>
      </c>
    </row>
    <row r="56" spans="1:10" ht="15.75" x14ac:dyDescent="0.25">
      <c r="A56" s="2">
        <v>45139</v>
      </c>
      <c r="B56" s="1" t="s">
        <v>15</v>
      </c>
      <c r="C56" s="3">
        <v>18571.428571428572</v>
      </c>
      <c r="D56" s="1">
        <v>25000</v>
      </c>
      <c r="E56" s="3">
        <v>714.28571428571433</v>
      </c>
      <c r="F56" s="1">
        <v>240</v>
      </c>
      <c r="G56" s="1" t="s">
        <v>18</v>
      </c>
      <c r="H56" s="4">
        <v>0.93</v>
      </c>
      <c r="I56" s="4">
        <v>0.79</v>
      </c>
      <c r="J56" s="4">
        <v>0.72</v>
      </c>
    </row>
    <row r="57" spans="1:10" ht="15.75" x14ac:dyDescent="0.25">
      <c r="A57" s="2">
        <v>45139</v>
      </c>
      <c r="B57" s="1" t="s">
        <v>16</v>
      </c>
      <c r="C57" s="3">
        <v>18571.428571428572</v>
      </c>
      <c r="D57" s="1">
        <v>25000</v>
      </c>
      <c r="E57" s="3">
        <v>714.28571428571433</v>
      </c>
      <c r="F57" s="1">
        <v>242</v>
      </c>
      <c r="G57" s="1" t="s">
        <v>18</v>
      </c>
      <c r="H57" s="4">
        <v>0.84</v>
      </c>
      <c r="I57" s="4">
        <v>0.79</v>
      </c>
      <c r="J57" s="4">
        <v>0.8</v>
      </c>
    </row>
    <row r="58" spans="1:10" ht="15.75" x14ac:dyDescent="0.25">
      <c r="A58" s="2">
        <v>45170</v>
      </c>
      <c r="B58" s="1" t="s">
        <v>10</v>
      </c>
      <c r="C58" s="3">
        <v>17857.142857142859</v>
      </c>
      <c r="D58" s="3">
        <v>22500</v>
      </c>
      <c r="E58" s="3">
        <v>285.71428571428572</v>
      </c>
      <c r="F58" s="1">
        <v>285</v>
      </c>
      <c r="G58" s="1" t="s">
        <v>18</v>
      </c>
      <c r="H58" s="4">
        <v>0.85</v>
      </c>
      <c r="I58" s="4">
        <v>0.91</v>
      </c>
      <c r="J58" s="4">
        <v>0.84</v>
      </c>
    </row>
    <row r="59" spans="1:10" ht="15.75" x14ac:dyDescent="0.25">
      <c r="A59" s="2">
        <v>45170</v>
      </c>
      <c r="B59" s="1" t="s">
        <v>11</v>
      </c>
      <c r="C59" s="3">
        <v>17857.142857142859</v>
      </c>
      <c r="D59" s="3">
        <v>21500</v>
      </c>
      <c r="E59" s="3">
        <v>285.71428571428572</v>
      </c>
      <c r="F59" s="1">
        <v>275</v>
      </c>
      <c r="G59" s="1" t="s">
        <v>18</v>
      </c>
      <c r="H59" s="4">
        <v>0.86</v>
      </c>
      <c r="I59" s="4">
        <v>0.75</v>
      </c>
      <c r="J59" s="4">
        <v>0.96</v>
      </c>
    </row>
    <row r="60" spans="1:10" ht="15.75" x14ac:dyDescent="0.25">
      <c r="A60" s="2">
        <v>45170</v>
      </c>
      <c r="B60" s="1" t="s">
        <v>12</v>
      </c>
      <c r="C60" s="3">
        <v>17857.142857142859</v>
      </c>
      <c r="D60" s="1">
        <v>24000</v>
      </c>
      <c r="E60" s="3">
        <v>285.71428571428572</v>
      </c>
      <c r="F60" s="1">
        <v>285</v>
      </c>
      <c r="G60" s="1" t="s">
        <v>18</v>
      </c>
      <c r="H60" s="4">
        <v>0.96</v>
      </c>
      <c r="I60" s="4">
        <v>0.77</v>
      </c>
      <c r="J60" s="4">
        <v>0.92</v>
      </c>
    </row>
    <row r="61" spans="1:10" ht="15.75" x14ac:dyDescent="0.25">
      <c r="A61" s="2">
        <v>45170</v>
      </c>
      <c r="B61" s="1" t="s">
        <v>13</v>
      </c>
      <c r="C61" s="3">
        <v>17857.142857142859</v>
      </c>
      <c r="D61" s="1">
        <v>24500</v>
      </c>
      <c r="E61" s="3">
        <v>285.71428571428572</v>
      </c>
      <c r="F61" s="1">
        <v>290</v>
      </c>
      <c r="G61" s="1" t="s">
        <v>18</v>
      </c>
      <c r="H61" s="4">
        <v>0.99</v>
      </c>
      <c r="I61" s="4">
        <v>0.97</v>
      </c>
      <c r="J61" s="4">
        <v>0.73</v>
      </c>
    </row>
    <row r="62" spans="1:10" ht="15.75" x14ac:dyDescent="0.25">
      <c r="A62" s="2">
        <v>45170</v>
      </c>
      <c r="B62" s="1" t="s">
        <v>14</v>
      </c>
      <c r="C62" s="3">
        <v>17857.142857142859</v>
      </c>
      <c r="D62" s="1">
        <v>24500</v>
      </c>
      <c r="E62" s="3">
        <v>285.71428571428572</v>
      </c>
      <c r="F62" s="1">
        <v>310</v>
      </c>
      <c r="G62" s="1" t="s">
        <v>18</v>
      </c>
      <c r="H62" s="4">
        <v>0.77</v>
      </c>
      <c r="I62" s="4">
        <v>0.72</v>
      </c>
      <c r="J62" s="4">
        <v>0.85</v>
      </c>
    </row>
    <row r="63" spans="1:10" ht="15.75" x14ac:dyDescent="0.25">
      <c r="A63" s="2">
        <v>45170</v>
      </c>
      <c r="B63" s="1" t="s">
        <v>15</v>
      </c>
      <c r="C63" s="3">
        <v>17857.142857142859</v>
      </c>
      <c r="D63" s="1">
        <v>24500</v>
      </c>
      <c r="E63" s="3">
        <v>285.71428571428572</v>
      </c>
      <c r="F63" s="1">
        <v>270</v>
      </c>
      <c r="G63" s="1" t="s">
        <v>18</v>
      </c>
      <c r="H63" s="4">
        <v>0.77</v>
      </c>
      <c r="I63" s="4">
        <v>0.96</v>
      </c>
      <c r="J63" s="4">
        <v>0.78</v>
      </c>
    </row>
    <row r="64" spans="1:10" ht="15.75" x14ac:dyDescent="0.25">
      <c r="A64" s="2">
        <v>45170</v>
      </c>
      <c r="B64" s="1" t="s">
        <v>16</v>
      </c>
      <c r="C64" s="3">
        <v>17857.142857142859</v>
      </c>
      <c r="D64" s="1">
        <v>24500</v>
      </c>
      <c r="E64" s="3">
        <v>285.71428571428572</v>
      </c>
      <c r="F64" s="1">
        <v>285</v>
      </c>
      <c r="G64" s="1" t="s">
        <v>18</v>
      </c>
      <c r="H64" s="4">
        <v>0.78</v>
      </c>
      <c r="I64" s="4">
        <v>0.8</v>
      </c>
      <c r="J64" s="4">
        <v>0.85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Avarage %</vt:lpstr>
      <vt:lpstr>mountly target of sales</vt:lpstr>
      <vt:lpstr>Region Profit</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taufik iskandar</dc:creator>
  <cp:lastModifiedBy>taufik iskandar</cp:lastModifiedBy>
  <dcterms:created xsi:type="dcterms:W3CDTF">2024-03-01T14:06:23Z</dcterms:created>
  <dcterms:modified xsi:type="dcterms:W3CDTF">2024-03-02T15:23:30Z</dcterms:modified>
</cp:coreProperties>
</file>