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34\Desktop\PECSN_Project_Taverna_Mosti_Pianigiani\"/>
    </mc:Choice>
  </mc:AlternateContent>
  <xr:revisionPtr revIDLastSave="0" documentId="13_ncr:1_{DFC0F797-6E02-4EAA-9343-91D8FB4B06E7}" xr6:coauthVersionLast="47" xr6:coauthVersionMax="47" xr10:uidLastSave="{00000000-0000-0000-0000-000000000000}"/>
  <bookViews>
    <workbookView xWindow="-120" yWindow="-120" windowWidth="20730" windowHeight="11040" firstSheet="4" activeTab="6" xr2:uid="{00000000-000D-0000-FFFF-FFFF00000000}"/>
  </bookViews>
  <sheets>
    <sheet name="Verifica Manuale" sheetId="1" r:id="rId1"/>
    <sheet name="2kr Unique Succ Mess" sheetId="3" state="hidden" r:id="rId2"/>
    <sheet name="2kr AVG v2" sheetId="5" state="hidden" r:id="rId3"/>
    <sheet name="2kr AVG" sheetId="4" state="hidden" r:id="rId4"/>
    <sheet name="2kr Unique Succ Mess v2" sheetId="6" r:id="rId5"/>
    <sheet name="AVG Analisi Alternativa" sheetId="7" r:id="rId6"/>
    <sheet name="Warmup Time Analysis" sheetId="8" r:id="rId7"/>
  </sheets>
  <externalReferences>
    <externalReference r:id="rId8"/>
  </externalReferences>
  <definedNames>
    <definedName name="_xlchart.v1.0" hidden="1">'2kr Unique Succ Mess'!$AX$13:$CA$13</definedName>
    <definedName name="_xlchart.v1.1" hidden="1">'2kr Unique Succ Mess'!$AX$14:$CA$14</definedName>
    <definedName name="_xlchart.v1.10" hidden="1">'2kr Unique Succ Mess'!$AX$23:$CA$23</definedName>
    <definedName name="_xlchart.v1.11" hidden="1">'2kr Unique Succ Mess'!$AX$24:$CA$24</definedName>
    <definedName name="_xlchart.v1.12" hidden="1">'2kr Unique Succ Mess'!$AX$25:$CA$25</definedName>
    <definedName name="_xlchart.v1.13" hidden="1">'2kr Unique Succ Mess'!$AX$26:$CA$26</definedName>
    <definedName name="_xlchart.v1.14" hidden="1">'2kr Unique Succ Mess'!$AX$27:$CA$27</definedName>
    <definedName name="_xlchart.v1.15" hidden="1">'2kr Unique Succ Mess'!$AX$28:$CA$28</definedName>
    <definedName name="_xlchart.v1.16" hidden="1">'2kr Unique Succ Mess'!$AX$13:$CA$13</definedName>
    <definedName name="_xlchart.v1.17" hidden="1">'2kr Unique Succ Mess'!$AX$14:$CA$14</definedName>
    <definedName name="_xlchart.v1.18" hidden="1">'2kr Unique Succ Mess'!$AX$15:$CA$15</definedName>
    <definedName name="_xlchart.v1.19" hidden="1">'2kr Unique Succ Mess'!$AX$16:$CA$16</definedName>
    <definedName name="_xlchart.v1.2" hidden="1">'2kr Unique Succ Mess'!$AX$15:$CA$15</definedName>
    <definedName name="_xlchart.v1.20" hidden="1">'2kr Unique Succ Mess'!$AX$17:$CA$17</definedName>
    <definedName name="_xlchart.v1.21" hidden="1">'2kr Unique Succ Mess'!$AX$18:$CA$18</definedName>
    <definedName name="_xlchart.v1.22" hidden="1">'2kr Unique Succ Mess'!$AX$19:$CA$19</definedName>
    <definedName name="_xlchart.v1.23" hidden="1">'2kr Unique Succ Mess'!$AX$20:$CA$20</definedName>
    <definedName name="_xlchart.v1.24" hidden="1">'2kr Unique Succ Mess'!$AX$21:$CA$21</definedName>
    <definedName name="_xlchart.v1.25" hidden="1">'2kr Unique Succ Mess'!$AX$22:$CA$22</definedName>
    <definedName name="_xlchart.v1.26" hidden="1">'2kr Unique Succ Mess'!$AX$23:$CA$23</definedName>
    <definedName name="_xlchart.v1.27" hidden="1">'2kr Unique Succ Mess'!$AX$24:$CA$24</definedName>
    <definedName name="_xlchart.v1.28" hidden="1">'2kr Unique Succ Mess'!$AX$25:$CA$25</definedName>
    <definedName name="_xlchart.v1.29" hidden="1">'2kr Unique Succ Mess'!$AX$26:$CA$26</definedName>
    <definedName name="_xlchart.v1.3" hidden="1">'2kr Unique Succ Mess'!$AX$16:$CA$16</definedName>
    <definedName name="_xlchart.v1.30" hidden="1">'2kr Unique Succ Mess'!$AX$27:$CA$27</definedName>
    <definedName name="_xlchart.v1.31" hidden="1">'2kr Unique Succ Mess'!$AX$28:$CA$28</definedName>
    <definedName name="_xlchart.v1.4" hidden="1">'2kr Unique Succ Mess'!$AX$17:$CA$17</definedName>
    <definedName name="_xlchart.v1.5" hidden="1">'2kr Unique Succ Mess'!$AX$18:$CA$18</definedName>
    <definedName name="_xlchart.v1.6" hidden="1">'2kr Unique Succ Mess'!$AX$19:$CA$19</definedName>
    <definedName name="_xlchart.v1.7" hidden="1">'2kr Unique Succ Mess'!$AX$20:$CA$20</definedName>
    <definedName name="_xlchart.v1.8" hidden="1">'2kr Unique Succ Mess'!$AX$21:$CA$21</definedName>
    <definedName name="_xlchart.v1.9" hidden="1">'2kr Unique Succ Mess'!$AX$22:$CA$22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0" i="6" l="1"/>
  <c r="F61" i="6" s="1"/>
  <c r="F67" i="6"/>
  <c r="F68" i="6"/>
  <c r="F75" i="6"/>
  <c r="F76" i="6"/>
  <c r="F83" i="6"/>
  <c r="F84" i="6"/>
  <c r="F91" i="6"/>
  <c r="F92" i="6"/>
  <c r="F99" i="6"/>
  <c r="F100" i="6"/>
  <c r="F107" i="6"/>
  <c r="F108" i="6"/>
  <c r="F115" i="6"/>
  <c r="F116" i="6"/>
  <c r="F123" i="6"/>
  <c r="F124" i="6"/>
  <c r="F131" i="6"/>
  <c r="F132" i="6"/>
  <c r="F139" i="6"/>
  <c r="F140" i="6"/>
  <c r="F147" i="6"/>
  <c r="F148" i="6"/>
  <c r="F155" i="6"/>
  <c r="F156" i="6"/>
  <c r="F163" i="6"/>
  <c r="F164" i="6"/>
  <c r="F171" i="6"/>
  <c r="F172" i="6"/>
  <c r="F179" i="6"/>
  <c r="F180" i="6"/>
  <c r="F187" i="6"/>
  <c r="F188" i="6"/>
  <c r="F195" i="6"/>
  <c r="F196" i="6"/>
  <c r="F203" i="6"/>
  <c r="F204" i="6"/>
  <c r="F211" i="6"/>
  <c r="F212" i="6"/>
  <c r="F219" i="6"/>
  <c r="F220" i="6"/>
  <c r="F227" i="6"/>
  <c r="F228" i="6"/>
  <c r="F235" i="6"/>
  <c r="F236" i="6"/>
  <c r="F243" i="6"/>
  <c r="F244" i="6"/>
  <c r="F251" i="6"/>
  <c r="F252" i="6"/>
  <c r="F259" i="6"/>
  <c r="F260" i="6"/>
  <c r="F267" i="6"/>
  <c r="F268" i="6"/>
  <c r="F275" i="6"/>
  <c r="F276" i="6"/>
  <c r="F283" i="6"/>
  <c r="F284" i="6"/>
  <c r="F291" i="6"/>
  <c r="F292" i="6"/>
  <c r="F299" i="6"/>
  <c r="F300" i="6"/>
  <c r="F307" i="6"/>
  <c r="F308" i="6"/>
  <c r="F315" i="6"/>
  <c r="F316" i="6"/>
  <c r="F323" i="6"/>
  <c r="F324" i="6"/>
  <c r="F331" i="6"/>
  <c r="F332" i="6"/>
  <c r="F339" i="6"/>
  <c r="F340" i="6"/>
  <c r="F347" i="6"/>
  <c r="F348" i="6"/>
  <c r="F355" i="6"/>
  <c r="F356" i="6"/>
  <c r="F363" i="6"/>
  <c r="F364" i="6"/>
  <c r="F371" i="6"/>
  <c r="F372" i="6"/>
  <c r="F379" i="6"/>
  <c r="F380" i="6"/>
  <c r="F387" i="6"/>
  <c r="F388" i="6"/>
  <c r="F395" i="6"/>
  <c r="F396" i="6"/>
  <c r="F403" i="6"/>
  <c r="F404" i="6"/>
  <c r="F411" i="6"/>
  <c r="F412" i="6"/>
  <c r="F419" i="6"/>
  <c r="F420" i="6"/>
  <c r="F427" i="6"/>
  <c r="F428" i="6"/>
  <c r="F435" i="6"/>
  <c r="F436" i="6"/>
  <c r="F443" i="6"/>
  <c r="F444" i="6"/>
  <c r="F451" i="6"/>
  <c r="F452" i="6"/>
  <c r="F459" i="6"/>
  <c r="F460" i="6"/>
  <c r="F467" i="6"/>
  <c r="F468" i="6"/>
  <c r="F475" i="6"/>
  <c r="F476" i="6"/>
  <c r="F483" i="6"/>
  <c r="F484" i="6"/>
  <c r="F491" i="6"/>
  <c r="F492" i="6"/>
  <c r="F495" i="6"/>
  <c r="F499" i="6"/>
  <c r="F500" i="6"/>
  <c r="F503" i="6"/>
  <c r="F507" i="6"/>
  <c r="F508" i="6"/>
  <c r="F511" i="6"/>
  <c r="F515" i="6"/>
  <c r="F516" i="6"/>
  <c r="F519" i="6"/>
  <c r="F523" i="6"/>
  <c r="F524" i="6"/>
  <c r="F527" i="6"/>
  <c r="F531" i="6"/>
  <c r="F532" i="6"/>
  <c r="F535" i="6"/>
  <c r="F539" i="6"/>
  <c r="F540" i="6"/>
  <c r="C49" i="6"/>
  <c r="C43" i="6" s="1"/>
  <c r="I93" i="6" a="1"/>
  <c r="I93" i="6" s="1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E71" i="6" s="1"/>
  <c r="D72" i="6"/>
  <c r="E72" i="6" s="1"/>
  <c r="D73" i="6"/>
  <c r="E73" i="6" s="1"/>
  <c r="D74" i="6"/>
  <c r="E74" i="6" s="1"/>
  <c r="D75" i="6"/>
  <c r="E75" i="6" s="1"/>
  <c r="D76" i="6"/>
  <c r="E76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E87" i="6" s="1"/>
  <c r="D88" i="6"/>
  <c r="E88" i="6" s="1"/>
  <c r="D89" i="6"/>
  <c r="E89" i="6" s="1"/>
  <c r="D90" i="6"/>
  <c r="E90" i="6" s="1"/>
  <c r="D91" i="6"/>
  <c r="E91" i="6" s="1"/>
  <c r="D92" i="6"/>
  <c r="E92" i="6" s="1"/>
  <c r="D93" i="6"/>
  <c r="E93" i="6" s="1"/>
  <c r="D94" i="6"/>
  <c r="E94" i="6" s="1"/>
  <c r="D95" i="6"/>
  <c r="E95" i="6" s="1"/>
  <c r="D96" i="6"/>
  <c r="E96" i="6" s="1"/>
  <c r="D97" i="6"/>
  <c r="E97" i="6" s="1"/>
  <c r="D98" i="6"/>
  <c r="E98" i="6" s="1"/>
  <c r="D99" i="6"/>
  <c r="E99" i="6" s="1"/>
  <c r="D100" i="6"/>
  <c r="E100" i="6" s="1"/>
  <c r="D101" i="6"/>
  <c r="E101" i="6" s="1"/>
  <c r="D102" i="6"/>
  <c r="E102" i="6" s="1"/>
  <c r="D103" i="6"/>
  <c r="E103" i="6" s="1"/>
  <c r="D104" i="6"/>
  <c r="E104" i="6" s="1"/>
  <c r="D105" i="6"/>
  <c r="E105" i="6" s="1"/>
  <c r="D106" i="6"/>
  <c r="E106" i="6" s="1"/>
  <c r="D107" i="6"/>
  <c r="E107" i="6" s="1"/>
  <c r="D108" i="6"/>
  <c r="E108" i="6" s="1"/>
  <c r="D109" i="6"/>
  <c r="E109" i="6" s="1"/>
  <c r="D110" i="6"/>
  <c r="E110" i="6" s="1"/>
  <c r="D111" i="6"/>
  <c r="E111" i="6" s="1"/>
  <c r="D112" i="6"/>
  <c r="E112" i="6" s="1"/>
  <c r="D113" i="6"/>
  <c r="E113" i="6" s="1"/>
  <c r="D114" i="6"/>
  <c r="E114" i="6" s="1"/>
  <c r="D115" i="6"/>
  <c r="E115" i="6" s="1"/>
  <c r="D116" i="6"/>
  <c r="E116" i="6" s="1"/>
  <c r="D117" i="6"/>
  <c r="E117" i="6" s="1"/>
  <c r="D118" i="6"/>
  <c r="E118" i="6" s="1"/>
  <c r="D119" i="6"/>
  <c r="E119" i="6" s="1"/>
  <c r="D120" i="6"/>
  <c r="E120" i="6" s="1"/>
  <c r="D121" i="6"/>
  <c r="E121" i="6" s="1"/>
  <c r="D122" i="6"/>
  <c r="E122" i="6" s="1"/>
  <c r="D123" i="6"/>
  <c r="E123" i="6" s="1"/>
  <c r="D124" i="6"/>
  <c r="E124" i="6" s="1"/>
  <c r="D125" i="6"/>
  <c r="E125" i="6" s="1"/>
  <c r="D126" i="6"/>
  <c r="E126" i="6" s="1"/>
  <c r="D127" i="6"/>
  <c r="E127" i="6" s="1"/>
  <c r="D128" i="6"/>
  <c r="E128" i="6" s="1"/>
  <c r="D129" i="6"/>
  <c r="E129" i="6" s="1"/>
  <c r="D130" i="6"/>
  <c r="E130" i="6" s="1"/>
  <c r="D131" i="6"/>
  <c r="E131" i="6" s="1"/>
  <c r="D132" i="6"/>
  <c r="E132" i="6" s="1"/>
  <c r="D133" i="6"/>
  <c r="E133" i="6" s="1"/>
  <c r="D134" i="6"/>
  <c r="E134" i="6" s="1"/>
  <c r="D135" i="6"/>
  <c r="E135" i="6" s="1"/>
  <c r="D136" i="6"/>
  <c r="E136" i="6" s="1"/>
  <c r="D137" i="6"/>
  <c r="E137" i="6" s="1"/>
  <c r="D138" i="6"/>
  <c r="E138" i="6" s="1"/>
  <c r="D139" i="6"/>
  <c r="E139" i="6" s="1"/>
  <c r="D140" i="6"/>
  <c r="E140" i="6" s="1"/>
  <c r="D141" i="6"/>
  <c r="E141" i="6" s="1"/>
  <c r="D142" i="6"/>
  <c r="E142" i="6" s="1"/>
  <c r="D143" i="6"/>
  <c r="E143" i="6" s="1"/>
  <c r="D144" i="6"/>
  <c r="E144" i="6" s="1"/>
  <c r="D145" i="6"/>
  <c r="E145" i="6" s="1"/>
  <c r="D146" i="6"/>
  <c r="E146" i="6" s="1"/>
  <c r="D147" i="6"/>
  <c r="E147" i="6" s="1"/>
  <c r="D148" i="6"/>
  <c r="E148" i="6" s="1"/>
  <c r="D149" i="6"/>
  <c r="E149" i="6" s="1"/>
  <c r="D150" i="6"/>
  <c r="E150" i="6" s="1"/>
  <c r="D151" i="6"/>
  <c r="E151" i="6" s="1"/>
  <c r="D152" i="6"/>
  <c r="E152" i="6" s="1"/>
  <c r="D153" i="6"/>
  <c r="E153" i="6" s="1"/>
  <c r="D154" i="6"/>
  <c r="E154" i="6" s="1"/>
  <c r="D155" i="6"/>
  <c r="E155" i="6" s="1"/>
  <c r="D156" i="6"/>
  <c r="E156" i="6" s="1"/>
  <c r="D157" i="6"/>
  <c r="E157" i="6" s="1"/>
  <c r="D158" i="6"/>
  <c r="E158" i="6" s="1"/>
  <c r="D159" i="6"/>
  <c r="E159" i="6" s="1"/>
  <c r="D160" i="6"/>
  <c r="E160" i="6" s="1"/>
  <c r="D161" i="6"/>
  <c r="E161" i="6" s="1"/>
  <c r="D162" i="6"/>
  <c r="E162" i="6" s="1"/>
  <c r="D163" i="6"/>
  <c r="E163" i="6" s="1"/>
  <c r="D164" i="6"/>
  <c r="E164" i="6" s="1"/>
  <c r="D165" i="6"/>
  <c r="E165" i="6" s="1"/>
  <c r="D166" i="6"/>
  <c r="E166" i="6" s="1"/>
  <c r="D167" i="6"/>
  <c r="E167" i="6" s="1"/>
  <c r="D168" i="6"/>
  <c r="E168" i="6" s="1"/>
  <c r="D169" i="6"/>
  <c r="E169" i="6" s="1"/>
  <c r="D170" i="6"/>
  <c r="E170" i="6" s="1"/>
  <c r="D171" i="6"/>
  <c r="E171" i="6" s="1"/>
  <c r="D172" i="6"/>
  <c r="E172" i="6" s="1"/>
  <c r="D173" i="6"/>
  <c r="E173" i="6" s="1"/>
  <c r="D174" i="6"/>
  <c r="E174" i="6" s="1"/>
  <c r="D175" i="6"/>
  <c r="E175" i="6" s="1"/>
  <c r="D176" i="6"/>
  <c r="E176" i="6" s="1"/>
  <c r="D177" i="6"/>
  <c r="E177" i="6" s="1"/>
  <c r="D178" i="6"/>
  <c r="E178" i="6" s="1"/>
  <c r="D179" i="6"/>
  <c r="E179" i="6" s="1"/>
  <c r="D180" i="6"/>
  <c r="E180" i="6" s="1"/>
  <c r="D181" i="6"/>
  <c r="E181" i="6" s="1"/>
  <c r="D182" i="6"/>
  <c r="E182" i="6" s="1"/>
  <c r="D183" i="6"/>
  <c r="E183" i="6" s="1"/>
  <c r="D184" i="6"/>
  <c r="E184" i="6" s="1"/>
  <c r="D185" i="6"/>
  <c r="E185" i="6" s="1"/>
  <c r="D186" i="6"/>
  <c r="E186" i="6" s="1"/>
  <c r="D187" i="6"/>
  <c r="E187" i="6" s="1"/>
  <c r="D188" i="6"/>
  <c r="E188" i="6" s="1"/>
  <c r="D189" i="6"/>
  <c r="E189" i="6" s="1"/>
  <c r="D190" i="6"/>
  <c r="E190" i="6" s="1"/>
  <c r="D191" i="6"/>
  <c r="E191" i="6" s="1"/>
  <c r="D192" i="6"/>
  <c r="E192" i="6" s="1"/>
  <c r="D193" i="6"/>
  <c r="E193" i="6" s="1"/>
  <c r="D194" i="6"/>
  <c r="E194" i="6" s="1"/>
  <c r="D195" i="6"/>
  <c r="E195" i="6" s="1"/>
  <c r="D196" i="6"/>
  <c r="E196" i="6" s="1"/>
  <c r="D197" i="6"/>
  <c r="E197" i="6" s="1"/>
  <c r="D198" i="6"/>
  <c r="E198" i="6" s="1"/>
  <c r="D199" i="6"/>
  <c r="E199" i="6" s="1"/>
  <c r="D200" i="6"/>
  <c r="E200" i="6" s="1"/>
  <c r="D201" i="6"/>
  <c r="E201" i="6" s="1"/>
  <c r="D202" i="6"/>
  <c r="E202" i="6" s="1"/>
  <c r="D203" i="6"/>
  <c r="E203" i="6" s="1"/>
  <c r="D204" i="6"/>
  <c r="E204" i="6" s="1"/>
  <c r="D205" i="6"/>
  <c r="E205" i="6" s="1"/>
  <c r="D206" i="6"/>
  <c r="E206" i="6" s="1"/>
  <c r="D207" i="6"/>
  <c r="E207" i="6" s="1"/>
  <c r="D208" i="6"/>
  <c r="E208" i="6" s="1"/>
  <c r="D209" i="6"/>
  <c r="E209" i="6" s="1"/>
  <c r="D210" i="6"/>
  <c r="E210" i="6" s="1"/>
  <c r="D211" i="6"/>
  <c r="E211" i="6" s="1"/>
  <c r="D212" i="6"/>
  <c r="E212" i="6" s="1"/>
  <c r="D213" i="6"/>
  <c r="E213" i="6" s="1"/>
  <c r="D214" i="6"/>
  <c r="E214" i="6" s="1"/>
  <c r="D215" i="6"/>
  <c r="E215" i="6" s="1"/>
  <c r="D216" i="6"/>
  <c r="E216" i="6" s="1"/>
  <c r="D217" i="6"/>
  <c r="E217" i="6" s="1"/>
  <c r="D218" i="6"/>
  <c r="E218" i="6" s="1"/>
  <c r="D219" i="6"/>
  <c r="E219" i="6" s="1"/>
  <c r="D220" i="6"/>
  <c r="E220" i="6" s="1"/>
  <c r="D221" i="6"/>
  <c r="E221" i="6" s="1"/>
  <c r="D222" i="6"/>
  <c r="E222" i="6" s="1"/>
  <c r="D223" i="6"/>
  <c r="E223" i="6" s="1"/>
  <c r="D224" i="6"/>
  <c r="E224" i="6" s="1"/>
  <c r="D225" i="6"/>
  <c r="E225" i="6" s="1"/>
  <c r="D226" i="6"/>
  <c r="E226" i="6" s="1"/>
  <c r="D227" i="6"/>
  <c r="E227" i="6" s="1"/>
  <c r="D228" i="6"/>
  <c r="E228" i="6" s="1"/>
  <c r="D229" i="6"/>
  <c r="E229" i="6" s="1"/>
  <c r="D230" i="6"/>
  <c r="E230" i="6" s="1"/>
  <c r="D231" i="6"/>
  <c r="E231" i="6" s="1"/>
  <c r="D232" i="6"/>
  <c r="E232" i="6" s="1"/>
  <c r="D233" i="6"/>
  <c r="E233" i="6" s="1"/>
  <c r="D234" i="6"/>
  <c r="E234" i="6" s="1"/>
  <c r="D235" i="6"/>
  <c r="E235" i="6" s="1"/>
  <c r="D236" i="6"/>
  <c r="E236" i="6" s="1"/>
  <c r="D237" i="6"/>
  <c r="E237" i="6" s="1"/>
  <c r="D238" i="6"/>
  <c r="E238" i="6" s="1"/>
  <c r="D239" i="6"/>
  <c r="E239" i="6" s="1"/>
  <c r="D240" i="6"/>
  <c r="E240" i="6" s="1"/>
  <c r="D241" i="6"/>
  <c r="E241" i="6" s="1"/>
  <c r="D242" i="6"/>
  <c r="E242" i="6" s="1"/>
  <c r="D243" i="6"/>
  <c r="E243" i="6" s="1"/>
  <c r="D244" i="6"/>
  <c r="E244" i="6" s="1"/>
  <c r="D245" i="6"/>
  <c r="E245" i="6" s="1"/>
  <c r="D246" i="6"/>
  <c r="E246" i="6" s="1"/>
  <c r="D247" i="6"/>
  <c r="E247" i="6" s="1"/>
  <c r="D248" i="6"/>
  <c r="E248" i="6" s="1"/>
  <c r="D249" i="6"/>
  <c r="E249" i="6" s="1"/>
  <c r="D250" i="6"/>
  <c r="E250" i="6" s="1"/>
  <c r="D251" i="6"/>
  <c r="E251" i="6" s="1"/>
  <c r="D252" i="6"/>
  <c r="E252" i="6" s="1"/>
  <c r="D253" i="6"/>
  <c r="E253" i="6" s="1"/>
  <c r="D254" i="6"/>
  <c r="E254" i="6" s="1"/>
  <c r="D255" i="6"/>
  <c r="E255" i="6" s="1"/>
  <c r="D256" i="6"/>
  <c r="E256" i="6" s="1"/>
  <c r="D257" i="6"/>
  <c r="E257" i="6" s="1"/>
  <c r="D258" i="6"/>
  <c r="E258" i="6" s="1"/>
  <c r="D259" i="6"/>
  <c r="E259" i="6" s="1"/>
  <c r="D260" i="6"/>
  <c r="E260" i="6" s="1"/>
  <c r="D261" i="6"/>
  <c r="E261" i="6" s="1"/>
  <c r="D262" i="6"/>
  <c r="E262" i="6" s="1"/>
  <c r="D263" i="6"/>
  <c r="E263" i="6" s="1"/>
  <c r="D264" i="6"/>
  <c r="E264" i="6" s="1"/>
  <c r="D265" i="6"/>
  <c r="E265" i="6" s="1"/>
  <c r="D266" i="6"/>
  <c r="E266" i="6" s="1"/>
  <c r="D267" i="6"/>
  <c r="E267" i="6" s="1"/>
  <c r="D268" i="6"/>
  <c r="E268" i="6" s="1"/>
  <c r="D269" i="6"/>
  <c r="E269" i="6" s="1"/>
  <c r="D270" i="6"/>
  <c r="E270" i="6" s="1"/>
  <c r="D271" i="6"/>
  <c r="E271" i="6" s="1"/>
  <c r="D272" i="6"/>
  <c r="E272" i="6" s="1"/>
  <c r="D273" i="6"/>
  <c r="E273" i="6" s="1"/>
  <c r="D274" i="6"/>
  <c r="E274" i="6" s="1"/>
  <c r="D275" i="6"/>
  <c r="E275" i="6" s="1"/>
  <c r="D276" i="6"/>
  <c r="E276" i="6" s="1"/>
  <c r="D277" i="6"/>
  <c r="E277" i="6" s="1"/>
  <c r="D278" i="6"/>
  <c r="E278" i="6" s="1"/>
  <c r="D279" i="6"/>
  <c r="E279" i="6" s="1"/>
  <c r="D280" i="6"/>
  <c r="E280" i="6" s="1"/>
  <c r="D281" i="6"/>
  <c r="E281" i="6" s="1"/>
  <c r="D282" i="6"/>
  <c r="E282" i="6" s="1"/>
  <c r="D283" i="6"/>
  <c r="E283" i="6" s="1"/>
  <c r="D284" i="6"/>
  <c r="E284" i="6" s="1"/>
  <c r="D285" i="6"/>
  <c r="E285" i="6" s="1"/>
  <c r="D286" i="6"/>
  <c r="E286" i="6" s="1"/>
  <c r="D287" i="6"/>
  <c r="E287" i="6" s="1"/>
  <c r="D288" i="6"/>
  <c r="E288" i="6" s="1"/>
  <c r="D289" i="6"/>
  <c r="E289" i="6" s="1"/>
  <c r="D290" i="6"/>
  <c r="E290" i="6" s="1"/>
  <c r="D291" i="6"/>
  <c r="E291" i="6" s="1"/>
  <c r="D292" i="6"/>
  <c r="E292" i="6" s="1"/>
  <c r="D293" i="6"/>
  <c r="E293" i="6" s="1"/>
  <c r="D294" i="6"/>
  <c r="E294" i="6" s="1"/>
  <c r="D295" i="6"/>
  <c r="E295" i="6" s="1"/>
  <c r="D296" i="6"/>
  <c r="E296" i="6" s="1"/>
  <c r="D297" i="6"/>
  <c r="E297" i="6" s="1"/>
  <c r="D298" i="6"/>
  <c r="E298" i="6" s="1"/>
  <c r="D299" i="6"/>
  <c r="E299" i="6" s="1"/>
  <c r="D300" i="6"/>
  <c r="E300" i="6" s="1"/>
  <c r="D301" i="6"/>
  <c r="E301" i="6" s="1"/>
  <c r="D302" i="6"/>
  <c r="E302" i="6" s="1"/>
  <c r="D303" i="6"/>
  <c r="E303" i="6" s="1"/>
  <c r="D304" i="6"/>
  <c r="E304" i="6" s="1"/>
  <c r="D305" i="6"/>
  <c r="E305" i="6" s="1"/>
  <c r="D306" i="6"/>
  <c r="E306" i="6" s="1"/>
  <c r="D307" i="6"/>
  <c r="E307" i="6" s="1"/>
  <c r="D308" i="6"/>
  <c r="E308" i="6" s="1"/>
  <c r="D309" i="6"/>
  <c r="E309" i="6" s="1"/>
  <c r="D310" i="6"/>
  <c r="E310" i="6" s="1"/>
  <c r="D311" i="6"/>
  <c r="E311" i="6" s="1"/>
  <c r="D312" i="6"/>
  <c r="E312" i="6" s="1"/>
  <c r="D313" i="6"/>
  <c r="E313" i="6" s="1"/>
  <c r="D314" i="6"/>
  <c r="E314" i="6" s="1"/>
  <c r="D315" i="6"/>
  <c r="E315" i="6" s="1"/>
  <c r="D316" i="6"/>
  <c r="E316" i="6" s="1"/>
  <c r="D317" i="6"/>
  <c r="E317" i="6" s="1"/>
  <c r="D318" i="6"/>
  <c r="E318" i="6" s="1"/>
  <c r="D319" i="6"/>
  <c r="E319" i="6" s="1"/>
  <c r="D320" i="6"/>
  <c r="E320" i="6" s="1"/>
  <c r="D321" i="6"/>
  <c r="E321" i="6" s="1"/>
  <c r="D322" i="6"/>
  <c r="E322" i="6" s="1"/>
  <c r="D323" i="6"/>
  <c r="E323" i="6" s="1"/>
  <c r="D324" i="6"/>
  <c r="E324" i="6" s="1"/>
  <c r="D325" i="6"/>
  <c r="E325" i="6" s="1"/>
  <c r="D326" i="6"/>
  <c r="E326" i="6" s="1"/>
  <c r="D327" i="6"/>
  <c r="E327" i="6" s="1"/>
  <c r="D328" i="6"/>
  <c r="E328" i="6" s="1"/>
  <c r="D329" i="6"/>
  <c r="E329" i="6" s="1"/>
  <c r="D330" i="6"/>
  <c r="E330" i="6" s="1"/>
  <c r="D331" i="6"/>
  <c r="E331" i="6" s="1"/>
  <c r="D332" i="6"/>
  <c r="E332" i="6" s="1"/>
  <c r="D333" i="6"/>
  <c r="E333" i="6" s="1"/>
  <c r="D334" i="6"/>
  <c r="E334" i="6" s="1"/>
  <c r="D335" i="6"/>
  <c r="E335" i="6" s="1"/>
  <c r="D336" i="6"/>
  <c r="E336" i="6" s="1"/>
  <c r="D337" i="6"/>
  <c r="E337" i="6" s="1"/>
  <c r="D338" i="6"/>
  <c r="E338" i="6" s="1"/>
  <c r="D339" i="6"/>
  <c r="E339" i="6" s="1"/>
  <c r="D340" i="6"/>
  <c r="E340" i="6" s="1"/>
  <c r="D341" i="6"/>
  <c r="E341" i="6" s="1"/>
  <c r="D342" i="6"/>
  <c r="E342" i="6" s="1"/>
  <c r="D343" i="6"/>
  <c r="E343" i="6" s="1"/>
  <c r="D344" i="6"/>
  <c r="E344" i="6" s="1"/>
  <c r="D345" i="6"/>
  <c r="E345" i="6" s="1"/>
  <c r="D346" i="6"/>
  <c r="E346" i="6" s="1"/>
  <c r="D347" i="6"/>
  <c r="E347" i="6" s="1"/>
  <c r="D348" i="6"/>
  <c r="E348" i="6" s="1"/>
  <c r="D349" i="6"/>
  <c r="E349" i="6" s="1"/>
  <c r="D350" i="6"/>
  <c r="E350" i="6" s="1"/>
  <c r="D351" i="6"/>
  <c r="E351" i="6" s="1"/>
  <c r="D352" i="6"/>
  <c r="E352" i="6" s="1"/>
  <c r="D353" i="6"/>
  <c r="E353" i="6" s="1"/>
  <c r="D354" i="6"/>
  <c r="E354" i="6" s="1"/>
  <c r="D355" i="6"/>
  <c r="E355" i="6" s="1"/>
  <c r="D356" i="6"/>
  <c r="E356" i="6" s="1"/>
  <c r="D357" i="6"/>
  <c r="E357" i="6" s="1"/>
  <c r="D358" i="6"/>
  <c r="E358" i="6" s="1"/>
  <c r="D359" i="6"/>
  <c r="E359" i="6" s="1"/>
  <c r="D360" i="6"/>
  <c r="E360" i="6" s="1"/>
  <c r="D361" i="6"/>
  <c r="E361" i="6" s="1"/>
  <c r="D362" i="6"/>
  <c r="E362" i="6" s="1"/>
  <c r="D363" i="6"/>
  <c r="E363" i="6" s="1"/>
  <c r="D364" i="6"/>
  <c r="E364" i="6" s="1"/>
  <c r="D365" i="6"/>
  <c r="E365" i="6" s="1"/>
  <c r="D366" i="6"/>
  <c r="E366" i="6" s="1"/>
  <c r="D367" i="6"/>
  <c r="E367" i="6" s="1"/>
  <c r="D368" i="6"/>
  <c r="E368" i="6" s="1"/>
  <c r="D369" i="6"/>
  <c r="E369" i="6" s="1"/>
  <c r="D370" i="6"/>
  <c r="E370" i="6" s="1"/>
  <c r="D371" i="6"/>
  <c r="E371" i="6" s="1"/>
  <c r="D372" i="6"/>
  <c r="E372" i="6" s="1"/>
  <c r="D373" i="6"/>
  <c r="E373" i="6" s="1"/>
  <c r="D374" i="6"/>
  <c r="E374" i="6" s="1"/>
  <c r="D375" i="6"/>
  <c r="E375" i="6" s="1"/>
  <c r="D376" i="6"/>
  <c r="E376" i="6" s="1"/>
  <c r="D377" i="6"/>
  <c r="E377" i="6" s="1"/>
  <c r="D378" i="6"/>
  <c r="E378" i="6" s="1"/>
  <c r="D379" i="6"/>
  <c r="E379" i="6" s="1"/>
  <c r="D380" i="6"/>
  <c r="E380" i="6" s="1"/>
  <c r="D381" i="6"/>
  <c r="E381" i="6" s="1"/>
  <c r="D382" i="6"/>
  <c r="E382" i="6" s="1"/>
  <c r="D383" i="6"/>
  <c r="E383" i="6" s="1"/>
  <c r="D384" i="6"/>
  <c r="E384" i="6" s="1"/>
  <c r="D385" i="6"/>
  <c r="E385" i="6" s="1"/>
  <c r="D386" i="6"/>
  <c r="E386" i="6" s="1"/>
  <c r="D387" i="6"/>
  <c r="E387" i="6" s="1"/>
  <c r="D388" i="6"/>
  <c r="E388" i="6" s="1"/>
  <c r="D389" i="6"/>
  <c r="E389" i="6" s="1"/>
  <c r="D390" i="6"/>
  <c r="E390" i="6" s="1"/>
  <c r="D391" i="6"/>
  <c r="E391" i="6" s="1"/>
  <c r="D392" i="6"/>
  <c r="E392" i="6" s="1"/>
  <c r="D393" i="6"/>
  <c r="E393" i="6" s="1"/>
  <c r="D394" i="6"/>
  <c r="E394" i="6" s="1"/>
  <c r="D395" i="6"/>
  <c r="E395" i="6" s="1"/>
  <c r="D396" i="6"/>
  <c r="E396" i="6" s="1"/>
  <c r="D397" i="6"/>
  <c r="E397" i="6" s="1"/>
  <c r="D398" i="6"/>
  <c r="E398" i="6" s="1"/>
  <c r="D399" i="6"/>
  <c r="E399" i="6" s="1"/>
  <c r="D400" i="6"/>
  <c r="E400" i="6" s="1"/>
  <c r="D401" i="6"/>
  <c r="E401" i="6" s="1"/>
  <c r="D402" i="6"/>
  <c r="E402" i="6" s="1"/>
  <c r="D403" i="6"/>
  <c r="E403" i="6" s="1"/>
  <c r="D404" i="6"/>
  <c r="E404" i="6" s="1"/>
  <c r="D405" i="6"/>
  <c r="E405" i="6" s="1"/>
  <c r="D406" i="6"/>
  <c r="E406" i="6" s="1"/>
  <c r="D407" i="6"/>
  <c r="E407" i="6" s="1"/>
  <c r="D408" i="6"/>
  <c r="E408" i="6" s="1"/>
  <c r="D409" i="6"/>
  <c r="E409" i="6" s="1"/>
  <c r="D410" i="6"/>
  <c r="E410" i="6" s="1"/>
  <c r="D411" i="6"/>
  <c r="E411" i="6" s="1"/>
  <c r="D412" i="6"/>
  <c r="E412" i="6" s="1"/>
  <c r="D413" i="6"/>
  <c r="E413" i="6" s="1"/>
  <c r="D414" i="6"/>
  <c r="E414" i="6" s="1"/>
  <c r="D415" i="6"/>
  <c r="E415" i="6" s="1"/>
  <c r="D416" i="6"/>
  <c r="E416" i="6" s="1"/>
  <c r="D417" i="6"/>
  <c r="E417" i="6" s="1"/>
  <c r="D418" i="6"/>
  <c r="E418" i="6" s="1"/>
  <c r="D419" i="6"/>
  <c r="E419" i="6" s="1"/>
  <c r="D420" i="6"/>
  <c r="E420" i="6" s="1"/>
  <c r="D421" i="6"/>
  <c r="E421" i="6" s="1"/>
  <c r="D422" i="6"/>
  <c r="E422" i="6" s="1"/>
  <c r="D423" i="6"/>
  <c r="E423" i="6" s="1"/>
  <c r="D424" i="6"/>
  <c r="E424" i="6" s="1"/>
  <c r="D425" i="6"/>
  <c r="E425" i="6" s="1"/>
  <c r="D426" i="6"/>
  <c r="E426" i="6" s="1"/>
  <c r="D427" i="6"/>
  <c r="E427" i="6" s="1"/>
  <c r="D428" i="6"/>
  <c r="E428" i="6" s="1"/>
  <c r="D429" i="6"/>
  <c r="E429" i="6" s="1"/>
  <c r="D430" i="6"/>
  <c r="E430" i="6" s="1"/>
  <c r="D431" i="6"/>
  <c r="E431" i="6" s="1"/>
  <c r="D432" i="6"/>
  <c r="E432" i="6" s="1"/>
  <c r="D433" i="6"/>
  <c r="E433" i="6" s="1"/>
  <c r="D434" i="6"/>
  <c r="E434" i="6" s="1"/>
  <c r="D435" i="6"/>
  <c r="E435" i="6" s="1"/>
  <c r="D436" i="6"/>
  <c r="E436" i="6" s="1"/>
  <c r="D437" i="6"/>
  <c r="E437" i="6" s="1"/>
  <c r="D438" i="6"/>
  <c r="E438" i="6" s="1"/>
  <c r="D439" i="6"/>
  <c r="E439" i="6" s="1"/>
  <c r="D440" i="6"/>
  <c r="E440" i="6" s="1"/>
  <c r="D441" i="6"/>
  <c r="E441" i="6" s="1"/>
  <c r="D442" i="6"/>
  <c r="E442" i="6" s="1"/>
  <c r="D443" i="6"/>
  <c r="E443" i="6" s="1"/>
  <c r="D444" i="6"/>
  <c r="E444" i="6" s="1"/>
  <c r="D445" i="6"/>
  <c r="E445" i="6" s="1"/>
  <c r="D446" i="6"/>
  <c r="E446" i="6" s="1"/>
  <c r="D447" i="6"/>
  <c r="E447" i="6" s="1"/>
  <c r="D448" i="6"/>
  <c r="E448" i="6" s="1"/>
  <c r="D449" i="6"/>
  <c r="E449" i="6" s="1"/>
  <c r="D450" i="6"/>
  <c r="E450" i="6" s="1"/>
  <c r="D451" i="6"/>
  <c r="E451" i="6" s="1"/>
  <c r="D452" i="6"/>
  <c r="E452" i="6" s="1"/>
  <c r="D453" i="6"/>
  <c r="E453" i="6" s="1"/>
  <c r="D454" i="6"/>
  <c r="E454" i="6" s="1"/>
  <c r="D455" i="6"/>
  <c r="E455" i="6" s="1"/>
  <c r="D456" i="6"/>
  <c r="E456" i="6" s="1"/>
  <c r="D457" i="6"/>
  <c r="E457" i="6" s="1"/>
  <c r="D458" i="6"/>
  <c r="E458" i="6" s="1"/>
  <c r="D459" i="6"/>
  <c r="E459" i="6" s="1"/>
  <c r="D460" i="6"/>
  <c r="E460" i="6" s="1"/>
  <c r="D461" i="6"/>
  <c r="E461" i="6" s="1"/>
  <c r="D462" i="6"/>
  <c r="E462" i="6" s="1"/>
  <c r="D463" i="6"/>
  <c r="E463" i="6" s="1"/>
  <c r="D464" i="6"/>
  <c r="E464" i="6" s="1"/>
  <c r="D465" i="6"/>
  <c r="E465" i="6" s="1"/>
  <c r="D466" i="6"/>
  <c r="E466" i="6" s="1"/>
  <c r="D467" i="6"/>
  <c r="E467" i="6" s="1"/>
  <c r="D468" i="6"/>
  <c r="E468" i="6" s="1"/>
  <c r="D469" i="6"/>
  <c r="E469" i="6" s="1"/>
  <c r="D470" i="6"/>
  <c r="E470" i="6" s="1"/>
  <c r="D471" i="6"/>
  <c r="E471" i="6" s="1"/>
  <c r="D472" i="6"/>
  <c r="E472" i="6" s="1"/>
  <c r="D473" i="6"/>
  <c r="E473" i="6" s="1"/>
  <c r="D474" i="6"/>
  <c r="E474" i="6" s="1"/>
  <c r="D475" i="6"/>
  <c r="E475" i="6" s="1"/>
  <c r="D476" i="6"/>
  <c r="E476" i="6" s="1"/>
  <c r="D477" i="6"/>
  <c r="E477" i="6" s="1"/>
  <c r="D478" i="6"/>
  <c r="E478" i="6" s="1"/>
  <c r="D479" i="6"/>
  <c r="E479" i="6" s="1"/>
  <c r="D480" i="6"/>
  <c r="E480" i="6" s="1"/>
  <c r="D481" i="6"/>
  <c r="E481" i="6" s="1"/>
  <c r="D482" i="6"/>
  <c r="E482" i="6" s="1"/>
  <c r="D483" i="6"/>
  <c r="E483" i="6" s="1"/>
  <c r="D484" i="6"/>
  <c r="E484" i="6" s="1"/>
  <c r="D485" i="6"/>
  <c r="E485" i="6" s="1"/>
  <c r="D486" i="6"/>
  <c r="E486" i="6" s="1"/>
  <c r="D487" i="6"/>
  <c r="E487" i="6" s="1"/>
  <c r="D488" i="6"/>
  <c r="E488" i="6" s="1"/>
  <c r="D489" i="6"/>
  <c r="E489" i="6" s="1"/>
  <c r="D490" i="6"/>
  <c r="E490" i="6" s="1"/>
  <c r="D491" i="6"/>
  <c r="E491" i="6" s="1"/>
  <c r="D492" i="6"/>
  <c r="E492" i="6" s="1"/>
  <c r="D493" i="6"/>
  <c r="E493" i="6" s="1"/>
  <c r="D494" i="6"/>
  <c r="E494" i="6" s="1"/>
  <c r="D495" i="6"/>
  <c r="E495" i="6" s="1"/>
  <c r="D496" i="6"/>
  <c r="E496" i="6" s="1"/>
  <c r="D497" i="6"/>
  <c r="E497" i="6" s="1"/>
  <c r="D498" i="6"/>
  <c r="E498" i="6" s="1"/>
  <c r="D499" i="6"/>
  <c r="E499" i="6" s="1"/>
  <c r="D500" i="6"/>
  <c r="E500" i="6" s="1"/>
  <c r="D501" i="6"/>
  <c r="E501" i="6" s="1"/>
  <c r="D502" i="6"/>
  <c r="E502" i="6" s="1"/>
  <c r="D503" i="6"/>
  <c r="E503" i="6" s="1"/>
  <c r="D504" i="6"/>
  <c r="E504" i="6" s="1"/>
  <c r="D505" i="6"/>
  <c r="E505" i="6" s="1"/>
  <c r="D506" i="6"/>
  <c r="E506" i="6" s="1"/>
  <c r="D507" i="6"/>
  <c r="E507" i="6" s="1"/>
  <c r="D508" i="6"/>
  <c r="E508" i="6" s="1"/>
  <c r="D509" i="6"/>
  <c r="E509" i="6" s="1"/>
  <c r="D510" i="6"/>
  <c r="E510" i="6" s="1"/>
  <c r="D511" i="6"/>
  <c r="E511" i="6" s="1"/>
  <c r="D512" i="6"/>
  <c r="E512" i="6" s="1"/>
  <c r="D513" i="6"/>
  <c r="E513" i="6" s="1"/>
  <c r="D514" i="6"/>
  <c r="E514" i="6" s="1"/>
  <c r="D515" i="6"/>
  <c r="E515" i="6" s="1"/>
  <c r="D516" i="6"/>
  <c r="E516" i="6" s="1"/>
  <c r="D517" i="6"/>
  <c r="E517" i="6" s="1"/>
  <c r="D518" i="6"/>
  <c r="E518" i="6" s="1"/>
  <c r="D519" i="6"/>
  <c r="E519" i="6" s="1"/>
  <c r="D520" i="6"/>
  <c r="E520" i="6" s="1"/>
  <c r="D521" i="6"/>
  <c r="E521" i="6" s="1"/>
  <c r="D522" i="6"/>
  <c r="E522" i="6" s="1"/>
  <c r="D523" i="6"/>
  <c r="E523" i="6" s="1"/>
  <c r="D524" i="6"/>
  <c r="E524" i="6" s="1"/>
  <c r="D525" i="6"/>
  <c r="E525" i="6" s="1"/>
  <c r="D526" i="6"/>
  <c r="E526" i="6" s="1"/>
  <c r="D527" i="6"/>
  <c r="E527" i="6" s="1"/>
  <c r="D528" i="6"/>
  <c r="E528" i="6" s="1"/>
  <c r="D529" i="6"/>
  <c r="E529" i="6" s="1"/>
  <c r="D530" i="6"/>
  <c r="E530" i="6" s="1"/>
  <c r="D531" i="6"/>
  <c r="E531" i="6" s="1"/>
  <c r="D532" i="6"/>
  <c r="E532" i="6" s="1"/>
  <c r="D533" i="6"/>
  <c r="E533" i="6" s="1"/>
  <c r="D534" i="6"/>
  <c r="E534" i="6" s="1"/>
  <c r="D535" i="6"/>
  <c r="E535" i="6" s="1"/>
  <c r="D536" i="6"/>
  <c r="E536" i="6" s="1"/>
  <c r="D537" i="6"/>
  <c r="E537" i="6" s="1"/>
  <c r="D538" i="6"/>
  <c r="E538" i="6" s="1"/>
  <c r="D539" i="6"/>
  <c r="E539" i="6" s="1"/>
  <c r="D540" i="6"/>
  <c r="E540" i="6" s="1"/>
  <c r="I92" i="6"/>
  <c r="E61" i="6"/>
  <c r="I91" i="6"/>
  <c r="V33" i="6"/>
  <c r="AG31" i="7"/>
  <c r="C46" i="6"/>
  <c r="AL4" i="7"/>
  <c r="AL5" i="7"/>
  <c r="AL6" i="7"/>
  <c r="AL7" i="7"/>
  <c r="AL8" i="7"/>
  <c r="AL9" i="7"/>
  <c r="AL10" i="7"/>
  <c r="AL11" i="7"/>
  <c r="AL3" i="7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S12" i="6"/>
  <c r="U11" i="6"/>
  <c r="V11" i="6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T11" i="6"/>
  <c r="S31" i="6"/>
  <c r="AI15" i="7"/>
  <c r="AJ4" i="7"/>
  <c r="AJ5" i="7"/>
  <c r="AJ6" i="7"/>
  <c r="AJ7" i="7"/>
  <c r="AJ8" i="7"/>
  <c r="AJ9" i="7"/>
  <c r="AJ10" i="7"/>
  <c r="AJ11" i="7"/>
  <c r="AJ3" i="7"/>
  <c r="AI4" i="7"/>
  <c r="AI5" i="7"/>
  <c r="AI6" i="7"/>
  <c r="AI7" i="7"/>
  <c r="AI8" i="7"/>
  <c r="AI9" i="7"/>
  <c r="AI10" i="7"/>
  <c r="AI11" i="7"/>
  <c r="AI38" i="7"/>
  <c r="AI42" i="7"/>
  <c r="AI3" i="7"/>
  <c r="AH5" i="7"/>
  <c r="AH8" i="7"/>
  <c r="AH10" i="7"/>
  <c r="AG4" i="7"/>
  <c r="AI39" i="7" s="1"/>
  <c r="AG5" i="7"/>
  <c r="AG6" i="7"/>
  <c r="AH6" i="7" s="1"/>
  <c r="AG7" i="7"/>
  <c r="AI40" i="7" s="1"/>
  <c r="AG8" i="7"/>
  <c r="AI43" i="7" s="1"/>
  <c r="AG9" i="7"/>
  <c r="AH9" i="7" s="1"/>
  <c r="AG10" i="7"/>
  <c r="AI41" i="7" s="1"/>
  <c r="AG11" i="7"/>
  <c r="AI44" i="7" s="1"/>
  <c r="AG3" i="7"/>
  <c r="AI36" i="7" s="1"/>
  <c r="B65" i="7"/>
  <c r="S42" i="5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F50" i="7"/>
  <c r="G50" i="7" s="1"/>
  <c r="H50" i="7" s="1"/>
  <c r="I50" i="7" s="1"/>
  <c r="J50" i="7" s="1"/>
  <c r="K50" i="7" s="1"/>
  <c r="L50" i="7" s="1"/>
  <c r="M50" i="7" s="1"/>
  <c r="N50" i="7" s="1"/>
  <c r="O50" i="7" s="1"/>
  <c r="P50" i="7" s="1"/>
  <c r="Q50" i="7" s="1"/>
  <c r="R50" i="7" s="1"/>
  <c r="S50" i="7" s="1"/>
  <c r="T50" i="7" s="1"/>
  <c r="U50" i="7" s="1"/>
  <c r="V50" i="7" s="1"/>
  <c r="W50" i="7" s="1"/>
  <c r="X50" i="7" s="1"/>
  <c r="Y50" i="7" s="1"/>
  <c r="Z50" i="7" s="1"/>
  <c r="AA50" i="7" s="1"/>
  <c r="AB50" i="7" s="1"/>
  <c r="AC50" i="7" s="1"/>
  <c r="AD50" i="7" s="1"/>
  <c r="AE50" i="7" s="1"/>
  <c r="AF50" i="7" s="1"/>
  <c r="AG50" i="7" s="1"/>
  <c r="AH50" i="7" s="1"/>
  <c r="E50" i="7"/>
  <c r="K53" i="7"/>
  <c r="S53" i="7"/>
  <c r="AA53" i="7"/>
  <c r="F54" i="7"/>
  <c r="N54" i="7"/>
  <c r="V54" i="7"/>
  <c r="AD54" i="7"/>
  <c r="E51" i="7"/>
  <c r="D52" i="7"/>
  <c r="D53" i="7"/>
  <c r="D54" i="7"/>
  <c r="D51" i="7"/>
  <c r="F51" i="7"/>
  <c r="G51" i="7"/>
  <c r="H51" i="7"/>
  <c r="I51" i="7"/>
  <c r="J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F53" i="7"/>
  <c r="G53" i="7"/>
  <c r="H53" i="7"/>
  <c r="I53" i="7"/>
  <c r="J53" i="7"/>
  <c r="L53" i="7"/>
  <c r="M53" i="7"/>
  <c r="N53" i="7"/>
  <c r="O53" i="7"/>
  <c r="P53" i="7"/>
  <c r="Q53" i="7"/>
  <c r="R53" i="7"/>
  <c r="T53" i="7"/>
  <c r="U53" i="7"/>
  <c r="V53" i="7"/>
  <c r="W53" i="7"/>
  <c r="X53" i="7"/>
  <c r="Y53" i="7"/>
  <c r="Z53" i="7"/>
  <c r="AB53" i="7"/>
  <c r="AC53" i="7"/>
  <c r="AD53" i="7"/>
  <c r="AE53" i="7"/>
  <c r="AF53" i="7"/>
  <c r="AG53" i="7"/>
  <c r="AH51" i="7"/>
  <c r="E54" i="7"/>
  <c r="G54" i="7"/>
  <c r="H54" i="7"/>
  <c r="I54" i="7"/>
  <c r="J54" i="7"/>
  <c r="K54" i="7"/>
  <c r="L54" i="7"/>
  <c r="M54" i="7"/>
  <c r="O54" i="7"/>
  <c r="P54" i="7"/>
  <c r="Q54" i="7"/>
  <c r="R54" i="7"/>
  <c r="S54" i="7"/>
  <c r="T54" i="7"/>
  <c r="T59" i="7" s="1"/>
  <c r="U54" i="7"/>
  <c r="W54" i="7"/>
  <c r="X54" i="7"/>
  <c r="Y54" i="7"/>
  <c r="Z54" i="7"/>
  <c r="AA54" i="7"/>
  <c r="AB54" i="7"/>
  <c r="AC54" i="7"/>
  <c r="AE54" i="7"/>
  <c r="AF54" i="7"/>
  <c r="AG54" i="7"/>
  <c r="AH54" i="7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G507" i="6"/>
  <c r="AG508" i="6"/>
  <c r="AG509" i="6"/>
  <c r="AG510" i="6"/>
  <c r="AG511" i="6"/>
  <c r="AG512" i="6"/>
  <c r="AG513" i="6"/>
  <c r="AG514" i="6"/>
  <c r="AG515" i="6"/>
  <c r="AG516" i="6"/>
  <c r="AG517" i="6"/>
  <c r="AG518" i="6"/>
  <c r="AG519" i="6"/>
  <c r="AG520" i="6"/>
  <c r="AG521" i="6"/>
  <c r="AG522" i="6"/>
  <c r="AG523" i="6"/>
  <c r="AG524" i="6"/>
  <c r="AG525" i="6"/>
  <c r="AG526" i="6"/>
  <c r="AG527" i="6"/>
  <c r="AG528" i="6"/>
  <c r="AG529" i="6"/>
  <c r="AG530" i="6"/>
  <c r="AG531" i="6"/>
  <c r="AG532" i="6"/>
  <c r="AG533" i="6"/>
  <c r="AG534" i="6"/>
  <c r="AG535" i="6"/>
  <c r="AG536" i="6"/>
  <c r="AG537" i="6"/>
  <c r="AG538" i="6"/>
  <c r="AG539" i="6"/>
  <c r="AG540" i="6"/>
  <c r="AG61" i="6"/>
  <c r="AI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F301" i="6"/>
  <c r="AF302" i="6"/>
  <c r="AF303" i="6"/>
  <c r="AF304" i="6"/>
  <c r="AF305" i="6"/>
  <c r="AF306" i="6"/>
  <c r="AF307" i="6"/>
  <c r="AF308" i="6"/>
  <c r="AF309" i="6"/>
  <c r="AF310" i="6"/>
  <c r="AF311" i="6"/>
  <c r="AF312" i="6"/>
  <c r="AF313" i="6"/>
  <c r="AF314" i="6"/>
  <c r="AF315" i="6"/>
  <c r="AF316" i="6"/>
  <c r="AF317" i="6"/>
  <c r="AF318" i="6"/>
  <c r="AF319" i="6"/>
  <c r="AF320" i="6"/>
  <c r="AF321" i="6"/>
  <c r="AF322" i="6"/>
  <c r="AF323" i="6"/>
  <c r="AF324" i="6"/>
  <c r="AF325" i="6"/>
  <c r="AF326" i="6"/>
  <c r="AF327" i="6"/>
  <c r="AF328" i="6"/>
  <c r="AF329" i="6"/>
  <c r="AF330" i="6"/>
  <c r="AF331" i="6"/>
  <c r="AF332" i="6"/>
  <c r="AF333" i="6"/>
  <c r="AF334" i="6"/>
  <c r="AF335" i="6"/>
  <c r="AF336" i="6"/>
  <c r="AF337" i="6"/>
  <c r="AF338" i="6"/>
  <c r="AF339" i="6"/>
  <c r="AF340" i="6"/>
  <c r="AF341" i="6"/>
  <c r="AF342" i="6"/>
  <c r="AF343" i="6"/>
  <c r="AF344" i="6"/>
  <c r="AF345" i="6"/>
  <c r="AF346" i="6"/>
  <c r="AF347" i="6"/>
  <c r="AF348" i="6"/>
  <c r="AF349" i="6"/>
  <c r="AF350" i="6"/>
  <c r="AF351" i="6"/>
  <c r="AF352" i="6"/>
  <c r="AF353" i="6"/>
  <c r="AF354" i="6"/>
  <c r="AF355" i="6"/>
  <c r="AF356" i="6"/>
  <c r="AF357" i="6"/>
  <c r="AF358" i="6"/>
  <c r="AF359" i="6"/>
  <c r="AF360" i="6"/>
  <c r="AF361" i="6"/>
  <c r="AF362" i="6"/>
  <c r="AF363" i="6"/>
  <c r="AF364" i="6"/>
  <c r="AF365" i="6"/>
  <c r="AF366" i="6"/>
  <c r="AF367" i="6"/>
  <c r="AF368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89" i="6"/>
  <c r="AF390" i="6"/>
  <c r="AF391" i="6"/>
  <c r="AF392" i="6"/>
  <c r="AF393" i="6"/>
  <c r="AF394" i="6"/>
  <c r="AF395" i="6"/>
  <c r="AF396" i="6"/>
  <c r="AF397" i="6"/>
  <c r="AF398" i="6"/>
  <c r="AF399" i="6"/>
  <c r="AF400" i="6"/>
  <c r="AF401" i="6"/>
  <c r="AF402" i="6"/>
  <c r="AF403" i="6"/>
  <c r="AF404" i="6"/>
  <c r="AF405" i="6"/>
  <c r="AF406" i="6"/>
  <c r="AF407" i="6"/>
  <c r="AF408" i="6"/>
  <c r="AF409" i="6"/>
  <c r="AF410" i="6"/>
  <c r="AF411" i="6"/>
  <c r="AF412" i="6"/>
  <c r="AF413" i="6"/>
  <c r="AF414" i="6"/>
  <c r="AF415" i="6"/>
  <c r="AF416" i="6"/>
  <c r="AF417" i="6"/>
  <c r="AF418" i="6"/>
  <c r="AF419" i="6"/>
  <c r="AF420" i="6"/>
  <c r="AF421" i="6"/>
  <c r="AF422" i="6"/>
  <c r="AF423" i="6"/>
  <c r="AF424" i="6"/>
  <c r="AF425" i="6"/>
  <c r="AF426" i="6"/>
  <c r="AF427" i="6"/>
  <c r="AF428" i="6"/>
  <c r="AF429" i="6"/>
  <c r="AF430" i="6"/>
  <c r="AF431" i="6"/>
  <c r="AF432" i="6"/>
  <c r="AF433" i="6"/>
  <c r="AF434" i="6"/>
  <c r="AF435" i="6"/>
  <c r="AF436" i="6"/>
  <c r="AF437" i="6"/>
  <c r="AF438" i="6"/>
  <c r="AF439" i="6"/>
  <c r="AF440" i="6"/>
  <c r="AF441" i="6"/>
  <c r="AF442" i="6"/>
  <c r="AF443" i="6"/>
  <c r="AF444" i="6"/>
  <c r="AF445" i="6"/>
  <c r="AF446" i="6"/>
  <c r="AF447" i="6"/>
  <c r="AF448" i="6"/>
  <c r="AF449" i="6"/>
  <c r="AF450" i="6"/>
  <c r="AF451" i="6"/>
  <c r="AF452" i="6"/>
  <c r="AF453" i="6"/>
  <c r="AF454" i="6"/>
  <c r="AF455" i="6"/>
  <c r="AF456" i="6"/>
  <c r="AF457" i="6"/>
  <c r="AF458" i="6"/>
  <c r="AF459" i="6"/>
  <c r="AF460" i="6"/>
  <c r="AF461" i="6"/>
  <c r="AF462" i="6"/>
  <c r="AF463" i="6"/>
  <c r="AF464" i="6"/>
  <c r="AF465" i="6"/>
  <c r="AF466" i="6"/>
  <c r="AF467" i="6"/>
  <c r="AF468" i="6"/>
  <c r="AF469" i="6"/>
  <c r="AF470" i="6"/>
  <c r="AF471" i="6"/>
  <c r="AF472" i="6"/>
  <c r="AF473" i="6"/>
  <c r="AF474" i="6"/>
  <c r="AF475" i="6"/>
  <c r="AF476" i="6"/>
  <c r="AF477" i="6"/>
  <c r="AF478" i="6"/>
  <c r="AF479" i="6"/>
  <c r="AF480" i="6"/>
  <c r="AF481" i="6"/>
  <c r="AF482" i="6"/>
  <c r="AF483" i="6"/>
  <c r="AF484" i="6"/>
  <c r="AF485" i="6"/>
  <c r="AF486" i="6"/>
  <c r="AF487" i="6"/>
  <c r="AF488" i="6"/>
  <c r="AF489" i="6"/>
  <c r="AF490" i="6"/>
  <c r="AF491" i="6"/>
  <c r="AF492" i="6"/>
  <c r="AF493" i="6"/>
  <c r="AF494" i="6"/>
  <c r="AF495" i="6"/>
  <c r="AF496" i="6"/>
  <c r="AF497" i="6"/>
  <c r="AF498" i="6"/>
  <c r="AF499" i="6"/>
  <c r="AF500" i="6"/>
  <c r="AF501" i="6"/>
  <c r="AF502" i="6"/>
  <c r="AF503" i="6"/>
  <c r="AF504" i="6"/>
  <c r="AF505" i="6"/>
  <c r="AF506" i="6"/>
  <c r="AF507" i="6"/>
  <c r="AF508" i="6"/>
  <c r="AF509" i="6"/>
  <c r="AF510" i="6"/>
  <c r="AF511" i="6"/>
  <c r="AF512" i="6"/>
  <c r="AF513" i="6"/>
  <c r="AF514" i="6"/>
  <c r="AF515" i="6"/>
  <c r="AF516" i="6"/>
  <c r="AF517" i="6"/>
  <c r="AF518" i="6"/>
  <c r="AF519" i="6"/>
  <c r="AF520" i="6"/>
  <c r="AF521" i="6"/>
  <c r="AF522" i="6"/>
  <c r="AF523" i="6"/>
  <c r="AF524" i="6"/>
  <c r="AF525" i="6"/>
  <c r="AF526" i="6"/>
  <c r="AF527" i="6"/>
  <c r="AF528" i="6"/>
  <c r="AF529" i="6"/>
  <c r="AF530" i="6"/>
  <c r="AF531" i="6"/>
  <c r="AF532" i="6"/>
  <c r="AF533" i="6"/>
  <c r="AF534" i="6"/>
  <c r="AF535" i="6"/>
  <c r="AF536" i="6"/>
  <c r="AF537" i="6"/>
  <c r="AF538" i="6"/>
  <c r="AF539" i="6"/>
  <c r="AF540" i="6"/>
  <c r="AH61" i="6"/>
  <c r="AF61" i="6" s="1"/>
  <c r="AE61" i="6"/>
  <c r="F538" i="6" l="1"/>
  <c r="F530" i="6"/>
  <c r="F522" i="6"/>
  <c r="F514" i="6"/>
  <c r="F506" i="6"/>
  <c r="F498" i="6"/>
  <c r="F490" i="6"/>
  <c r="F482" i="6"/>
  <c r="F474" i="6"/>
  <c r="F466" i="6"/>
  <c r="F458" i="6"/>
  <c r="F450" i="6"/>
  <c r="F442" i="6"/>
  <c r="F434" i="6"/>
  <c r="F426" i="6"/>
  <c r="F418" i="6"/>
  <c r="F410" i="6"/>
  <c r="F402" i="6"/>
  <c r="F394" i="6"/>
  <c r="F386" i="6"/>
  <c r="F378" i="6"/>
  <c r="F370" i="6"/>
  <c r="F362" i="6"/>
  <c r="F354" i="6"/>
  <c r="F346" i="6"/>
  <c r="F338" i="6"/>
  <c r="F330" i="6"/>
  <c r="F322" i="6"/>
  <c r="F314" i="6"/>
  <c r="F306" i="6"/>
  <c r="F298" i="6"/>
  <c r="F290" i="6"/>
  <c r="F282" i="6"/>
  <c r="F274" i="6"/>
  <c r="F266" i="6"/>
  <c r="F258" i="6"/>
  <c r="F250" i="6"/>
  <c r="F242" i="6"/>
  <c r="F234" i="6"/>
  <c r="F226" i="6"/>
  <c r="F218" i="6"/>
  <c r="F210" i="6"/>
  <c r="F202" i="6"/>
  <c r="F194" i="6"/>
  <c r="F186" i="6"/>
  <c r="F178" i="6"/>
  <c r="F170" i="6"/>
  <c r="F162" i="6"/>
  <c r="F154" i="6"/>
  <c r="F146" i="6"/>
  <c r="F138" i="6"/>
  <c r="F130" i="6"/>
  <c r="F122" i="6"/>
  <c r="F114" i="6"/>
  <c r="F106" i="6"/>
  <c r="F98" i="6"/>
  <c r="F90" i="6"/>
  <c r="F82" i="6"/>
  <c r="F74" i="6"/>
  <c r="F66" i="6"/>
  <c r="F537" i="6"/>
  <c r="F529" i="6"/>
  <c r="F521" i="6"/>
  <c r="F513" i="6"/>
  <c r="F505" i="6"/>
  <c r="F497" i="6"/>
  <c r="F489" i="6"/>
  <c r="F481" i="6"/>
  <c r="F473" i="6"/>
  <c r="F465" i="6"/>
  <c r="F457" i="6"/>
  <c r="F449" i="6"/>
  <c r="F441" i="6"/>
  <c r="F433" i="6"/>
  <c r="F425" i="6"/>
  <c r="F417" i="6"/>
  <c r="F409" i="6"/>
  <c r="F401" i="6"/>
  <c r="F393" i="6"/>
  <c r="F385" i="6"/>
  <c r="F377" i="6"/>
  <c r="F369" i="6"/>
  <c r="F361" i="6"/>
  <c r="F353" i="6"/>
  <c r="F345" i="6"/>
  <c r="F337" i="6"/>
  <c r="F329" i="6"/>
  <c r="F321" i="6"/>
  <c r="F313" i="6"/>
  <c r="F305" i="6"/>
  <c r="F297" i="6"/>
  <c r="F289" i="6"/>
  <c r="F281" i="6"/>
  <c r="F273" i="6"/>
  <c r="F265" i="6"/>
  <c r="F257" i="6"/>
  <c r="F249" i="6"/>
  <c r="F241" i="6"/>
  <c r="F233" i="6"/>
  <c r="F225" i="6"/>
  <c r="F217" i="6"/>
  <c r="F209" i="6"/>
  <c r="F201" i="6"/>
  <c r="F193" i="6"/>
  <c r="F185" i="6"/>
  <c r="F177" i="6"/>
  <c r="F169" i="6"/>
  <c r="F161" i="6"/>
  <c r="F153" i="6"/>
  <c r="F145" i="6"/>
  <c r="F137" i="6"/>
  <c r="F129" i="6"/>
  <c r="F121" i="6"/>
  <c r="F113" i="6"/>
  <c r="F105" i="6"/>
  <c r="F97" i="6"/>
  <c r="F89" i="6"/>
  <c r="F81" i="6"/>
  <c r="F73" i="6"/>
  <c r="F65" i="6"/>
  <c r="F536" i="6"/>
  <c r="F528" i="6"/>
  <c r="F520" i="6"/>
  <c r="F512" i="6"/>
  <c r="F504" i="6"/>
  <c r="F496" i="6"/>
  <c r="F488" i="6"/>
  <c r="F480" i="6"/>
  <c r="F472" i="6"/>
  <c r="F464" i="6"/>
  <c r="F456" i="6"/>
  <c r="F448" i="6"/>
  <c r="F440" i="6"/>
  <c r="F432" i="6"/>
  <c r="F424" i="6"/>
  <c r="F416" i="6"/>
  <c r="F408" i="6"/>
  <c r="F400" i="6"/>
  <c r="F392" i="6"/>
  <c r="F384" i="6"/>
  <c r="F376" i="6"/>
  <c r="F368" i="6"/>
  <c r="F360" i="6"/>
  <c r="F352" i="6"/>
  <c r="F344" i="6"/>
  <c r="F336" i="6"/>
  <c r="F328" i="6"/>
  <c r="F320" i="6"/>
  <c r="F312" i="6"/>
  <c r="F304" i="6"/>
  <c r="F296" i="6"/>
  <c r="F288" i="6"/>
  <c r="F280" i="6"/>
  <c r="F272" i="6"/>
  <c r="F264" i="6"/>
  <c r="F256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487" i="6"/>
  <c r="F479" i="6"/>
  <c r="F471" i="6"/>
  <c r="F463" i="6"/>
  <c r="F455" i="6"/>
  <c r="F447" i="6"/>
  <c r="F439" i="6"/>
  <c r="F431" i="6"/>
  <c r="F423" i="6"/>
  <c r="F415" i="6"/>
  <c r="F407" i="6"/>
  <c r="F399" i="6"/>
  <c r="F391" i="6"/>
  <c r="F383" i="6"/>
  <c r="F375" i="6"/>
  <c r="F367" i="6"/>
  <c r="F359" i="6"/>
  <c r="F351" i="6"/>
  <c r="F343" i="6"/>
  <c r="F335" i="6"/>
  <c r="F327" i="6"/>
  <c r="F319" i="6"/>
  <c r="F311" i="6"/>
  <c r="F303" i="6"/>
  <c r="F295" i="6"/>
  <c r="F287" i="6"/>
  <c r="F279" i="6"/>
  <c r="F271" i="6"/>
  <c r="F263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534" i="6"/>
  <c r="F526" i="6"/>
  <c r="F518" i="6"/>
  <c r="F510" i="6"/>
  <c r="F502" i="6"/>
  <c r="F494" i="6"/>
  <c r="F486" i="6"/>
  <c r="F478" i="6"/>
  <c r="F470" i="6"/>
  <c r="F462" i="6"/>
  <c r="F454" i="6"/>
  <c r="F446" i="6"/>
  <c r="F438" i="6"/>
  <c r="F430" i="6"/>
  <c r="F422" i="6"/>
  <c r="F414" i="6"/>
  <c r="F406" i="6"/>
  <c r="F398" i="6"/>
  <c r="F390" i="6"/>
  <c r="F382" i="6"/>
  <c r="F374" i="6"/>
  <c r="F366" i="6"/>
  <c r="F358" i="6"/>
  <c r="F350" i="6"/>
  <c r="F342" i="6"/>
  <c r="F334" i="6"/>
  <c r="F326" i="6"/>
  <c r="F318" i="6"/>
  <c r="F310" i="6"/>
  <c r="F302" i="6"/>
  <c r="F294" i="6"/>
  <c r="F286" i="6"/>
  <c r="F278" i="6"/>
  <c r="F270" i="6"/>
  <c r="F262" i="6"/>
  <c r="F254" i="6"/>
  <c r="F246" i="6"/>
  <c r="F238" i="6"/>
  <c r="F230" i="6"/>
  <c r="F222" i="6"/>
  <c r="F214" i="6"/>
  <c r="F206" i="6"/>
  <c r="F198" i="6"/>
  <c r="F190" i="6"/>
  <c r="F182" i="6"/>
  <c r="F174" i="6"/>
  <c r="F166" i="6"/>
  <c r="F158" i="6"/>
  <c r="F150" i="6"/>
  <c r="F142" i="6"/>
  <c r="F134" i="6"/>
  <c r="F126" i="6"/>
  <c r="F118" i="6"/>
  <c r="F110" i="6"/>
  <c r="F102" i="6"/>
  <c r="F94" i="6"/>
  <c r="F86" i="6"/>
  <c r="F78" i="6"/>
  <c r="F70" i="6"/>
  <c r="F62" i="6"/>
  <c r="F533" i="6"/>
  <c r="F525" i="6"/>
  <c r="F517" i="6"/>
  <c r="F509" i="6"/>
  <c r="F501" i="6"/>
  <c r="F493" i="6"/>
  <c r="F485" i="6"/>
  <c r="F477" i="6"/>
  <c r="F469" i="6"/>
  <c r="F461" i="6"/>
  <c r="F453" i="6"/>
  <c r="F445" i="6"/>
  <c r="F437" i="6"/>
  <c r="F429" i="6"/>
  <c r="F421" i="6"/>
  <c r="F413" i="6"/>
  <c r="F405" i="6"/>
  <c r="F397" i="6"/>
  <c r="F389" i="6"/>
  <c r="F381" i="6"/>
  <c r="F373" i="6"/>
  <c r="F365" i="6"/>
  <c r="F357" i="6"/>
  <c r="F349" i="6"/>
  <c r="F341" i="6"/>
  <c r="F333" i="6"/>
  <c r="F325" i="6"/>
  <c r="F317" i="6"/>
  <c r="F309" i="6"/>
  <c r="F301" i="6"/>
  <c r="F293" i="6"/>
  <c r="F285" i="6"/>
  <c r="F277" i="6"/>
  <c r="F269" i="6"/>
  <c r="F261" i="6"/>
  <c r="F253" i="6"/>
  <c r="F245" i="6"/>
  <c r="F237" i="6"/>
  <c r="F229" i="6"/>
  <c r="F221" i="6"/>
  <c r="F213" i="6"/>
  <c r="F205" i="6"/>
  <c r="F197" i="6"/>
  <c r="F189" i="6"/>
  <c r="F181" i="6"/>
  <c r="F173" i="6"/>
  <c r="F165" i="6"/>
  <c r="F157" i="6"/>
  <c r="F149" i="6"/>
  <c r="F141" i="6"/>
  <c r="F133" i="6"/>
  <c r="F125" i="6"/>
  <c r="F117" i="6"/>
  <c r="F109" i="6"/>
  <c r="F101" i="6"/>
  <c r="F93" i="6"/>
  <c r="F85" i="6"/>
  <c r="F77" i="6"/>
  <c r="F69" i="6"/>
  <c r="D35" i="6"/>
  <c r="D36" i="6" s="1"/>
  <c r="H35" i="6"/>
  <c r="H36" i="6" s="1"/>
  <c r="K35" i="6"/>
  <c r="L35" i="6"/>
  <c r="L36" i="6" s="1"/>
  <c r="P35" i="6"/>
  <c r="C35" i="6"/>
  <c r="E35" i="6"/>
  <c r="R35" i="6"/>
  <c r="R36" i="6" s="1"/>
  <c r="J35" i="6"/>
  <c r="J36" i="6" s="1"/>
  <c r="Q35" i="6"/>
  <c r="Q36" i="6" s="1"/>
  <c r="I35" i="6"/>
  <c r="O35" i="6"/>
  <c r="O36" i="6" s="1"/>
  <c r="G35" i="6"/>
  <c r="N35" i="6"/>
  <c r="N36" i="6" s="1"/>
  <c r="F35" i="6"/>
  <c r="F36" i="6" s="1"/>
  <c r="M35" i="6"/>
  <c r="M36" i="6" s="1"/>
  <c r="P36" i="6"/>
  <c r="I36" i="6"/>
  <c r="G36" i="6"/>
  <c r="E36" i="6"/>
  <c r="C36" i="6"/>
  <c r="K36" i="6"/>
  <c r="AK10" i="7"/>
  <c r="AJ41" i="7" s="1"/>
  <c r="B66" i="7"/>
  <c r="AH3" i="7"/>
  <c r="AH4" i="7"/>
  <c r="AH11" i="7"/>
  <c r="AI37" i="7"/>
  <c r="AH7" i="7"/>
  <c r="AK8" i="7"/>
  <c r="AJ43" i="7" s="1"/>
  <c r="AK4" i="7"/>
  <c r="AJ39" i="7" s="1"/>
  <c r="AK11" i="7"/>
  <c r="AJ44" i="7" s="1"/>
  <c r="O57" i="7"/>
  <c r="E52" i="7"/>
  <c r="P58" i="7"/>
  <c r="R60" i="7"/>
  <c r="AB57" i="7"/>
  <c r="X60" i="7"/>
  <c r="AA58" i="7"/>
  <c r="S60" i="7"/>
  <c r="Z58" i="7"/>
  <c r="G58" i="7"/>
  <c r="M58" i="7"/>
  <c r="AI54" i="7"/>
  <c r="AT54" i="7" s="1"/>
  <c r="U58" i="7"/>
  <c r="X58" i="7"/>
  <c r="S58" i="7"/>
  <c r="R57" i="7"/>
  <c r="J57" i="7"/>
  <c r="O58" i="7"/>
  <c r="P60" i="7"/>
  <c r="W57" i="7"/>
  <c r="R58" i="7"/>
  <c r="J58" i="7"/>
  <c r="O59" i="7"/>
  <c r="G57" i="7"/>
  <c r="AH58" i="7"/>
  <c r="T57" i="7"/>
  <c r="AB58" i="7"/>
  <c r="T58" i="7"/>
  <c r="AF60" i="7"/>
  <c r="J60" i="7"/>
  <c r="G59" i="7"/>
  <c r="AC58" i="7"/>
  <c r="AA60" i="7"/>
  <c r="H60" i="7"/>
  <c r="Z57" i="7"/>
  <c r="Z60" i="7"/>
  <c r="AE59" i="7"/>
  <c r="AF58" i="7"/>
  <c r="AG57" i="7"/>
  <c r="Y57" i="7"/>
  <c r="Q57" i="7"/>
  <c r="I57" i="7"/>
  <c r="AB59" i="7"/>
  <c r="H58" i="7"/>
  <c r="AF57" i="7"/>
  <c r="X57" i="7"/>
  <c r="P57" i="7"/>
  <c r="H57" i="7"/>
  <c r="W59" i="7"/>
  <c r="AE57" i="7"/>
  <c r="AE58" i="7"/>
  <c r="W58" i="7"/>
  <c r="AD58" i="7"/>
  <c r="AD60" i="7"/>
  <c r="AD57" i="7"/>
  <c r="AD59" i="7"/>
  <c r="V58" i="7"/>
  <c r="V60" i="7"/>
  <c r="V57" i="7"/>
  <c r="V59" i="7"/>
  <c r="N58" i="7"/>
  <c r="N60" i="7"/>
  <c r="N57" i="7"/>
  <c r="N59" i="7"/>
  <c r="F58" i="7"/>
  <c r="F59" i="7"/>
  <c r="F60" i="7"/>
  <c r="F57" i="7"/>
  <c r="AG60" i="7"/>
  <c r="Y60" i="7"/>
  <c r="Q60" i="7"/>
  <c r="I60" i="7"/>
  <c r="AC59" i="7"/>
  <c r="U59" i="7"/>
  <c r="M59" i="7"/>
  <c r="AG58" i="7"/>
  <c r="Y58" i="7"/>
  <c r="Q58" i="7"/>
  <c r="I58" i="7"/>
  <c r="AC57" i="7"/>
  <c r="U57" i="7"/>
  <c r="M57" i="7"/>
  <c r="AE60" i="7"/>
  <c r="W60" i="7"/>
  <c r="O60" i="7"/>
  <c r="G60" i="7"/>
  <c r="AA59" i="7"/>
  <c r="S59" i="7"/>
  <c r="AA57" i="7"/>
  <c r="S57" i="7"/>
  <c r="Z59" i="7"/>
  <c r="R59" i="7"/>
  <c r="J59" i="7"/>
  <c r="AC60" i="7"/>
  <c r="U60" i="7"/>
  <c r="M60" i="7"/>
  <c r="AG59" i="7"/>
  <c r="Y59" i="7"/>
  <c r="Q59" i="7"/>
  <c r="I59" i="7"/>
  <c r="AB60" i="7"/>
  <c r="T60" i="7"/>
  <c r="AF59" i="7"/>
  <c r="X59" i="7"/>
  <c r="P59" i="7"/>
  <c r="H59" i="7"/>
  <c r="B67" i="7"/>
  <c r="AH53" i="7"/>
  <c r="AH59" i="7" s="1"/>
  <c r="L51" i="7"/>
  <c r="L58" i="7" s="1"/>
  <c r="E53" i="7"/>
  <c r="K51" i="7"/>
  <c r="K60" i="7" s="1"/>
  <c r="AH33" i="7"/>
  <c r="AJ33" i="7" s="1"/>
  <c r="AH32" i="7"/>
  <c r="AH26" i="7"/>
  <c r="AJ26" i="7" s="1"/>
  <c r="AH30" i="7"/>
  <c r="AJ30" i="7" s="1"/>
  <c r="AH25" i="7"/>
  <c r="AJ25" i="7" s="1"/>
  <c r="AH29" i="7"/>
  <c r="AJ29" i="7" s="1"/>
  <c r="AG27" i="7"/>
  <c r="AH28" i="7"/>
  <c r="AH27" i="7"/>
  <c r="AH31" i="7"/>
  <c r="AG28" i="7"/>
  <c r="AG32" i="7"/>
  <c r="AG25" i="7"/>
  <c r="AG29" i="7"/>
  <c r="AG33" i="7"/>
  <c r="AG26" i="7"/>
  <c r="AG30" i="7"/>
  <c r="AW13" i="6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C39" i="5"/>
  <c r="C38" i="5"/>
  <c r="C40" i="5" s="1"/>
  <c r="AW28" i="5"/>
  <c r="BX28" i="5" s="1"/>
  <c r="R28" i="5"/>
  <c r="Q28" i="5"/>
  <c r="O28" i="5"/>
  <c r="M28" i="5"/>
  <c r="L28" i="5"/>
  <c r="K28" i="5"/>
  <c r="J28" i="5"/>
  <c r="I28" i="5"/>
  <c r="P28" i="5" s="1"/>
  <c r="H28" i="5"/>
  <c r="N28" i="5" s="1"/>
  <c r="AW27" i="5"/>
  <c r="CA27" i="5" s="1"/>
  <c r="R27" i="5"/>
  <c r="O27" i="5"/>
  <c r="M27" i="5"/>
  <c r="L27" i="5"/>
  <c r="K27" i="5"/>
  <c r="Q27" i="5" s="1"/>
  <c r="J27" i="5"/>
  <c r="I27" i="5"/>
  <c r="P27" i="5" s="1"/>
  <c r="H27" i="5"/>
  <c r="N27" i="5" s="1"/>
  <c r="BW26" i="5"/>
  <c r="BH26" i="5"/>
  <c r="AW26" i="5"/>
  <c r="CA26" i="5" s="1"/>
  <c r="R26" i="5"/>
  <c r="N26" i="5"/>
  <c r="M26" i="5"/>
  <c r="L26" i="5"/>
  <c r="K26" i="5"/>
  <c r="Q26" i="5" s="1"/>
  <c r="J26" i="5"/>
  <c r="I26" i="5"/>
  <c r="P26" i="5" s="1"/>
  <c r="H26" i="5"/>
  <c r="O26" i="5" s="1"/>
  <c r="AW25" i="5"/>
  <c r="BW25" i="5" s="1"/>
  <c r="R25" i="5"/>
  <c r="P25" i="5"/>
  <c r="M25" i="5"/>
  <c r="L25" i="5"/>
  <c r="K25" i="5"/>
  <c r="Q25" i="5" s="1"/>
  <c r="J25" i="5"/>
  <c r="I25" i="5"/>
  <c r="H25" i="5"/>
  <c r="N25" i="5" s="1"/>
  <c r="CA24" i="5"/>
  <c r="BT24" i="5"/>
  <c r="BD24" i="5"/>
  <c r="AW24" i="5"/>
  <c r="BX24" i="5" s="1"/>
  <c r="R24" i="5"/>
  <c r="M24" i="5"/>
  <c r="L24" i="5"/>
  <c r="K24" i="5"/>
  <c r="Q24" i="5" s="1"/>
  <c r="J24" i="5"/>
  <c r="I24" i="5"/>
  <c r="P24" i="5" s="1"/>
  <c r="H24" i="5"/>
  <c r="O24" i="5" s="1"/>
  <c r="AW23" i="5"/>
  <c r="BW23" i="5" s="1"/>
  <c r="R23" i="5"/>
  <c r="M23" i="5"/>
  <c r="L23" i="5"/>
  <c r="K23" i="5"/>
  <c r="Q23" i="5" s="1"/>
  <c r="J23" i="5"/>
  <c r="I23" i="5"/>
  <c r="P23" i="5" s="1"/>
  <c r="H23" i="5"/>
  <c r="N23" i="5" s="1"/>
  <c r="AW22" i="5"/>
  <c r="BX22" i="5" s="1"/>
  <c r="R22" i="5"/>
  <c r="O22" i="5"/>
  <c r="M22" i="5"/>
  <c r="L22" i="5"/>
  <c r="K22" i="5"/>
  <c r="Q22" i="5" s="1"/>
  <c r="J22" i="5"/>
  <c r="I22" i="5"/>
  <c r="P22" i="5" s="1"/>
  <c r="H22" i="5"/>
  <c r="N22" i="5" s="1"/>
  <c r="AW21" i="5"/>
  <c r="CA21" i="5" s="1"/>
  <c r="R21" i="5"/>
  <c r="M21" i="5"/>
  <c r="L21" i="5"/>
  <c r="K21" i="5"/>
  <c r="Q21" i="5" s="1"/>
  <c r="J21" i="5"/>
  <c r="I21" i="5"/>
  <c r="P21" i="5" s="1"/>
  <c r="H21" i="5"/>
  <c r="O21" i="5" s="1"/>
  <c r="AW20" i="5"/>
  <c r="BU20" i="5" s="1"/>
  <c r="R20" i="5"/>
  <c r="O20" i="5"/>
  <c r="N20" i="5"/>
  <c r="M20" i="5"/>
  <c r="L20" i="5"/>
  <c r="K20" i="5"/>
  <c r="Q20" i="5" s="1"/>
  <c r="J20" i="5"/>
  <c r="I20" i="5"/>
  <c r="P20" i="5" s="1"/>
  <c r="H20" i="5"/>
  <c r="AW19" i="5"/>
  <c r="BV19" i="5" s="1"/>
  <c r="R19" i="5"/>
  <c r="Q19" i="5"/>
  <c r="M19" i="5"/>
  <c r="L19" i="5"/>
  <c r="K19" i="5"/>
  <c r="J19" i="5"/>
  <c r="I19" i="5"/>
  <c r="P19" i="5" s="1"/>
  <c r="H19" i="5"/>
  <c r="N19" i="5" s="1"/>
  <c r="AW18" i="5"/>
  <c r="BX18" i="5" s="1"/>
  <c r="R18" i="5"/>
  <c r="O18" i="5"/>
  <c r="M18" i="5"/>
  <c r="L18" i="5"/>
  <c r="K18" i="5"/>
  <c r="Q18" i="5" s="1"/>
  <c r="J18" i="5"/>
  <c r="I18" i="5"/>
  <c r="P18" i="5" s="1"/>
  <c r="H18" i="5"/>
  <c r="N18" i="5" s="1"/>
  <c r="AW17" i="5"/>
  <c r="CA17" i="5" s="1"/>
  <c r="R17" i="5"/>
  <c r="M17" i="5"/>
  <c r="L17" i="5"/>
  <c r="K17" i="5"/>
  <c r="Q17" i="5" s="1"/>
  <c r="J17" i="5"/>
  <c r="I17" i="5"/>
  <c r="P17" i="5" s="1"/>
  <c r="H17" i="5"/>
  <c r="O17" i="5" s="1"/>
  <c r="AW16" i="5"/>
  <c r="BU16" i="5" s="1"/>
  <c r="R16" i="5"/>
  <c r="O16" i="5"/>
  <c r="N16" i="5"/>
  <c r="M16" i="5"/>
  <c r="L16" i="5"/>
  <c r="K16" i="5"/>
  <c r="Q16" i="5" s="1"/>
  <c r="J16" i="5"/>
  <c r="I16" i="5"/>
  <c r="P16" i="5" s="1"/>
  <c r="H16" i="5"/>
  <c r="AW15" i="5"/>
  <c r="BV15" i="5" s="1"/>
  <c r="R15" i="5"/>
  <c r="M15" i="5"/>
  <c r="L15" i="5"/>
  <c r="K15" i="5"/>
  <c r="Q15" i="5" s="1"/>
  <c r="J15" i="5"/>
  <c r="I15" i="5"/>
  <c r="P15" i="5" s="1"/>
  <c r="H15" i="5"/>
  <c r="N15" i="5" s="1"/>
  <c r="AW14" i="5"/>
  <c r="BX14" i="5" s="1"/>
  <c r="R14" i="5"/>
  <c r="Q14" i="5"/>
  <c r="O14" i="5"/>
  <c r="M14" i="5"/>
  <c r="L14" i="5"/>
  <c r="K14" i="5"/>
  <c r="J14" i="5"/>
  <c r="I14" i="5"/>
  <c r="H14" i="5"/>
  <c r="N14" i="5" s="1"/>
  <c r="AW13" i="5"/>
  <c r="CA13" i="5" s="1"/>
  <c r="R13" i="5"/>
  <c r="O13" i="5"/>
  <c r="M13" i="5"/>
  <c r="AP51" i="5" s="1"/>
  <c r="L13" i="5"/>
  <c r="K13" i="5"/>
  <c r="J13" i="5"/>
  <c r="I13" i="5"/>
  <c r="H13" i="5"/>
  <c r="C39" i="6"/>
  <c r="C38" i="6"/>
  <c r="AW28" i="6"/>
  <c r="BZ28" i="6" s="1"/>
  <c r="R28" i="6"/>
  <c r="M28" i="6"/>
  <c r="L28" i="6"/>
  <c r="K28" i="6"/>
  <c r="Q28" i="6" s="1"/>
  <c r="J28" i="6"/>
  <c r="I28" i="6"/>
  <c r="P28" i="6" s="1"/>
  <c r="H28" i="6"/>
  <c r="O28" i="6" s="1"/>
  <c r="AW27" i="6"/>
  <c r="CA27" i="6" s="1"/>
  <c r="R27" i="6"/>
  <c r="M27" i="6"/>
  <c r="L27" i="6"/>
  <c r="K27" i="6"/>
  <c r="Q27" i="6" s="1"/>
  <c r="J27" i="6"/>
  <c r="I27" i="6"/>
  <c r="P27" i="6" s="1"/>
  <c r="H27" i="6"/>
  <c r="N27" i="6" s="1"/>
  <c r="AW26" i="6"/>
  <c r="BU26" i="6" s="1"/>
  <c r="R26" i="6"/>
  <c r="M26" i="6"/>
  <c r="L26" i="6"/>
  <c r="K26" i="6"/>
  <c r="Q26" i="6" s="1"/>
  <c r="J26" i="6"/>
  <c r="I26" i="6"/>
  <c r="P26" i="6" s="1"/>
  <c r="H26" i="6"/>
  <c r="N26" i="6" s="1"/>
  <c r="AW25" i="6"/>
  <c r="BW25" i="6" s="1"/>
  <c r="R25" i="6"/>
  <c r="M25" i="6"/>
  <c r="L25" i="6"/>
  <c r="K25" i="6"/>
  <c r="Q25" i="6" s="1"/>
  <c r="J25" i="6"/>
  <c r="I25" i="6"/>
  <c r="P25" i="6" s="1"/>
  <c r="H25" i="6"/>
  <c r="N25" i="6" s="1"/>
  <c r="AW24" i="6"/>
  <c r="BZ24" i="6" s="1"/>
  <c r="R24" i="6"/>
  <c r="M24" i="6"/>
  <c r="L24" i="6"/>
  <c r="K24" i="6"/>
  <c r="Q24" i="6" s="1"/>
  <c r="J24" i="6"/>
  <c r="I24" i="6"/>
  <c r="P24" i="6" s="1"/>
  <c r="H24" i="6"/>
  <c r="O24" i="6" s="1"/>
  <c r="AW23" i="6"/>
  <c r="R23" i="6"/>
  <c r="M23" i="6"/>
  <c r="L23" i="6"/>
  <c r="K23" i="6"/>
  <c r="Q23" i="6" s="1"/>
  <c r="J23" i="6"/>
  <c r="I23" i="6"/>
  <c r="P23" i="6" s="1"/>
  <c r="H23" i="6"/>
  <c r="O23" i="6" s="1"/>
  <c r="AW22" i="6"/>
  <c r="R22" i="6"/>
  <c r="M22" i="6"/>
  <c r="L22" i="6"/>
  <c r="K22" i="6"/>
  <c r="Q22" i="6" s="1"/>
  <c r="J22" i="6"/>
  <c r="I22" i="6"/>
  <c r="P22" i="6" s="1"/>
  <c r="H22" i="6"/>
  <c r="O22" i="6" s="1"/>
  <c r="AW21" i="6"/>
  <c r="R21" i="6"/>
  <c r="M21" i="6"/>
  <c r="L21" i="6"/>
  <c r="K21" i="6"/>
  <c r="Q21" i="6" s="1"/>
  <c r="J21" i="6"/>
  <c r="I21" i="6"/>
  <c r="P21" i="6" s="1"/>
  <c r="H21" i="6"/>
  <c r="N21" i="6" s="1"/>
  <c r="AW20" i="6"/>
  <c r="R20" i="6"/>
  <c r="M20" i="6"/>
  <c r="L20" i="6"/>
  <c r="K20" i="6"/>
  <c r="Q20" i="6" s="1"/>
  <c r="J20" i="6"/>
  <c r="I20" i="6"/>
  <c r="P20" i="6" s="1"/>
  <c r="H20" i="6"/>
  <c r="O20" i="6" s="1"/>
  <c r="AW19" i="6"/>
  <c r="R19" i="6"/>
  <c r="M19" i="6"/>
  <c r="L19" i="6"/>
  <c r="K19" i="6"/>
  <c r="Q19" i="6" s="1"/>
  <c r="J19" i="6"/>
  <c r="I19" i="6"/>
  <c r="P19" i="6" s="1"/>
  <c r="H19" i="6"/>
  <c r="O19" i="6" s="1"/>
  <c r="AW18" i="6"/>
  <c r="R18" i="6"/>
  <c r="M18" i="6"/>
  <c r="L18" i="6"/>
  <c r="K18" i="6"/>
  <c r="Q18" i="6" s="1"/>
  <c r="J18" i="6"/>
  <c r="I18" i="6"/>
  <c r="P18" i="6" s="1"/>
  <c r="H18" i="6"/>
  <c r="N18" i="6" s="1"/>
  <c r="AW17" i="6"/>
  <c r="R17" i="6"/>
  <c r="M17" i="6"/>
  <c r="L17" i="6"/>
  <c r="K17" i="6"/>
  <c r="Q17" i="6" s="1"/>
  <c r="J17" i="6"/>
  <c r="I17" i="6"/>
  <c r="P17" i="6" s="1"/>
  <c r="H17" i="6"/>
  <c r="N17" i="6" s="1"/>
  <c r="AW16" i="6"/>
  <c r="R16" i="6"/>
  <c r="M16" i="6"/>
  <c r="L16" i="6"/>
  <c r="K16" i="6"/>
  <c r="Q16" i="6" s="1"/>
  <c r="J16" i="6"/>
  <c r="I16" i="6"/>
  <c r="P16" i="6" s="1"/>
  <c r="H16" i="6"/>
  <c r="O16" i="6" s="1"/>
  <c r="AW15" i="6"/>
  <c r="R15" i="6"/>
  <c r="M15" i="6"/>
  <c r="L15" i="6"/>
  <c r="K15" i="6"/>
  <c r="Q15" i="6" s="1"/>
  <c r="J15" i="6"/>
  <c r="I15" i="6"/>
  <c r="P15" i="6" s="1"/>
  <c r="H15" i="6"/>
  <c r="N15" i="6" s="1"/>
  <c r="AW14" i="6"/>
  <c r="R14" i="6"/>
  <c r="M14" i="6"/>
  <c r="L14" i="6"/>
  <c r="K14" i="6"/>
  <c r="Q14" i="6" s="1"/>
  <c r="J14" i="6"/>
  <c r="I14" i="6"/>
  <c r="P14" i="6" s="1"/>
  <c r="H14" i="6"/>
  <c r="O14" i="6" s="1"/>
  <c r="R13" i="6"/>
  <c r="R29" i="6" s="1"/>
  <c r="R30" i="6" s="1"/>
  <c r="M13" i="6"/>
  <c r="L13" i="6"/>
  <c r="K13" i="6"/>
  <c r="J13" i="6"/>
  <c r="I13" i="6"/>
  <c r="H13" i="6"/>
  <c r="AI26" i="7" l="1"/>
  <c r="AI31" i="7"/>
  <c r="AJ31" i="7"/>
  <c r="AI32" i="7"/>
  <c r="AJ32" i="7"/>
  <c r="AI27" i="7"/>
  <c r="AJ27" i="7"/>
  <c r="AI30" i="7"/>
  <c r="AI28" i="7"/>
  <c r="AJ28" i="7"/>
  <c r="AI25" i="7"/>
  <c r="AK9" i="7"/>
  <c r="AJ38" i="7" s="1"/>
  <c r="AK3" i="7"/>
  <c r="AJ36" i="7" s="1"/>
  <c r="AI33" i="7"/>
  <c r="H29" i="6"/>
  <c r="H30" i="6" s="1"/>
  <c r="BG23" i="5"/>
  <c r="P13" i="6"/>
  <c r="P29" i="6" s="1"/>
  <c r="P30" i="6" s="1"/>
  <c r="I29" i="6"/>
  <c r="I30" i="6" s="1"/>
  <c r="AX27" i="5"/>
  <c r="AI29" i="7"/>
  <c r="J29" i="6"/>
  <c r="J30" i="6" s="1"/>
  <c r="V47" i="5"/>
  <c r="O15" i="5"/>
  <c r="BW16" i="5"/>
  <c r="BK23" i="5"/>
  <c r="N24" i="5"/>
  <c r="BU25" i="5"/>
  <c r="AK5" i="7"/>
  <c r="AJ42" i="7" s="1"/>
  <c r="AS46" i="5"/>
  <c r="BJ23" i="5"/>
  <c r="K29" i="6"/>
  <c r="K30" i="6" s="1"/>
  <c r="AT47" i="5"/>
  <c r="O23" i="5"/>
  <c r="BU23" i="5"/>
  <c r="F29" i="5"/>
  <c r="F30" i="5" s="1"/>
  <c r="BV13" i="6"/>
  <c r="F29" i="6"/>
  <c r="F30" i="6" s="1"/>
  <c r="G29" i="6"/>
  <c r="G30" i="6" s="1"/>
  <c r="C29" i="6"/>
  <c r="C30" i="6" s="1"/>
  <c r="E29" i="6"/>
  <c r="E30" i="6" s="1"/>
  <c r="D29" i="6"/>
  <c r="D30" i="6" s="1"/>
  <c r="AK7" i="7"/>
  <c r="AJ40" i="7" s="1"/>
  <c r="BY15" i="5"/>
  <c r="L29" i="6"/>
  <c r="L30" i="6" s="1"/>
  <c r="AN49" i="5"/>
  <c r="O19" i="5"/>
  <c r="AQ53" i="5" s="1"/>
  <c r="W56" i="5"/>
  <c r="M29" i="6"/>
  <c r="M30" i="6" s="1"/>
  <c r="BT18" i="5"/>
  <c r="E57" i="7"/>
  <c r="AK6" i="7"/>
  <c r="AJ37" i="7" s="1"/>
  <c r="AN54" i="7"/>
  <c r="BE54" i="7"/>
  <c r="AP54" i="7"/>
  <c r="AX54" i="7"/>
  <c r="AL54" i="7"/>
  <c r="BF54" i="7"/>
  <c r="AI52" i="7"/>
  <c r="AJ52" i="7" s="1"/>
  <c r="E59" i="7"/>
  <c r="AH57" i="7"/>
  <c r="AH60" i="7"/>
  <c r="AI53" i="7"/>
  <c r="E58" i="7"/>
  <c r="E60" i="7"/>
  <c r="L60" i="7"/>
  <c r="K57" i="7"/>
  <c r="K58" i="7"/>
  <c r="K59" i="7"/>
  <c r="L59" i="7"/>
  <c r="AI51" i="7"/>
  <c r="L57" i="7"/>
  <c r="AU54" i="7"/>
  <c r="BB54" i="7"/>
  <c r="AO54" i="7"/>
  <c r="BD54" i="7"/>
  <c r="AZ54" i="7"/>
  <c r="BM54" i="7"/>
  <c r="BI54" i="7"/>
  <c r="AM54" i="7"/>
  <c r="AS54" i="7"/>
  <c r="AR54" i="7"/>
  <c r="BL54" i="7"/>
  <c r="AV54" i="7"/>
  <c r="BC54" i="7"/>
  <c r="BK54" i="7"/>
  <c r="BH54" i="7"/>
  <c r="BA54" i="7"/>
  <c r="BJ54" i="7"/>
  <c r="AQ54" i="7"/>
  <c r="AJ54" i="7"/>
  <c r="AK54" i="7"/>
  <c r="AW54" i="7"/>
  <c r="AY54" i="7"/>
  <c r="BG54" i="7"/>
  <c r="BL52" i="7"/>
  <c r="AW52" i="7"/>
  <c r="CA19" i="6"/>
  <c r="BZ16" i="6"/>
  <c r="BV21" i="6"/>
  <c r="CA15" i="6"/>
  <c r="BU22" i="6"/>
  <c r="BV17" i="6"/>
  <c r="BU18" i="6"/>
  <c r="CA23" i="6"/>
  <c r="O26" i="6"/>
  <c r="CA25" i="6"/>
  <c r="BU14" i="6"/>
  <c r="BA20" i="6"/>
  <c r="BI20" i="6"/>
  <c r="BQ20" i="6"/>
  <c r="BY20" i="6"/>
  <c r="BH20" i="6"/>
  <c r="BX20" i="6"/>
  <c r="BB20" i="6"/>
  <c r="BJ20" i="6"/>
  <c r="BR20" i="6"/>
  <c r="BZ20" i="6"/>
  <c r="BG20" i="6"/>
  <c r="BC20" i="6"/>
  <c r="BK20" i="6"/>
  <c r="BS20" i="6"/>
  <c r="CA20" i="6"/>
  <c r="AY20" i="6"/>
  <c r="BW20" i="6"/>
  <c r="AZ20" i="6"/>
  <c r="BD20" i="6"/>
  <c r="BL20" i="6"/>
  <c r="BT20" i="6"/>
  <c r="BE20" i="6"/>
  <c r="BM20" i="6"/>
  <c r="BU20" i="6"/>
  <c r="BO20" i="6"/>
  <c r="BP20" i="6"/>
  <c r="AX20" i="6"/>
  <c r="BF20" i="6"/>
  <c r="BN20" i="6"/>
  <c r="BV20" i="6"/>
  <c r="BS25" i="6"/>
  <c r="BA18" i="6"/>
  <c r="N19" i="6"/>
  <c r="BO18" i="6"/>
  <c r="O27" i="6"/>
  <c r="N22" i="6"/>
  <c r="BG13" i="6"/>
  <c r="O15" i="6"/>
  <c r="BI13" i="6"/>
  <c r="O18" i="6"/>
  <c r="BQ18" i="6"/>
  <c r="AX15" i="6"/>
  <c r="AY15" i="6"/>
  <c r="N14" i="6"/>
  <c r="BJ13" i="6"/>
  <c r="C40" i="6"/>
  <c r="Q13" i="6"/>
  <c r="Q29" i="6" s="1"/>
  <c r="Q30" i="6" s="1"/>
  <c r="BR26" i="6"/>
  <c r="N23" i="6"/>
  <c r="BN22" i="6"/>
  <c r="BB25" i="6"/>
  <c r="BO22" i="6"/>
  <c r="BC25" i="6"/>
  <c r="BC21" i="6"/>
  <c r="CA21" i="6"/>
  <c r="BN23" i="6"/>
  <c r="AZ13" i="6"/>
  <c r="BG18" i="6"/>
  <c r="BY21" i="6"/>
  <c r="BF22" i="6"/>
  <c r="BG23" i="6"/>
  <c r="AY25" i="6"/>
  <c r="BR25" i="6"/>
  <c r="BP26" i="6"/>
  <c r="BT28" i="6"/>
  <c r="BN15" i="6"/>
  <c r="BR18" i="6"/>
  <c r="BP22" i="6"/>
  <c r="BD24" i="6"/>
  <c r="BD25" i="6"/>
  <c r="BB14" i="6"/>
  <c r="BQ13" i="6"/>
  <c r="BG14" i="6"/>
  <c r="BT15" i="6"/>
  <c r="BZ18" i="6"/>
  <c r="BQ22" i="6"/>
  <c r="BL24" i="6"/>
  <c r="BH25" i="6"/>
  <c r="AX27" i="6"/>
  <c r="BS13" i="6"/>
  <c r="BP14" i="6"/>
  <c r="BV15" i="6"/>
  <c r="AX18" i="6"/>
  <c r="BG21" i="6"/>
  <c r="AZ22" i="6"/>
  <c r="BY22" i="6"/>
  <c r="BT24" i="6"/>
  <c r="BJ25" i="6"/>
  <c r="BN27" i="6"/>
  <c r="BT13" i="6"/>
  <c r="BR14" i="6"/>
  <c r="BO21" i="6"/>
  <c r="BA22" i="6"/>
  <c r="BP25" i="6"/>
  <c r="BB26" i="6"/>
  <c r="BT27" i="6"/>
  <c r="AY13" i="6"/>
  <c r="CA13" i="6"/>
  <c r="BT16" i="6"/>
  <c r="BF18" i="6"/>
  <c r="BQ21" i="6"/>
  <c r="BB22" i="6"/>
  <c r="BQ25" i="6"/>
  <c r="BG26" i="6"/>
  <c r="BR17" i="6"/>
  <c r="BD17" i="6"/>
  <c r="BP17" i="6"/>
  <c r="BZ17" i="6"/>
  <c r="BL19" i="6"/>
  <c r="BH13" i="6"/>
  <c r="BR13" i="6"/>
  <c r="BF14" i="6"/>
  <c r="BQ14" i="6"/>
  <c r="BO15" i="6"/>
  <c r="BG17" i="6"/>
  <c r="BQ17" i="6"/>
  <c r="CA17" i="6"/>
  <c r="BB18" i="6"/>
  <c r="BP18" i="6"/>
  <c r="BN19" i="6"/>
  <c r="BD21" i="6"/>
  <c r="BP21" i="6"/>
  <c r="BZ21" i="6"/>
  <c r="BZ22" i="6"/>
  <c r="BL23" i="6"/>
  <c r="BF26" i="6"/>
  <c r="BQ26" i="6"/>
  <c r="BO27" i="6"/>
  <c r="BH14" i="6"/>
  <c r="BV14" i="6"/>
  <c r="AY17" i="6"/>
  <c r="BI17" i="6"/>
  <c r="BS17" i="6"/>
  <c r="AX19" i="6"/>
  <c r="BT19" i="6"/>
  <c r="BH21" i="6"/>
  <c r="BR21" i="6"/>
  <c r="BO23" i="6"/>
  <c r="BH26" i="6"/>
  <c r="BV26" i="6"/>
  <c r="AY27" i="6"/>
  <c r="BV27" i="6"/>
  <c r="BH17" i="6"/>
  <c r="BK13" i="6"/>
  <c r="BW13" i="6"/>
  <c r="AX14" i="6"/>
  <c r="BI14" i="6"/>
  <c r="BW14" i="6"/>
  <c r="BD15" i="6"/>
  <c r="BW15" i="6"/>
  <c r="AZ17" i="6"/>
  <c r="BJ17" i="6"/>
  <c r="BT17" i="6"/>
  <c r="BH18" i="6"/>
  <c r="BV18" i="6"/>
  <c r="AY19" i="6"/>
  <c r="BV19" i="6"/>
  <c r="AY21" i="6"/>
  <c r="BI21" i="6"/>
  <c r="BS21" i="6"/>
  <c r="BG22" i="6"/>
  <c r="BR22" i="6"/>
  <c r="AX23" i="6"/>
  <c r="BT23" i="6"/>
  <c r="BI25" i="6"/>
  <c r="BT25" i="6"/>
  <c r="AX26" i="6"/>
  <c r="BI26" i="6"/>
  <c r="BW26" i="6"/>
  <c r="BD27" i="6"/>
  <c r="BW27" i="6"/>
  <c r="BB13" i="6"/>
  <c r="BL13" i="6"/>
  <c r="BX13" i="6"/>
  <c r="AY14" i="6"/>
  <c r="BJ14" i="6"/>
  <c r="BX14" i="6"/>
  <c r="BF15" i="6"/>
  <c r="BA17" i="6"/>
  <c r="BK17" i="6"/>
  <c r="BW17" i="6"/>
  <c r="BI18" i="6"/>
  <c r="BW18" i="6"/>
  <c r="BD19" i="6"/>
  <c r="BW19" i="6"/>
  <c r="AZ21" i="6"/>
  <c r="BJ21" i="6"/>
  <c r="BT21" i="6"/>
  <c r="BH22" i="6"/>
  <c r="BV22" i="6"/>
  <c r="AY23" i="6"/>
  <c r="BV23" i="6"/>
  <c r="BX25" i="6"/>
  <c r="AY26" i="6"/>
  <c r="BJ26" i="6"/>
  <c r="BX26" i="6"/>
  <c r="BF27" i="6"/>
  <c r="BA13" i="6"/>
  <c r="BC13" i="6"/>
  <c r="BO13" i="6"/>
  <c r="BY13" i="6"/>
  <c r="AZ14" i="6"/>
  <c r="BN14" i="6"/>
  <c r="BY14" i="6"/>
  <c r="BG15" i="6"/>
  <c r="BD16" i="6"/>
  <c r="BB17" i="6"/>
  <c r="BL17" i="6"/>
  <c r="BX17" i="6"/>
  <c r="AY18" i="6"/>
  <c r="BJ18" i="6"/>
  <c r="BX18" i="6"/>
  <c r="BF19" i="6"/>
  <c r="BA21" i="6"/>
  <c r="BK21" i="6"/>
  <c r="BW21" i="6"/>
  <c r="AX22" i="6"/>
  <c r="BI22" i="6"/>
  <c r="BW22" i="6"/>
  <c r="BD23" i="6"/>
  <c r="BW23" i="6"/>
  <c r="AZ25" i="6"/>
  <c r="BK25" i="6"/>
  <c r="BY25" i="6"/>
  <c r="AZ26" i="6"/>
  <c r="BN26" i="6"/>
  <c r="BY26" i="6"/>
  <c r="BG27" i="6"/>
  <c r="BD28" i="6"/>
  <c r="BO19" i="6"/>
  <c r="BD13" i="6"/>
  <c r="BP13" i="6"/>
  <c r="BZ13" i="6"/>
  <c r="BA14" i="6"/>
  <c r="BO14" i="6"/>
  <c r="BZ14" i="6"/>
  <c r="BL15" i="6"/>
  <c r="BL16" i="6"/>
  <c r="BC17" i="6"/>
  <c r="BO17" i="6"/>
  <c r="BY17" i="6"/>
  <c r="AZ18" i="6"/>
  <c r="BN18" i="6"/>
  <c r="BY18" i="6"/>
  <c r="BG19" i="6"/>
  <c r="BB21" i="6"/>
  <c r="BL21" i="6"/>
  <c r="BX21" i="6"/>
  <c r="AY22" i="6"/>
  <c r="BJ22" i="6"/>
  <c r="BX22" i="6"/>
  <c r="BF23" i="6"/>
  <c r="BA25" i="6"/>
  <c r="BL25" i="6"/>
  <c r="BZ25" i="6"/>
  <c r="BA26" i="6"/>
  <c r="BO26" i="6"/>
  <c r="BZ26" i="6"/>
  <c r="BL27" i="6"/>
  <c r="BL28" i="6"/>
  <c r="BI22" i="5"/>
  <c r="BQ22" i="5"/>
  <c r="BA28" i="5"/>
  <c r="BC28" i="5"/>
  <c r="AZ15" i="5"/>
  <c r="BE27" i="5"/>
  <c r="BG28" i="5"/>
  <c r="BC15" i="5"/>
  <c r="BN27" i="5"/>
  <c r="BQ28" i="5"/>
  <c r="BK15" i="5"/>
  <c r="BA18" i="5"/>
  <c r="BG20" i="5"/>
  <c r="AY23" i="5"/>
  <c r="BQ27" i="5"/>
  <c r="BS28" i="5"/>
  <c r="BQ15" i="5"/>
  <c r="BL18" i="5"/>
  <c r="AZ23" i="5"/>
  <c r="BK24" i="5"/>
  <c r="BC26" i="5"/>
  <c r="BU27" i="5"/>
  <c r="BW28" i="5"/>
  <c r="BA14" i="5"/>
  <c r="BT14" i="5"/>
  <c r="BA15" i="5"/>
  <c r="BO15" i="5"/>
  <c r="BZ15" i="5"/>
  <c r="BQ18" i="5"/>
  <c r="AY19" i="5"/>
  <c r="BJ19" i="5"/>
  <c r="BX19" i="5"/>
  <c r="BO20" i="5"/>
  <c r="BK22" i="5"/>
  <c r="BH23" i="5"/>
  <c r="BV23" i="5"/>
  <c r="BG24" i="5"/>
  <c r="BW24" i="5"/>
  <c r="BY25" i="5"/>
  <c r="BE26" i="5"/>
  <c r="BX26" i="5"/>
  <c r="BC14" i="5"/>
  <c r="BY14" i="5"/>
  <c r="BB15" i="5"/>
  <c r="BP15" i="5"/>
  <c r="CA15" i="5"/>
  <c r="BS18" i="5"/>
  <c r="AZ19" i="5"/>
  <c r="BK19" i="5"/>
  <c r="BY19" i="5"/>
  <c r="BW20" i="5"/>
  <c r="BL22" i="5"/>
  <c r="BI23" i="5"/>
  <c r="CA23" i="5"/>
  <c r="BI24" i="5"/>
  <c r="BY24" i="5"/>
  <c r="BZ25" i="5"/>
  <c r="BG26" i="5"/>
  <c r="BS27" i="5"/>
  <c r="BD28" i="5"/>
  <c r="BT28" i="5"/>
  <c r="AW41" i="5"/>
  <c r="BD14" i="5"/>
  <c r="CA14" i="5"/>
  <c r="BA19" i="5"/>
  <c r="BO19" i="5"/>
  <c r="BZ19" i="5"/>
  <c r="G29" i="5"/>
  <c r="G30" i="5" s="1"/>
  <c r="BI14" i="5"/>
  <c r="BG15" i="5"/>
  <c r="BR15" i="5"/>
  <c r="BC18" i="5"/>
  <c r="BY18" i="5"/>
  <c r="BB19" i="5"/>
  <c r="BP19" i="5"/>
  <c r="CA19" i="5"/>
  <c r="BS22" i="5"/>
  <c r="BL24" i="5"/>
  <c r="BO26" i="5"/>
  <c r="BA27" i="5"/>
  <c r="BV27" i="5"/>
  <c r="BI28" i="5"/>
  <c r="BY28" i="5"/>
  <c r="AW44" i="5"/>
  <c r="BS14" i="5"/>
  <c r="BW19" i="5"/>
  <c r="BK14" i="5"/>
  <c r="BH15" i="5"/>
  <c r="BS15" i="5"/>
  <c r="AY16" i="5"/>
  <c r="BD18" i="5"/>
  <c r="CA18" i="5"/>
  <c r="BC19" i="5"/>
  <c r="BQ19" i="5"/>
  <c r="BA22" i="5"/>
  <c r="BT22" i="5"/>
  <c r="BA23" i="5"/>
  <c r="BQ23" i="5"/>
  <c r="AY24" i="5"/>
  <c r="BO24" i="5"/>
  <c r="BE25" i="5"/>
  <c r="BP26" i="5"/>
  <c r="BC27" i="5"/>
  <c r="BK28" i="5"/>
  <c r="CA28" i="5"/>
  <c r="BI19" i="5"/>
  <c r="BL14" i="5"/>
  <c r="BI15" i="5"/>
  <c r="BW15" i="5"/>
  <c r="BG16" i="5"/>
  <c r="BI18" i="5"/>
  <c r="BG19" i="5"/>
  <c r="BR19" i="5"/>
  <c r="BC22" i="5"/>
  <c r="BY22" i="5"/>
  <c r="BB23" i="5"/>
  <c r="BR23" i="5"/>
  <c r="BA24" i="5"/>
  <c r="BQ24" i="5"/>
  <c r="BI25" i="5"/>
  <c r="AY26" i="5"/>
  <c r="BS26" i="5"/>
  <c r="BL28" i="5"/>
  <c r="C29" i="5"/>
  <c r="C30" i="5" s="1"/>
  <c r="BQ14" i="5"/>
  <c r="AY15" i="5"/>
  <c r="BJ15" i="5"/>
  <c r="BX15" i="5"/>
  <c r="BO16" i="5"/>
  <c r="BK18" i="5"/>
  <c r="BH19" i="5"/>
  <c r="BS19" i="5"/>
  <c r="AY20" i="5"/>
  <c r="BD22" i="5"/>
  <c r="CA22" i="5"/>
  <c r="BC23" i="5"/>
  <c r="BS23" i="5"/>
  <c r="BC24" i="5"/>
  <c r="BS24" i="5"/>
  <c r="BJ25" i="5"/>
  <c r="AZ26" i="5"/>
  <c r="BU26" i="5"/>
  <c r="BF27" i="5"/>
  <c r="AY28" i="5"/>
  <c r="BO28" i="5"/>
  <c r="BU17" i="5"/>
  <c r="AT48" i="5"/>
  <c r="AL48" i="5"/>
  <c r="AD48" i="5"/>
  <c r="V48" i="5"/>
  <c r="AS48" i="5"/>
  <c r="AK48" i="5"/>
  <c r="AC48" i="5"/>
  <c r="U48" i="5"/>
  <c r="AR48" i="5"/>
  <c r="AJ48" i="5"/>
  <c r="AB48" i="5"/>
  <c r="T48" i="5"/>
  <c r="AQ48" i="5"/>
  <c r="AI48" i="5"/>
  <c r="AA48" i="5"/>
  <c r="S48" i="5"/>
  <c r="AP48" i="5"/>
  <c r="AH48" i="5"/>
  <c r="Z48" i="5"/>
  <c r="AO48" i="5"/>
  <c r="AG48" i="5"/>
  <c r="Y48" i="5"/>
  <c r="AV48" i="5"/>
  <c r="AN48" i="5"/>
  <c r="AF48" i="5"/>
  <c r="X48" i="5"/>
  <c r="AT56" i="5"/>
  <c r="AL56" i="5"/>
  <c r="AD56" i="5"/>
  <c r="V56" i="5"/>
  <c r="AS56" i="5"/>
  <c r="AK56" i="5"/>
  <c r="AC56" i="5"/>
  <c r="U56" i="5"/>
  <c r="AR56" i="5"/>
  <c r="AJ56" i="5"/>
  <c r="AB56" i="5"/>
  <c r="T56" i="5"/>
  <c r="AQ56" i="5"/>
  <c r="AI56" i="5"/>
  <c r="AA56" i="5"/>
  <c r="S56" i="5"/>
  <c r="AP56" i="5"/>
  <c r="AH56" i="5"/>
  <c r="Z56" i="5"/>
  <c r="AO56" i="5"/>
  <c r="AG56" i="5"/>
  <c r="Y56" i="5"/>
  <c r="AV56" i="5"/>
  <c r="AN56" i="5"/>
  <c r="AF56" i="5"/>
  <c r="X56" i="5"/>
  <c r="BD13" i="5"/>
  <c r="BL13" i="5"/>
  <c r="BT13" i="5"/>
  <c r="P14" i="5"/>
  <c r="BB14" i="5"/>
  <c r="BJ14" i="5"/>
  <c r="BR14" i="5"/>
  <c r="BZ14" i="5"/>
  <c r="AX16" i="5"/>
  <c r="BF16" i="5"/>
  <c r="BN16" i="5"/>
  <c r="BV16" i="5"/>
  <c r="BD17" i="5"/>
  <c r="BL17" i="5"/>
  <c r="BT17" i="5"/>
  <c r="BB18" i="5"/>
  <c r="BJ18" i="5"/>
  <c r="BR18" i="5"/>
  <c r="BZ18" i="5"/>
  <c r="AX20" i="5"/>
  <c r="BF20" i="5"/>
  <c r="BN20" i="5"/>
  <c r="BV20" i="5"/>
  <c r="BD21" i="5"/>
  <c r="BL21" i="5"/>
  <c r="BT21" i="5"/>
  <c r="BB22" i="5"/>
  <c r="BJ22" i="5"/>
  <c r="BR22" i="5"/>
  <c r="BZ22" i="5"/>
  <c r="O25" i="5"/>
  <c r="BG25" i="5"/>
  <c r="AW43" i="5"/>
  <c r="AL47" i="5"/>
  <c r="AU49" i="5"/>
  <c r="AM49" i="5"/>
  <c r="AE49" i="5"/>
  <c r="W49" i="5"/>
  <c r="AT49" i="5"/>
  <c r="AL49" i="5"/>
  <c r="AD49" i="5"/>
  <c r="V49" i="5"/>
  <c r="AS49" i="5"/>
  <c r="AK49" i="5"/>
  <c r="AC49" i="5"/>
  <c r="U49" i="5"/>
  <c r="AR49" i="5"/>
  <c r="AJ49" i="5"/>
  <c r="AB49" i="5"/>
  <c r="T49" i="5"/>
  <c r="AQ49" i="5"/>
  <c r="AI49" i="5"/>
  <c r="AA49" i="5"/>
  <c r="S49" i="5"/>
  <c r="AP49" i="5"/>
  <c r="AH49" i="5"/>
  <c r="Z49" i="5"/>
  <c r="AO49" i="5"/>
  <c r="AG49" i="5"/>
  <c r="Y49" i="5"/>
  <c r="AV50" i="5"/>
  <c r="AN50" i="5"/>
  <c r="AF50" i="5"/>
  <c r="X50" i="5"/>
  <c r="AU50" i="5"/>
  <c r="AM50" i="5"/>
  <c r="AE50" i="5"/>
  <c r="W50" i="5"/>
  <c r="AT50" i="5"/>
  <c r="AL50" i="5"/>
  <c r="AD50" i="5"/>
  <c r="V50" i="5"/>
  <c r="AS50" i="5"/>
  <c r="AK50" i="5"/>
  <c r="AC50" i="5"/>
  <c r="U50" i="5"/>
  <c r="AR50" i="5"/>
  <c r="AJ50" i="5"/>
  <c r="AB50" i="5"/>
  <c r="T50" i="5"/>
  <c r="AQ50" i="5"/>
  <c r="AI50" i="5"/>
  <c r="AA50" i="5"/>
  <c r="S50" i="5"/>
  <c r="AP50" i="5"/>
  <c r="AH50" i="5"/>
  <c r="Z50" i="5"/>
  <c r="AX13" i="5"/>
  <c r="BF13" i="5"/>
  <c r="BN13" i="5"/>
  <c r="BV13" i="5"/>
  <c r="AZ16" i="5"/>
  <c r="BH16" i="5"/>
  <c r="BP16" i="5"/>
  <c r="BX16" i="5"/>
  <c r="AX17" i="5"/>
  <c r="BF17" i="5"/>
  <c r="BN17" i="5"/>
  <c r="BV17" i="5"/>
  <c r="AZ20" i="5"/>
  <c r="BH20" i="5"/>
  <c r="BP20" i="5"/>
  <c r="BX20" i="5"/>
  <c r="AX21" i="5"/>
  <c r="BF21" i="5"/>
  <c r="BN21" i="5"/>
  <c r="BV21" i="5"/>
  <c r="D29" i="5"/>
  <c r="D30" i="5" s="1"/>
  <c r="D31" i="5" s="1"/>
  <c r="E29" i="5"/>
  <c r="E30" i="5" s="1"/>
  <c r="E31" i="5" s="1"/>
  <c r="U46" i="5"/>
  <c r="W48" i="5"/>
  <c r="Y50" i="5"/>
  <c r="AE56" i="5"/>
  <c r="BM13" i="5"/>
  <c r="BE21" i="5"/>
  <c r="G31" i="5"/>
  <c r="F31" i="5"/>
  <c r="AO51" i="5"/>
  <c r="AG51" i="5"/>
  <c r="Y51" i="5"/>
  <c r="AV51" i="5"/>
  <c r="AN51" i="5"/>
  <c r="AF51" i="5"/>
  <c r="X51" i="5"/>
  <c r="AU51" i="5"/>
  <c r="AM51" i="5"/>
  <c r="AE51" i="5"/>
  <c r="W51" i="5"/>
  <c r="AT51" i="5"/>
  <c r="AL51" i="5"/>
  <c r="AD51" i="5"/>
  <c r="V51" i="5"/>
  <c r="AS51" i="5"/>
  <c r="AK51" i="5"/>
  <c r="AC51" i="5"/>
  <c r="U51" i="5"/>
  <c r="AR51" i="5"/>
  <c r="AJ51" i="5"/>
  <c r="AB51" i="5"/>
  <c r="T51" i="5"/>
  <c r="AQ51" i="5"/>
  <c r="AI51" i="5"/>
  <c r="AA51" i="5"/>
  <c r="S51" i="5"/>
  <c r="AY13" i="5"/>
  <c r="BG13" i="5"/>
  <c r="BO13" i="5"/>
  <c r="BW13" i="5"/>
  <c r="BE14" i="5"/>
  <c r="BM14" i="5"/>
  <c r="BU14" i="5"/>
  <c r="BA16" i="5"/>
  <c r="BI16" i="5"/>
  <c r="BQ16" i="5"/>
  <c r="BY16" i="5"/>
  <c r="AY17" i="5"/>
  <c r="BG17" i="5"/>
  <c r="BO17" i="5"/>
  <c r="BW17" i="5"/>
  <c r="BE18" i="5"/>
  <c r="BM18" i="5"/>
  <c r="BU18" i="5"/>
  <c r="BA20" i="5"/>
  <c r="BI20" i="5"/>
  <c r="BQ20" i="5"/>
  <c r="BY20" i="5"/>
  <c r="AY21" i="5"/>
  <c r="BG21" i="5"/>
  <c r="BO21" i="5"/>
  <c r="BW21" i="5"/>
  <c r="BE22" i="5"/>
  <c r="BM22" i="5"/>
  <c r="BU22" i="5"/>
  <c r="BV25" i="5"/>
  <c r="BN25" i="5"/>
  <c r="BF25" i="5"/>
  <c r="AX25" i="5"/>
  <c r="BT25" i="5"/>
  <c r="BL25" i="5"/>
  <c r="BD25" i="5"/>
  <c r="CA25" i="5"/>
  <c r="BS25" i="5"/>
  <c r="BK25" i="5"/>
  <c r="BC25" i="5"/>
  <c r="BX25" i="5"/>
  <c r="BP25" i="5"/>
  <c r="BH25" i="5"/>
  <c r="AZ25" i="5"/>
  <c r="BM25" i="5"/>
  <c r="AC46" i="5"/>
  <c r="AE48" i="5"/>
  <c r="AG50" i="5"/>
  <c r="AM56" i="5"/>
  <c r="BM17" i="5"/>
  <c r="BU21" i="5"/>
  <c r="N13" i="5"/>
  <c r="AZ13" i="5"/>
  <c r="BH13" i="5"/>
  <c r="BP13" i="5"/>
  <c r="BX13" i="5"/>
  <c r="AX14" i="5"/>
  <c r="BF14" i="5"/>
  <c r="BN14" i="5"/>
  <c r="BV14" i="5"/>
  <c r="BD15" i="5"/>
  <c r="BL15" i="5"/>
  <c r="BT15" i="5"/>
  <c r="BB16" i="5"/>
  <c r="BJ16" i="5"/>
  <c r="BR16" i="5"/>
  <c r="BZ16" i="5"/>
  <c r="N17" i="5"/>
  <c r="AZ17" i="5"/>
  <c r="BH17" i="5"/>
  <c r="BP17" i="5"/>
  <c r="BX17" i="5"/>
  <c r="AX18" i="5"/>
  <c r="BF18" i="5"/>
  <c r="BN18" i="5"/>
  <c r="BV18" i="5"/>
  <c r="BD19" i="5"/>
  <c r="BL19" i="5"/>
  <c r="BT19" i="5"/>
  <c r="BB20" i="5"/>
  <c r="BJ20" i="5"/>
  <c r="BR20" i="5"/>
  <c r="BZ20" i="5"/>
  <c r="N21" i="5"/>
  <c r="AZ21" i="5"/>
  <c r="BH21" i="5"/>
  <c r="BP21" i="5"/>
  <c r="BX21" i="5"/>
  <c r="AX22" i="5"/>
  <c r="BF22" i="5"/>
  <c r="BN22" i="5"/>
  <c r="BV22" i="5"/>
  <c r="BD23" i="5"/>
  <c r="BM23" i="5"/>
  <c r="AY25" i="5"/>
  <c r="BO25" i="5"/>
  <c r="BK26" i="5"/>
  <c r="BI27" i="5"/>
  <c r="BY27" i="5"/>
  <c r="AW45" i="5"/>
  <c r="AK46" i="5"/>
  <c r="AM48" i="5"/>
  <c r="AO50" i="5"/>
  <c r="AU56" i="5"/>
  <c r="BE13" i="5"/>
  <c r="AV49" i="5"/>
  <c r="Z53" i="5"/>
  <c r="AO53" i="5"/>
  <c r="AU53" i="5"/>
  <c r="AM53" i="5"/>
  <c r="AS53" i="5"/>
  <c r="AK53" i="5"/>
  <c r="BA13" i="5"/>
  <c r="BI13" i="5"/>
  <c r="BQ13" i="5"/>
  <c r="BY13" i="5"/>
  <c r="AY14" i="5"/>
  <c r="BG14" i="5"/>
  <c r="BO14" i="5"/>
  <c r="BW14" i="5"/>
  <c r="BE15" i="5"/>
  <c r="BM15" i="5"/>
  <c r="BU15" i="5"/>
  <c r="BC16" i="5"/>
  <c r="BK16" i="5"/>
  <c r="BS16" i="5"/>
  <c r="CA16" i="5"/>
  <c r="BA17" i="5"/>
  <c r="BI17" i="5"/>
  <c r="BQ17" i="5"/>
  <c r="BY17" i="5"/>
  <c r="AY18" i="5"/>
  <c r="BG18" i="5"/>
  <c r="BO18" i="5"/>
  <c r="BW18" i="5"/>
  <c r="BE19" i="5"/>
  <c r="BM19" i="5"/>
  <c r="BU19" i="5"/>
  <c r="BC20" i="5"/>
  <c r="BK20" i="5"/>
  <c r="BS20" i="5"/>
  <c r="CA20" i="5"/>
  <c r="BA21" i="5"/>
  <c r="BI21" i="5"/>
  <c r="BQ21" i="5"/>
  <c r="BY21" i="5"/>
  <c r="AY22" i="5"/>
  <c r="BG22" i="5"/>
  <c r="BO22" i="5"/>
  <c r="BW22" i="5"/>
  <c r="BX23" i="5"/>
  <c r="BP23" i="5"/>
  <c r="BT23" i="5"/>
  <c r="BL23" i="5"/>
  <c r="BE23" i="5"/>
  <c r="BN23" i="5"/>
  <c r="BY23" i="5"/>
  <c r="BA25" i="5"/>
  <c r="BQ25" i="5"/>
  <c r="BT26" i="5"/>
  <c r="BL26" i="5"/>
  <c r="BD26" i="5"/>
  <c r="BZ26" i="5"/>
  <c r="BR26" i="5"/>
  <c r="BJ26" i="5"/>
  <c r="BB26" i="5"/>
  <c r="BY26" i="5"/>
  <c r="BQ26" i="5"/>
  <c r="BI26" i="5"/>
  <c r="BA26" i="5"/>
  <c r="BV26" i="5"/>
  <c r="BN26" i="5"/>
  <c r="BF26" i="5"/>
  <c r="AX26" i="5"/>
  <c r="BM26" i="5"/>
  <c r="BK27" i="5"/>
  <c r="AU48" i="5"/>
  <c r="BU13" i="5"/>
  <c r="AR46" i="5"/>
  <c r="AJ46" i="5"/>
  <c r="AB46" i="5"/>
  <c r="T46" i="5"/>
  <c r="AQ46" i="5"/>
  <c r="AI46" i="5"/>
  <c r="AA46" i="5"/>
  <c r="S46" i="5"/>
  <c r="AP46" i="5"/>
  <c r="AH46" i="5"/>
  <c r="Z46" i="5"/>
  <c r="AO46" i="5"/>
  <c r="AG46" i="5"/>
  <c r="Y46" i="5"/>
  <c r="AV46" i="5"/>
  <c r="AN46" i="5"/>
  <c r="AF46" i="5"/>
  <c r="X46" i="5"/>
  <c r="AU46" i="5"/>
  <c r="AM46" i="5"/>
  <c r="AE46" i="5"/>
  <c r="W46" i="5"/>
  <c r="AT46" i="5"/>
  <c r="AL46" i="5"/>
  <c r="AD46" i="5"/>
  <c r="V46" i="5"/>
  <c r="P13" i="5"/>
  <c r="BB13" i="5"/>
  <c r="BJ13" i="5"/>
  <c r="BR13" i="5"/>
  <c r="BZ13" i="5"/>
  <c r="AZ14" i="5"/>
  <c r="BH14" i="5"/>
  <c r="BP14" i="5"/>
  <c r="AX15" i="5"/>
  <c r="BF15" i="5"/>
  <c r="BN15" i="5"/>
  <c r="BD16" i="5"/>
  <c r="BL16" i="5"/>
  <c r="BT16" i="5"/>
  <c r="BB17" i="5"/>
  <c r="BJ17" i="5"/>
  <c r="BR17" i="5"/>
  <c r="BZ17" i="5"/>
  <c r="AZ18" i="5"/>
  <c r="BH18" i="5"/>
  <c r="BP18" i="5"/>
  <c r="AX19" i="5"/>
  <c r="BF19" i="5"/>
  <c r="BN19" i="5"/>
  <c r="BD20" i="5"/>
  <c r="BL20" i="5"/>
  <c r="BT20" i="5"/>
  <c r="BB21" i="5"/>
  <c r="BJ21" i="5"/>
  <c r="BR21" i="5"/>
  <c r="BZ21" i="5"/>
  <c r="AZ22" i="5"/>
  <c r="BH22" i="5"/>
  <c r="BP22" i="5"/>
  <c r="AX23" i="5"/>
  <c r="BF23" i="5"/>
  <c r="BO23" i="5"/>
  <c r="BZ23" i="5"/>
  <c r="BB25" i="5"/>
  <c r="BR25" i="5"/>
  <c r="BZ27" i="5"/>
  <c r="BR27" i="5"/>
  <c r="BJ27" i="5"/>
  <c r="BB27" i="5"/>
  <c r="BX27" i="5"/>
  <c r="BP27" i="5"/>
  <c r="BH27" i="5"/>
  <c r="AZ27" i="5"/>
  <c r="BW27" i="5"/>
  <c r="BO27" i="5"/>
  <c r="BG27" i="5"/>
  <c r="AY27" i="5"/>
  <c r="BT27" i="5"/>
  <c r="BL27" i="5"/>
  <c r="BD27" i="5"/>
  <c r="BM27" i="5"/>
  <c r="X49" i="5"/>
  <c r="Z51" i="5"/>
  <c r="BE17" i="5"/>
  <c r="BM21" i="5"/>
  <c r="AS47" i="5"/>
  <c r="AK47" i="5"/>
  <c r="AC47" i="5"/>
  <c r="U47" i="5"/>
  <c r="AR47" i="5"/>
  <c r="AJ47" i="5"/>
  <c r="AB47" i="5"/>
  <c r="T47" i="5"/>
  <c r="AQ47" i="5"/>
  <c r="AI47" i="5"/>
  <c r="AA47" i="5"/>
  <c r="S47" i="5"/>
  <c r="AP47" i="5"/>
  <c r="AH47" i="5"/>
  <c r="Z47" i="5"/>
  <c r="AO47" i="5"/>
  <c r="AG47" i="5"/>
  <c r="Y47" i="5"/>
  <c r="AV47" i="5"/>
  <c r="AN47" i="5"/>
  <c r="AF47" i="5"/>
  <c r="X47" i="5"/>
  <c r="AU47" i="5"/>
  <c r="AM47" i="5"/>
  <c r="AE47" i="5"/>
  <c r="W47" i="5"/>
  <c r="Q13" i="5"/>
  <c r="BC13" i="5"/>
  <c r="BK13" i="5"/>
  <c r="BS13" i="5"/>
  <c r="BE16" i="5"/>
  <c r="BM16" i="5"/>
  <c r="BC17" i="5"/>
  <c r="BK17" i="5"/>
  <c r="BS17" i="5"/>
  <c r="BE20" i="5"/>
  <c r="BM20" i="5"/>
  <c r="BC21" i="5"/>
  <c r="BK21" i="5"/>
  <c r="BS21" i="5"/>
  <c r="AW42" i="5"/>
  <c r="AD47" i="5"/>
  <c r="AF49" i="5"/>
  <c r="AH51" i="5"/>
  <c r="BB24" i="5"/>
  <c r="BJ24" i="5"/>
  <c r="BR24" i="5"/>
  <c r="BZ24" i="5"/>
  <c r="BB28" i="5"/>
  <c r="BJ28" i="5"/>
  <c r="BR28" i="5"/>
  <c r="BZ28" i="5"/>
  <c r="BE24" i="5"/>
  <c r="BM24" i="5"/>
  <c r="BU24" i="5"/>
  <c r="BE28" i="5"/>
  <c r="BM28" i="5"/>
  <c r="BU28" i="5"/>
  <c r="AX24" i="5"/>
  <c r="BF24" i="5"/>
  <c r="BN24" i="5"/>
  <c r="BV24" i="5"/>
  <c r="AX28" i="5"/>
  <c r="BF28" i="5"/>
  <c r="BN28" i="5"/>
  <c r="BV28" i="5"/>
  <c r="AZ24" i="5"/>
  <c r="BH24" i="5"/>
  <c r="BP24" i="5"/>
  <c r="AZ28" i="5"/>
  <c r="BH28" i="5"/>
  <c r="BP28" i="5"/>
  <c r="O13" i="6"/>
  <c r="BE15" i="6"/>
  <c r="BM15" i="6"/>
  <c r="BU15" i="6"/>
  <c r="BC16" i="6"/>
  <c r="BK16" i="6"/>
  <c r="BS16" i="6"/>
  <c r="CA16" i="6"/>
  <c r="O17" i="6"/>
  <c r="BE19" i="6"/>
  <c r="BM19" i="6"/>
  <c r="BU19" i="6"/>
  <c r="O21" i="6"/>
  <c r="BE23" i="6"/>
  <c r="BM23" i="6"/>
  <c r="BU23" i="6"/>
  <c r="BC24" i="6"/>
  <c r="BK24" i="6"/>
  <c r="BS24" i="6"/>
  <c r="CA24" i="6"/>
  <c r="O25" i="6"/>
  <c r="BE27" i="6"/>
  <c r="BM27" i="6"/>
  <c r="BU27" i="6"/>
  <c r="BC28" i="6"/>
  <c r="BK28" i="6"/>
  <c r="BS28" i="6"/>
  <c r="CA28" i="6"/>
  <c r="BE16" i="6"/>
  <c r="BM16" i="6"/>
  <c r="BU16" i="6"/>
  <c r="BE24" i="6"/>
  <c r="BM24" i="6"/>
  <c r="BU24" i="6"/>
  <c r="BE28" i="6"/>
  <c r="BM28" i="6"/>
  <c r="BU28" i="6"/>
  <c r="AZ15" i="6"/>
  <c r="BH15" i="6"/>
  <c r="BP15" i="6"/>
  <c r="BX15" i="6"/>
  <c r="AX16" i="6"/>
  <c r="BF16" i="6"/>
  <c r="BN16" i="6"/>
  <c r="BV16" i="6"/>
  <c r="AZ19" i="6"/>
  <c r="BH19" i="6"/>
  <c r="BP19" i="6"/>
  <c r="BX19" i="6"/>
  <c r="AZ23" i="6"/>
  <c r="BH23" i="6"/>
  <c r="BP23" i="6"/>
  <c r="BX23" i="6"/>
  <c r="AX24" i="6"/>
  <c r="BF24" i="6"/>
  <c r="BN24" i="6"/>
  <c r="BV24" i="6"/>
  <c r="AZ27" i="6"/>
  <c r="BH27" i="6"/>
  <c r="BP27" i="6"/>
  <c r="BX27" i="6"/>
  <c r="AX28" i="6"/>
  <c r="BF28" i="6"/>
  <c r="BN28" i="6"/>
  <c r="BV28" i="6"/>
  <c r="BE13" i="6"/>
  <c r="BM13" i="6"/>
  <c r="BU13" i="6"/>
  <c r="BC14" i="6"/>
  <c r="BK14" i="6"/>
  <c r="BS14" i="6"/>
  <c r="CA14" i="6"/>
  <c r="BA15" i="6"/>
  <c r="BI15" i="6"/>
  <c r="BQ15" i="6"/>
  <c r="BY15" i="6"/>
  <c r="AY16" i="6"/>
  <c r="BG16" i="6"/>
  <c r="BO16" i="6"/>
  <c r="BW16" i="6"/>
  <c r="BE17" i="6"/>
  <c r="BM17" i="6"/>
  <c r="BU17" i="6"/>
  <c r="BC18" i="6"/>
  <c r="BK18" i="6"/>
  <c r="BS18" i="6"/>
  <c r="CA18" i="6"/>
  <c r="BA19" i="6"/>
  <c r="BI19" i="6"/>
  <c r="BQ19" i="6"/>
  <c r="BY19" i="6"/>
  <c r="BE21" i="6"/>
  <c r="BM21" i="6"/>
  <c r="BU21" i="6"/>
  <c r="BC22" i="6"/>
  <c r="BK22" i="6"/>
  <c r="BS22" i="6"/>
  <c r="CA22" i="6"/>
  <c r="BA23" i="6"/>
  <c r="BI23" i="6"/>
  <c r="BQ23" i="6"/>
  <c r="BY23" i="6"/>
  <c r="AY24" i="6"/>
  <c r="BG24" i="6"/>
  <c r="BO24" i="6"/>
  <c r="BW24" i="6"/>
  <c r="BE25" i="6"/>
  <c r="BM25" i="6"/>
  <c r="BU25" i="6"/>
  <c r="BC26" i="6"/>
  <c r="BK26" i="6"/>
  <c r="BS26" i="6"/>
  <c r="CA26" i="6"/>
  <c r="BA27" i="6"/>
  <c r="BI27" i="6"/>
  <c r="BQ27" i="6"/>
  <c r="BY27" i="6"/>
  <c r="AY28" i="6"/>
  <c r="BG28" i="6"/>
  <c r="BO28" i="6"/>
  <c r="BW28" i="6"/>
  <c r="AX13" i="6"/>
  <c r="BF13" i="6"/>
  <c r="BN13" i="6"/>
  <c r="BD14" i="6"/>
  <c r="BL14" i="6"/>
  <c r="BT14" i="6"/>
  <c r="BB15" i="6"/>
  <c r="BJ15" i="6"/>
  <c r="BR15" i="6"/>
  <c r="BZ15" i="6"/>
  <c r="N16" i="6"/>
  <c r="AZ16" i="6"/>
  <c r="BH16" i="6"/>
  <c r="BP16" i="6"/>
  <c r="BX16" i="6"/>
  <c r="AX17" i="6"/>
  <c r="BF17" i="6"/>
  <c r="BN17" i="6"/>
  <c r="BD18" i="6"/>
  <c r="BL18" i="6"/>
  <c r="BT18" i="6"/>
  <c r="BB19" i="6"/>
  <c r="BJ19" i="6"/>
  <c r="BR19" i="6"/>
  <c r="BZ19" i="6"/>
  <c r="N20" i="6"/>
  <c r="AX21" i="6"/>
  <c r="BF21" i="6"/>
  <c r="BN21" i="6"/>
  <c r="BD22" i="6"/>
  <c r="BL22" i="6"/>
  <c r="BT22" i="6"/>
  <c r="BB23" i="6"/>
  <c r="BJ23" i="6"/>
  <c r="BR23" i="6"/>
  <c r="BZ23" i="6"/>
  <c r="N24" i="6"/>
  <c r="AZ24" i="6"/>
  <c r="BH24" i="6"/>
  <c r="BP24" i="6"/>
  <c r="BX24" i="6"/>
  <c r="AX25" i="6"/>
  <c r="BF25" i="6"/>
  <c r="BN25" i="6"/>
  <c r="BV25" i="6"/>
  <c r="BD26" i="6"/>
  <c r="BL26" i="6"/>
  <c r="BT26" i="6"/>
  <c r="BB27" i="6"/>
  <c r="BJ27" i="6"/>
  <c r="BR27" i="6"/>
  <c r="BZ27" i="6"/>
  <c r="N28" i="6"/>
  <c r="AZ28" i="6"/>
  <c r="BH28" i="6"/>
  <c r="BP28" i="6"/>
  <c r="BX28" i="6"/>
  <c r="BE14" i="6"/>
  <c r="BM14" i="6"/>
  <c r="BC15" i="6"/>
  <c r="BK15" i="6"/>
  <c r="BS15" i="6"/>
  <c r="BA16" i="6"/>
  <c r="BI16" i="6"/>
  <c r="BQ16" i="6"/>
  <c r="BY16" i="6"/>
  <c r="BE18" i="6"/>
  <c r="BM18" i="6"/>
  <c r="BC19" i="6"/>
  <c r="BK19" i="6"/>
  <c r="BS19" i="6"/>
  <c r="BE22" i="6"/>
  <c r="BM22" i="6"/>
  <c r="BC23" i="6"/>
  <c r="BK23" i="6"/>
  <c r="BS23" i="6"/>
  <c r="BA24" i="6"/>
  <c r="BI24" i="6"/>
  <c r="BQ24" i="6"/>
  <c r="BY24" i="6"/>
  <c r="BG25" i="6"/>
  <c r="BO25" i="6"/>
  <c r="BE26" i="6"/>
  <c r="BM26" i="6"/>
  <c r="BC27" i="6"/>
  <c r="BK27" i="6"/>
  <c r="BS27" i="6"/>
  <c r="BA28" i="6"/>
  <c r="BI28" i="6"/>
  <c r="BQ28" i="6"/>
  <c r="BY28" i="6"/>
  <c r="N13" i="6"/>
  <c r="BB16" i="6"/>
  <c r="BJ16" i="6"/>
  <c r="BR16" i="6"/>
  <c r="BB24" i="6"/>
  <c r="BJ24" i="6"/>
  <c r="BR24" i="6"/>
  <c r="BB28" i="6"/>
  <c r="BJ28" i="6"/>
  <c r="BR28" i="6"/>
  <c r="BI52" i="7" l="1"/>
  <c r="X53" i="5"/>
  <c r="AD53" i="5"/>
  <c r="AF53" i="5"/>
  <c r="AP53" i="5"/>
  <c r="AR53" i="5"/>
  <c r="BC52" i="7"/>
  <c r="O29" i="6"/>
  <c r="O30" i="6" s="1"/>
  <c r="T53" i="5"/>
  <c r="AL53" i="5"/>
  <c r="AN53" i="5"/>
  <c r="S53" i="5"/>
  <c r="AP52" i="7"/>
  <c r="AP56" i="7" s="1"/>
  <c r="AT53" i="5"/>
  <c r="AV53" i="5"/>
  <c r="AA53" i="5"/>
  <c r="AP51" i="7"/>
  <c r="A59" i="7"/>
  <c r="A58" i="7"/>
  <c r="A57" i="7"/>
  <c r="A60" i="7"/>
  <c r="AH53" i="5"/>
  <c r="U53" i="5"/>
  <c r="AW53" i="5" s="1"/>
  <c r="W53" i="5"/>
  <c r="AI53" i="5"/>
  <c r="V53" i="5"/>
  <c r="N29" i="6"/>
  <c r="N30" i="6" s="1"/>
  <c r="AB53" i="5"/>
  <c r="Y53" i="5"/>
  <c r="AJ53" i="5"/>
  <c r="AC53" i="5"/>
  <c r="AE53" i="5"/>
  <c r="AG53" i="5"/>
  <c r="BE52" i="7"/>
  <c r="BA52" i="7"/>
  <c r="BD52" i="7"/>
  <c r="AU52" i="7"/>
  <c r="BF52" i="7"/>
  <c r="BB52" i="7"/>
  <c r="AM52" i="7"/>
  <c r="AY52" i="7"/>
  <c r="AT52" i="7"/>
  <c r="AR52" i="7"/>
  <c r="AK52" i="7"/>
  <c r="AK55" i="7" s="1"/>
  <c r="BJ52" i="7"/>
  <c r="BM52" i="7"/>
  <c r="BM56" i="7" s="1"/>
  <c r="BG52" i="7"/>
  <c r="BH52" i="7"/>
  <c r="AO52" i="7"/>
  <c r="AL52" i="7"/>
  <c r="AX52" i="7"/>
  <c r="AZ52" i="7"/>
  <c r="AV52" i="7"/>
  <c r="BK52" i="7"/>
  <c r="AQ52" i="7"/>
  <c r="AQ55" i="7" s="1"/>
  <c r="AN52" i="7"/>
  <c r="AS52" i="7"/>
  <c r="B57" i="7"/>
  <c r="B71" i="7" a="1"/>
  <c r="B71" i="7" s="1"/>
  <c r="C187" i="7" s="1"/>
  <c r="AN53" i="7"/>
  <c r="BD53" i="7"/>
  <c r="BJ53" i="7"/>
  <c r="BJ57" i="7" s="1"/>
  <c r="AY53" i="7"/>
  <c r="BG53" i="7"/>
  <c r="AL53" i="7"/>
  <c r="AZ53" i="7"/>
  <c r="AZ56" i="7" s="1"/>
  <c r="BH53" i="7"/>
  <c r="BB53" i="7"/>
  <c r="AU53" i="7"/>
  <c r="AP53" i="7"/>
  <c r="AP57" i="7" s="1"/>
  <c r="BE53" i="7"/>
  <c r="BL53" i="7"/>
  <c r="BI53" i="7"/>
  <c r="AV53" i="7"/>
  <c r="BC53" i="7"/>
  <c r="AQ53" i="7"/>
  <c r="AM53" i="7"/>
  <c r="BK53" i="7"/>
  <c r="AT53" i="7"/>
  <c r="AX53" i="7"/>
  <c r="AK53" i="7"/>
  <c r="AO53" i="7"/>
  <c r="AW53" i="7"/>
  <c r="BF53" i="7"/>
  <c r="AS53" i="7"/>
  <c r="BA53" i="7"/>
  <c r="BA55" i="7" s="1"/>
  <c r="AR53" i="7"/>
  <c r="AJ53" i="7"/>
  <c r="BM53" i="7"/>
  <c r="AY51" i="7"/>
  <c r="AT51" i="7"/>
  <c r="AT57" i="7" s="1"/>
  <c r="BB51" i="7"/>
  <c r="BJ51" i="7"/>
  <c r="BG51" i="7"/>
  <c r="BG57" i="7" s="1"/>
  <c r="AL51" i="7"/>
  <c r="AL57" i="7" s="1"/>
  <c r="AU51" i="7"/>
  <c r="AK51" i="7"/>
  <c r="AK57" i="7" s="1"/>
  <c r="AO51" i="7"/>
  <c r="BM51" i="7"/>
  <c r="AZ51" i="7"/>
  <c r="AJ51" i="7"/>
  <c r="AV51" i="7"/>
  <c r="BK51" i="7"/>
  <c r="BH51" i="7"/>
  <c r="BL51" i="7"/>
  <c r="AM51" i="7"/>
  <c r="BC51" i="7"/>
  <c r="AR51" i="7"/>
  <c r="BD51" i="7"/>
  <c r="BF51" i="7"/>
  <c r="BF56" i="7" s="1"/>
  <c r="BI51" i="7"/>
  <c r="BI55" i="7" s="1"/>
  <c r="AX51" i="7"/>
  <c r="AX56" i="7" s="1"/>
  <c r="AN51" i="7"/>
  <c r="AW51" i="7"/>
  <c r="BA51" i="7"/>
  <c r="BA57" i="7" s="1"/>
  <c r="BE51" i="7"/>
  <c r="AS51" i="7"/>
  <c r="AQ51" i="7"/>
  <c r="BN54" i="7"/>
  <c r="BJ56" i="7"/>
  <c r="AL55" i="7"/>
  <c r="G31" i="6"/>
  <c r="E31" i="6"/>
  <c r="CB21" i="6"/>
  <c r="F31" i="6"/>
  <c r="CB20" i="6"/>
  <c r="CB17" i="6"/>
  <c r="CB27" i="6"/>
  <c r="CB25" i="6"/>
  <c r="CB23" i="6"/>
  <c r="CB14" i="6"/>
  <c r="CB16" i="6"/>
  <c r="CB22" i="6"/>
  <c r="CB18" i="6"/>
  <c r="CB26" i="6"/>
  <c r="CB15" i="6"/>
  <c r="C61" i="6" a="1"/>
  <c r="C61" i="6" s="1"/>
  <c r="CB13" i="6"/>
  <c r="CB28" i="6"/>
  <c r="CB24" i="6"/>
  <c r="CB19" i="6"/>
  <c r="AY30" i="6"/>
  <c r="BX30" i="6"/>
  <c r="AZ31" i="6"/>
  <c r="BB30" i="6"/>
  <c r="BH30" i="6"/>
  <c r="BW31" i="6"/>
  <c r="BH31" i="6"/>
  <c r="BA30" i="6"/>
  <c r="AY29" i="6"/>
  <c r="BT29" i="6"/>
  <c r="BZ29" i="6"/>
  <c r="BJ29" i="6"/>
  <c r="BI30" i="6"/>
  <c r="BH29" i="6"/>
  <c r="BT31" i="6"/>
  <c r="BW29" i="6"/>
  <c r="CA29" i="6"/>
  <c r="BV31" i="6"/>
  <c r="BL31" i="6"/>
  <c r="BA29" i="6"/>
  <c r="BO29" i="6"/>
  <c r="BS29" i="6"/>
  <c r="BJ30" i="6"/>
  <c r="BP30" i="6"/>
  <c r="BT30" i="6"/>
  <c r="BL30" i="6"/>
  <c r="AZ30" i="6"/>
  <c r="BD30" i="6"/>
  <c r="BG29" i="6"/>
  <c r="BK29" i="6"/>
  <c r="BI29" i="6"/>
  <c r="BY29" i="6"/>
  <c r="AY31" i="6"/>
  <c r="BC31" i="6"/>
  <c r="BR31" i="6"/>
  <c r="BB29" i="6"/>
  <c r="BC30" i="6"/>
  <c r="BI31" i="6"/>
  <c r="BZ31" i="6"/>
  <c r="BX31" i="6"/>
  <c r="BR30" i="6"/>
  <c r="BQ29" i="6"/>
  <c r="BP31" i="6"/>
  <c r="CA30" i="5"/>
  <c r="BK30" i="5"/>
  <c r="BK29" i="5"/>
  <c r="BK31" i="5"/>
  <c r="BC30" i="5"/>
  <c r="BC29" i="5"/>
  <c r="BC31" i="5"/>
  <c r="AW47" i="5"/>
  <c r="I29" i="5"/>
  <c r="I30" i="5" s="1"/>
  <c r="I31" i="5" s="1"/>
  <c r="BB29" i="5"/>
  <c r="BB30" i="5"/>
  <c r="BB31" i="5"/>
  <c r="AP52" i="5"/>
  <c r="AH52" i="5"/>
  <c r="Z52" i="5"/>
  <c r="AO52" i="5"/>
  <c r="AG52" i="5"/>
  <c r="Y52" i="5"/>
  <c r="AV52" i="5"/>
  <c r="AN52" i="5"/>
  <c r="AF52" i="5"/>
  <c r="X52" i="5"/>
  <c r="AU52" i="5"/>
  <c r="AM52" i="5"/>
  <c r="AE52" i="5"/>
  <c r="W52" i="5"/>
  <c r="AT52" i="5"/>
  <c r="AL52" i="5"/>
  <c r="AD52" i="5"/>
  <c r="V52" i="5"/>
  <c r="AS52" i="5"/>
  <c r="AK52" i="5"/>
  <c r="AC52" i="5"/>
  <c r="U52" i="5"/>
  <c r="AR52" i="5"/>
  <c r="AJ52" i="5"/>
  <c r="AB52" i="5"/>
  <c r="T52" i="5"/>
  <c r="AQ52" i="5"/>
  <c r="AI52" i="5"/>
  <c r="AA52" i="5"/>
  <c r="S52" i="5"/>
  <c r="AW49" i="5"/>
  <c r="K29" i="5"/>
  <c r="K30" i="5" s="1"/>
  <c r="K31" i="5" s="1"/>
  <c r="AW56" i="5"/>
  <c r="R29" i="5"/>
  <c r="R30" i="5" s="1"/>
  <c r="R31" i="5" s="1"/>
  <c r="BW31" i="5"/>
  <c r="BW29" i="5"/>
  <c r="BW30" i="5"/>
  <c r="BE31" i="5"/>
  <c r="BE29" i="5"/>
  <c r="BE30" i="5"/>
  <c r="BO31" i="5"/>
  <c r="BO29" i="5"/>
  <c r="BO30" i="5"/>
  <c r="L29" i="5"/>
  <c r="L30" i="5" s="1"/>
  <c r="L31" i="5" s="1"/>
  <c r="AW50" i="5"/>
  <c r="AW48" i="5"/>
  <c r="J29" i="5"/>
  <c r="J30" i="5" s="1"/>
  <c r="J31" i="5" s="1"/>
  <c r="BY29" i="5"/>
  <c r="BY30" i="5"/>
  <c r="BY31" i="5"/>
  <c r="BG31" i="5"/>
  <c r="BG29" i="5"/>
  <c r="BG30" i="5"/>
  <c r="BV31" i="5"/>
  <c r="BV30" i="5"/>
  <c r="BV29" i="5"/>
  <c r="BT30" i="5"/>
  <c r="BT31" i="5"/>
  <c r="BT29" i="5"/>
  <c r="CA31" i="5"/>
  <c r="AS55" i="5"/>
  <c r="AK55" i="5"/>
  <c r="AC55" i="5"/>
  <c r="U55" i="5"/>
  <c r="AR55" i="5"/>
  <c r="AJ55" i="5"/>
  <c r="AB55" i="5"/>
  <c r="T55" i="5"/>
  <c r="AQ55" i="5"/>
  <c r="AI55" i="5"/>
  <c r="AA55" i="5"/>
  <c r="S55" i="5"/>
  <c r="AP55" i="5"/>
  <c r="AH55" i="5"/>
  <c r="Z55" i="5"/>
  <c r="AO55" i="5"/>
  <c r="AG55" i="5"/>
  <c r="Y55" i="5"/>
  <c r="AV55" i="5"/>
  <c r="AN55" i="5"/>
  <c r="AF55" i="5"/>
  <c r="X55" i="5"/>
  <c r="AU55" i="5"/>
  <c r="AM55" i="5"/>
  <c r="AE55" i="5"/>
  <c r="W55" i="5"/>
  <c r="AL55" i="5"/>
  <c r="AD55" i="5"/>
  <c r="V55" i="5"/>
  <c r="AT55" i="5"/>
  <c r="AW46" i="5"/>
  <c r="H29" i="5"/>
  <c r="H30" i="5" s="1"/>
  <c r="H31" i="5" s="1"/>
  <c r="BU31" i="5"/>
  <c r="BU29" i="5"/>
  <c r="BU30" i="5"/>
  <c r="BQ29" i="5"/>
  <c r="BQ30" i="5"/>
  <c r="BQ31" i="5"/>
  <c r="BX29" i="5"/>
  <c r="BX31" i="5"/>
  <c r="BX30" i="5"/>
  <c r="AY31" i="5"/>
  <c r="AY29" i="5"/>
  <c r="AY30" i="5"/>
  <c r="BM31" i="5"/>
  <c r="BM29" i="5"/>
  <c r="BM30" i="5"/>
  <c r="BN31" i="5"/>
  <c r="BN30" i="5"/>
  <c r="BN29" i="5"/>
  <c r="BL30" i="5"/>
  <c r="BL31" i="5"/>
  <c r="BL29" i="5"/>
  <c r="CA29" i="5"/>
  <c r="AR54" i="5"/>
  <c r="AJ54" i="5"/>
  <c r="AB54" i="5"/>
  <c r="T54" i="5"/>
  <c r="AQ54" i="5"/>
  <c r="AI54" i="5"/>
  <c r="AA54" i="5"/>
  <c r="S54" i="5"/>
  <c r="AP54" i="5"/>
  <c r="AH54" i="5"/>
  <c r="Z54" i="5"/>
  <c r="AO54" i="5"/>
  <c r="AG54" i="5"/>
  <c r="Y54" i="5"/>
  <c r="AV54" i="5"/>
  <c r="AN54" i="5"/>
  <c r="AF54" i="5"/>
  <c r="X54" i="5"/>
  <c r="AU54" i="5"/>
  <c r="AM54" i="5"/>
  <c r="AE54" i="5"/>
  <c r="W54" i="5"/>
  <c r="AT54" i="5"/>
  <c r="AL54" i="5"/>
  <c r="AD54" i="5"/>
  <c r="V54" i="5"/>
  <c r="AS54" i="5"/>
  <c r="AK54" i="5"/>
  <c r="AC54" i="5"/>
  <c r="U54" i="5"/>
  <c r="BZ29" i="5"/>
  <c r="BZ30" i="5"/>
  <c r="BZ31" i="5"/>
  <c r="BI29" i="5"/>
  <c r="BI30" i="5"/>
  <c r="BI31" i="5"/>
  <c r="O29" i="5"/>
  <c r="O30" i="5" s="1"/>
  <c r="O31" i="5" s="1"/>
  <c r="BP29" i="5"/>
  <c r="BP30" i="5"/>
  <c r="BP31" i="5"/>
  <c r="AW51" i="5"/>
  <c r="M29" i="5"/>
  <c r="M30" i="5" s="1"/>
  <c r="M31" i="5" s="1"/>
  <c r="BF31" i="5"/>
  <c r="BF30" i="5"/>
  <c r="BF29" i="5"/>
  <c r="BD30" i="5"/>
  <c r="BD31" i="5"/>
  <c r="BD29" i="5"/>
  <c r="BS30" i="5"/>
  <c r="BS29" i="5"/>
  <c r="BS31" i="5"/>
  <c r="BR29" i="5"/>
  <c r="BR30" i="5"/>
  <c r="BR31" i="5"/>
  <c r="BA29" i="5"/>
  <c r="BA30" i="5"/>
  <c r="BA31" i="5"/>
  <c r="BH29" i="5"/>
  <c r="BH31" i="5"/>
  <c r="BH30" i="5"/>
  <c r="AX31" i="5"/>
  <c r="C61" i="5" a="1"/>
  <c r="AX30" i="5"/>
  <c r="AX29" i="5"/>
  <c r="BJ29" i="5"/>
  <c r="BJ30" i="5"/>
  <c r="BJ31" i="5"/>
  <c r="AZ29" i="5"/>
  <c r="AZ31" i="5"/>
  <c r="AZ30" i="5"/>
  <c r="M31" i="6"/>
  <c r="BW30" i="6"/>
  <c r="BY30" i="6"/>
  <c r="BO31" i="6"/>
  <c r="BD29" i="6"/>
  <c r="BF29" i="6"/>
  <c r="BF31" i="6"/>
  <c r="BF30" i="6"/>
  <c r="R31" i="6"/>
  <c r="CA31" i="6"/>
  <c r="BQ30" i="6"/>
  <c r="BV29" i="6"/>
  <c r="BC29" i="6"/>
  <c r="BP29" i="6"/>
  <c r="H31" i="6"/>
  <c r="AX31" i="6"/>
  <c r="AX30" i="6"/>
  <c r="AX29" i="6"/>
  <c r="BY31" i="6"/>
  <c r="BU31" i="6"/>
  <c r="BU30" i="6"/>
  <c r="BU29" i="6"/>
  <c r="AZ29" i="6"/>
  <c r="BB31" i="6"/>
  <c r="P31" i="6"/>
  <c r="BV30" i="6"/>
  <c r="BX29" i="6"/>
  <c r="BL29" i="6"/>
  <c r="BR29" i="6"/>
  <c r="BS30" i="6"/>
  <c r="BM31" i="6"/>
  <c r="BM30" i="6"/>
  <c r="BM29" i="6"/>
  <c r="CA30" i="6"/>
  <c r="BJ31" i="6"/>
  <c r="BK31" i="6"/>
  <c r="K31" i="6"/>
  <c r="BG30" i="6"/>
  <c r="BE31" i="6"/>
  <c r="BE30" i="6"/>
  <c r="BE29" i="6"/>
  <c r="J31" i="6"/>
  <c r="BO30" i="6"/>
  <c r="BN31" i="6"/>
  <c r="BN30" i="6"/>
  <c r="BN29" i="6"/>
  <c r="BQ31" i="6"/>
  <c r="L31" i="6"/>
  <c r="BA31" i="6"/>
  <c r="BZ30" i="6"/>
  <c r="BS31" i="6"/>
  <c r="BG31" i="6"/>
  <c r="BK30" i="6"/>
  <c r="I31" i="6"/>
  <c r="BD31" i="6"/>
  <c r="BG55" i="7" l="1"/>
  <c r="AJ55" i="7"/>
  <c r="BJ55" i="7"/>
  <c r="BG56" i="7"/>
  <c r="BE56" i="7"/>
  <c r="AR57" i="7"/>
  <c r="BB55" i="7"/>
  <c r="BD56" i="7"/>
  <c r="BK56" i="7"/>
  <c r="BC55" i="7"/>
  <c r="BM55" i="7"/>
  <c r="BC56" i="7"/>
  <c r="AP55" i="7"/>
  <c r="BA56" i="7"/>
  <c r="AM56" i="7"/>
  <c r="AY56" i="7"/>
  <c r="AV55" i="7"/>
  <c r="AT55" i="7"/>
  <c r="BL55" i="7"/>
  <c r="BM57" i="7"/>
  <c r="AT56" i="7"/>
  <c r="BD55" i="7"/>
  <c r="BK55" i="7"/>
  <c r="BK57" i="7"/>
  <c r="BN52" i="7"/>
  <c r="AS57" i="7"/>
  <c r="AS55" i="7"/>
  <c r="AN56" i="7"/>
  <c r="B59" i="7"/>
  <c r="C59" i="7" s="1"/>
  <c r="B58" i="7"/>
  <c r="C58" i="7" s="1"/>
  <c r="B60" i="7"/>
  <c r="C60" i="7" s="1"/>
  <c r="C152" i="7"/>
  <c r="AW57" i="7"/>
  <c r="BC57" i="7"/>
  <c r="BH55" i="7"/>
  <c r="AU56" i="7"/>
  <c r="BN53" i="7"/>
  <c r="AO56" i="7"/>
  <c r="AV57" i="7"/>
  <c r="AQ57" i="7"/>
  <c r="BF55" i="7"/>
  <c r="AV56" i="7"/>
  <c r="AZ57" i="7"/>
  <c r="AW55" i="7"/>
  <c r="BD57" i="7"/>
  <c r="BL57" i="7"/>
  <c r="AN57" i="7"/>
  <c r="AN55" i="7"/>
  <c r="AK56" i="7"/>
  <c r="BL56" i="7"/>
  <c r="AY57" i="7"/>
  <c r="BF57" i="7"/>
  <c r="AM55" i="7"/>
  <c r="AZ55" i="7"/>
  <c r="BE57" i="7"/>
  <c r="AW56" i="7"/>
  <c r="BE55" i="7"/>
  <c r="AO57" i="7"/>
  <c r="BB56" i="7"/>
  <c r="AR55" i="7"/>
  <c r="AY55" i="7"/>
  <c r="AO55" i="7"/>
  <c r="BB57" i="7"/>
  <c r="AM57" i="7"/>
  <c r="AQ56" i="7"/>
  <c r="BH56" i="7"/>
  <c r="BH57" i="7"/>
  <c r="AX55" i="7"/>
  <c r="BN51" i="7"/>
  <c r="AJ57" i="7"/>
  <c r="AU57" i="7"/>
  <c r="AX57" i="7"/>
  <c r="AU55" i="7"/>
  <c r="BI56" i="7"/>
  <c r="AL56" i="7"/>
  <c r="BI57" i="7"/>
  <c r="AS56" i="7"/>
  <c r="AR56" i="7"/>
  <c r="AJ56" i="7"/>
  <c r="C155" i="7"/>
  <c r="C123" i="7"/>
  <c r="C178" i="7"/>
  <c r="C85" i="7"/>
  <c r="C143" i="7"/>
  <c r="C113" i="7"/>
  <c r="C159" i="7"/>
  <c r="C93" i="7"/>
  <c r="C182" i="7"/>
  <c r="C106" i="7"/>
  <c r="C104" i="7"/>
  <c r="C177" i="7"/>
  <c r="C94" i="7"/>
  <c r="C121" i="7"/>
  <c r="C157" i="7"/>
  <c r="C98" i="7"/>
  <c r="C111" i="7"/>
  <c r="C186" i="7"/>
  <c r="C99" i="7"/>
  <c r="C156" i="7"/>
  <c r="C118" i="7"/>
  <c r="C102" i="7"/>
  <c r="C179" i="7"/>
  <c r="C138" i="7"/>
  <c r="C151" i="7"/>
  <c r="C82" i="7"/>
  <c r="C166" i="7"/>
  <c r="C140" i="7"/>
  <c r="C132" i="7"/>
  <c r="C180" i="7"/>
  <c r="C110" i="7"/>
  <c r="C181" i="7"/>
  <c r="C154" i="7"/>
  <c r="C74" i="7"/>
  <c r="C165" i="7"/>
  <c r="C88" i="7"/>
  <c r="C112" i="7"/>
  <c r="C100" i="7"/>
  <c r="C184" i="7"/>
  <c r="C146" i="7"/>
  <c r="C95" i="7"/>
  <c r="C107" i="7"/>
  <c r="C170" i="7"/>
  <c r="C129" i="7"/>
  <c r="C174" i="7"/>
  <c r="C126" i="7"/>
  <c r="C158" i="7"/>
  <c r="C188" i="7"/>
  <c r="C96" i="7"/>
  <c r="C120" i="7"/>
  <c r="C83" i="7"/>
  <c r="C125" i="7"/>
  <c r="C108" i="7"/>
  <c r="C168" i="7"/>
  <c r="C171" i="7"/>
  <c r="C115" i="7"/>
  <c r="C92" i="7"/>
  <c r="C103" i="7"/>
  <c r="C148" i="7"/>
  <c r="C137" i="7"/>
  <c r="C185" i="7"/>
  <c r="C162" i="7"/>
  <c r="C176" i="7"/>
  <c r="C71" i="7"/>
  <c r="C147" i="7"/>
  <c r="C183" i="7"/>
  <c r="C91" i="7"/>
  <c r="C73" i="7"/>
  <c r="C173" i="7"/>
  <c r="C89" i="7"/>
  <c r="C90" i="7"/>
  <c r="C109" i="7"/>
  <c r="C114" i="7"/>
  <c r="C149" i="7"/>
  <c r="C116" i="7"/>
  <c r="C134" i="7"/>
  <c r="C124" i="7"/>
  <c r="C172" i="7"/>
  <c r="C80" i="7"/>
  <c r="C128" i="7"/>
  <c r="C97" i="7"/>
  <c r="C161" i="7"/>
  <c r="C164" i="7"/>
  <c r="C122" i="7"/>
  <c r="C131" i="7"/>
  <c r="C76" i="7"/>
  <c r="C133" i="7"/>
  <c r="C78" i="7"/>
  <c r="C142" i="7"/>
  <c r="C119" i="7"/>
  <c r="C136" i="7"/>
  <c r="C127" i="7"/>
  <c r="C105" i="7"/>
  <c r="C169" i="7"/>
  <c r="C130" i="7"/>
  <c r="C84" i="7"/>
  <c r="C75" i="7"/>
  <c r="C139" i="7"/>
  <c r="C77" i="7"/>
  <c r="C141" i="7"/>
  <c r="C86" i="7"/>
  <c r="C150" i="7"/>
  <c r="C135" i="7"/>
  <c r="C87" i="7"/>
  <c r="C167" i="7"/>
  <c r="C189" i="7"/>
  <c r="C117" i="7"/>
  <c r="C160" i="7"/>
  <c r="C163" i="7"/>
  <c r="C81" i="7"/>
  <c r="C72" i="7"/>
  <c r="C79" i="7"/>
  <c r="C190" i="7"/>
  <c r="C175" i="7"/>
  <c r="C101" i="7"/>
  <c r="C145" i="7"/>
  <c r="C153" i="7"/>
  <c r="C144" i="7"/>
  <c r="CB29" i="6"/>
  <c r="Q31" i="6"/>
  <c r="AW54" i="5"/>
  <c r="P29" i="5"/>
  <c r="P30" i="5" s="1"/>
  <c r="P31" i="5" s="1"/>
  <c r="AX33" i="5"/>
  <c r="AW55" i="5"/>
  <c r="Q29" i="5"/>
  <c r="Q30" i="5" s="1"/>
  <c r="Q31" i="5" s="1"/>
  <c r="G482" i="5"/>
  <c r="G418" i="5"/>
  <c r="D396" i="5"/>
  <c r="E396" i="5" s="1"/>
  <c r="F396" i="5" s="1"/>
  <c r="G313" i="5"/>
  <c r="G265" i="5"/>
  <c r="D303" i="5"/>
  <c r="E303" i="5" s="1"/>
  <c r="F303" i="5" s="1"/>
  <c r="D239" i="5"/>
  <c r="E239" i="5" s="1"/>
  <c r="F239" i="5" s="1"/>
  <c r="D223" i="5"/>
  <c r="E223" i="5" s="1"/>
  <c r="F223" i="5" s="1"/>
  <c r="D397" i="5"/>
  <c r="E397" i="5" s="1"/>
  <c r="F397" i="5" s="1"/>
  <c r="D206" i="5"/>
  <c r="E206" i="5" s="1"/>
  <c r="F206" i="5" s="1"/>
  <c r="D198" i="5"/>
  <c r="E198" i="5" s="1"/>
  <c r="F198" i="5" s="1"/>
  <c r="D135" i="5"/>
  <c r="E135" i="5" s="1"/>
  <c r="F135" i="5" s="1"/>
  <c r="D119" i="5"/>
  <c r="E119" i="5" s="1"/>
  <c r="F119" i="5" s="1"/>
  <c r="G186" i="5"/>
  <c r="G146" i="5"/>
  <c r="G130" i="5"/>
  <c r="G126" i="5"/>
  <c r="G94" i="5"/>
  <c r="C61" i="5"/>
  <c r="G534" i="5" s="1"/>
  <c r="D447" i="5"/>
  <c r="E447" i="5" s="1"/>
  <c r="F447" i="5" s="1"/>
  <c r="D431" i="5"/>
  <c r="E431" i="5" s="1"/>
  <c r="F431" i="5" s="1"/>
  <c r="D216" i="5"/>
  <c r="E216" i="5" s="1"/>
  <c r="F216" i="5" s="1"/>
  <c r="D208" i="5"/>
  <c r="E208" i="5" s="1"/>
  <c r="F208" i="5" s="1"/>
  <c r="D204" i="5"/>
  <c r="E204" i="5" s="1"/>
  <c r="F204" i="5" s="1"/>
  <c r="D200" i="5"/>
  <c r="E200" i="5" s="1"/>
  <c r="F200" i="5" s="1"/>
  <c r="D190" i="5"/>
  <c r="E190" i="5" s="1"/>
  <c r="F190" i="5" s="1"/>
  <c r="D188" i="5"/>
  <c r="E188" i="5" s="1"/>
  <c r="F188" i="5" s="1"/>
  <c r="D186" i="5"/>
  <c r="E186" i="5" s="1"/>
  <c r="F186" i="5" s="1"/>
  <c r="D182" i="5"/>
  <c r="E182" i="5" s="1"/>
  <c r="F182" i="5" s="1"/>
  <c r="D180" i="5"/>
  <c r="E180" i="5" s="1"/>
  <c r="F180" i="5" s="1"/>
  <c r="D178" i="5"/>
  <c r="E178" i="5" s="1"/>
  <c r="F178" i="5" s="1"/>
  <c r="D174" i="5"/>
  <c r="E174" i="5" s="1"/>
  <c r="F174" i="5" s="1"/>
  <c r="D172" i="5"/>
  <c r="E172" i="5" s="1"/>
  <c r="F172" i="5" s="1"/>
  <c r="D170" i="5"/>
  <c r="E170" i="5" s="1"/>
  <c r="F170" i="5" s="1"/>
  <c r="D166" i="5"/>
  <c r="E166" i="5" s="1"/>
  <c r="F166" i="5" s="1"/>
  <c r="D164" i="5"/>
  <c r="E164" i="5" s="1"/>
  <c r="F164" i="5" s="1"/>
  <c r="D162" i="5"/>
  <c r="E162" i="5" s="1"/>
  <c r="F162" i="5" s="1"/>
  <c r="D158" i="5"/>
  <c r="E158" i="5" s="1"/>
  <c r="F158" i="5" s="1"/>
  <c r="D156" i="5"/>
  <c r="E156" i="5" s="1"/>
  <c r="F156" i="5" s="1"/>
  <c r="D154" i="5"/>
  <c r="E154" i="5" s="1"/>
  <c r="F154" i="5" s="1"/>
  <c r="D150" i="5"/>
  <c r="E150" i="5" s="1"/>
  <c r="F150" i="5" s="1"/>
  <c r="D148" i="5"/>
  <c r="E148" i="5" s="1"/>
  <c r="F148" i="5" s="1"/>
  <c r="D146" i="5"/>
  <c r="E146" i="5" s="1"/>
  <c r="F146" i="5" s="1"/>
  <c r="D144" i="5"/>
  <c r="E144" i="5" s="1"/>
  <c r="F144" i="5" s="1"/>
  <c r="D142" i="5"/>
  <c r="E142" i="5" s="1"/>
  <c r="F142" i="5" s="1"/>
  <c r="D140" i="5"/>
  <c r="E140" i="5" s="1"/>
  <c r="F140" i="5" s="1"/>
  <c r="D138" i="5"/>
  <c r="E138" i="5" s="1"/>
  <c r="F138" i="5" s="1"/>
  <c r="D136" i="5"/>
  <c r="E136" i="5" s="1"/>
  <c r="F136" i="5" s="1"/>
  <c r="D134" i="5"/>
  <c r="E134" i="5" s="1"/>
  <c r="F134" i="5" s="1"/>
  <c r="D132" i="5"/>
  <c r="E132" i="5" s="1"/>
  <c r="F132" i="5" s="1"/>
  <c r="D130" i="5"/>
  <c r="E130" i="5" s="1"/>
  <c r="F130" i="5" s="1"/>
  <c r="D128" i="5"/>
  <c r="E128" i="5" s="1"/>
  <c r="F128" i="5" s="1"/>
  <c r="D126" i="5"/>
  <c r="E126" i="5" s="1"/>
  <c r="F126" i="5" s="1"/>
  <c r="D124" i="5"/>
  <c r="E124" i="5" s="1"/>
  <c r="F124" i="5" s="1"/>
  <c r="D122" i="5"/>
  <c r="E122" i="5" s="1"/>
  <c r="F122" i="5" s="1"/>
  <c r="D120" i="5"/>
  <c r="E120" i="5" s="1"/>
  <c r="F120" i="5" s="1"/>
  <c r="D118" i="5"/>
  <c r="E118" i="5" s="1"/>
  <c r="F118" i="5" s="1"/>
  <c r="D116" i="5"/>
  <c r="E116" i="5" s="1"/>
  <c r="F116" i="5" s="1"/>
  <c r="D114" i="5"/>
  <c r="E114" i="5" s="1"/>
  <c r="F114" i="5" s="1"/>
  <c r="D112" i="5"/>
  <c r="E112" i="5" s="1"/>
  <c r="F112" i="5" s="1"/>
  <c r="D110" i="5"/>
  <c r="E110" i="5" s="1"/>
  <c r="F110" i="5" s="1"/>
  <c r="D108" i="5"/>
  <c r="E108" i="5" s="1"/>
  <c r="F108" i="5" s="1"/>
  <c r="D106" i="5"/>
  <c r="E106" i="5" s="1"/>
  <c r="F106" i="5" s="1"/>
  <c r="D104" i="5"/>
  <c r="E104" i="5" s="1"/>
  <c r="F104" i="5" s="1"/>
  <c r="D102" i="5"/>
  <c r="E102" i="5" s="1"/>
  <c r="F102" i="5" s="1"/>
  <c r="D100" i="5"/>
  <c r="E100" i="5" s="1"/>
  <c r="F100" i="5" s="1"/>
  <c r="D98" i="5"/>
  <c r="E98" i="5" s="1"/>
  <c r="F98" i="5" s="1"/>
  <c r="D96" i="5"/>
  <c r="E96" i="5" s="1"/>
  <c r="F96" i="5" s="1"/>
  <c r="D94" i="5"/>
  <c r="E94" i="5" s="1"/>
  <c r="F94" i="5" s="1"/>
  <c r="D92" i="5"/>
  <c r="E92" i="5" s="1"/>
  <c r="F92" i="5" s="1"/>
  <c r="D90" i="5"/>
  <c r="E90" i="5" s="1"/>
  <c r="F90" i="5" s="1"/>
  <c r="D88" i="5"/>
  <c r="E88" i="5" s="1"/>
  <c r="F88" i="5" s="1"/>
  <c r="D86" i="5"/>
  <c r="E86" i="5" s="1"/>
  <c r="F86" i="5" s="1"/>
  <c r="D84" i="5"/>
  <c r="E84" i="5" s="1"/>
  <c r="F84" i="5" s="1"/>
  <c r="D82" i="5"/>
  <c r="E82" i="5" s="1"/>
  <c r="F82" i="5" s="1"/>
  <c r="D80" i="5"/>
  <c r="E80" i="5" s="1"/>
  <c r="F80" i="5" s="1"/>
  <c r="D78" i="5"/>
  <c r="E78" i="5" s="1"/>
  <c r="F78" i="5" s="1"/>
  <c r="D76" i="5"/>
  <c r="E76" i="5" s="1"/>
  <c r="F76" i="5" s="1"/>
  <c r="D74" i="5"/>
  <c r="E74" i="5" s="1"/>
  <c r="F74" i="5" s="1"/>
  <c r="D72" i="5"/>
  <c r="E72" i="5" s="1"/>
  <c r="F72" i="5" s="1"/>
  <c r="D70" i="5"/>
  <c r="E70" i="5" s="1"/>
  <c r="F70" i="5" s="1"/>
  <c r="D68" i="5"/>
  <c r="E68" i="5" s="1"/>
  <c r="F68" i="5" s="1"/>
  <c r="D66" i="5"/>
  <c r="E66" i="5" s="1"/>
  <c r="F66" i="5" s="1"/>
  <c r="D64" i="5"/>
  <c r="E64" i="5" s="1"/>
  <c r="F64" i="5" s="1"/>
  <c r="D62" i="5"/>
  <c r="E62" i="5" s="1"/>
  <c r="F62" i="5" s="1"/>
  <c r="D415" i="5"/>
  <c r="E415" i="5" s="1"/>
  <c r="F415" i="5" s="1"/>
  <c r="G194" i="5"/>
  <c r="G177" i="5"/>
  <c r="G161" i="5"/>
  <c r="G145" i="5"/>
  <c r="G129" i="5"/>
  <c r="G113" i="5"/>
  <c r="G97" i="5"/>
  <c r="G81" i="5"/>
  <c r="G65" i="5"/>
  <c r="G133" i="5"/>
  <c r="G101" i="5"/>
  <c r="G69" i="5"/>
  <c r="D192" i="5"/>
  <c r="E192" i="5" s="1"/>
  <c r="F192" i="5" s="1"/>
  <c r="G175" i="5"/>
  <c r="G159" i="5"/>
  <c r="G143" i="5"/>
  <c r="G127" i="5"/>
  <c r="G111" i="5"/>
  <c r="G95" i="5"/>
  <c r="G79" i="5"/>
  <c r="G63" i="5"/>
  <c r="G149" i="5"/>
  <c r="G218" i="5"/>
  <c r="G189" i="5"/>
  <c r="G173" i="5"/>
  <c r="G157" i="5"/>
  <c r="G141" i="5"/>
  <c r="G125" i="5"/>
  <c r="G109" i="5"/>
  <c r="G93" i="5"/>
  <c r="G77" i="5"/>
  <c r="G165" i="5"/>
  <c r="G214" i="5"/>
  <c r="G187" i="5"/>
  <c r="G171" i="5"/>
  <c r="G155" i="5"/>
  <c r="G139" i="5"/>
  <c r="G123" i="5"/>
  <c r="G107" i="5"/>
  <c r="G91" i="5"/>
  <c r="G75" i="5"/>
  <c r="G181" i="5"/>
  <c r="G210" i="5"/>
  <c r="G185" i="5"/>
  <c r="G169" i="5"/>
  <c r="G153" i="5"/>
  <c r="G137" i="5"/>
  <c r="G121" i="5"/>
  <c r="G105" i="5"/>
  <c r="G89" i="5"/>
  <c r="G73" i="5"/>
  <c r="G202" i="5"/>
  <c r="G206" i="5"/>
  <c r="G183" i="5"/>
  <c r="G167" i="5"/>
  <c r="G151" i="5"/>
  <c r="G135" i="5"/>
  <c r="G119" i="5"/>
  <c r="G103" i="5"/>
  <c r="G87" i="5"/>
  <c r="G71" i="5"/>
  <c r="G85" i="5"/>
  <c r="G198" i="5"/>
  <c r="G179" i="5"/>
  <c r="G163" i="5"/>
  <c r="G147" i="5"/>
  <c r="G131" i="5"/>
  <c r="G115" i="5"/>
  <c r="G99" i="5"/>
  <c r="G83" i="5"/>
  <c r="G67" i="5"/>
  <c r="G117" i="5"/>
  <c r="AW52" i="5"/>
  <c r="N29" i="5"/>
  <c r="N30" i="5" s="1"/>
  <c r="N31" i="5" s="1"/>
  <c r="O31" i="6"/>
  <c r="N31" i="6"/>
  <c r="AX33" i="6"/>
  <c r="G200" i="5" l="1"/>
  <c r="G262" i="5"/>
  <c r="D220" i="5"/>
  <c r="E220" i="5" s="1"/>
  <c r="F220" i="5" s="1"/>
  <c r="G70" i="5"/>
  <c r="D71" i="5"/>
  <c r="E71" i="5" s="1"/>
  <c r="F71" i="5" s="1"/>
  <c r="G274" i="5"/>
  <c r="G437" i="5"/>
  <c r="G78" i="5"/>
  <c r="D115" i="5"/>
  <c r="E115" i="5" s="1"/>
  <c r="F115" i="5" s="1"/>
  <c r="G306" i="5"/>
  <c r="G453" i="5"/>
  <c r="AJ58" i="7"/>
  <c r="B63" i="7" s="1"/>
  <c r="D58" i="7" s="1"/>
  <c r="D124" i="7"/>
  <c r="E124" i="7" s="1"/>
  <c r="F125" i="7"/>
  <c r="D130" i="7"/>
  <c r="E130" i="7" s="1"/>
  <c r="F143" i="7"/>
  <c r="D99" i="7"/>
  <c r="E99" i="7" s="1"/>
  <c r="F131" i="7"/>
  <c r="D128" i="7"/>
  <c r="E128" i="7" s="1"/>
  <c r="F141" i="7"/>
  <c r="D149" i="7"/>
  <c r="E149" i="7" s="1"/>
  <c r="F105" i="7"/>
  <c r="F91" i="7"/>
  <c r="D141" i="7"/>
  <c r="E141" i="7" s="1"/>
  <c r="D127" i="7"/>
  <c r="E127" i="7" s="1"/>
  <c r="F115" i="7"/>
  <c r="F165" i="7"/>
  <c r="F134" i="7"/>
  <c r="F120" i="7"/>
  <c r="F190" i="7"/>
  <c r="F151" i="7"/>
  <c r="D87" i="7"/>
  <c r="E87" i="7" s="1"/>
  <c r="F136" i="7"/>
  <c r="F147" i="7"/>
  <c r="D79" i="7"/>
  <c r="E79" i="7" s="1"/>
  <c r="F95" i="7"/>
  <c r="F71" i="7"/>
  <c r="F126" i="7"/>
  <c r="D92" i="7"/>
  <c r="E92" i="7" s="1"/>
  <c r="D159" i="7"/>
  <c r="E159" i="7" s="1"/>
  <c r="F171" i="7"/>
  <c r="D153" i="7"/>
  <c r="E153" i="7" s="1"/>
  <c r="D129" i="7"/>
  <c r="E129" i="7" s="1"/>
  <c r="D109" i="7"/>
  <c r="E109" i="7" s="1"/>
  <c r="D117" i="7"/>
  <c r="E117" i="7" s="1"/>
  <c r="F79" i="7"/>
  <c r="F145" i="7"/>
  <c r="D177" i="7"/>
  <c r="E177" i="7" s="1"/>
  <c r="D76" i="7"/>
  <c r="E76" i="7" s="1"/>
  <c r="D91" i="7"/>
  <c r="E91" i="7" s="1"/>
  <c r="D114" i="7"/>
  <c r="E114" i="7" s="1"/>
  <c r="D131" i="7"/>
  <c r="E131" i="7" s="1"/>
  <c r="D145" i="7"/>
  <c r="E145" i="7" s="1"/>
  <c r="D169" i="7"/>
  <c r="E169" i="7" s="1"/>
  <c r="F98" i="7"/>
  <c r="F166" i="7"/>
  <c r="F110" i="7"/>
  <c r="F113" i="7"/>
  <c r="F185" i="7"/>
  <c r="F77" i="7"/>
  <c r="F84" i="7"/>
  <c r="F142" i="7"/>
  <c r="F137" i="7"/>
  <c r="F163" i="7"/>
  <c r="F150" i="7"/>
  <c r="F74" i="7"/>
  <c r="F101" i="7"/>
  <c r="F104" i="7"/>
  <c r="F149" i="7"/>
  <c r="D94" i="7"/>
  <c r="E94" i="7" s="1"/>
  <c r="D147" i="7"/>
  <c r="E147" i="7" s="1"/>
  <c r="D142" i="7"/>
  <c r="E142" i="7" s="1"/>
  <c r="D165" i="7"/>
  <c r="E165" i="7" s="1"/>
  <c r="D166" i="7"/>
  <c r="E166" i="7" s="1"/>
  <c r="D185" i="7"/>
  <c r="E185" i="7" s="1"/>
  <c r="D171" i="7"/>
  <c r="E171" i="7" s="1"/>
  <c r="D123" i="7"/>
  <c r="E123" i="7" s="1"/>
  <c r="D100" i="7"/>
  <c r="E100" i="7" s="1"/>
  <c r="D95" i="7"/>
  <c r="E95" i="7" s="1"/>
  <c r="D183" i="7"/>
  <c r="E183" i="7" s="1"/>
  <c r="F123" i="7"/>
  <c r="F118" i="7"/>
  <c r="F96" i="7"/>
  <c r="F133" i="7"/>
  <c r="D85" i="7"/>
  <c r="E85" i="7" s="1"/>
  <c r="D136" i="7"/>
  <c r="E136" i="7" s="1"/>
  <c r="D112" i="7"/>
  <c r="E112" i="7" s="1"/>
  <c r="D121" i="7"/>
  <c r="E121" i="7" s="1"/>
  <c r="D75" i="7"/>
  <c r="E75" i="7" s="1"/>
  <c r="D78" i="7"/>
  <c r="E78" i="7" s="1"/>
  <c r="D144" i="7"/>
  <c r="E144" i="7" s="1"/>
  <c r="D73" i="7"/>
  <c r="E73" i="7" s="1"/>
  <c r="D143" i="7"/>
  <c r="E143" i="7" s="1"/>
  <c r="F184" i="7"/>
  <c r="F176" i="7"/>
  <c r="D80" i="7"/>
  <c r="E80" i="7" s="1"/>
  <c r="D98" i="7"/>
  <c r="E98" i="7" s="1"/>
  <c r="D162" i="7"/>
  <c r="E162" i="7" s="1"/>
  <c r="D77" i="7"/>
  <c r="E77" i="7" s="1"/>
  <c r="D180" i="7"/>
  <c r="E180" i="7" s="1"/>
  <c r="D184" i="7"/>
  <c r="E184" i="7" s="1"/>
  <c r="D89" i="7"/>
  <c r="E89" i="7" s="1"/>
  <c r="D158" i="7"/>
  <c r="E158" i="7" s="1"/>
  <c r="F155" i="7"/>
  <c r="F189" i="7"/>
  <c r="F112" i="7"/>
  <c r="F128" i="7"/>
  <c r="F180" i="7"/>
  <c r="F140" i="7"/>
  <c r="F81" i="7"/>
  <c r="F156" i="7"/>
  <c r="F90" i="7"/>
  <c r="F160" i="7"/>
  <c r="F159" i="7"/>
  <c r="F177" i="7"/>
  <c r="F78" i="7"/>
  <c r="F111" i="7"/>
  <c r="F80" i="7"/>
  <c r="D172" i="7"/>
  <c r="E172" i="7" s="1"/>
  <c r="D190" i="7"/>
  <c r="E190" i="7" s="1"/>
  <c r="D176" i="7"/>
  <c r="E176" i="7" s="1"/>
  <c r="D133" i="7"/>
  <c r="E133" i="7" s="1"/>
  <c r="D72" i="7"/>
  <c r="E72" i="7" s="1"/>
  <c r="D161" i="7"/>
  <c r="E161" i="7" s="1"/>
  <c r="D97" i="7"/>
  <c r="E97" i="7" s="1"/>
  <c r="D170" i="7"/>
  <c r="E170" i="7" s="1"/>
  <c r="F124" i="7"/>
  <c r="F107" i="7"/>
  <c r="F169" i="7"/>
  <c r="D101" i="7"/>
  <c r="E101" i="7" s="1"/>
  <c r="D178" i="7"/>
  <c r="E178" i="7" s="1"/>
  <c r="D146" i="7"/>
  <c r="E146" i="7" s="1"/>
  <c r="D148" i="7"/>
  <c r="E148" i="7" s="1"/>
  <c r="D115" i="7"/>
  <c r="E115" i="7" s="1"/>
  <c r="D167" i="7"/>
  <c r="E167" i="7" s="1"/>
  <c r="D150" i="7"/>
  <c r="E150" i="7" s="1"/>
  <c r="F94" i="7"/>
  <c r="F86" i="7"/>
  <c r="F103" i="7"/>
  <c r="F75" i="7"/>
  <c r="F152" i="7"/>
  <c r="F99" i="7"/>
  <c r="F87" i="7"/>
  <c r="F144" i="7"/>
  <c r="F121" i="7"/>
  <c r="F175" i="7"/>
  <c r="F154" i="7"/>
  <c r="F132" i="7"/>
  <c r="F170" i="7"/>
  <c r="F82" i="7"/>
  <c r="D71" i="7"/>
  <c r="E71" i="7" s="1"/>
  <c r="D104" i="7"/>
  <c r="E104" i="7" s="1"/>
  <c r="D103" i="7"/>
  <c r="E103" i="7" s="1"/>
  <c r="D111" i="7"/>
  <c r="E111" i="7" s="1"/>
  <c r="D140" i="7"/>
  <c r="E140" i="7" s="1"/>
  <c r="D179" i="7"/>
  <c r="E179" i="7" s="1"/>
  <c r="D173" i="7"/>
  <c r="E173" i="7" s="1"/>
  <c r="D189" i="7"/>
  <c r="E189" i="7" s="1"/>
  <c r="D164" i="7"/>
  <c r="E164" i="7" s="1"/>
  <c r="D120" i="7"/>
  <c r="E120" i="7" s="1"/>
  <c r="D83" i="7"/>
  <c r="E83" i="7" s="1"/>
  <c r="F114" i="7"/>
  <c r="F89" i="7"/>
  <c r="D125" i="7"/>
  <c r="E125" i="7" s="1"/>
  <c r="D175" i="7"/>
  <c r="E175" i="7" s="1"/>
  <c r="D88" i="7"/>
  <c r="E88" i="7" s="1"/>
  <c r="D122" i="7"/>
  <c r="E122" i="7" s="1"/>
  <c r="D163" i="7"/>
  <c r="E163" i="7" s="1"/>
  <c r="D105" i="7"/>
  <c r="E105" i="7" s="1"/>
  <c r="D107" i="7"/>
  <c r="E107" i="7" s="1"/>
  <c r="D188" i="7"/>
  <c r="E188" i="7" s="1"/>
  <c r="F88" i="7"/>
  <c r="F109" i="7"/>
  <c r="F179" i="7"/>
  <c r="F85" i="7"/>
  <c r="F168" i="7"/>
  <c r="F108" i="7"/>
  <c r="F172" i="7"/>
  <c r="F167" i="7"/>
  <c r="F106" i="7"/>
  <c r="F178" i="7"/>
  <c r="F127" i="7"/>
  <c r="F186" i="7"/>
  <c r="F129" i="7"/>
  <c r="F181" i="7"/>
  <c r="D134" i="7"/>
  <c r="E134" i="7" s="1"/>
  <c r="D174" i="7"/>
  <c r="E174" i="7" s="1"/>
  <c r="D90" i="7"/>
  <c r="E90" i="7" s="1"/>
  <c r="D93" i="7"/>
  <c r="E93" i="7" s="1"/>
  <c r="D96" i="7"/>
  <c r="E96" i="7" s="1"/>
  <c r="D182" i="7"/>
  <c r="E182" i="7" s="1"/>
  <c r="D160" i="7"/>
  <c r="E160" i="7" s="1"/>
  <c r="D155" i="7"/>
  <c r="E155" i="7" s="1"/>
  <c r="F138" i="7"/>
  <c r="D116" i="7"/>
  <c r="E116" i="7" s="1"/>
  <c r="D102" i="7"/>
  <c r="E102" i="7" s="1"/>
  <c r="D137" i="7"/>
  <c r="E137" i="7" s="1"/>
  <c r="D156" i="7"/>
  <c r="E156" i="7" s="1"/>
  <c r="D157" i="7"/>
  <c r="E157" i="7" s="1"/>
  <c r="D186" i="7"/>
  <c r="E186" i="7" s="1"/>
  <c r="D151" i="7"/>
  <c r="E151" i="7" s="1"/>
  <c r="F139" i="7"/>
  <c r="F117" i="7"/>
  <c r="F76" i="7"/>
  <c r="F102" i="7"/>
  <c r="F182" i="7"/>
  <c r="F157" i="7"/>
  <c r="F135" i="7"/>
  <c r="F119" i="7"/>
  <c r="F162" i="7"/>
  <c r="F153" i="7"/>
  <c r="F116" i="7"/>
  <c r="F174" i="7"/>
  <c r="F173" i="7"/>
  <c r="F164" i="7"/>
  <c r="F122" i="7"/>
  <c r="D81" i="7"/>
  <c r="E81" i="7" s="1"/>
  <c r="D154" i="7"/>
  <c r="E154" i="7" s="1"/>
  <c r="D82" i="7"/>
  <c r="E82" i="7" s="1"/>
  <c r="D84" i="7"/>
  <c r="E84" i="7" s="1"/>
  <c r="D110" i="7"/>
  <c r="E110" i="7" s="1"/>
  <c r="D74" i="7"/>
  <c r="E74" i="7" s="1"/>
  <c r="D119" i="7"/>
  <c r="E119" i="7" s="1"/>
  <c r="D139" i="7"/>
  <c r="E139" i="7" s="1"/>
  <c r="D113" i="7"/>
  <c r="E113" i="7" s="1"/>
  <c r="D187" i="7"/>
  <c r="E187" i="7" s="1"/>
  <c r="F97" i="7"/>
  <c r="D108" i="7"/>
  <c r="E108" i="7" s="1"/>
  <c r="D152" i="7"/>
  <c r="E152" i="7" s="1"/>
  <c r="D118" i="7"/>
  <c r="E118" i="7" s="1"/>
  <c r="D135" i="7"/>
  <c r="E135" i="7" s="1"/>
  <c r="D181" i="7"/>
  <c r="E181" i="7" s="1"/>
  <c r="D86" i="7"/>
  <c r="E86" i="7" s="1"/>
  <c r="F72" i="7"/>
  <c r="F161" i="7"/>
  <c r="F92" i="7"/>
  <c r="F83" i="7"/>
  <c r="F93" i="7"/>
  <c r="F130" i="7"/>
  <c r="F146" i="7"/>
  <c r="F188" i="7"/>
  <c r="F100" i="7"/>
  <c r="F158" i="7"/>
  <c r="F73" i="7"/>
  <c r="F187" i="7"/>
  <c r="F183" i="7"/>
  <c r="F148" i="7"/>
  <c r="D168" i="7"/>
  <c r="E168" i="7" s="1"/>
  <c r="D126" i="7"/>
  <c r="E126" i="7" s="1"/>
  <c r="D138" i="7"/>
  <c r="E138" i="7" s="1"/>
  <c r="D106" i="7"/>
  <c r="E106" i="7" s="1"/>
  <c r="D132" i="7"/>
  <c r="E132" i="7" s="1"/>
  <c r="G82" i="5"/>
  <c r="G134" i="5"/>
  <c r="D67" i="5"/>
  <c r="E67" i="5" s="1"/>
  <c r="F67" i="5" s="1"/>
  <c r="D131" i="5"/>
  <c r="E131" i="5" s="1"/>
  <c r="F131" i="5" s="1"/>
  <c r="D214" i="5"/>
  <c r="E214" i="5" s="1"/>
  <c r="F214" i="5" s="1"/>
  <c r="G278" i="5"/>
  <c r="D255" i="5"/>
  <c r="E255" i="5" s="1"/>
  <c r="F255" i="5" s="1"/>
  <c r="D425" i="5"/>
  <c r="E425" i="5" s="1"/>
  <c r="F425" i="5" s="1"/>
  <c r="G501" i="5"/>
  <c r="G498" i="5"/>
  <c r="G98" i="5"/>
  <c r="G150" i="5"/>
  <c r="D75" i="5"/>
  <c r="E75" i="5" s="1"/>
  <c r="F75" i="5" s="1"/>
  <c r="D151" i="5"/>
  <c r="E151" i="5" s="1"/>
  <c r="F151" i="5" s="1"/>
  <c r="D525" i="5"/>
  <c r="E525" i="5" s="1"/>
  <c r="F525" i="5" s="1"/>
  <c r="G326" i="5"/>
  <c r="D367" i="5"/>
  <c r="E367" i="5" s="1"/>
  <c r="F367" i="5" s="1"/>
  <c r="D268" i="5"/>
  <c r="E268" i="5" s="1"/>
  <c r="F268" i="5" s="1"/>
  <c r="D412" i="5"/>
  <c r="E412" i="5" s="1"/>
  <c r="F412" i="5" s="1"/>
  <c r="G102" i="5"/>
  <c r="G166" i="5"/>
  <c r="D87" i="5"/>
  <c r="E87" i="5" s="1"/>
  <c r="F87" i="5" s="1"/>
  <c r="D155" i="5"/>
  <c r="E155" i="5" s="1"/>
  <c r="F155" i="5" s="1"/>
  <c r="G226" i="5"/>
  <c r="G338" i="5"/>
  <c r="D467" i="5"/>
  <c r="E467" i="5" s="1"/>
  <c r="F467" i="5" s="1"/>
  <c r="D332" i="5"/>
  <c r="E332" i="5" s="1"/>
  <c r="F332" i="5" s="1"/>
  <c r="D460" i="5"/>
  <c r="E460" i="5" s="1"/>
  <c r="F460" i="5" s="1"/>
  <c r="G62" i="5"/>
  <c r="G110" i="5"/>
  <c r="G170" i="5"/>
  <c r="D91" i="5"/>
  <c r="E91" i="5" s="1"/>
  <c r="F91" i="5" s="1"/>
  <c r="D163" i="5"/>
  <c r="E163" i="5" s="1"/>
  <c r="F163" i="5" s="1"/>
  <c r="G230" i="5"/>
  <c r="G342" i="5"/>
  <c r="D503" i="5"/>
  <c r="E503" i="5" s="1"/>
  <c r="F503" i="5" s="1"/>
  <c r="D348" i="5"/>
  <c r="E348" i="5" s="1"/>
  <c r="F348" i="5" s="1"/>
  <c r="D524" i="5"/>
  <c r="E524" i="5" s="1"/>
  <c r="F524" i="5" s="1"/>
  <c r="G66" i="5"/>
  <c r="G114" i="5"/>
  <c r="G178" i="5"/>
  <c r="D107" i="5"/>
  <c r="E107" i="5" s="1"/>
  <c r="F107" i="5" s="1"/>
  <c r="D179" i="5"/>
  <c r="E179" i="5" s="1"/>
  <c r="F179" i="5" s="1"/>
  <c r="G246" i="5"/>
  <c r="D401" i="5"/>
  <c r="E401" i="5" s="1"/>
  <c r="F401" i="5" s="1"/>
  <c r="G249" i="5"/>
  <c r="G373" i="5"/>
  <c r="D540" i="5"/>
  <c r="E540" i="5" s="1"/>
  <c r="F540" i="5" s="1"/>
  <c r="G74" i="5"/>
  <c r="G106" i="5"/>
  <c r="G138" i="5"/>
  <c r="G182" i="5"/>
  <c r="D83" i="5"/>
  <c r="E83" i="5" s="1"/>
  <c r="F83" i="5" s="1"/>
  <c r="D123" i="5"/>
  <c r="E123" i="5" s="1"/>
  <c r="F123" i="5" s="1"/>
  <c r="D167" i="5"/>
  <c r="E167" i="5" s="1"/>
  <c r="F167" i="5" s="1"/>
  <c r="D511" i="5"/>
  <c r="E511" i="5" s="1"/>
  <c r="F511" i="5" s="1"/>
  <c r="G234" i="5"/>
  <c r="G290" i="5"/>
  <c r="G354" i="5"/>
  <c r="D271" i="5"/>
  <c r="E271" i="5" s="1"/>
  <c r="F271" i="5" s="1"/>
  <c r="D421" i="5"/>
  <c r="E421" i="5" s="1"/>
  <c r="F421" i="5" s="1"/>
  <c r="G281" i="5"/>
  <c r="D236" i="5"/>
  <c r="E236" i="5" s="1"/>
  <c r="F236" i="5" s="1"/>
  <c r="D364" i="5"/>
  <c r="E364" i="5" s="1"/>
  <c r="F364" i="5" s="1"/>
  <c r="G469" i="5"/>
  <c r="D428" i="5"/>
  <c r="E428" i="5" s="1"/>
  <c r="F428" i="5" s="1"/>
  <c r="G386" i="5"/>
  <c r="G514" i="5"/>
  <c r="D171" i="5"/>
  <c r="E171" i="5" s="1"/>
  <c r="F171" i="5" s="1"/>
  <c r="D527" i="5"/>
  <c r="E527" i="5" s="1"/>
  <c r="F527" i="5" s="1"/>
  <c r="G242" i="5"/>
  <c r="G294" i="5"/>
  <c r="G358" i="5"/>
  <c r="D287" i="5"/>
  <c r="E287" i="5" s="1"/>
  <c r="F287" i="5" s="1"/>
  <c r="D375" i="5"/>
  <c r="E375" i="5" s="1"/>
  <c r="F375" i="5" s="1"/>
  <c r="G297" i="5"/>
  <c r="D252" i="5"/>
  <c r="E252" i="5" s="1"/>
  <c r="F252" i="5" s="1"/>
  <c r="D443" i="5"/>
  <c r="E443" i="5" s="1"/>
  <c r="F443" i="5" s="1"/>
  <c r="G485" i="5"/>
  <c r="D444" i="5"/>
  <c r="E444" i="5" s="1"/>
  <c r="F444" i="5" s="1"/>
  <c r="G402" i="5"/>
  <c r="G530" i="5"/>
  <c r="D463" i="5"/>
  <c r="E463" i="5" s="1"/>
  <c r="F463" i="5" s="1"/>
  <c r="G86" i="5"/>
  <c r="G118" i="5"/>
  <c r="G154" i="5"/>
  <c r="G208" i="5"/>
  <c r="D99" i="5"/>
  <c r="E99" i="5" s="1"/>
  <c r="F99" i="5" s="1"/>
  <c r="D139" i="5"/>
  <c r="E139" i="5" s="1"/>
  <c r="F139" i="5" s="1"/>
  <c r="D183" i="5"/>
  <c r="E183" i="5" s="1"/>
  <c r="F183" i="5" s="1"/>
  <c r="D461" i="5"/>
  <c r="E461" i="5" s="1"/>
  <c r="F461" i="5" s="1"/>
  <c r="G250" i="5"/>
  <c r="G310" i="5"/>
  <c r="D529" i="5"/>
  <c r="E529" i="5" s="1"/>
  <c r="F529" i="5" s="1"/>
  <c r="D319" i="5"/>
  <c r="E319" i="5" s="1"/>
  <c r="F319" i="5" s="1"/>
  <c r="G201" i="5"/>
  <c r="G329" i="5"/>
  <c r="D284" i="5"/>
  <c r="E284" i="5" s="1"/>
  <c r="F284" i="5" s="1"/>
  <c r="G389" i="5"/>
  <c r="G517" i="5"/>
  <c r="D476" i="5"/>
  <c r="E476" i="5" s="1"/>
  <c r="F476" i="5" s="1"/>
  <c r="G434" i="5"/>
  <c r="G90" i="5"/>
  <c r="G122" i="5"/>
  <c r="G162" i="5"/>
  <c r="G216" i="5"/>
  <c r="D103" i="5"/>
  <c r="E103" i="5" s="1"/>
  <c r="F103" i="5" s="1"/>
  <c r="D147" i="5"/>
  <c r="E147" i="5" s="1"/>
  <c r="F147" i="5" s="1"/>
  <c r="D187" i="5"/>
  <c r="E187" i="5" s="1"/>
  <c r="F187" i="5" s="1"/>
  <c r="D493" i="5"/>
  <c r="E493" i="5" s="1"/>
  <c r="F493" i="5" s="1"/>
  <c r="G258" i="5"/>
  <c r="G322" i="5"/>
  <c r="D207" i="5"/>
  <c r="E207" i="5" s="1"/>
  <c r="F207" i="5" s="1"/>
  <c r="D335" i="5"/>
  <c r="E335" i="5" s="1"/>
  <c r="F335" i="5" s="1"/>
  <c r="G217" i="5"/>
  <c r="G345" i="5"/>
  <c r="D300" i="5"/>
  <c r="E300" i="5" s="1"/>
  <c r="F300" i="5" s="1"/>
  <c r="G405" i="5"/>
  <c r="G533" i="5"/>
  <c r="D492" i="5"/>
  <c r="E492" i="5" s="1"/>
  <c r="F492" i="5" s="1"/>
  <c r="G450" i="5"/>
  <c r="D351" i="5"/>
  <c r="E351" i="5" s="1"/>
  <c r="F351" i="5" s="1"/>
  <c r="G233" i="5"/>
  <c r="G361" i="5"/>
  <c r="D316" i="5"/>
  <c r="E316" i="5" s="1"/>
  <c r="F316" i="5" s="1"/>
  <c r="G421" i="5"/>
  <c r="D380" i="5"/>
  <c r="E380" i="5" s="1"/>
  <c r="F380" i="5" s="1"/>
  <c r="D508" i="5"/>
  <c r="E508" i="5" s="1"/>
  <c r="F508" i="5" s="1"/>
  <c r="G466" i="5"/>
  <c r="D160" i="5"/>
  <c r="E160" i="5" s="1"/>
  <c r="F160" i="5" s="1"/>
  <c r="D176" i="5"/>
  <c r="E176" i="5" s="1"/>
  <c r="F176" i="5" s="1"/>
  <c r="D196" i="5"/>
  <c r="E196" i="5" s="1"/>
  <c r="F196" i="5" s="1"/>
  <c r="G192" i="5"/>
  <c r="G72" i="5"/>
  <c r="G88" i="5"/>
  <c r="G104" i="5"/>
  <c r="G120" i="5"/>
  <c r="G136" i="5"/>
  <c r="G152" i="5"/>
  <c r="G168" i="5"/>
  <c r="G184" i="5"/>
  <c r="G212" i="5"/>
  <c r="D73" i="5"/>
  <c r="E73" i="5" s="1"/>
  <c r="F73" i="5" s="1"/>
  <c r="D89" i="5"/>
  <c r="E89" i="5" s="1"/>
  <c r="F89" i="5" s="1"/>
  <c r="D105" i="5"/>
  <c r="E105" i="5" s="1"/>
  <c r="F105" i="5" s="1"/>
  <c r="D121" i="5"/>
  <c r="E121" i="5" s="1"/>
  <c r="F121" i="5" s="1"/>
  <c r="D137" i="5"/>
  <c r="E137" i="5" s="1"/>
  <c r="F137" i="5" s="1"/>
  <c r="D153" i="5"/>
  <c r="E153" i="5" s="1"/>
  <c r="F153" i="5" s="1"/>
  <c r="D169" i="5"/>
  <c r="E169" i="5" s="1"/>
  <c r="F169" i="5" s="1"/>
  <c r="D185" i="5"/>
  <c r="E185" i="5" s="1"/>
  <c r="F185" i="5" s="1"/>
  <c r="D210" i="5"/>
  <c r="E210" i="5" s="1"/>
  <c r="F210" i="5" s="1"/>
  <c r="D381" i="5"/>
  <c r="E381" i="5" s="1"/>
  <c r="F381" i="5" s="1"/>
  <c r="D509" i="5"/>
  <c r="E509" i="5" s="1"/>
  <c r="F509" i="5" s="1"/>
  <c r="G232" i="5"/>
  <c r="G248" i="5"/>
  <c r="G264" i="5"/>
  <c r="G280" i="5"/>
  <c r="G296" i="5"/>
  <c r="G312" i="5"/>
  <c r="G328" i="5"/>
  <c r="G344" i="5"/>
  <c r="G360" i="5"/>
  <c r="D417" i="5"/>
  <c r="E417" i="5" s="1"/>
  <c r="F417" i="5" s="1"/>
  <c r="D193" i="5"/>
  <c r="E193" i="5" s="1"/>
  <c r="F193" i="5" s="1"/>
  <c r="D209" i="5"/>
  <c r="E209" i="5" s="1"/>
  <c r="F209" i="5" s="1"/>
  <c r="D225" i="5"/>
  <c r="E225" i="5" s="1"/>
  <c r="F225" i="5" s="1"/>
  <c r="D241" i="5"/>
  <c r="E241" i="5" s="1"/>
  <c r="F241" i="5" s="1"/>
  <c r="D257" i="5"/>
  <c r="E257" i="5" s="1"/>
  <c r="F257" i="5" s="1"/>
  <c r="D273" i="5"/>
  <c r="E273" i="5" s="1"/>
  <c r="F273" i="5" s="1"/>
  <c r="D289" i="5"/>
  <c r="E289" i="5" s="1"/>
  <c r="F289" i="5" s="1"/>
  <c r="D305" i="5"/>
  <c r="E305" i="5" s="1"/>
  <c r="F305" i="5" s="1"/>
  <c r="D321" i="5"/>
  <c r="E321" i="5" s="1"/>
  <c r="F321" i="5" s="1"/>
  <c r="D337" i="5"/>
  <c r="E337" i="5" s="1"/>
  <c r="F337" i="5" s="1"/>
  <c r="D353" i="5"/>
  <c r="E353" i="5" s="1"/>
  <c r="F353" i="5" s="1"/>
  <c r="D369" i="5"/>
  <c r="E369" i="5" s="1"/>
  <c r="F369" i="5" s="1"/>
  <c r="D483" i="5"/>
  <c r="E483" i="5" s="1"/>
  <c r="F483" i="5" s="1"/>
  <c r="D437" i="5"/>
  <c r="E437" i="5" s="1"/>
  <c r="F437" i="5" s="1"/>
  <c r="D391" i="5"/>
  <c r="E391" i="5" s="1"/>
  <c r="F391" i="5" s="1"/>
  <c r="D519" i="5"/>
  <c r="E519" i="5" s="1"/>
  <c r="F519" i="5" s="1"/>
  <c r="G203" i="5"/>
  <c r="G219" i="5"/>
  <c r="G235" i="5"/>
  <c r="G251" i="5"/>
  <c r="G267" i="5"/>
  <c r="G283" i="5"/>
  <c r="G299" i="5"/>
  <c r="G315" i="5"/>
  <c r="G331" i="5"/>
  <c r="G347" i="5"/>
  <c r="G363" i="5"/>
  <c r="D441" i="5"/>
  <c r="E441" i="5" s="1"/>
  <c r="F441" i="5" s="1"/>
  <c r="D222" i="5"/>
  <c r="E222" i="5" s="1"/>
  <c r="F222" i="5" s="1"/>
  <c r="D238" i="5"/>
  <c r="E238" i="5" s="1"/>
  <c r="F238" i="5" s="1"/>
  <c r="D254" i="5"/>
  <c r="E254" i="5" s="1"/>
  <c r="F254" i="5" s="1"/>
  <c r="D270" i="5"/>
  <c r="E270" i="5" s="1"/>
  <c r="F270" i="5" s="1"/>
  <c r="D286" i="5"/>
  <c r="E286" i="5" s="1"/>
  <c r="F286" i="5" s="1"/>
  <c r="D302" i="5"/>
  <c r="E302" i="5" s="1"/>
  <c r="F302" i="5" s="1"/>
  <c r="D318" i="5"/>
  <c r="E318" i="5" s="1"/>
  <c r="F318" i="5" s="1"/>
  <c r="D334" i="5"/>
  <c r="E334" i="5" s="1"/>
  <c r="F334" i="5" s="1"/>
  <c r="D350" i="5"/>
  <c r="E350" i="5" s="1"/>
  <c r="F350" i="5" s="1"/>
  <c r="D366" i="5"/>
  <c r="E366" i="5" s="1"/>
  <c r="F366" i="5" s="1"/>
  <c r="D459" i="5"/>
  <c r="E459" i="5" s="1"/>
  <c r="F459" i="5" s="1"/>
  <c r="G375" i="5"/>
  <c r="G391" i="5"/>
  <c r="G407" i="5"/>
  <c r="G423" i="5"/>
  <c r="G439" i="5"/>
  <c r="G455" i="5"/>
  <c r="G471" i="5"/>
  <c r="G487" i="5"/>
  <c r="G503" i="5"/>
  <c r="G519" i="5"/>
  <c r="G535" i="5"/>
  <c r="D382" i="5"/>
  <c r="E382" i="5" s="1"/>
  <c r="F382" i="5" s="1"/>
  <c r="D398" i="5"/>
  <c r="E398" i="5" s="1"/>
  <c r="F398" i="5" s="1"/>
  <c r="D414" i="5"/>
  <c r="E414" i="5" s="1"/>
  <c r="F414" i="5" s="1"/>
  <c r="D430" i="5"/>
  <c r="E430" i="5" s="1"/>
  <c r="F430" i="5" s="1"/>
  <c r="D446" i="5"/>
  <c r="E446" i="5" s="1"/>
  <c r="F446" i="5" s="1"/>
  <c r="D462" i="5"/>
  <c r="E462" i="5" s="1"/>
  <c r="F462" i="5" s="1"/>
  <c r="D478" i="5"/>
  <c r="E478" i="5" s="1"/>
  <c r="F478" i="5" s="1"/>
  <c r="D494" i="5"/>
  <c r="E494" i="5" s="1"/>
  <c r="F494" i="5" s="1"/>
  <c r="D510" i="5"/>
  <c r="E510" i="5" s="1"/>
  <c r="F510" i="5" s="1"/>
  <c r="D526" i="5"/>
  <c r="E526" i="5" s="1"/>
  <c r="F526" i="5" s="1"/>
  <c r="G372" i="5"/>
  <c r="G388" i="5"/>
  <c r="G404" i="5"/>
  <c r="G420" i="5"/>
  <c r="G436" i="5"/>
  <c r="G452" i="5"/>
  <c r="G468" i="5"/>
  <c r="G484" i="5"/>
  <c r="G500" i="5"/>
  <c r="G516" i="5"/>
  <c r="G532" i="5"/>
  <c r="G266" i="5"/>
  <c r="G282" i="5"/>
  <c r="G298" i="5"/>
  <c r="G314" i="5"/>
  <c r="G330" i="5"/>
  <c r="G346" i="5"/>
  <c r="G362" i="5"/>
  <c r="D433" i="5"/>
  <c r="E433" i="5" s="1"/>
  <c r="F433" i="5" s="1"/>
  <c r="D195" i="5"/>
  <c r="E195" i="5" s="1"/>
  <c r="F195" i="5" s="1"/>
  <c r="D211" i="5"/>
  <c r="E211" i="5" s="1"/>
  <c r="F211" i="5" s="1"/>
  <c r="D227" i="5"/>
  <c r="E227" i="5" s="1"/>
  <c r="F227" i="5" s="1"/>
  <c r="D243" i="5"/>
  <c r="E243" i="5" s="1"/>
  <c r="F243" i="5" s="1"/>
  <c r="D259" i="5"/>
  <c r="E259" i="5" s="1"/>
  <c r="F259" i="5" s="1"/>
  <c r="D275" i="5"/>
  <c r="E275" i="5" s="1"/>
  <c r="F275" i="5" s="1"/>
  <c r="D291" i="5"/>
  <c r="E291" i="5" s="1"/>
  <c r="F291" i="5" s="1"/>
  <c r="D307" i="5"/>
  <c r="E307" i="5" s="1"/>
  <c r="F307" i="5" s="1"/>
  <c r="D323" i="5"/>
  <c r="E323" i="5" s="1"/>
  <c r="F323" i="5" s="1"/>
  <c r="D339" i="5"/>
  <c r="E339" i="5" s="1"/>
  <c r="F339" i="5" s="1"/>
  <c r="D355" i="5"/>
  <c r="E355" i="5" s="1"/>
  <c r="F355" i="5" s="1"/>
  <c r="D371" i="5"/>
  <c r="E371" i="5" s="1"/>
  <c r="F371" i="5" s="1"/>
  <c r="D499" i="5"/>
  <c r="E499" i="5" s="1"/>
  <c r="F499" i="5" s="1"/>
  <c r="D453" i="5"/>
  <c r="E453" i="5" s="1"/>
  <c r="F453" i="5" s="1"/>
  <c r="D407" i="5"/>
  <c r="E407" i="5" s="1"/>
  <c r="F407" i="5" s="1"/>
  <c r="D535" i="5"/>
  <c r="E535" i="5" s="1"/>
  <c r="F535" i="5" s="1"/>
  <c r="G205" i="5"/>
  <c r="G221" i="5"/>
  <c r="G237" i="5"/>
  <c r="G253" i="5"/>
  <c r="G269" i="5"/>
  <c r="G285" i="5"/>
  <c r="G301" i="5"/>
  <c r="G317" i="5"/>
  <c r="G333" i="5"/>
  <c r="G349" i="5"/>
  <c r="G365" i="5"/>
  <c r="D457" i="5"/>
  <c r="E457" i="5" s="1"/>
  <c r="F457" i="5" s="1"/>
  <c r="D224" i="5"/>
  <c r="E224" i="5" s="1"/>
  <c r="F224" i="5" s="1"/>
  <c r="D240" i="5"/>
  <c r="E240" i="5" s="1"/>
  <c r="F240" i="5" s="1"/>
  <c r="D256" i="5"/>
  <c r="E256" i="5" s="1"/>
  <c r="F256" i="5" s="1"/>
  <c r="D272" i="5"/>
  <c r="E272" i="5" s="1"/>
  <c r="F272" i="5" s="1"/>
  <c r="D288" i="5"/>
  <c r="E288" i="5" s="1"/>
  <c r="F288" i="5" s="1"/>
  <c r="D304" i="5"/>
  <c r="E304" i="5" s="1"/>
  <c r="F304" i="5" s="1"/>
  <c r="D320" i="5"/>
  <c r="E320" i="5" s="1"/>
  <c r="F320" i="5" s="1"/>
  <c r="D336" i="5"/>
  <c r="E336" i="5" s="1"/>
  <c r="F336" i="5" s="1"/>
  <c r="D352" i="5"/>
  <c r="E352" i="5" s="1"/>
  <c r="F352" i="5" s="1"/>
  <c r="D368" i="5"/>
  <c r="E368" i="5" s="1"/>
  <c r="F368" i="5" s="1"/>
  <c r="D475" i="5"/>
  <c r="E475" i="5" s="1"/>
  <c r="F475" i="5" s="1"/>
  <c r="G377" i="5"/>
  <c r="G393" i="5"/>
  <c r="G409" i="5"/>
  <c r="G425" i="5"/>
  <c r="G441" i="5"/>
  <c r="G457" i="5"/>
  <c r="G473" i="5"/>
  <c r="G489" i="5"/>
  <c r="G505" i="5"/>
  <c r="G521" i="5"/>
  <c r="G537" i="5"/>
  <c r="D384" i="5"/>
  <c r="E384" i="5" s="1"/>
  <c r="F384" i="5" s="1"/>
  <c r="D400" i="5"/>
  <c r="E400" i="5" s="1"/>
  <c r="F400" i="5" s="1"/>
  <c r="D416" i="5"/>
  <c r="E416" i="5" s="1"/>
  <c r="F416" i="5" s="1"/>
  <c r="D432" i="5"/>
  <c r="E432" i="5" s="1"/>
  <c r="F432" i="5" s="1"/>
  <c r="D448" i="5"/>
  <c r="E448" i="5" s="1"/>
  <c r="F448" i="5" s="1"/>
  <c r="D464" i="5"/>
  <c r="E464" i="5" s="1"/>
  <c r="F464" i="5" s="1"/>
  <c r="D480" i="5"/>
  <c r="E480" i="5" s="1"/>
  <c r="F480" i="5" s="1"/>
  <c r="D496" i="5"/>
  <c r="E496" i="5" s="1"/>
  <c r="F496" i="5" s="1"/>
  <c r="D512" i="5"/>
  <c r="E512" i="5" s="1"/>
  <c r="F512" i="5" s="1"/>
  <c r="D528" i="5"/>
  <c r="E528" i="5" s="1"/>
  <c r="F528" i="5" s="1"/>
  <c r="G374" i="5"/>
  <c r="G390" i="5"/>
  <c r="G406" i="5"/>
  <c r="G422" i="5"/>
  <c r="G438" i="5"/>
  <c r="G454" i="5"/>
  <c r="G470" i="5"/>
  <c r="G486" i="5"/>
  <c r="G502" i="5"/>
  <c r="G518" i="5"/>
  <c r="D61" i="5"/>
  <c r="G61" i="5"/>
  <c r="G76" i="5"/>
  <c r="G92" i="5"/>
  <c r="G108" i="5"/>
  <c r="G124" i="5"/>
  <c r="G140" i="5"/>
  <c r="G156" i="5"/>
  <c r="G172" i="5"/>
  <c r="G188" i="5"/>
  <c r="D479" i="5"/>
  <c r="E479" i="5" s="1"/>
  <c r="F479" i="5" s="1"/>
  <c r="D77" i="5"/>
  <c r="E77" i="5" s="1"/>
  <c r="F77" i="5" s="1"/>
  <c r="D93" i="5"/>
  <c r="E93" i="5" s="1"/>
  <c r="F93" i="5" s="1"/>
  <c r="D109" i="5"/>
  <c r="E109" i="5" s="1"/>
  <c r="F109" i="5" s="1"/>
  <c r="D125" i="5"/>
  <c r="E125" i="5" s="1"/>
  <c r="F125" i="5" s="1"/>
  <c r="D141" i="5"/>
  <c r="E141" i="5" s="1"/>
  <c r="F141" i="5" s="1"/>
  <c r="D157" i="5"/>
  <c r="E157" i="5" s="1"/>
  <c r="F157" i="5" s="1"/>
  <c r="D173" i="5"/>
  <c r="E173" i="5" s="1"/>
  <c r="F173" i="5" s="1"/>
  <c r="D189" i="5"/>
  <c r="E189" i="5" s="1"/>
  <c r="F189" i="5" s="1"/>
  <c r="D218" i="5"/>
  <c r="E218" i="5" s="1"/>
  <c r="F218" i="5" s="1"/>
  <c r="D413" i="5"/>
  <c r="E413" i="5" s="1"/>
  <c r="F413" i="5" s="1"/>
  <c r="G220" i="5"/>
  <c r="G236" i="5"/>
  <c r="G252" i="5"/>
  <c r="G268" i="5"/>
  <c r="G284" i="5"/>
  <c r="G300" i="5"/>
  <c r="G316" i="5"/>
  <c r="G332" i="5"/>
  <c r="G348" i="5"/>
  <c r="G364" i="5"/>
  <c r="D449" i="5"/>
  <c r="E449" i="5" s="1"/>
  <c r="F449" i="5" s="1"/>
  <c r="D197" i="5"/>
  <c r="E197" i="5" s="1"/>
  <c r="F197" i="5" s="1"/>
  <c r="D213" i="5"/>
  <c r="E213" i="5" s="1"/>
  <c r="F213" i="5" s="1"/>
  <c r="D229" i="5"/>
  <c r="E229" i="5" s="1"/>
  <c r="F229" i="5" s="1"/>
  <c r="D245" i="5"/>
  <c r="E245" i="5" s="1"/>
  <c r="F245" i="5" s="1"/>
  <c r="D261" i="5"/>
  <c r="E261" i="5" s="1"/>
  <c r="F261" i="5" s="1"/>
  <c r="D277" i="5"/>
  <c r="E277" i="5" s="1"/>
  <c r="F277" i="5" s="1"/>
  <c r="D293" i="5"/>
  <c r="E293" i="5" s="1"/>
  <c r="F293" i="5" s="1"/>
  <c r="D309" i="5"/>
  <c r="E309" i="5" s="1"/>
  <c r="F309" i="5" s="1"/>
  <c r="D325" i="5"/>
  <c r="E325" i="5" s="1"/>
  <c r="F325" i="5" s="1"/>
  <c r="D341" i="5"/>
  <c r="E341" i="5" s="1"/>
  <c r="F341" i="5" s="1"/>
  <c r="D357" i="5"/>
  <c r="E357" i="5" s="1"/>
  <c r="F357" i="5" s="1"/>
  <c r="D387" i="5"/>
  <c r="E387" i="5" s="1"/>
  <c r="F387" i="5" s="1"/>
  <c r="D515" i="5"/>
  <c r="E515" i="5" s="1"/>
  <c r="F515" i="5" s="1"/>
  <c r="D469" i="5"/>
  <c r="E469" i="5" s="1"/>
  <c r="F469" i="5" s="1"/>
  <c r="D423" i="5"/>
  <c r="E423" i="5" s="1"/>
  <c r="F423" i="5" s="1"/>
  <c r="G191" i="5"/>
  <c r="G207" i="5"/>
  <c r="G223" i="5"/>
  <c r="G239" i="5"/>
  <c r="G255" i="5"/>
  <c r="G271" i="5"/>
  <c r="G287" i="5"/>
  <c r="G303" i="5"/>
  <c r="G319" i="5"/>
  <c r="G335" i="5"/>
  <c r="G351" i="5"/>
  <c r="G367" i="5"/>
  <c r="D473" i="5"/>
  <c r="E473" i="5" s="1"/>
  <c r="F473" i="5" s="1"/>
  <c r="D226" i="5"/>
  <c r="E226" i="5" s="1"/>
  <c r="F226" i="5" s="1"/>
  <c r="D242" i="5"/>
  <c r="E242" i="5" s="1"/>
  <c r="F242" i="5" s="1"/>
  <c r="D258" i="5"/>
  <c r="E258" i="5" s="1"/>
  <c r="F258" i="5" s="1"/>
  <c r="D274" i="5"/>
  <c r="E274" i="5" s="1"/>
  <c r="F274" i="5" s="1"/>
  <c r="D290" i="5"/>
  <c r="E290" i="5" s="1"/>
  <c r="F290" i="5" s="1"/>
  <c r="D306" i="5"/>
  <c r="E306" i="5" s="1"/>
  <c r="F306" i="5" s="1"/>
  <c r="D322" i="5"/>
  <c r="E322" i="5" s="1"/>
  <c r="F322" i="5" s="1"/>
  <c r="D338" i="5"/>
  <c r="E338" i="5" s="1"/>
  <c r="F338" i="5" s="1"/>
  <c r="D354" i="5"/>
  <c r="E354" i="5" s="1"/>
  <c r="F354" i="5" s="1"/>
  <c r="D370" i="5"/>
  <c r="E370" i="5" s="1"/>
  <c r="F370" i="5" s="1"/>
  <c r="D491" i="5"/>
  <c r="E491" i="5" s="1"/>
  <c r="F491" i="5" s="1"/>
  <c r="G379" i="5"/>
  <c r="G395" i="5"/>
  <c r="G411" i="5"/>
  <c r="G427" i="5"/>
  <c r="G443" i="5"/>
  <c r="G459" i="5"/>
  <c r="G475" i="5"/>
  <c r="G491" i="5"/>
  <c r="G507" i="5"/>
  <c r="G523" i="5"/>
  <c r="G539" i="5"/>
  <c r="D386" i="5"/>
  <c r="E386" i="5" s="1"/>
  <c r="F386" i="5" s="1"/>
  <c r="D402" i="5"/>
  <c r="E402" i="5" s="1"/>
  <c r="F402" i="5" s="1"/>
  <c r="D418" i="5"/>
  <c r="E418" i="5" s="1"/>
  <c r="F418" i="5" s="1"/>
  <c r="D434" i="5"/>
  <c r="E434" i="5" s="1"/>
  <c r="F434" i="5" s="1"/>
  <c r="D450" i="5"/>
  <c r="E450" i="5" s="1"/>
  <c r="F450" i="5" s="1"/>
  <c r="D466" i="5"/>
  <c r="E466" i="5" s="1"/>
  <c r="F466" i="5" s="1"/>
  <c r="D482" i="5"/>
  <c r="E482" i="5" s="1"/>
  <c r="F482" i="5" s="1"/>
  <c r="D498" i="5"/>
  <c r="E498" i="5" s="1"/>
  <c r="F498" i="5" s="1"/>
  <c r="D514" i="5"/>
  <c r="E514" i="5" s="1"/>
  <c r="F514" i="5" s="1"/>
  <c r="D530" i="5"/>
  <c r="E530" i="5" s="1"/>
  <c r="F530" i="5" s="1"/>
  <c r="G376" i="5"/>
  <c r="G392" i="5"/>
  <c r="G408" i="5"/>
  <c r="G424" i="5"/>
  <c r="G440" i="5"/>
  <c r="G456" i="5"/>
  <c r="G472" i="5"/>
  <c r="G488" i="5"/>
  <c r="G504" i="5"/>
  <c r="G520" i="5"/>
  <c r="G536" i="5"/>
  <c r="G142" i="5"/>
  <c r="G158" i="5"/>
  <c r="G174" i="5"/>
  <c r="G190" i="5"/>
  <c r="D63" i="5"/>
  <c r="E63" i="5" s="1"/>
  <c r="F63" i="5" s="1"/>
  <c r="D79" i="5"/>
  <c r="E79" i="5" s="1"/>
  <c r="F79" i="5" s="1"/>
  <c r="D95" i="5"/>
  <c r="E95" i="5" s="1"/>
  <c r="F95" i="5" s="1"/>
  <c r="D111" i="5"/>
  <c r="E111" i="5" s="1"/>
  <c r="F111" i="5" s="1"/>
  <c r="D127" i="5"/>
  <c r="E127" i="5" s="1"/>
  <c r="F127" i="5" s="1"/>
  <c r="D143" i="5"/>
  <c r="E143" i="5" s="1"/>
  <c r="F143" i="5" s="1"/>
  <c r="D159" i="5"/>
  <c r="E159" i="5" s="1"/>
  <c r="F159" i="5" s="1"/>
  <c r="D175" i="5"/>
  <c r="E175" i="5" s="1"/>
  <c r="F175" i="5" s="1"/>
  <c r="D191" i="5"/>
  <c r="E191" i="5" s="1"/>
  <c r="F191" i="5" s="1"/>
  <c r="D495" i="5"/>
  <c r="E495" i="5" s="1"/>
  <c r="F495" i="5" s="1"/>
  <c r="D429" i="5"/>
  <c r="E429" i="5" s="1"/>
  <c r="F429" i="5" s="1"/>
  <c r="G222" i="5"/>
  <c r="G238" i="5"/>
  <c r="G254" i="5"/>
  <c r="G270" i="5"/>
  <c r="G286" i="5"/>
  <c r="G302" i="5"/>
  <c r="G318" i="5"/>
  <c r="G334" i="5"/>
  <c r="G350" i="5"/>
  <c r="G366" i="5"/>
  <c r="D465" i="5"/>
  <c r="E465" i="5" s="1"/>
  <c r="F465" i="5" s="1"/>
  <c r="D199" i="5"/>
  <c r="E199" i="5" s="1"/>
  <c r="F199" i="5" s="1"/>
  <c r="D215" i="5"/>
  <c r="E215" i="5" s="1"/>
  <c r="F215" i="5" s="1"/>
  <c r="D231" i="5"/>
  <c r="E231" i="5" s="1"/>
  <c r="F231" i="5" s="1"/>
  <c r="D247" i="5"/>
  <c r="E247" i="5" s="1"/>
  <c r="F247" i="5" s="1"/>
  <c r="D263" i="5"/>
  <c r="E263" i="5" s="1"/>
  <c r="F263" i="5" s="1"/>
  <c r="D279" i="5"/>
  <c r="E279" i="5" s="1"/>
  <c r="F279" i="5" s="1"/>
  <c r="D295" i="5"/>
  <c r="E295" i="5" s="1"/>
  <c r="F295" i="5" s="1"/>
  <c r="D311" i="5"/>
  <c r="E311" i="5" s="1"/>
  <c r="F311" i="5" s="1"/>
  <c r="D327" i="5"/>
  <c r="E327" i="5" s="1"/>
  <c r="F327" i="5" s="1"/>
  <c r="D343" i="5"/>
  <c r="E343" i="5" s="1"/>
  <c r="F343" i="5" s="1"/>
  <c r="D359" i="5"/>
  <c r="E359" i="5" s="1"/>
  <c r="F359" i="5" s="1"/>
  <c r="D403" i="5"/>
  <c r="E403" i="5" s="1"/>
  <c r="F403" i="5" s="1"/>
  <c r="D531" i="5"/>
  <c r="E531" i="5" s="1"/>
  <c r="F531" i="5" s="1"/>
  <c r="D485" i="5"/>
  <c r="E485" i="5" s="1"/>
  <c r="F485" i="5" s="1"/>
  <c r="D439" i="5"/>
  <c r="E439" i="5" s="1"/>
  <c r="F439" i="5" s="1"/>
  <c r="G193" i="5"/>
  <c r="G209" i="5"/>
  <c r="G225" i="5"/>
  <c r="G241" i="5"/>
  <c r="G257" i="5"/>
  <c r="G273" i="5"/>
  <c r="G289" i="5"/>
  <c r="G305" i="5"/>
  <c r="G321" i="5"/>
  <c r="G337" i="5"/>
  <c r="G353" i="5"/>
  <c r="G369" i="5"/>
  <c r="D489" i="5"/>
  <c r="E489" i="5" s="1"/>
  <c r="F489" i="5" s="1"/>
  <c r="D228" i="5"/>
  <c r="E228" i="5" s="1"/>
  <c r="F228" i="5" s="1"/>
  <c r="D244" i="5"/>
  <c r="E244" i="5" s="1"/>
  <c r="F244" i="5" s="1"/>
  <c r="D260" i="5"/>
  <c r="E260" i="5" s="1"/>
  <c r="F260" i="5" s="1"/>
  <c r="D276" i="5"/>
  <c r="E276" i="5" s="1"/>
  <c r="F276" i="5" s="1"/>
  <c r="D292" i="5"/>
  <c r="E292" i="5" s="1"/>
  <c r="F292" i="5" s="1"/>
  <c r="D308" i="5"/>
  <c r="E308" i="5" s="1"/>
  <c r="F308" i="5" s="1"/>
  <c r="D324" i="5"/>
  <c r="E324" i="5" s="1"/>
  <c r="F324" i="5" s="1"/>
  <c r="D340" i="5"/>
  <c r="E340" i="5" s="1"/>
  <c r="F340" i="5" s="1"/>
  <c r="D356" i="5"/>
  <c r="E356" i="5" s="1"/>
  <c r="F356" i="5" s="1"/>
  <c r="D379" i="5"/>
  <c r="E379" i="5" s="1"/>
  <c r="F379" i="5" s="1"/>
  <c r="D507" i="5"/>
  <c r="E507" i="5" s="1"/>
  <c r="F507" i="5" s="1"/>
  <c r="G381" i="5"/>
  <c r="G397" i="5"/>
  <c r="G413" i="5"/>
  <c r="G429" i="5"/>
  <c r="G445" i="5"/>
  <c r="G461" i="5"/>
  <c r="G477" i="5"/>
  <c r="G493" i="5"/>
  <c r="G509" i="5"/>
  <c r="G525" i="5"/>
  <c r="D372" i="5"/>
  <c r="E372" i="5" s="1"/>
  <c r="F372" i="5" s="1"/>
  <c r="D388" i="5"/>
  <c r="E388" i="5" s="1"/>
  <c r="F388" i="5" s="1"/>
  <c r="D404" i="5"/>
  <c r="E404" i="5" s="1"/>
  <c r="F404" i="5" s="1"/>
  <c r="D420" i="5"/>
  <c r="E420" i="5" s="1"/>
  <c r="F420" i="5" s="1"/>
  <c r="D436" i="5"/>
  <c r="E436" i="5" s="1"/>
  <c r="F436" i="5" s="1"/>
  <c r="D452" i="5"/>
  <c r="E452" i="5" s="1"/>
  <c r="F452" i="5" s="1"/>
  <c r="D468" i="5"/>
  <c r="E468" i="5" s="1"/>
  <c r="F468" i="5" s="1"/>
  <c r="D484" i="5"/>
  <c r="E484" i="5" s="1"/>
  <c r="F484" i="5" s="1"/>
  <c r="D500" i="5"/>
  <c r="E500" i="5" s="1"/>
  <c r="F500" i="5" s="1"/>
  <c r="D516" i="5"/>
  <c r="E516" i="5" s="1"/>
  <c r="F516" i="5" s="1"/>
  <c r="D532" i="5"/>
  <c r="E532" i="5" s="1"/>
  <c r="F532" i="5" s="1"/>
  <c r="G378" i="5"/>
  <c r="G394" i="5"/>
  <c r="G410" i="5"/>
  <c r="G426" i="5"/>
  <c r="G442" i="5"/>
  <c r="G458" i="5"/>
  <c r="G474" i="5"/>
  <c r="G490" i="5"/>
  <c r="G506" i="5"/>
  <c r="G522" i="5"/>
  <c r="G538" i="5"/>
  <c r="D152" i="5"/>
  <c r="E152" i="5" s="1"/>
  <c r="F152" i="5" s="1"/>
  <c r="D168" i="5"/>
  <c r="E168" i="5" s="1"/>
  <c r="F168" i="5" s="1"/>
  <c r="D184" i="5"/>
  <c r="E184" i="5" s="1"/>
  <c r="F184" i="5" s="1"/>
  <c r="D212" i="5"/>
  <c r="E212" i="5" s="1"/>
  <c r="F212" i="5" s="1"/>
  <c r="G64" i="5"/>
  <c r="G80" i="5"/>
  <c r="G96" i="5"/>
  <c r="G112" i="5"/>
  <c r="G128" i="5"/>
  <c r="G144" i="5"/>
  <c r="G160" i="5"/>
  <c r="G176" i="5"/>
  <c r="G196" i="5"/>
  <c r="D65" i="5"/>
  <c r="E65" i="5" s="1"/>
  <c r="F65" i="5" s="1"/>
  <c r="D81" i="5"/>
  <c r="E81" i="5" s="1"/>
  <c r="F81" i="5" s="1"/>
  <c r="D97" i="5"/>
  <c r="E97" i="5" s="1"/>
  <c r="F97" i="5" s="1"/>
  <c r="D113" i="5"/>
  <c r="E113" i="5" s="1"/>
  <c r="F113" i="5" s="1"/>
  <c r="D129" i="5"/>
  <c r="E129" i="5" s="1"/>
  <c r="F129" i="5" s="1"/>
  <c r="D145" i="5"/>
  <c r="E145" i="5" s="1"/>
  <c r="F145" i="5" s="1"/>
  <c r="D161" i="5"/>
  <c r="E161" i="5" s="1"/>
  <c r="F161" i="5" s="1"/>
  <c r="D177" i="5"/>
  <c r="E177" i="5" s="1"/>
  <c r="F177" i="5" s="1"/>
  <c r="D194" i="5"/>
  <c r="E194" i="5" s="1"/>
  <c r="F194" i="5" s="1"/>
  <c r="D383" i="5"/>
  <c r="E383" i="5" s="1"/>
  <c r="F383" i="5" s="1"/>
  <c r="D445" i="5"/>
  <c r="E445" i="5" s="1"/>
  <c r="F445" i="5" s="1"/>
  <c r="G224" i="5"/>
  <c r="G240" i="5"/>
  <c r="G256" i="5"/>
  <c r="G272" i="5"/>
  <c r="G288" i="5"/>
  <c r="G304" i="5"/>
  <c r="G320" i="5"/>
  <c r="G336" i="5"/>
  <c r="G352" i="5"/>
  <c r="G368" i="5"/>
  <c r="D481" i="5"/>
  <c r="E481" i="5" s="1"/>
  <c r="F481" i="5" s="1"/>
  <c r="D201" i="5"/>
  <c r="E201" i="5" s="1"/>
  <c r="F201" i="5" s="1"/>
  <c r="D217" i="5"/>
  <c r="E217" i="5" s="1"/>
  <c r="F217" i="5" s="1"/>
  <c r="D233" i="5"/>
  <c r="E233" i="5" s="1"/>
  <c r="F233" i="5" s="1"/>
  <c r="D249" i="5"/>
  <c r="E249" i="5" s="1"/>
  <c r="F249" i="5" s="1"/>
  <c r="D265" i="5"/>
  <c r="E265" i="5" s="1"/>
  <c r="F265" i="5" s="1"/>
  <c r="D281" i="5"/>
  <c r="E281" i="5" s="1"/>
  <c r="F281" i="5" s="1"/>
  <c r="D297" i="5"/>
  <c r="E297" i="5" s="1"/>
  <c r="F297" i="5" s="1"/>
  <c r="D313" i="5"/>
  <c r="E313" i="5" s="1"/>
  <c r="F313" i="5" s="1"/>
  <c r="D329" i="5"/>
  <c r="E329" i="5" s="1"/>
  <c r="F329" i="5" s="1"/>
  <c r="D345" i="5"/>
  <c r="E345" i="5" s="1"/>
  <c r="F345" i="5" s="1"/>
  <c r="D361" i="5"/>
  <c r="E361" i="5" s="1"/>
  <c r="F361" i="5" s="1"/>
  <c r="D419" i="5"/>
  <c r="E419" i="5" s="1"/>
  <c r="F419" i="5" s="1"/>
  <c r="D373" i="5"/>
  <c r="E373" i="5" s="1"/>
  <c r="F373" i="5" s="1"/>
  <c r="D501" i="5"/>
  <c r="E501" i="5" s="1"/>
  <c r="F501" i="5" s="1"/>
  <c r="D455" i="5"/>
  <c r="E455" i="5" s="1"/>
  <c r="F455" i="5" s="1"/>
  <c r="G195" i="5"/>
  <c r="G211" i="5"/>
  <c r="G227" i="5"/>
  <c r="G243" i="5"/>
  <c r="G259" i="5"/>
  <c r="G275" i="5"/>
  <c r="G291" i="5"/>
  <c r="G307" i="5"/>
  <c r="G323" i="5"/>
  <c r="G339" i="5"/>
  <c r="G355" i="5"/>
  <c r="D377" i="5"/>
  <c r="E377" i="5" s="1"/>
  <c r="F377" i="5" s="1"/>
  <c r="D505" i="5"/>
  <c r="E505" i="5" s="1"/>
  <c r="F505" i="5" s="1"/>
  <c r="D230" i="5"/>
  <c r="E230" i="5" s="1"/>
  <c r="F230" i="5" s="1"/>
  <c r="D246" i="5"/>
  <c r="E246" i="5" s="1"/>
  <c r="F246" i="5" s="1"/>
  <c r="D262" i="5"/>
  <c r="E262" i="5" s="1"/>
  <c r="F262" i="5" s="1"/>
  <c r="D278" i="5"/>
  <c r="E278" i="5" s="1"/>
  <c r="F278" i="5" s="1"/>
  <c r="D294" i="5"/>
  <c r="E294" i="5" s="1"/>
  <c r="F294" i="5" s="1"/>
  <c r="D310" i="5"/>
  <c r="E310" i="5" s="1"/>
  <c r="F310" i="5" s="1"/>
  <c r="D326" i="5"/>
  <c r="E326" i="5" s="1"/>
  <c r="F326" i="5" s="1"/>
  <c r="D342" i="5"/>
  <c r="E342" i="5" s="1"/>
  <c r="F342" i="5" s="1"/>
  <c r="D358" i="5"/>
  <c r="E358" i="5" s="1"/>
  <c r="F358" i="5" s="1"/>
  <c r="D395" i="5"/>
  <c r="E395" i="5" s="1"/>
  <c r="F395" i="5" s="1"/>
  <c r="D523" i="5"/>
  <c r="E523" i="5" s="1"/>
  <c r="F523" i="5" s="1"/>
  <c r="G383" i="5"/>
  <c r="G399" i="5"/>
  <c r="G415" i="5"/>
  <c r="G431" i="5"/>
  <c r="G447" i="5"/>
  <c r="G463" i="5"/>
  <c r="G479" i="5"/>
  <c r="G495" i="5"/>
  <c r="G511" i="5"/>
  <c r="G527" i="5"/>
  <c r="D374" i="5"/>
  <c r="E374" i="5" s="1"/>
  <c r="F374" i="5" s="1"/>
  <c r="D390" i="5"/>
  <c r="E390" i="5" s="1"/>
  <c r="F390" i="5" s="1"/>
  <c r="D406" i="5"/>
  <c r="E406" i="5" s="1"/>
  <c r="F406" i="5" s="1"/>
  <c r="D422" i="5"/>
  <c r="E422" i="5" s="1"/>
  <c r="F422" i="5" s="1"/>
  <c r="D438" i="5"/>
  <c r="E438" i="5" s="1"/>
  <c r="F438" i="5" s="1"/>
  <c r="D454" i="5"/>
  <c r="E454" i="5" s="1"/>
  <c r="F454" i="5" s="1"/>
  <c r="D470" i="5"/>
  <c r="E470" i="5" s="1"/>
  <c r="F470" i="5" s="1"/>
  <c r="D486" i="5"/>
  <c r="E486" i="5" s="1"/>
  <c r="F486" i="5" s="1"/>
  <c r="D502" i="5"/>
  <c r="E502" i="5" s="1"/>
  <c r="F502" i="5" s="1"/>
  <c r="D518" i="5"/>
  <c r="E518" i="5" s="1"/>
  <c r="F518" i="5" s="1"/>
  <c r="D534" i="5"/>
  <c r="E534" i="5" s="1"/>
  <c r="F534" i="5" s="1"/>
  <c r="G380" i="5"/>
  <c r="G396" i="5"/>
  <c r="G412" i="5"/>
  <c r="G428" i="5"/>
  <c r="G444" i="5"/>
  <c r="G460" i="5"/>
  <c r="G476" i="5"/>
  <c r="G492" i="5"/>
  <c r="G508" i="5"/>
  <c r="G524" i="5"/>
  <c r="G540" i="5"/>
  <c r="C33" i="5"/>
  <c r="N32" i="5" s="1"/>
  <c r="G370" i="5"/>
  <c r="D497" i="5"/>
  <c r="E497" i="5" s="1"/>
  <c r="F497" i="5" s="1"/>
  <c r="D203" i="5"/>
  <c r="E203" i="5" s="1"/>
  <c r="F203" i="5" s="1"/>
  <c r="D219" i="5"/>
  <c r="E219" i="5" s="1"/>
  <c r="F219" i="5" s="1"/>
  <c r="D235" i="5"/>
  <c r="E235" i="5" s="1"/>
  <c r="F235" i="5" s="1"/>
  <c r="D251" i="5"/>
  <c r="E251" i="5" s="1"/>
  <c r="F251" i="5" s="1"/>
  <c r="D267" i="5"/>
  <c r="E267" i="5" s="1"/>
  <c r="F267" i="5" s="1"/>
  <c r="D283" i="5"/>
  <c r="E283" i="5" s="1"/>
  <c r="F283" i="5" s="1"/>
  <c r="D299" i="5"/>
  <c r="E299" i="5" s="1"/>
  <c r="F299" i="5" s="1"/>
  <c r="D315" i="5"/>
  <c r="E315" i="5" s="1"/>
  <c r="F315" i="5" s="1"/>
  <c r="D331" i="5"/>
  <c r="E331" i="5" s="1"/>
  <c r="F331" i="5" s="1"/>
  <c r="D347" i="5"/>
  <c r="E347" i="5" s="1"/>
  <c r="F347" i="5" s="1"/>
  <c r="D363" i="5"/>
  <c r="E363" i="5" s="1"/>
  <c r="F363" i="5" s="1"/>
  <c r="D435" i="5"/>
  <c r="E435" i="5" s="1"/>
  <c r="F435" i="5" s="1"/>
  <c r="D389" i="5"/>
  <c r="E389" i="5" s="1"/>
  <c r="F389" i="5" s="1"/>
  <c r="D517" i="5"/>
  <c r="E517" i="5" s="1"/>
  <c r="F517" i="5" s="1"/>
  <c r="D471" i="5"/>
  <c r="E471" i="5" s="1"/>
  <c r="F471" i="5" s="1"/>
  <c r="G197" i="5"/>
  <c r="G213" i="5"/>
  <c r="G229" i="5"/>
  <c r="G245" i="5"/>
  <c r="G261" i="5"/>
  <c r="G277" i="5"/>
  <c r="G293" i="5"/>
  <c r="G309" i="5"/>
  <c r="G325" i="5"/>
  <c r="G341" i="5"/>
  <c r="G357" i="5"/>
  <c r="D393" i="5"/>
  <c r="E393" i="5" s="1"/>
  <c r="F393" i="5" s="1"/>
  <c r="D521" i="5"/>
  <c r="E521" i="5" s="1"/>
  <c r="F521" i="5" s="1"/>
  <c r="D232" i="5"/>
  <c r="E232" i="5" s="1"/>
  <c r="F232" i="5" s="1"/>
  <c r="D248" i="5"/>
  <c r="E248" i="5" s="1"/>
  <c r="F248" i="5" s="1"/>
  <c r="D264" i="5"/>
  <c r="E264" i="5" s="1"/>
  <c r="F264" i="5" s="1"/>
  <c r="D280" i="5"/>
  <c r="E280" i="5" s="1"/>
  <c r="F280" i="5" s="1"/>
  <c r="D296" i="5"/>
  <c r="E296" i="5" s="1"/>
  <c r="F296" i="5" s="1"/>
  <c r="D312" i="5"/>
  <c r="E312" i="5" s="1"/>
  <c r="F312" i="5" s="1"/>
  <c r="D328" i="5"/>
  <c r="E328" i="5" s="1"/>
  <c r="F328" i="5" s="1"/>
  <c r="D344" i="5"/>
  <c r="E344" i="5" s="1"/>
  <c r="F344" i="5" s="1"/>
  <c r="D360" i="5"/>
  <c r="E360" i="5" s="1"/>
  <c r="F360" i="5" s="1"/>
  <c r="D411" i="5"/>
  <c r="E411" i="5" s="1"/>
  <c r="F411" i="5" s="1"/>
  <c r="D539" i="5"/>
  <c r="E539" i="5" s="1"/>
  <c r="F539" i="5" s="1"/>
  <c r="G385" i="5"/>
  <c r="G401" i="5"/>
  <c r="G417" i="5"/>
  <c r="G433" i="5"/>
  <c r="G449" i="5"/>
  <c r="G465" i="5"/>
  <c r="G481" i="5"/>
  <c r="G497" i="5"/>
  <c r="G513" i="5"/>
  <c r="G529" i="5"/>
  <c r="D376" i="5"/>
  <c r="E376" i="5" s="1"/>
  <c r="F376" i="5" s="1"/>
  <c r="D392" i="5"/>
  <c r="E392" i="5" s="1"/>
  <c r="F392" i="5" s="1"/>
  <c r="D408" i="5"/>
  <c r="E408" i="5" s="1"/>
  <c r="F408" i="5" s="1"/>
  <c r="D424" i="5"/>
  <c r="E424" i="5" s="1"/>
  <c r="F424" i="5" s="1"/>
  <c r="D440" i="5"/>
  <c r="E440" i="5" s="1"/>
  <c r="F440" i="5" s="1"/>
  <c r="D456" i="5"/>
  <c r="E456" i="5" s="1"/>
  <c r="F456" i="5" s="1"/>
  <c r="D472" i="5"/>
  <c r="E472" i="5" s="1"/>
  <c r="F472" i="5" s="1"/>
  <c r="D488" i="5"/>
  <c r="E488" i="5" s="1"/>
  <c r="F488" i="5" s="1"/>
  <c r="D504" i="5"/>
  <c r="E504" i="5" s="1"/>
  <c r="F504" i="5" s="1"/>
  <c r="D520" i="5"/>
  <c r="E520" i="5" s="1"/>
  <c r="F520" i="5" s="1"/>
  <c r="D536" i="5"/>
  <c r="E536" i="5" s="1"/>
  <c r="F536" i="5" s="1"/>
  <c r="G382" i="5"/>
  <c r="G398" i="5"/>
  <c r="G414" i="5"/>
  <c r="G430" i="5"/>
  <c r="G446" i="5"/>
  <c r="G462" i="5"/>
  <c r="G478" i="5"/>
  <c r="G494" i="5"/>
  <c r="G510" i="5"/>
  <c r="G526" i="5"/>
  <c r="G68" i="5"/>
  <c r="G84" i="5"/>
  <c r="G100" i="5"/>
  <c r="G116" i="5"/>
  <c r="G132" i="5"/>
  <c r="G148" i="5"/>
  <c r="G164" i="5"/>
  <c r="G180" i="5"/>
  <c r="G204" i="5"/>
  <c r="D69" i="5"/>
  <c r="E69" i="5" s="1"/>
  <c r="F69" i="5" s="1"/>
  <c r="D85" i="5"/>
  <c r="E85" i="5" s="1"/>
  <c r="F85" i="5" s="1"/>
  <c r="D101" i="5"/>
  <c r="E101" i="5" s="1"/>
  <c r="F101" i="5" s="1"/>
  <c r="D117" i="5"/>
  <c r="E117" i="5" s="1"/>
  <c r="F117" i="5" s="1"/>
  <c r="D133" i="5"/>
  <c r="E133" i="5" s="1"/>
  <c r="F133" i="5" s="1"/>
  <c r="D149" i="5"/>
  <c r="E149" i="5" s="1"/>
  <c r="F149" i="5" s="1"/>
  <c r="D165" i="5"/>
  <c r="E165" i="5" s="1"/>
  <c r="F165" i="5" s="1"/>
  <c r="D181" i="5"/>
  <c r="E181" i="5" s="1"/>
  <c r="F181" i="5" s="1"/>
  <c r="D202" i="5"/>
  <c r="E202" i="5" s="1"/>
  <c r="F202" i="5" s="1"/>
  <c r="D399" i="5"/>
  <c r="E399" i="5" s="1"/>
  <c r="F399" i="5" s="1"/>
  <c r="D477" i="5"/>
  <c r="E477" i="5" s="1"/>
  <c r="F477" i="5" s="1"/>
  <c r="G228" i="5"/>
  <c r="G244" i="5"/>
  <c r="G260" i="5"/>
  <c r="G276" i="5"/>
  <c r="G292" i="5"/>
  <c r="G308" i="5"/>
  <c r="G324" i="5"/>
  <c r="G340" i="5"/>
  <c r="G356" i="5"/>
  <c r="D385" i="5"/>
  <c r="E385" i="5" s="1"/>
  <c r="F385" i="5" s="1"/>
  <c r="D513" i="5"/>
  <c r="E513" i="5" s="1"/>
  <c r="F513" i="5" s="1"/>
  <c r="D205" i="5"/>
  <c r="E205" i="5" s="1"/>
  <c r="F205" i="5" s="1"/>
  <c r="D221" i="5"/>
  <c r="E221" i="5" s="1"/>
  <c r="F221" i="5" s="1"/>
  <c r="D237" i="5"/>
  <c r="E237" i="5" s="1"/>
  <c r="F237" i="5" s="1"/>
  <c r="D253" i="5"/>
  <c r="E253" i="5" s="1"/>
  <c r="F253" i="5" s="1"/>
  <c r="D269" i="5"/>
  <c r="E269" i="5" s="1"/>
  <c r="F269" i="5" s="1"/>
  <c r="D285" i="5"/>
  <c r="E285" i="5" s="1"/>
  <c r="F285" i="5" s="1"/>
  <c r="D301" i="5"/>
  <c r="E301" i="5" s="1"/>
  <c r="F301" i="5" s="1"/>
  <c r="D317" i="5"/>
  <c r="E317" i="5" s="1"/>
  <c r="F317" i="5" s="1"/>
  <c r="D333" i="5"/>
  <c r="E333" i="5" s="1"/>
  <c r="F333" i="5" s="1"/>
  <c r="D349" i="5"/>
  <c r="E349" i="5" s="1"/>
  <c r="F349" i="5" s="1"/>
  <c r="D365" i="5"/>
  <c r="E365" i="5" s="1"/>
  <c r="F365" i="5" s="1"/>
  <c r="D451" i="5"/>
  <c r="E451" i="5" s="1"/>
  <c r="F451" i="5" s="1"/>
  <c r="D405" i="5"/>
  <c r="E405" i="5" s="1"/>
  <c r="F405" i="5" s="1"/>
  <c r="D533" i="5"/>
  <c r="E533" i="5" s="1"/>
  <c r="F533" i="5" s="1"/>
  <c r="D487" i="5"/>
  <c r="E487" i="5" s="1"/>
  <c r="F487" i="5" s="1"/>
  <c r="G199" i="5"/>
  <c r="G215" i="5"/>
  <c r="G231" i="5"/>
  <c r="G247" i="5"/>
  <c r="G263" i="5"/>
  <c r="G279" i="5"/>
  <c r="G295" i="5"/>
  <c r="G311" i="5"/>
  <c r="G327" i="5"/>
  <c r="G343" i="5"/>
  <c r="G359" i="5"/>
  <c r="D409" i="5"/>
  <c r="E409" i="5" s="1"/>
  <c r="F409" i="5" s="1"/>
  <c r="D537" i="5"/>
  <c r="E537" i="5" s="1"/>
  <c r="F537" i="5" s="1"/>
  <c r="D234" i="5"/>
  <c r="E234" i="5" s="1"/>
  <c r="F234" i="5" s="1"/>
  <c r="D250" i="5"/>
  <c r="E250" i="5" s="1"/>
  <c r="F250" i="5" s="1"/>
  <c r="D266" i="5"/>
  <c r="E266" i="5" s="1"/>
  <c r="F266" i="5" s="1"/>
  <c r="D282" i="5"/>
  <c r="E282" i="5" s="1"/>
  <c r="F282" i="5" s="1"/>
  <c r="D298" i="5"/>
  <c r="E298" i="5" s="1"/>
  <c r="F298" i="5" s="1"/>
  <c r="D314" i="5"/>
  <c r="E314" i="5" s="1"/>
  <c r="F314" i="5" s="1"/>
  <c r="D330" i="5"/>
  <c r="E330" i="5" s="1"/>
  <c r="F330" i="5" s="1"/>
  <c r="D346" i="5"/>
  <c r="E346" i="5" s="1"/>
  <c r="F346" i="5" s="1"/>
  <c r="D362" i="5"/>
  <c r="E362" i="5" s="1"/>
  <c r="F362" i="5" s="1"/>
  <c r="D427" i="5"/>
  <c r="E427" i="5" s="1"/>
  <c r="F427" i="5" s="1"/>
  <c r="G371" i="5"/>
  <c r="G387" i="5"/>
  <c r="G403" i="5"/>
  <c r="G419" i="5"/>
  <c r="G435" i="5"/>
  <c r="G451" i="5"/>
  <c r="G467" i="5"/>
  <c r="G483" i="5"/>
  <c r="G499" i="5"/>
  <c r="G515" i="5"/>
  <c r="G531" i="5"/>
  <c r="D378" i="5"/>
  <c r="E378" i="5" s="1"/>
  <c r="F378" i="5" s="1"/>
  <c r="D394" i="5"/>
  <c r="E394" i="5" s="1"/>
  <c r="F394" i="5" s="1"/>
  <c r="D410" i="5"/>
  <c r="E410" i="5" s="1"/>
  <c r="F410" i="5" s="1"/>
  <c r="D426" i="5"/>
  <c r="E426" i="5" s="1"/>
  <c r="F426" i="5" s="1"/>
  <c r="D442" i="5"/>
  <c r="E442" i="5" s="1"/>
  <c r="F442" i="5" s="1"/>
  <c r="D458" i="5"/>
  <c r="E458" i="5" s="1"/>
  <c r="F458" i="5" s="1"/>
  <c r="D474" i="5"/>
  <c r="E474" i="5" s="1"/>
  <c r="F474" i="5" s="1"/>
  <c r="D490" i="5"/>
  <c r="E490" i="5" s="1"/>
  <c r="F490" i="5" s="1"/>
  <c r="D506" i="5"/>
  <c r="E506" i="5" s="1"/>
  <c r="F506" i="5" s="1"/>
  <c r="D522" i="5"/>
  <c r="E522" i="5" s="1"/>
  <c r="F522" i="5" s="1"/>
  <c r="D538" i="5"/>
  <c r="E538" i="5" s="1"/>
  <c r="F538" i="5" s="1"/>
  <c r="G384" i="5"/>
  <c r="G400" i="5"/>
  <c r="G416" i="5"/>
  <c r="G432" i="5"/>
  <c r="G448" i="5"/>
  <c r="G464" i="5"/>
  <c r="G480" i="5"/>
  <c r="G496" i="5"/>
  <c r="G512" i="5"/>
  <c r="G528" i="5"/>
  <c r="D61" i="6"/>
  <c r="E61" i="5" l="1"/>
  <c r="F61" i="5" s="1"/>
  <c r="D61" i="7"/>
  <c r="D60" i="7"/>
  <c r="D59" i="7"/>
  <c r="P32" i="5"/>
  <c r="AX34" i="5"/>
  <c r="S32" i="5" s="1"/>
  <c r="Q32" i="5"/>
  <c r="E32" i="5"/>
  <c r="G32" i="5"/>
  <c r="D32" i="5"/>
  <c r="F32" i="5"/>
  <c r="R32" i="5"/>
  <c r="H32" i="5"/>
  <c r="M32" i="5"/>
  <c r="L32" i="5"/>
  <c r="O32" i="5"/>
  <c r="I32" i="5"/>
  <c r="J32" i="5"/>
  <c r="K32" i="5"/>
  <c r="C36" i="5" l="1"/>
  <c r="AC44" i="3"/>
  <c r="AK45" i="3"/>
  <c r="AW18" i="3"/>
  <c r="BV18" i="3" s="1"/>
  <c r="AG42" i="3"/>
  <c r="AS42" i="3"/>
  <c r="W43" i="3"/>
  <c r="AD44" i="3"/>
  <c r="AE43" i="3"/>
  <c r="AL44" i="3"/>
  <c r="AM42" i="3"/>
  <c r="AN45" i="3"/>
  <c r="AO44" i="3"/>
  <c r="AT42" i="3"/>
  <c r="AU43" i="3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C39" i="4"/>
  <c r="C38" i="4"/>
  <c r="AW28" i="4"/>
  <c r="BT28" i="4" s="1"/>
  <c r="R28" i="4"/>
  <c r="M28" i="4"/>
  <c r="L28" i="4"/>
  <c r="K28" i="4"/>
  <c r="Q28" i="4" s="1"/>
  <c r="J28" i="4"/>
  <c r="I28" i="4"/>
  <c r="P28" i="4" s="1"/>
  <c r="H28" i="4"/>
  <c r="O28" i="4" s="1"/>
  <c r="AW27" i="4"/>
  <c r="BU27" i="4" s="1"/>
  <c r="R27" i="4"/>
  <c r="O27" i="4"/>
  <c r="N27" i="4"/>
  <c r="M27" i="4"/>
  <c r="L27" i="4"/>
  <c r="K27" i="4"/>
  <c r="Q27" i="4" s="1"/>
  <c r="J27" i="4"/>
  <c r="I27" i="4"/>
  <c r="P27" i="4" s="1"/>
  <c r="H27" i="4"/>
  <c r="CA26" i="4"/>
  <c r="BX26" i="4"/>
  <c r="BQ26" i="4"/>
  <c r="BL26" i="4"/>
  <c r="BC26" i="4"/>
  <c r="AX26" i="4"/>
  <c r="AW26" i="4"/>
  <c r="BW26" i="4" s="1"/>
  <c r="R26" i="4"/>
  <c r="O26" i="4"/>
  <c r="M26" i="4"/>
  <c r="L26" i="4"/>
  <c r="K26" i="4"/>
  <c r="Q26" i="4" s="1"/>
  <c r="J26" i="4"/>
  <c r="I26" i="4"/>
  <c r="P26" i="4" s="1"/>
  <c r="H26" i="4"/>
  <c r="N26" i="4" s="1"/>
  <c r="AW25" i="4"/>
  <c r="BZ25" i="4" s="1"/>
  <c r="R25" i="4"/>
  <c r="Q25" i="4"/>
  <c r="N25" i="4"/>
  <c r="M25" i="4"/>
  <c r="L25" i="4"/>
  <c r="K25" i="4"/>
  <c r="J25" i="4"/>
  <c r="I25" i="4"/>
  <c r="P25" i="4" s="1"/>
  <c r="H25" i="4"/>
  <c r="O25" i="4" s="1"/>
  <c r="AW24" i="4"/>
  <c r="BT24" i="4" s="1"/>
  <c r="R24" i="4"/>
  <c r="M24" i="4"/>
  <c r="L24" i="4"/>
  <c r="K24" i="4"/>
  <c r="Q24" i="4" s="1"/>
  <c r="J24" i="4"/>
  <c r="I24" i="4"/>
  <c r="P24" i="4" s="1"/>
  <c r="H24" i="4"/>
  <c r="O24" i="4" s="1"/>
  <c r="BY23" i="4"/>
  <c r="BO23" i="4"/>
  <c r="BH23" i="4"/>
  <c r="BD23" i="4"/>
  <c r="AX23" i="4"/>
  <c r="AW23" i="4"/>
  <c r="BU23" i="4" s="1"/>
  <c r="R23" i="4"/>
  <c r="P23" i="4"/>
  <c r="M23" i="4"/>
  <c r="L23" i="4"/>
  <c r="K23" i="4"/>
  <c r="Q23" i="4" s="1"/>
  <c r="J23" i="4"/>
  <c r="I23" i="4"/>
  <c r="H23" i="4"/>
  <c r="O23" i="4" s="1"/>
  <c r="BR22" i="4"/>
  <c r="BL22" i="4"/>
  <c r="BK22" i="4"/>
  <c r="BC22" i="4"/>
  <c r="BB22" i="4"/>
  <c r="AW22" i="4"/>
  <c r="BW22" i="4" s="1"/>
  <c r="R22" i="4"/>
  <c r="O22" i="4"/>
  <c r="M22" i="4"/>
  <c r="L22" i="4"/>
  <c r="K22" i="4"/>
  <c r="Q22" i="4" s="1"/>
  <c r="J22" i="4"/>
  <c r="I22" i="4"/>
  <c r="P22" i="4" s="1"/>
  <c r="H22" i="4"/>
  <c r="N22" i="4" s="1"/>
  <c r="AW21" i="4"/>
  <c r="BZ21" i="4" s="1"/>
  <c r="R21" i="4"/>
  <c r="M21" i="4"/>
  <c r="L21" i="4"/>
  <c r="K21" i="4"/>
  <c r="Q21" i="4" s="1"/>
  <c r="J21" i="4"/>
  <c r="I21" i="4"/>
  <c r="P21" i="4" s="1"/>
  <c r="H21" i="4"/>
  <c r="O21" i="4" s="1"/>
  <c r="AW20" i="4"/>
  <c r="BT20" i="4" s="1"/>
  <c r="R20" i="4"/>
  <c r="M20" i="4"/>
  <c r="L20" i="4"/>
  <c r="K20" i="4"/>
  <c r="Q20" i="4" s="1"/>
  <c r="J20" i="4"/>
  <c r="I20" i="4"/>
  <c r="P20" i="4" s="1"/>
  <c r="H20" i="4"/>
  <c r="O20" i="4" s="1"/>
  <c r="AW19" i="4"/>
  <c r="BU19" i="4" s="1"/>
  <c r="R19" i="4"/>
  <c r="O19" i="4"/>
  <c r="N19" i="4"/>
  <c r="M19" i="4"/>
  <c r="L19" i="4"/>
  <c r="K19" i="4"/>
  <c r="Q19" i="4" s="1"/>
  <c r="J19" i="4"/>
  <c r="I19" i="4"/>
  <c r="P19" i="4" s="1"/>
  <c r="H19" i="4"/>
  <c r="BJ18" i="4"/>
  <c r="BG18" i="4"/>
  <c r="AW18" i="4"/>
  <c r="BU18" i="4" s="1"/>
  <c r="R18" i="4"/>
  <c r="Q18" i="4"/>
  <c r="O18" i="4"/>
  <c r="M18" i="4"/>
  <c r="L18" i="4"/>
  <c r="K18" i="4"/>
  <c r="J18" i="4"/>
  <c r="I18" i="4"/>
  <c r="P18" i="4" s="1"/>
  <c r="H18" i="4"/>
  <c r="N18" i="4" s="1"/>
  <c r="CA17" i="4"/>
  <c r="BK17" i="4"/>
  <c r="AW17" i="4"/>
  <c r="BZ17" i="4" s="1"/>
  <c r="R17" i="4"/>
  <c r="N17" i="4"/>
  <c r="M17" i="4"/>
  <c r="L17" i="4"/>
  <c r="K17" i="4"/>
  <c r="Q17" i="4" s="1"/>
  <c r="J17" i="4"/>
  <c r="I17" i="4"/>
  <c r="P17" i="4" s="1"/>
  <c r="H17" i="4"/>
  <c r="O17" i="4" s="1"/>
  <c r="AW16" i="4"/>
  <c r="BT16" i="4" s="1"/>
  <c r="R16" i="4"/>
  <c r="M16" i="4"/>
  <c r="L16" i="4"/>
  <c r="K16" i="4"/>
  <c r="Q16" i="4" s="1"/>
  <c r="J16" i="4"/>
  <c r="I16" i="4"/>
  <c r="P16" i="4" s="1"/>
  <c r="H16" i="4"/>
  <c r="O16" i="4" s="1"/>
  <c r="AW15" i="4"/>
  <c r="BV15" i="4" s="1"/>
  <c r="R15" i="4"/>
  <c r="P15" i="4"/>
  <c r="O15" i="4"/>
  <c r="M15" i="4"/>
  <c r="L15" i="4"/>
  <c r="K15" i="4"/>
  <c r="Q15" i="4" s="1"/>
  <c r="J15" i="4"/>
  <c r="I15" i="4"/>
  <c r="H15" i="4"/>
  <c r="N15" i="4" s="1"/>
  <c r="BV14" i="4"/>
  <c r="AW14" i="4"/>
  <c r="BU14" i="4" s="1"/>
  <c r="R14" i="4"/>
  <c r="Q14" i="4"/>
  <c r="M14" i="4"/>
  <c r="L14" i="4"/>
  <c r="AO50" i="4" s="1"/>
  <c r="K14" i="4"/>
  <c r="J14" i="4"/>
  <c r="I14" i="4"/>
  <c r="P14" i="4" s="1"/>
  <c r="H14" i="4"/>
  <c r="N14" i="4" s="1"/>
  <c r="AW13" i="4"/>
  <c r="BZ13" i="4" s="1"/>
  <c r="R13" i="4"/>
  <c r="AM56" i="4" s="1"/>
  <c r="O13" i="4"/>
  <c r="N13" i="4"/>
  <c r="M13" i="4"/>
  <c r="L13" i="4"/>
  <c r="K13" i="4"/>
  <c r="J13" i="4"/>
  <c r="I13" i="4"/>
  <c r="AE47" i="4" s="1"/>
  <c r="H13" i="4"/>
  <c r="AL45" i="3"/>
  <c r="AD45" i="3"/>
  <c r="V45" i="3"/>
  <c r="AT44" i="3"/>
  <c r="V44" i="3"/>
  <c r="AM43" i="3"/>
  <c r="AL43" i="3"/>
  <c r="AH43" i="3"/>
  <c r="AD43" i="3"/>
  <c r="AL42" i="3"/>
  <c r="V42" i="3"/>
  <c r="AT41" i="3"/>
  <c r="AL41" i="3"/>
  <c r="AD41" i="3"/>
  <c r="C39" i="3"/>
  <c r="C38" i="3"/>
  <c r="AW28" i="3"/>
  <c r="BZ28" i="3" s="1"/>
  <c r="R28" i="3"/>
  <c r="M28" i="3"/>
  <c r="L28" i="3"/>
  <c r="K28" i="3"/>
  <c r="Q28" i="3" s="1"/>
  <c r="J28" i="3"/>
  <c r="I28" i="3"/>
  <c r="P28" i="3" s="1"/>
  <c r="H28" i="3"/>
  <c r="O28" i="3" s="1"/>
  <c r="AW27" i="3"/>
  <c r="BV27" i="3" s="1"/>
  <c r="R27" i="3"/>
  <c r="M27" i="3"/>
  <c r="L27" i="3"/>
  <c r="K27" i="3"/>
  <c r="Q27" i="3" s="1"/>
  <c r="J27" i="3"/>
  <c r="I27" i="3"/>
  <c r="P27" i="3" s="1"/>
  <c r="H27" i="3"/>
  <c r="N27" i="3" s="1"/>
  <c r="R26" i="3"/>
  <c r="M26" i="3"/>
  <c r="L26" i="3"/>
  <c r="K26" i="3"/>
  <c r="Q26" i="3" s="1"/>
  <c r="J26" i="3"/>
  <c r="I26" i="3"/>
  <c r="P26" i="3" s="1"/>
  <c r="H26" i="3"/>
  <c r="N26" i="3" s="1"/>
  <c r="AW25" i="3"/>
  <c r="BZ25" i="3" s="1"/>
  <c r="R25" i="3"/>
  <c r="M25" i="3"/>
  <c r="L25" i="3"/>
  <c r="K25" i="3"/>
  <c r="Q25" i="3" s="1"/>
  <c r="J25" i="3"/>
  <c r="I25" i="3"/>
  <c r="P25" i="3" s="1"/>
  <c r="H25" i="3"/>
  <c r="N25" i="3" s="1"/>
  <c r="AW24" i="3"/>
  <c r="BZ24" i="3" s="1"/>
  <c r="R24" i="3"/>
  <c r="O24" i="3"/>
  <c r="M24" i="3"/>
  <c r="L24" i="3"/>
  <c r="K24" i="3"/>
  <c r="Q24" i="3" s="1"/>
  <c r="J24" i="3"/>
  <c r="I24" i="3"/>
  <c r="P24" i="3" s="1"/>
  <c r="H24" i="3"/>
  <c r="N24" i="3" s="1"/>
  <c r="AW23" i="3"/>
  <c r="BV23" i="3" s="1"/>
  <c r="R23" i="3"/>
  <c r="M23" i="3"/>
  <c r="L23" i="3"/>
  <c r="K23" i="3"/>
  <c r="Q23" i="3" s="1"/>
  <c r="J23" i="3"/>
  <c r="I23" i="3"/>
  <c r="P23" i="3" s="1"/>
  <c r="H23" i="3"/>
  <c r="N23" i="3" s="1"/>
  <c r="R22" i="3"/>
  <c r="M22" i="3"/>
  <c r="L22" i="3"/>
  <c r="K22" i="3"/>
  <c r="Q22" i="3" s="1"/>
  <c r="J22" i="3"/>
  <c r="I22" i="3"/>
  <c r="P22" i="3" s="1"/>
  <c r="H22" i="3"/>
  <c r="N22" i="3" s="1"/>
  <c r="AW21" i="3"/>
  <c r="BZ21" i="3" s="1"/>
  <c r="R21" i="3"/>
  <c r="M21" i="3"/>
  <c r="L21" i="3"/>
  <c r="K21" i="3"/>
  <c r="Q21" i="3" s="1"/>
  <c r="J21" i="3"/>
  <c r="I21" i="3"/>
  <c r="P21" i="3" s="1"/>
  <c r="H21" i="3"/>
  <c r="N21" i="3" s="1"/>
  <c r="AW20" i="3"/>
  <c r="BZ20" i="3" s="1"/>
  <c r="R20" i="3"/>
  <c r="N20" i="3"/>
  <c r="M20" i="3"/>
  <c r="L20" i="3"/>
  <c r="K20" i="3"/>
  <c r="Q20" i="3" s="1"/>
  <c r="J20" i="3"/>
  <c r="I20" i="3"/>
  <c r="P20" i="3" s="1"/>
  <c r="H20" i="3"/>
  <c r="O20" i="3" s="1"/>
  <c r="AW19" i="3"/>
  <c r="BV19" i="3" s="1"/>
  <c r="R19" i="3"/>
  <c r="M19" i="3"/>
  <c r="L19" i="3"/>
  <c r="K19" i="3"/>
  <c r="Q19" i="3" s="1"/>
  <c r="J19" i="3"/>
  <c r="I19" i="3"/>
  <c r="P19" i="3" s="1"/>
  <c r="H19" i="3"/>
  <c r="N19" i="3" s="1"/>
  <c r="R18" i="3"/>
  <c r="M18" i="3"/>
  <c r="L18" i="3"/>
  <c r="K18" i="3"/>
  <c r="Q18" i="3" s="1"/>
  <c r="J18" i="3"/>
  <c r="I18" i="3"/>
  <c r="P18" i="3" s="1"/>
  <c r="H18" i="3"/>
  <c r="N18" i="3" s="1"/>
  <c r="AW17" i="3"/>
  <c r="BZ17" i="3" s="1"/>
  <c r="R17" i="3"/>
  <c r="M17" i="3"/>
  <c r="L17" i="3"/>
  <c r="K17" i="3"/>
  <c r="Q17" i="3" s="1"/>
  <c r="J17" i="3"/>
  <c r="I17" i="3"/>
  <c r="P17" i="3" s="1"/>
  <c r="H17" i="3"/>
  <c r="N17" i="3" s="1"/>
  <c r="R16" i="3"/>
  <c r="N16" i="3"/>
  <c r="M16" i="3"/>
  <c r="L16" i="3"/>
  <c r="K16" i="3"/>
  <c r="Q16" i="3" s="1"/>
  <c r="J16" i="3"/>
  <c r="I16" i="3"/>
  <c r="P16" i="3" s="1"/>
  <c r="H16" i="3"/>
  <c r="O16" i="3" s="1"/>
  <c r="AW15" i="3"/>
  <c r="BN15" i="3" s="1"/>
  <c r="R15" i="3"/>
  <c r="P15" i="3"/>
  <c r="M15" i="3"/>
  <c r="L15" i="3"/>
  <c r="K15" i="3"/>
  <c r="Q15" i="3" s="1"/>
  <c r="J15" i="3"/>
  <c r="I15" i="3"/>
  <c r="H15" i="3"/>
  <c r="N15" i="3" s="1"/>
  <c r="R14" i="3"/>
  <c r="M14" i="3"/>
  <c r="L14" i="3"/>
  <c r="K14" i="3"/>
  <c r="Q14" i="3" s="1"/>
  <c r="J14" i="3"/>
  <c r="I14" i="3"/>
  <c r="P14" i="3" s="1"/>
  <c r="H14" i="3"/>
  <c r="O14" i="3" s="1"/>
  <c r="AW13" i="3"/>
  <c r="BZ13" i="3" s="1"/>
  <c r="R13" i="3"/>
  <c r="M13" i="3"/>
  <c r="L13" i="3"/>
  <c r="K13" i="3"/>
  <c r="J13" i="3"/>
  <c r="I13" i="3"/>
  <c r="P13" i="3" s="1"/>
  <c r="H13" i="3"/>
  <c r="O13" i="3" s="1"/>
  <c r="J17" i="1"/>
  <c r="J18" i="1" s="1"/>
  <c r="I15" i="1"/>
  <c r="I14" i="1"/>
  <c r="I13" i="1"/>
  <c r="I11" i="1"/>
  <c r="C24" i="1"/>
  <c r="C23" i="1"/>
  <c r="H14" i="1"/>
  <c r="H12" i="1"/>
  <c r="H15" i="1"/>
  <c r="H13" i="1"/>
  <c r="G13" i="1"/>
  <c r="G12" i="1"/>
  <c r="G15" i="1"/>
  <c r="G14" i="1"/>
  <c r="H11" i="1"/>
  <c r="G11" i="1"/>
  <c r="F15" i="1"/>
  <c r="F14" i="1"/>
  <c r="F13" i="1"/>
  <c r="F12" i="1"/>
  <c r="I12" i="1" s="1"/>
  <c r="F11" i="1"/>
  <c r="E15" i="1"/>
  <c r="E14" i="1"/>
  <c r="E13" i="1"/>
  <c r="E12" i="1"/>
  <c r="E11" i="1"/>
  <c r="AG49" i="4" l="1"/>
  <c r="BC13" i="4"/>
  <c r="O14" i="4"/>
  <c r="BL18" i="4"/>
  <c r="AZ19" i="4"/>
  <c r="BC21" i="4"/>
  <c r="BI22" i="4"/>
  <c r="BG26" i="4"/>
  <c r="AY27" i="4"/>
  <c r="AE48" i="4"/>
  <c r="G29" i="4"/>
  <c r="AH50" i="4"/>
  <c r="CA13" i="4"/>
  <c r="BP18" i="4"/>
  <c r="BD19" i="4"/>
  <c r="BS21" i="4"/>
  <c r="BB27" i="4"/>
  <c r="AQ51" i="4"/>
  <c r="AX18" i="4"/>
  <c r="BS18" i="4"/>
  <c r="BJ19" i="4"/>
  <c r="CA21" i="4"/>
  <c r="BK25" i="4"/>
  <c r="BI27" i="4"/>
  <c r="D29" i="4"/>
  <c r="D30" i="4" s="1"/>
  <c r="F29" i="4"/>
  <c r="F30" i="4" s="1"/>
  <c r="AZ18" i="4"/>
  <c r="BV18" i="4"/>
  <c r="BO19" i="4"/>
  <c r="CA25" i="4"/>
  <c r="BN27" i="4"/>
  <c r="BC14" i="4"/>
  <c r="AP51" i="4"/>
  <c r="BA18" i="4"/>
  <c r="BY18" i="4"/>
  <c r="BY19" i="4"/>
  <c r="N21" i="4"/>
  <c r="Z52" i="4" s="1"/>
  <c r="BT22" i="4"/>
  <c r="N23" i="4"/>
  <c r="BT27" i="4"/>
  <c r="O15" i="3"/>
  <c r="AC46" i="4"/>
  <c r="Q13" i="4"/>
  <c r="BL14" i="4"/>
  <c r="BC17" i="4"/>
  <c r="BC18" i="4"/>
  <c r="AZ22" i="4"/>
  <c r="BV22" i="4"/>
  <c r="BR23" i="4"/>
  <c r="BX27" i="4"/>
  <c r="O25" i="3"/>
  <c r="O21" i="3"/>
  <c r="O17" i="3"/>
  <c r="O27" i="3"/>
  <c r="O23" i="3"/>
  <c r="O19" i="3"/>
  <c r="N28" i="3"/>
  <c r="BA15" i="3"/>
  <c r="BX20" i="3"/>
  <c r="BQ15" i="3"/>
  <c r="BY15" i="3"/>
  <c r="BF20" i="3"/>
  <c r="BI20" i="3"/>
  <c r="BF28" i="3"/>
  <c r="BQ19" i="3"/>
  <c r="V43" i="3"/>
  <c r="AD42" i="3"/>
  <c r="AT43" i="3"/>
  <c r="AT45" i="3"/>
  <c r="U45" i="3"/>
  <c r="AW26" i="3"/>
  <c r="BV26" i="3" s="1"/>
  <c r="AL51" i="3"/>
  <c r="AB42" i="3"/>
  <c r="AP42" i="3"/>
  <c r="AH44" i="3"/>
  <c r="Z42" i="3"/>
  <c r="X45" i="3"/>
  <c r="V41" i="3"/>
  <c r="AC42" i="3"/>
  <c r="U41" i="3"/>
  <c r="AU42" i="3"/>
  <c r="AE42" i="3"/>
  <c r="W42" i="3"/>
  <c r="AP41" i="3"/>
  <c r="AP45" i="3"/>
  <c r="AK44" i="3"/>
  <c r="AV45" i="3"/>
  <c r="AF45" i="3"/>
  <c r="Y45" i="3"/>
  <c r="AQ44" i="3"/>
  <c r="AA45" i="3"/>
  <c r="AO43" i="3"/>
  <c r="AG41" i="3"/>
  <c r="Y44" i="3"/>
  <c r="AK43" i="3"/>
  <c r="Z41" i="3"/>
  <c r="AC41" i="3"/>
  <c r="AH42" i="3"/>
  <c r="AP44" i="3"/>
  <c r="U44" i="3"/>
  <c r="AS41" i="3"/>
  <c r="Z45" i="3"/>
  <c r="U42" i="3"/>
  <c r="AK42" i="3"/>
  <c r="Z43" i="3"/>
  <c r="Z44" i="3"/>
  <c r="AC45" i="3"/>
  <c r="AC43" i="3"/>
  <c r="AP43" i="3"/>
  <c r="AS44" i="3"/>
  <c r="AH41" i="3"/>
  <c r="AS43" i="3"/>
  <c r="AH45" i="3"/>
  <c r="U43" i="3"/>
  <c r="AS45" i="3"/>
  <c r="AK41" i="3"/>
  <c r="AR42" i="3"/>
  <c r="AJ42" i="3"/>
  <c r="AB41" i="3"/>
  <c r="T41" i="3"/>
  <c r="AJ41" i="3"/>
  <c r="AQ42" i="3"/>
  <c r="AI43" i="3"/>
  <c r="AA44" i="3"/>
  <c r="AW22" i="3"/>
  <c r="BV22" i="3" s="1"/>
  <c r="T42" i="3"/>
  <c r="T43" i="3"/>
  <c r="T45" i="3"/>
  <c r="T44" i="3"/>
  <c r="AR41" i="3"/>
  <c r="AO42" i="3"/>
  <c r="AG45" i="3"/>
  <c r="Y42" i="3"/>
  <c r="AO45" i="3"/>
  <c r="Y41" i="3"/>
  <c r="AO41" i="3"/>
  <c r="AG44" i="3"/>
  <c r="AG43" i="3"/>
  <c r="Y43" i="3"/>
  <c r="AA41" i="3"/>
  <c r="AI42" i="3"/>
  <c r="AA43" i="3"/>
  <c r="AQ45" i="3"/>
  <c r="AW16" i="3"/>
  <c r="BZ16" i="3" s="1"/>
  <c r="AQ41" i="3"/>
  <c r="AA42" i="3"/>
  <c r="AI44" i="3"/>
  <c r="AQ43" i="3"/>
  <c r="AI45" i="3"/>
  <c r="AI41" i="3"/>
  <c r="AI49" i="3"/>
  <c r="AF42" i="3"/>
  <c r="AB43" i="3"/>
  <c r="AJ43" i="3"/>
  <c r="AR43" i="3"/>
  <c r="W44" i="3"/>
  <c r="AE44" i="3"/>
  <c r="AM44" i="3"/>
  <c r="AU44" i="3"/>
  <c r="X42" i="3"/>
  <c r="AV42" i="3"/>
  <c r="AB50" i="3"/>
  <c r="W41" i="3"/>
  <c r="AE41" i="3"/>
  <c r="AM41" i="3"/>
  <c r="AU41" i="3"/>
  <c r="X44" i="3"/>
  <c r="AF44" i="3"/>
  <c r="AN44" i="3"/>
  <c r="AV44" i="3"/>
  <c r="AN48" i="3"/>
  <c r="AN42" i="3"/>
  <c r="X41" i="3"/>
  <c r="AF41" i="3"/>
  <c r="AN41" i="3"/>
  <c r="AV41" i="3"/>
  <c r="AB45" i="3"/>
  <c r="AJ45" i="3"/>
  <c r="AR45" i="3"/>
  <c r="X43" i="3"/>
  <c r="AN43" i="3"/>
  <c r="AV43" i="3"/>
  <c r="AB44" i="3"/>
  <c r="AJ44" i="3"/>
  <c r="AR44" i="3"/>
  <c r="W45" i="3"/>
  <c r="AE45" i="3"/>
  <c r="AM45" i="3"/>
  <c r="AU45" i="3"/>
  <c r="AF43" i="3"/>
  <c r="BW15" i="4"/>
  <c r="BD14" i="4"/>
  <c r="BN14" i="4"/>
  <c r="BW14" i="4"/>
  <c r="AY15" i="4"/>
  <c r="BJ15" i="4"/>
  <c r="BX15" i="4"/>
  <c r="BS17" i="4"/>
  <c r="BB18" i="4"/>
  <c r="BK18" i="4"/>
  <c r="BT18" i="4"/>
  <c r="BF19" i="4"/>
  <c r="BP19" i="4"/>
  <c r="BZ19" i="4"/>
  <c r="BD22" i="4"/>
  <c r="BN22" i="4"/>
  <c r="BX22" i="4"/>
  <c r="AY23" i="4"/>
  <c r="BI23" i="4"/>
  <c r="BT23" i="4"/>
  <c r="AY26" i="4"/>
  <c r="BH26" i="4"/>
  <c r="BR26" i="4"/>
  <c r="BD27" i="4"/>
  <c r="BO27" i="4"/>
  <c r="BY27" i="4"/>
  <c r="G30" i="4"/>
  <c r="BI15" i="4"/>
  <c r="BF14" i="4"/>
  <c r="BO14" i="4"/>
  <c r="BX14" i="4"/>
  <c r="AZ15" i="4"/>
  <c r="BL15" i="4"/>
  <c r="BY15" i="4"/>
  <c r="BG19" i="4"/>
  <c r="BQ19" i="4"/>
  <c r="BF22" i="4"/>
  <c r="BO22" i="4"/>
  <c r="BY22" i="4"/>
  <c r="AZ23" i="4"/>
  <c r="BJ23" i="4"/>
  <c r="BV23" i="4"/>
  <c r="BC25" i="4"/>
  <c r="AZ26" i="4"/>
  <c r="BI26" i="4"/>
  <c r="BS26" i="4"/>
  <c r="BF27" i="4"/>
  <c r="BP27" i="4"/>
  <c r="BZ27" i="4"/>
  <c r="AW41" i="4"/>
  <c r="AX14" i="4"/>
  <c r="BG14" i="4"/>
  <c r="BP14" i="4"/>
  <c r="BY14" i="4"/>
  <c r="BA15" i="4"/>
  <c r="BO15" i="4"/>
  <c r="BZ15" i="4"/>
  <c r="BD18" i="4"/>
  <c r="BN18" i="4"/>
  <c r="BW18" i="4"/>
  <c r="AX19" i="4"/>
  <c r="BH19" i="4"/>
  <c r="BR19" i="4"/>
  <c r="AX22" i="4"/>
  <c r="BG22" i="4"/>
  <c r="BP22" i="4"/>
  <c r="BZ22" i="4"/>
  <c r="BA23" i="4"/>
  <c r="BL23" i="4"/>
  <c r="BW23" i="4"/>
  <c r="BA26" i="4"/>
  <c r="BJ26" i="4"/>
  <c r="BT26" i="4"/>
  <c r="BG27" i="4"/>
  <c r="BQ27" i="4"/>
  <c r="AY14" i="4"/>
  <c r="BH14" i="4"/>
  <c r="BQ14" i="4"/>
  <c r="BZ14" i="4"/>
  <c r="BB15" i="4"/>
  <c r="BP15" i="4"/>
  <c r="BF18" i="4"/>
  <c r="BO18" i="4"/>
  <c r="BX18" i="4"/>
  <c r="AY19" i="4"/>
  <c r="BI19" i="4"/>
  <c r="BT19" i="4"/>
  <c r="AY22" i="4"/>
  <c r="BH22" i="4"/>
  <c r="BQ22" i="4"/>
  <c r="CA22" i="4"/>
  <c r="BB23" i="4"/>
  <c r="BN23" i="4"/>
  <c r="BX23" i="4"/>
  <c r="BS25" i="4"/>
  <c r="BB26" i="4"/>
  <c r="BK26" i="4"/>
  <c r="BV26" i="4"/>
  <c r="AX27" i="4"/>
  <c r="BH27" i="4"/>
  <c r="BR27" i="4"/>
  <c r="AZ14" i="4"/>
  <c r="BI14" i="4"/>
  <c r="BR14" i="4"/>
  <c r="CA14" i="4"/>
  <c r="BD15" i="4"/>
  <c r="BQ15" i="4"/>
  <c r="BV19" i="4"/>
  <c r="E29" i="4"/>
  <c r="E30" i="4" s="1"/>
  <c r="BK13" i="4"/>
  <c r="BA14" i="4"/>
  <c r="BJ14" i="4"/>
  <c r="BS14" i="4"/>
  <c r="BG15" i="4"/>
  <c r="BR15" i="4"/>
  <c r="AY18" i="4"/>
  <c r="BH18" i="4"/>
  <c r="BQ18" i="4"/>
  <c r="BZ18" i="4"/>
  <c r="BA19" i="4"/>
  <c r="BL19" i="4"/>
  <c r="BW19" i="4"/>
  <c r="BK21" i="4"/>
  <c r="BA22" i="4"/>
  <c r="BJ22" i="4"/>
  <c r="BS22" i="4"/>
  <c r="BF23" i="4"/>
  <c r="BP23" i="4"/>
  <c r="BZ23" i="4"/>
  <c r="BD26" i="4"/>
  <c r="BN26" i="4"/>
  <c r="BY26" i="4"/>
  <c r="AZ27" i="4"/>
  <c r="BJ27" i="4"/>
  <c r="BV27" i="4"/>
  <c r="AW42" i="4"/>
  <c r="BS13" i="4"/>
  <c r="BB14" i="4"/>
  <c r="BK14" i="4"/>
  <c r="BT14" i="4"/>
  <c r="BH15" i="4"/>
  <c r="BT15" i="4"/>
  <c r="BI18" i="4"/>
  <c r="BR18" i="4"/>
  <c r="CA18" i="4"/>
  <c r="BB19" i="4"/>
  <c r="BN19" i="4"/>
  <c r="BX19" i="4"/>
  <c r="BG23" i="4"/>
  <c r="BQ23" i="4"/>
  <c r="BF26" i="4"/>
  <c r="BP26" i="4"/>
  <c r="BZ26" i="4"/>
  <c r="BA27" i="4"/>
  <c r="BL27" i="4"/>
  <c r="BW27" i="4"/>
  <c r="C29" i="4"/>
  <c r="C30" i="4" s="1"/>
  <c r="W55" i="4"/>
  <c r="U53" i="4"/>
  <c r="AR53" i="4"/>
  <c r="BE24" i="4"/>
  <c r="BU24" i="4"/>
  <c r="BE28" i="4"/>
  <c r="BM28" i="4"/>
  <c r="BU28" i="4"/>
  <c r="AF46" i="4"/>
  <c r="AD47" i="4"/>
  <c r="AF49" i="4"/>
  <c r="AG50" i="4"/>
  <c r="AH51" i="4"/>
  <c r="AJ53" i="4"/>
  <c r="AL55" i="4"/>
  <c r="BE16" i="4"/>
  <c r="BM20" i="4"/>
  <c r="BM24" i="4"/>
  <c r="AT48" i="4"/>
  <c r="AL48" i="4"/>
  <c r="AD48" i="4"/>
  <c r="V48" i="4"/>
  <c r="AS48" i="4"/>
  <c r="AK48" i="4"/>
  <c r="AC48" i="4"/>
  <c r="U48" i="4"/>
  <c r="AR48" i="4"/>
  <c r="AJ48" i="4"/>
  <c r="AB48" i="4"/>
  <c r="T48" i="4"/>
  <c r="AQ48" i="4"/>
  <c r="AI48" i="4"/>
  <c r="AA48" i="4"/>
  <c r="S48" i="4"/>
  <c r="AP48" i="4"/>
  <c r="AH48" i="4"/>
  <c r="Z48" i="4"/>
  <c r="AO48" i="4"/>
  <c r="AG48" i="4"/>
  <c r="Y48" i="4"/>
  <c r="AT56" i="4"/>
  <c r="AL56" i="4"/>
  <c r="AD56" i="4"/>
  <c r="V56" i="4"/>
  <c r="AS56" i="4"/>
  <c r="AK56" i="4"/>
  <c r="AC56" i="4"/>
  <c r="U56" i="4"/>
  <c r="AR56" i="4"/>
  <c r="AJ56" i="4"/>
  <c r="AB56" i="4"/>
  <c r="T56" i="4"/>
  <c r="AQ56" i="4"/>
  <c r="AI56" i="4"/>
  <c r="AA56" i="4"/>
  <c r="S56" i="4"/>
  <c r="AP56" i="4"/>
  <c r="AH56" i="4"/>
  <c r="Z56" i="4"/>
  <c r="AO56" i="4"/>
  <c r="AG56" i="4"/>
  <c r="Y56" i="4"/>
  <c r="BD13" i="4"/>
  <c r="BL13" i="4"/>
  <c r="BT13" i="4"/>
  <c r="AX16" i="4"/>
  <c r="BF16" i="4"/>
  <c r="BN16" i="4"/>
  <c r="BV16" i="4"/>
  <c r="BD17" i="4"/>
  <c r="BL17" i="4"/>
  <c r="BT17" i="4"/>
  <c r="AX20" i="4"/>
  <c r="BF20" i="4"/>
  <c r="BN20" i="4"/>
  <c r="BV20" i="4"/>
  <c r="BD21" i="4"/>
  <c r="BL21" i="4"/>
  <c r="BT21" i="4"/>
  <c r="AX24" i="4"/>
  <c r="BF24" i="4"/>
  <c r="BN24" i="4"/>
  <c r="BV24" i="4"/>
  <c r="BD25" i="4"/>
  <c r="BL25" i="4"/>
  <c r="BT25" i="4"/>
  <c r="AX28" i="4"/>
  <c r="BF28" i="4"/>
  <c r="BN28" i="4"/>
  <c r="BV28" i="4"/>
  <c r="C40" i="4"/>
  <c r="AW43" i="4"/>
  <c r="AK46" i="4"/>
  <c r="AF48" i="4"/>
  <c r="AI51" i="4"/>
  <c r="AK53" i="4"/>
  <c r="AM55" i="4"/>
  <c r="AN56" i="4"/>
  <c r="AS47" i="4"/>
  <c r="AK47" i="4"/>
  <c r="AC47" i="4"/>
  <c r="U47" i="4"/>
  <c r="AR47" i="4"/>
  <c r="AJ47" i="4"/>
  <c r="AB47" i="4"/>
  <c r="T47" i="4"/>
  <c r="AQ47" i="4"/>
  <c r="AI47" i="4"/>
  <c r="AA47" i="4"/>
  <c r="S47" i="4"/>
  <c r="AP47" i="4"/>
  <c r="AH47" i="4"/>
  <c r="Z47" i="4"/>
  <c r="AO47" i="4"/>
  <c r="AG47" i="4"/>
  <c r="Y47" i="4"/>
  <c r="AV47" i="4"/>
  <c r="AN47" i="4"/>
  <c r="AF47" i="4"/>
  <c r="X47" i="4"/>
  <c r="BM16" i="4"/>
  <c r="BU20" i="4"/>
  <c r="AU49" i="4"/>
  <c r="AM49" i="4"/>
  <c r="AE49" i="4"/>
  <c r="W49" i="4"/>
  <c r="AT49" i="4"/>
  <c r="AL49" i="4"/>
  <c r="AD49" i="4"/>
  <c r="V49" i="4"/>
  <c r="AS49" i="4"/>
  <c r="AK49" i="4"/>
  <c r="AC49" i="4"/>
  <c r="U49" i="4"/>
  <c r="AR49" i="4"/>
  <c r="AJ49" i="4"/>
  <c r="AB49" i="4"/>
  <c r="T49" i="4"/>
  <c r="AQ49" i="4"/>
  <c r="AI49" i="4"/>
  <c r="AA49" i="4"/>
  <c r="S49" i="4"/>
  <c r="AP49" i="4"/>
  <c r="AH49" i="4"/>
  <c r="Z49" i="4"/>
  <c r="BU13" i="4"/>
  <c r="BO16" i="4"/>
  <c r="BW16" i="4"/>
  <c r="BM17" i="4"/>
  <c r="BG20" i="4"/>
  <c r="BW20" i="4"/>
  <c r="BE21" i="4"/>
  <c r="AY24" i="4"/>
  <c r="BO24" i="4"/>
  <c r="BE25" i="4"/>
  <c r="BU25" i="4"/>
  <c r="BG28" i="4"/>
  <c r="AL47" i="4"/>
  <c r="AM48" i="4"/>
  <c r="AT55" i="4"/>
  <c r="AV50" i="4"/>
  <c r="AN50" i="4"/>
  <c r="AF50" i="4"/>
  <c r="X50" i="4"/>
  <c r="AU50" i="4"/>
  <c r="AM50" i="4"/>
  <c r="AE50" i="4"/>
  <c r="W50" i="4"/>
  <c r="AT50" i="4"/>
  <c r="AL50" i="4"/>
  <c r="AD50" i="4"/>
  <c r="V50" i="4"/>
  <c r="AS50" i="4"/>
  <c r="AK50" i="4"/>
  <c r="AC50" i="4"/>
  <c r="U50" i="4"/>
  <c r="AR50" i="4"/>
  <c r="AJ50" i="4"/>
  <c r="AB50" i="4"/>
  <c r="T50" i="4"/>
  <c r="AQ50" i="4"/>
  <c r="AI50" i="4"/>
  <c r="AA50" i="4"/>
  <c r="S50" i="4"/>
  <c r="AX13" i="4"/>
  <c r="BF13" i="4"/>
  <c r="BN13" i="4"/>
  <c r="BV13" i="4"/>
  <c r="N16" i="4"/>
  <c r="AZ16" i="4"/>
  <c r="BH16" i="4"/>
  <c r="BP16" i="4"/>
  <c r="BX16" i="4"/>
  <c r="AX17" i="4"/>
  <c r="BF17" i="4"/>
  <c r="BN17" i="4"/>
  <c r="BV17" i="4"/>
  <c r="N20" i="4"/>
  <c r="AZ20" i="4"/>
  <c r="BH20" i="4"/>
  <c r="BP20" i="4"/>
  <c r="BX20" i="4"/>
  <c r="AX21" i="4"/>
  <c r="BF21" i="4"/>
  <c r="BN21" i="4"/>
  <c r="BV21" i="4"/>
  <c r="N24" i="4"/>
  <c r="AZ24" i="4"/>
  <c r="BH24" i="4"/>
  <c r="BP24" i="4"/>
  <c r="BX24" i="4"/>
  <c r="AX25" i="4"/>
  <c r="BF25" i="4"/>
  <c r="BN25" i="4"/>
  <c r="BV25" i="4"/>
  <c r="N28" i="4"/>
  <c r="AR52" i="4" s="1"/>
  <c r="AZ28" i="4"/>
  <c r="BH28" i="4"/>
  <c r="BP28" i="4"/>
  <c r="BX28" i="4"/>
  <c r="U46" i="4"/>
  <c r="AN46" i="4"/>
  <c r="AM47" i="4"/>
  <c r="AN48" i="4"/>
  <c r="AO49" i="4"/>
  <c r="AP50" i="4"/>
  <c r="AS53" i="4"/>
  <c r="AU55" i="4"/>
  <c r="AV56" i="4"/>
  <c r="BE20" i="4"/>
  <c r="BE13" i="4"/>
  <c r="BG16" i="4"/>
  <c r="BO20" i="4"/>
  <c r="BM21" i="4"/>
  <c r="AY28" i="4"/>
  <c r="BW28" i="4"/>
  <c r="AL46" i="4"/>
  <c r="AN49" i="4"/>
  <c r="AU56" i="4"/>
  <c r="AO51" i="4"/>
  <c r="AG51" i="4"/>
  <c r="Y51" i="4"/>
  <c r="AV51" i="4"/>
  <c r="AN51" i="4"/>
  <c r="AF51" i="4"/>
  <c r="X51" i="4"/>
  <c r="AU51" i="4"/>
  <c r="AM51" i="4"/>
  <c r="AE51" i="4"/>
  <c r="W51" i="4"/>
  <c r="AT51" i="4"/>
  <c r="AL51" i="4"/>
  <c r="AD51" i="4"/>
  <c r="V51" i="4"/>
  <c r="AS51" i="4"/>
  <c r="AK51" i="4"/>
  <c r="AC51" i="4"/>
  <c r="U51" i="4"/>
  <c r="AR51" i="4"/>
  <c r="AJ51" i="4"/>
  <c r="AB51" i="4"/>
  <c r="T51" i="4"/>
  <c r="AY13" i="4"/>
  <c r="BG13" i="4"/>
  <c r="BO13" i="4"/>
  <c r="BW13" i="4"/>
  <c r="BE14" i="4"/>
  <c r="BM14" i="4"/>
  <c r="BC15" i="4"/>
  <c r="BK15" i="4"/>
  <c r="BS15" i="4"/>
  <c r="CA15" i="4"/>
  <c r="BA16" i="4"/>
  <c r="BI16" i="4"/>
  <c r="BQ16" i="4"/>
  <c r="BY16" i="4"/>
  <c r="AY17" i="4"/>
  <c r="BG17" i="4"/>
  <c r="BO17" i="4"/>
  <c r="BW17" i="4"/>
  <c r="BE18" i="4"/>
  <c r="BM18" i="4"/>
  <c r="BC19" i="4"/>
  <c r="BK19" i="4"/>
  <c r="BS19" i="4"/>
  <c r="CA19" i="4"/>
  <c r="BA20" i="4"/>
  <c r="BI20" i="4"/>
  <c r="BQ20" i="4"/>
  <c r="BY20" i="4"/>
  <c r="AY21" i="4"/>
  <c r="BG21" i="4"/>
  <c r="BO21" i="4"/>
  <c r="BW21" i="4"/>
  <c r="BE22" i="4"/>
  <c r="BM22" i="4"/>
  <c r="BU22" i="4"/>
  <c r="BC23" i="4"/>
  <c r="BK23" i="4"/>
  <c r="BS23" i="4"/>
  <c r="CA23" i="4"/>
  <c r="BA24" i="4"/>
  <c r="BI24" i="4"/>
  <c r="BQ24" i="4"/>
  <c r="BY24" i="4"/>
  <c r="AY25" i="4"/>
  <c r="BG25" i="4"/>
  <c r="BO25" i="4"/>
  <c r="BW25" i="4"/>
  <c r="BE26" i="4"/>
  <c r="BM26" i="4"/>
  <c r="BU26" i="4"/>
  <c r="BC27" i="4"/>
  <c r="BK27" i="4"/>
  <c r="BS27" i="4"/>
  <c r="CA27" i="4"/>
  <c r="BA28" i="4"/>
  <c r="BI28" i="4"/>
  <c r="BQ28" i="4"/>
  <c r="BY28" i="4"/>
  <c r="V46" i="4"/>
  <c r="AS46" i="4"/>
  <c r="AT47" i="4"/>
  <c r="AU48" i="4"/>
  <c r="AV49" i="4"/>
  <c r="T53" i="4"/>
  <c r="V55" i="4"/>
  <c r="W56" i="4"/>
  <c r="AW45" i="4"/>
  <c r="X46" i="4"/>
  <c r="AT46" i="4"/>
  <c r="AU47" i="4"/>
  <c r="AV48" i="4"/>
  <c r="S51" i="4"/>
  <c r="T52" i="4"/>
  <c r="X56" i="4"/>
  <c r="AS55" i="4"/>
  <c r="AK55" i="4"/>
  <c r="AC55" i="4"/>
  <c r="U55" i="4"/>
  <c r="AR55" i="4"/>
  <c r="AJ55" i="4"/>
  <c r="AB55" i="4"/>
  <c r="T55" i="4"/>
  <c r="AQ55" i="4"/>
  <c r="AI55" i="4"/>
  <c r="AA55" i="4"/>
  <c r="S55" i="4"/>
  <c r="AP55" i="4"/>
  <c r="AH55" i="4"/>
  <c r="Z55" i="4"/>
  <c r="AO55" i="4"/>
  <c r="AG55" i="4"/>
  <c r="Y55" i="4"/>
  <c r="AV55" i="4"/>
  <c r="AN55" i="4"/>
  <c r="AF55" i="4"/>
  <c r="X55" i="4"/>
  <c r="AY16" i="4"/>
  <c r="BE17" i="4"/>
  <c r="BW24" i="4"/>
  <c r="BO28" i="4"/>
  <c r="AZ13" i="4"/>
  <c r="BX13" i="4"/>
  <c r="BB16" i="4"/>
  <c r="BZ16" i="4"/>
  <c r="AZ17" i="4"/>
  <c r="BP17" i="4"/>
  <c r="BJ20" i="4"/>
  <c r="BZ20" i="4"/>
  <c r="BP21" i="4"/>
  <c r="BX21" i="4"/>
  <c r="BR24" i="4"/>
  <c r="BP25" i="4"/>
  <c r="BB28" i="4"/>
  <c r="BR28" i="4"/>
  <c r="AQ53" i="4"/>
  <c r="AI53" i="4"/>
  <c r="AA53" i="4"/>
  <c r="S53" i="4"/>
  <c r="AP53" i="4"/>
  <c r="AH53" i="4"/>
  <c r="Z53" i="4"/>
  <c r="AO53" i="4"/>
  <c r="AG53" i="4"/>
  <c r="Y53" i="4"/>
  <c r="AV53" i="4"/>
  <c r="AN53" i="4"/>
  <c r="AF53" i="4"/>
  <c r="X53" i="4"/>
  <c r="AU53" i="4"/>
  <c r="AM53" i="4"/>
  <c r="AE53" i="4"/>
  <c r="W53" i="4"/>
  <c r="AT53" i="4"/>
  <c r="AL53" i="4"/>
  <c r="AD53" i="4"/>
  <c r="V53" i="4"/>
  <c r="BA13" i="4"/>
  <c r="BI13" i="4"/>
  <c r="BQ13" i="4"/>
  <c r="BY13" i="4"/>
  <c r="BE15" i="4"/>
  <c r="BM15" i="4"/>
  <c r="BU15" i="4"/>
  <c r="BC16" i="4"/>
  <c r="BK16" i="4"/>
  <c r="BS16" i="4"/>
  <c r="CA16" i="4"/>
  <c r="BA17" i="4"/>
  <c r="BI17" i="4"/>
  <c r="BQ17" i="4"/>
  <c r="BY17" i="4"/>
  <c r="BE19" i="4"/>
  <c r="BM19" i="4"/>
  <c r="BC20" i="4"/>
  <c r="BK20" i="4"/>
  <c r="BS20" i="4"/>
  <c r="CA20" i="4"/>
  <c r="BA21" i="4"/>
  <c r="BI21" i="4"/>
  <c r="BQ21" i="4"/>
  <c r="BY21" i="4"/>
  <c r="BE23" i="4"/>
  <c r="BM23" i="4"/>
  <c r="BC24" i="4"/>
  <c r="BK24" i="4"/>
  <c r="BS24" i="4"/>
  <c r="CA24" i="4"/>
  <c r="BA25" i="4"/>
  <c r="BI25" i="4"/>
  <c r="BQ25" i="4"/>
  <c r="BY25" i="4"/>
  <c r="BO26" i="4"/>
  <c r="BE27" i="4"/>
  <c r="BM27" i="4"/>
  <c r="BC28" i="4"/>
  <c r="BK28" i="4"/>
  <c r="BS28" i="4"/>
  <c r="CA28" i="4"/>
  <c r="V47" i="4"/>
  <c r="W48" i="4"/>
  <c r="X49" i="4"/>
  <c r="Y50" i="4"/>
  <c r="Z51" i="4"/>
  <c r="AB53" i="4"/>
  <c r="AD55" i="4"/>
  <c r="AE56" i="4"/>
  <c r="BU16" i="4"/>
  <c r="BM13" i="4"/>
  <c r="BU17" i="4"/>
  <c r="AY20" i="4"/>
  <c r="BU21" i="4"/>
  <c r="BG24" i="4"/>
  <c r="BM25" i="4"/>
  <c r="AP52" i="4"/>
  <c r="AH52" i="4"/>
  <c r="AN52" i="4"/>
  <c r="AF52" i="4"/>
  <c r="X52" i="4"/>
  <c r="AL52" i="4"/>
  <c r="AD52" i="4"/>
  <c r="V52" i="4"/>
  <c r="BH13" i="4"/>
  <c r="BP13" i="4"/>
  <c r="BJ16" i="4"/>
  <c r="BR16" i="4"/>
  <c r="BH17" i="4"/>
  <c r="BX17" i="4"/>
  <c r="BB20" i="4"/>
  <c r="BR20" i="4"/>
  <c r="AZ21" i="4"/>
  <c r="BH21" i="4"/>
  <c r="BB24" i="4"/>
  <c r="BJ24" i="4"/>
  <c r="BZ24" i="4"/>
  <c r="AZ25" i="4"/>
  <c r="BH25" i="4"/>
  <c r="BX25" i="4"/>
  <c r="BJ28" i="4"/>
  <c r="BZ28" i="4"/>
  <c r="AR46" i="4"/>
  <c r="AJ46" i="4"/>
  <c r="AB46" i="4"/>
  <c r="T46" i="4"/>
  <c r="AQ46" i="4"/>
  <c r="AI46" i="4"/>
  <c r="AA46" i="4"/>
  <c r="S46" i="4"/>
  <c r="AP46" i="4"/>
  <c r="AH46" i="4"/>
  <c r="Z46" i="4"/>
  <c r="AO46" i="4"/>
  <c r="AG46" i="4"/>
  <c r="Y46" i="4"/>
  <c r="AV46" i="4"/>
  <c r="AU46" i="4"/>
  <c r="AM46" i="4"/>
  <c r="AE46" i="4"/>
  <c r="W46" i="4"/>
  <c r="P13" i="4"/>
  <c r="BB13" i="4"/>
  <c r="BJ13" i="4"/>
  <c r="BR13" i="4"/>
  <c r="AX15" i="4"/>
  <c r="BF15" i="4"/>
  <c r="BN15" i="4"/>
  <c r="BD16" i="4"/>
  <c r="BL16" i="4"/>
  <c r="BB17" i="4"/>
  <c r="BJ17" i="4"/>
  <c r="BR17" i="4"/>
  <c r="BD20" i="4"/>
  <c r="BL20" i="4"/>
  <c r="BB21" i="4"/>
  <c r="BJ21" i="4"/>
  <c r="BR21" i="4"/>
  <c r="BD24" i="4"/>
  <c r="BL24" i="4"/>
  <c r="BB25" i="4"/>
  <c r="BJ25" i="4"/>
  <c r="BR25" i="4"/>
  <c r="BD28" i="4"/>
  <c r="BL28" i="4"/>
  <c r="AW44" i="4"/>
  <c r="AD46" i="4"/>
  <c r="W47" i="4"/>
  <c r="X48" i="4"/>
  <c r="Y49" i="4"/>
  <c r="Z50" i="4"/>
  <c r="AA51" i="4"/>
  <c r="AC53" i="4"/>
  <c r="AE55" i="4"/>
  <c r="AF56" i="4"/>
  <c r="AX20" i="3"/>
  <c r="BO20" i="3"/>
  <c r="BI23" i="3"/>
  <c r="BA23" i="3"/>
  <c r="BJ18" i="3"/>
  <c r="AY20" i="3"/>
  <c r="BP20" i="3"/>
  <c r="BY23" i="3"/>
  <c r="BA20" i="3"/>
  <c r="BT20" i="3"/>
  <c r="BL20" i="3"/>
  <c r="BD20" i="3"/>
  <c r="BV20" i="3"/>
  <c r="BH20" i="3"/>
  <c r="BS28" i="3"/>
  <c r="BW18" i="3"/>
  <c r="BV24" i="3"/>
  <c r="BI15" i="3"/>
  <c r="AY18" i="3"/>
  <c r="BK18" i="3"/>
  <c r="BX18" i="3"/>
  <c r="BY19" i="3"/>
  <c r="BC20" i="3"/>
  <c r="BN20" i="3"/>
  <c r="CA20" i="3"/>
  <c r="AX24" i="3"/>
  <c r="BK24" i="3"/>
  <c r="BW24" i="3"/>
  <c r="BG28" i="3"/>
  <c r="BT28" i="3"/>
  <c r="BZ18" i="3"/>
  <c r="AY24" i="3"/>
  <c r="BV28" i="3"/>
  <c r="BB18" i="3"/>
  <c r="BO18" i="3"/>
  <c r="CA18" i="3"/>
  <c r="AZ24" i="3"/>
  <c r="BN24" i="3"/>
  <c r="CA24" i="3"/>
  <c r="AX28" i="3"/>
  <c r="BK28" i="3"/>
  <c r="BW28" i="3"/>
  <c r="BH28" i="3"/>
  <c r="BC18" i="3"/>
  <c r="BP18" i="3"/>
  <c r="BG20" i="3"/>
  <c r="BS20" i="3"/>
  <c r="BQ23" i="3"/>
  <c r="BC24" i="3"/>
  <c r="BO24" i="3"/>
  <c r="BA27" i="3"/>
  <c r="AY28" i="3"/>
  <c r="BL28" i="3"/>
  <c r="BX28" i="3"/>
  <c r="BL18" i="3"/>
  <c r="BX24" i="3"/>
  <c r="BD18" i="3"/>
  <c r="BR18" i="3"/>
  <c r="BD24" i="3"/>
  <c r="BP24" i="3"/>
  <c r="BI27" i="3"/>
  <c r="AZ28" i="3"/>
  <c r="BN28" i="3"/>
  <c r="CA28" i="3"/>
  <c r="BG18" i="3"/>
  <c r="BS18" i="3"/>
  <c r="BA19" i="3"/>
  <c r="BF24" i="3"/>
  <c r="BS24" i="3"/>
  <c r="BQ27" i="3"/>
  <c r="BC28" i="3"/>
  <c r="BO28" i="3"/>
  <c r="BH24" i="3"/>
  <c r="AZ18" i="3"/>
  <c r="BL24" i="3"/>
  <c r="BH18" i="3"/>
  <c r="BT18" i="3"/>
  <c r="BI19" i="3"/>
  <c r="AZ20" i="3"/>
  <c r="BK20" i="3"/>
  <c r="BW20" i="3"/>
  <c r="BG24" i="3"/>
  <c r="BT24" i="3"/>
  <c r="BY27" i="3"/>
  <c r="BD28" i="3"/>
  <c r="BP28" i="3"/>
  <c r="AN54" i="3"/>
  <c r="BM13" i="3"/>
  <c r="BI13" i="3"/>
  <c r="BE15" i="3"/>
  <c r="BA17" i="3"/>
  <c r="BU23" i="3"/>
  <c r="BQ25" i="3"/>
  <c r="BY25" i="3"/>
  <c r="BM27" i="3"/>
  <c r="BU27" i="3"/>
  <c r="AS46" i="3"/>
  <c r="AK46" i="3"/>
  <c r="AC46" i="3"/>
  <c r="U46" i="3"/>
  <c r="AR46" i="3"/>
  <c r="AJ46" i="3"/>
  <c r="AB46" i="3"/>
  <c r="T46" i="3"/>
  <c r="AQ46" i="3"/>
  <c r="AI46" i="3"/>
  <c r="AA46" i="3"/>
  <c r="AP46" i="3"/>
  <c r="AH46" i="3"/>
  <c r="Z46" i="3"/>
  <c r="AU46" i="3"/>
  <c r="AM46" i="3"/>
  <c r="AE46" i="3"/>
  <c r="W46" i="3"/>
  <c r="BB13" i="3"/>
  <c r="BR13" i="3"/>
  <c r="N14" i="3"/>
  <c r="BF15" i="3"/>
  <c r="BV15" i="3"/>
  <c r="AT47" i="3"/>
  <c r="AL47" i="3"/>
  <c r="AD47" i="3"/>
  <c r="V47" i="3"/>
  <c r="AS47" i="3"/>
  <c r="AK47" i="3"/>
  <c r="AC47" i="3"/>
  <c r="U47" i="3"/>
  <c r="AR47" i="3"/>
  <c r="AJ47" i="3"/>
  <c r="AB47" i="3"/>
  <c r="T47" i="3"/>
  <c r="AQ47" i="3"/>
  <c r="AI47" i="3"/>
  <c r="AA47" i="3"/>
  <c r="AV47" i="3"/>
  <c r="AN47" i="3"/>
  <c r="AF47" i="3"/>
  <c r="X47" i="3"/>
  <c r="Q13" i="3"/>
  <c r="BC13" i="3"/>
  <c r="BK13" i="3"/>
  <c r="BS13" i="3"/>
  <c r="CA13" i="3"/>
  <c r="AY15" i="3"/>
  <c r="BG15" i="3"/>
  <c r="BO15" i="3"/>
  <c r="BW15" i="3"/>
  <c r="BC17" i="3"/>
  <c r="BK17" i="3"/>
  <c r="BS17" i="3"/>
  <c r="CA17" i="3"/>
  <c r="O18" i="3"/>
  <c r="BA18" i="3"/>
  <c r="BI18" i="3"/>
  <c r="BQ18" i="3"/>
  <c r="BY18" i="3"/>
  <c r="AY19" i="3"/>
  <c r="BG19" i="3"/>
  <c r="BO19" i="3"/>
  <c r="BW19" i="3"/>
  <c r="BE20" i="3"/>
  <c r="BM20" i="3"/>
  <c r="BU20" i="3"/>
  <c r="BC21" i="3"/>
  <c r="BK21" i="3"/>
  <c r="BS21" i="3"/>
  <c r="CA21" i="3"/>
  <c r="O22" i="3"/>
  <c r="AY23" i="3"/>
  <c r="BG23" i="3"/>
  <c r="BO23" i="3"/>
  <c r="BW23" i="3"/>
  <c r="BE24" i="3"/>
  <c r="BM24" i="3"/>
  <c r="BU24" i="3"/>
  <c r="BC25" i="3"/>
  <c r="BK25" i="3"/>
  <c r="BS25" i="3"/>
  <c r="CA25" i="3"/>
  <c r="O26" i="3"/>
  <c r="T53" i="3" s="1"/>
  <c r="AY27" i="3"/>
  <c r="BG27" i="3"/>
  <c r="BO27" i="3"/>
  <c r="BW27" i="3"/>
  <c r="BE28" i="3"/>
  <c r="BM28" i="3"/>
  <c r="BU28" i="3"/>
  <c r="AL46" i="3"/>
  <c r="Z47" i="3"/>
  <c r="AB49" i="3"/>
  <c r="T50" i="3"/>
  <c r="AP50" i="3"/>
  <c r="AD51" i="3"/>
  <c r="X54" i="3"/>
  <c r="AT54" i="3"/>
  <c r="BA13" i="3"/>
  <c r="BU15" i="3"/>
  <c r="BI17" i="3"/>
  <c r="BM19" i="3"/>
  <c r="BA21" i="3"/>
  <c r="BE23" i="3"/>
  <c r="AU48" i="3"/>
  <c r="AM48" i="3"/>
  <c r="AE48" i="3"/>
  <c r="W48" i="3"/>
  <c r="AT48" i="3"/>
  <c r="AL48" i="3"/>
  <c r="AD48" i="3"/>
  <c r="V48" i="3"/>
  <c r="AS48" i="3"/>
  <c r="AK48" i="3"/>
  <c r="AC48" i="3"/>
  <c r="U48" i="3"/>
  <c r="AR48" i="3"/>
  <c r="AJ48" i="3"/>
  <c r="AB48" i="3"/>
  <c r="T48" i="3"/>
  <c r="AO48" i="3"/>
  <c r="AG48" i="3"/>
  <c r="Y48" i="3"/>
  <c r="AU56" i="3"/>
  <c r="AM56" i="3"/>
  <c r="AE56" i="3"/>
  <c r="W56" i="3"/>
  <c r="AT56" i="3"/>
  <c r="AL56" i="3"/>
  <c r="AD56" i="3"/>
  <c r="V56" i="3"/>
  <c r="AS56" i="3"/>
  <c r="AK56" i="3"/>
  <c r="AC56" i="3"/>
  <c r="U56" i="3"/>
  <c r="AR56" i="3"/>
  <c r="AJ56" i="3"/>
  <c r="AB56" i="3"/>
  <c r="T56" i="3"/>
  <c r="AQ56" i="3"/>
  <c r="AI56" i="3"/>
  <c r="AA56" i="3"/>
  <c r="AO56" i="3"/>
  <c r="AG56" i="3"/>
  <c r="Y56" i="3"/>
  <c r="AV56" i="3"/>
  <c r="BD13" i="3"/>
  <c r="BL13" i="3"/>
  <c r="BT13" i="3"/>
  <c r="AZ15" i="3"/>
  <c r="BH15" i="3"/>
  <c r="BP15" i="3"/>
  <c r="BX15" i="3"/>
  <c r="BD17" i="3"/>
  <c r="BL17" i="3"/>
  <c r="BT17" i="3"/>
  <c r="AZ19" i="3"/>
  <c r="BH19" i="3"/>
  <c r="BP19" i="3"/>
  <c r="BX19" i="3"/>
  <c r="BD21" i="3"/>
  <c r="BL21" i="3"/>
  <c r="BT21" i="3"/>
  <c r="AZ23" i="3"/>
  <c r="BH23" i="3"/>
  <c r="BP23" i="3"/>
  <c r="BX23" i="3"/>
  <c r="BD25" i="3"/>
  <c r="BL25" i="3"/>
  <c r="BT25" i="3"/>
  <c r="AZ27" i="3"/>
  <c r="BH27" i="3"/>
  <c r="BP27" i="3"/>
  <c r="BX27" i="3"/>
  <c r="C40" i="3"/>
  <c r="AN46" i="3"/>
  <c r="AE47" i="3"/>
  <c r="AP48" i="3"/>
  <c r="AG49" i="3"/>
  <c r="U50" i="3"/>
  <c r="AR50" i="3"/>
  <c r="AI51" i="3"/>
  <c r="Y54" i="3"/>
  <c r="AV54" i="3"/>
  <c r="BM21" i="3"/>
  <c r="BM25" i="3"/>
  <c r="V46" i="3"/>
  <c r="AO46" i="3"/>
  <c r="AG47" i="3"/>
  <c r="X48" i="3"/>
  <c r="AQ48" i="3"/>
  <c r="Z50" i="3"/>
  <c r="AS50" i="3"/>
  <c r="AK51" i="3"/>
  <c r="AD54" i="3"/>
  <c r="X56" i="3"/>
  <c r="AV49" i="3"/>
  <c r="AN49" i="3"/>
  <c r="AF49" i="3"/>
  <c r="X49" i="3"/>
  <c r="AU49" i="3"/>
  <c r="AM49" i="3"/>
  <c r="AE49" i="3"/>
  <c r="W49" i="3"/>
  <c r="AT49" i="3"/>
  <c r="AL49" i="3"/>
  <c r="AD49" i="3"/>
  <c r="V49" i="3"/>
  <c r="AS49" i="3"/>
  <c r="AK49" i="3"/>
  <c r="AC49" i="3"/>
  <c r="U49" i="3"/>
  <c r="AP49" i="3"/>
  <c r="AH49" i="3"/>
  <c r="Z49" i="3"/>
  <c r="BE17" i="3"/>
  <c r="BU21" i="3"/>
  <c r="BU25" i="3"/>
  <c r="AX13" i="3"/>
  <c r="BN13" i="3"/>
  <c r="BB15" i="3"/>
  <c r="BZ15" i="3"/>
  <c r="BF17" i="3"/>
  <c r="BB19" i="3"/>
  <c r="BZ19" i="3"/>
  <c r="BZ23" i="3"/>
  <c r="BF25" i="3"/>
  <c r="BN25" i="3"/>
  <c r="BV25" i="3"/>
  <c r="BB27" i="3"/>
  <c r="BJ27" i="3"/>
  <c r="BR27" i="3"/>
  <c r="BZ27" i="3"/>
  <c r="X46" i="3"/>
  <c r="AT46" i="3"/>
  <c r="AH47" i="3"/>
  <c r="Z48" i="3"/>
  <c r="AV48" i="3"/>
  <c r="AJ49" i="3"/>
  <c r="AF54" i="3"/>
  <c r="Z56" i="3"/>
  <c r="BU17" i="3"/>
  <c r="BE21" i="3"/>
  <c r="BE25" i="3"/>
  <c r="AO50" i="3"/>
  <c r="AG50" i="3"/>
  <c r="Y50" i="3"/>
  <c r="AV50" i="3"/>
  <c r="AN50" i="3"/>
  <c r="AF50" i="3"/>
  <c r="X50" i="3"/>
  <c r="AU50" i="3"/>
  <c r="AM50" i="3"/>
  <c r="AE50" i="3"/>
  <c r="W50" i="3"/>
  <c r="AT50" i="3"/>
  <c r="AL50" i="3"/>
  <c r="AD50" i="3"/>
  <c r="V50" i="3"/>
  <c r="AQ50" i="3"/>
  <c r="AI50" i="3"/>
  <c r="AA50" i="3"/>
  <c r="BF13" i="3"/>
  <c r="BV13" i="3"/>
  <c r="BJ15" i="3"/>
  <c r="BN17" i="3"/>
  <c r="BJ19" i="3"/>
  <c r="AX21" i="3"/>
  <c r="BV21" i="3"/>
  <c r="BB23" i="3"/>
  <c r="BR23" i="3"/>
  <c r="AX25" i="3"/>
  <c r="AP51" i="3"/>
  <c r="AH51" i="3"/>
  <c r="Z51" i="3"/>
  <c r="AO51" i="3"/>
  <c r="AG51" i="3"/>
  <c r="Y51" i="3"/>
  <c r="AV51" i="3"/>
  <c r="AN51" i="3"/>
  <c r="AF51" i="3"/>
  <c r="X51" i="3"/>
  <c r="AU51" i="3"/>
  <c r="AM51" i="3"/>
  <c r="AE51" i="3"/>
  <c r="W51" i="3"/>
  <c r="AR51" i="3"/>
  <c r="AJ51" i="3"/>
  <c r="AB51" i="3"/>
  <c r="T51" i="3"/>
  <c r="AY13" i="3"/>
  <c r="BG13" i="3"/>
  <c r="BO13" i="3"/>
  <c r="BW13" i="3"/>
  <c r="BC15" i="3"/>
  <c r="BK15" i="3"/>
  <c r="BS15" i="3"/>
  <c r="CA15" i="3"/>
  <c r="AY17" i="3"/>
  <c r="BG17" i="3"/>
  <c r="BO17" i="3"/>
  <c r="BW17" i="3"/>
  <c r="BE18" i="3"/>
  <c r="BM18" i="3"/>
  <c r="BU18" i="3"/>
  <c r="BC19" i="3"/>
  <c r="BK19" i="3"/>
  <c r="BS19" i="3"/>
  <c r="CA19" i="3"/>
  <c r="BQ20" i="3"/>
  <c r="BY20" i="3"/>
  <c r="AY21" i="3"/>
  <c r="BG21" i="3"/>
  <c r="BO21" i="3"/>
  <c r="BW21" i="3"/>
  <c r="BM22" i="3"/>
  <c r="BC23" i="3"/>
  <c r="BK23" i="3"/>
  <c r="BS23" i="3"/>
  <c r="CA23" i="3"/>
  <c r="BA24" i="3"/>
  <c r="BI24" i="3"/>
  <c r="BQ24" i="3"/>
  <c r="BY24" i="3"/>
  <c r="AY25" i="3"/>
  <c r="BG25" i="3"/>
  <c r="BO25" i="3"/>
  <c r="BW25" i="3"/>
  <c r="BC27" i="3"/>
  <c r="BK27" i="3"/>
  <c r="BS27" i="3"/>
  <c r="CA27" i="3"/>
  <c r="BA28" i="3"/>
  <c r="BI28" i="3"/>
  <c r="BQ28" i="3"/>
  <c r="BY28" i="3"/>
  <c r="Y46" i="3"/>
  <c r="AV46" i="3"/>
  <c r="AM47" i="3"/>
  <c r="AA48" i="3"/>
  <c r="AO49" i="3"/>
  <c r="AC50" i="3"/>
  <c r="U51" i="3"/>
  <c r="AQ51" i="3"/>
  <c r="AG54" i="3"/>
  <c r="AF56" i="3"/>
  <c r="BR15" i="3"/>
  <c r="AX17" i="3"/>
  <c r="BV17" i="3"/>
  <c r="BR19" i="3"/>
  <c r="BF21" i="3"/>
  <c r="BN21" i="3"/>
  <c r="BJ23" i="3"/>
  <c r="N13" i="3"/>
  <c r="AZ13" i="3"/>
  <c r="BH13" i="3"/>
  <c r="BP13" i="3"/>
  <c r="BX13" i="3"/>
  <c r="BD15" i="3"/>
  <c r="BL15" i="3"/>
  <c r="BT15" i="3"/>
  <c r="AZ17" i="3"/>
  <c r="BH17" i="3"/>
  <c r="BP17" i="3"/>
  <c r="BX17" i="3"/>
  <c r="AX18" i="3"/>
  <c r="BF18" i="3"/>
  <c r="BN18" i="3"/>
  <c r="BD19" i="3"/>
  <c r="BL19" i="3"/>
  <c r="BT19" i="3"/>
  <c r="BB20" i="3"/>
  <c r="BJ20" i="3"/>
  <c r="BR20" i="3"/>
  <c r="AZ21" i="3"/>
  <c r="BH21" i="3"/>
  <c r="BP21" i="3"/>
  <c r="BX21" i="3"/>
  <c r="BD23" i="3"/>
  <c r="BL23" i="3"/>
  <c r="BT23" i="3"/>
  <c r="BB24" i="3"/>
  <c r="BJ24" i="3"/>
  <c r="BR24" i="3"/>
  <c r="AZ25" i="3"/>
  <c r="BH25" i="3"/>
  <c r="BP25" i="3"/>
  <c r="BX25" i="3"/>
  <c r="BD27" i="3"/>
  <c r="BL27" i="3"/>
  <c r="BT27" i="3"/>
  <c r="BB28" i="3"/>
  <c r="BJ28" i="3"/>
  <c r="BR28" i="3"/>
  <c r="AD46" i="3"/>
  <c r="AO47" i="3"/>
  <c r="AF48" i="3"/>
  <c r="T49" i="3"/>
  <c r="AQ49" i="3"/>
  <c r="AH50" i="3"/>
  <c r="V51" i="3"/>
  <c r="AS51" i="3"/>
  <c r="AL54" i="3"/>
  <c r="AH56" i="3"/>
  <c r="BU13" i="3"/>
  <c r="BM17" i="3"/>
  <c r="BY13" i="3"/>
  <c r="BY17" i="3"/>
  <c r="BE19" i="3"/>
  <c r="BQ21" i="3"/>
  <c r="BA25" i="3"/>
  <c r="BE27" i="3"/>
  <c r="AF46" i="3"/>
  <c r="W47" i="3"/>
  <c r="AP47" i="3"/>
  <c r="AH48" i="3"/>
  <c r="Y49" i="3"/>
  <c r="AR49" i="3"/>
  <c r="AJ50" i="3"/>
  <c r="AA51" i="3"/>
  <c r="AT51" i="3"/>
  <c r="AN56" i="3"/>
  <c r="BE13" i="3"/>
  <c r="AB53" i="3"/>
  <c r="BQ13" i="3"/>
  <c r="BM15" i="3"/>
  <c r="BQ17" i="3"/>
  <c r="BU19" i="3"/>
  <c r="BI21" i="3"/>
  <c r="BY21" i="3"/>
  <c r="BM23" i="3"/>
  <c r="BI25" i="3"/>
  <c r="AS54" i="3"/>
  <c r="AK54" i="3"/>
  <c r="AC54" i="3"/>
  <c r="U54" i="3"/>
  <c r="AR54" i="3"/>
  <c r="AJ54" i="3"/>
  <c r="AB54" i="3"/>
  <c r="T54" i="3"/>
  <c r="AQ54" i="3"/>
  <c r="AI54" i="3"/>
  <c r="AA54" i="3"/>
  <c r="AP54" i="3"/>
  <c r="AH54" i="3"/>
  <c r="Z54" i="3"/>
  <c r="AU54" i="3"/>
  <c r="AM54" i="3"/>
  <c r="AE54" i="3"/>
  <c r="W54" i="3"/>
  <c r="BJ13" i="3"/>
  <c r="AX15" i="3"/>
  <c r="BB17" i="3"/>
  <c r="BJ17" i="3"/>
  <c r="BR17" i="3"/>
  <c r="AX19" i="3"/>
  <c r="BF19" i="3"/>
  <c r="BN19" i="3"/>
  <c r="BB21" i="3"/>
  <c r="BJ21" i="3"/>
  <c r="BR21" i="3"/>
  <c r="AX23" i="3"/>
  <c r="BF23" i="3"/>
  <c r="BN23" i="3"/>
  <c r="BB25" i="3"/>
  <c r="BJ25" i="3"/>
  <c r="BR25" i="3"/>
  <c r="AX27" i="3"/>
  <c r="BF27" i="3"/>
  <c r="BN27" i="3"/>
  <c r="AG46" i="3"/>
  <c r="Y47" i="3"/>
  <c r="AU47" i="3"/>
  <c r="AI48" i="3"/>
  <c r="AA49" i="3"/>
  <c r="AK50" i="3"/>
  <c r="AC51" i="3"/>
  <c r="V54" i="3"/>
  <c r="AO54" i="3"/>
  <c r="AP56" i="3"/>
  <c r="J25" i="1"/>
  <c r="J23" i="1"/>
  <c r="J19" i="1"/>
  <c r="J21" i="1" s="1"/>
  <c r="W53" i="3" l="1"/>
  <c r="BC29" i="4"/>
  <c r="AR53" i="3"/>
  <c r="Y53" i="3"/>
  <c r="AN53" i="3"/>
  <c r="AT52" i="4"/>
  <c r="AV52" i="4"/>
  <c r="AG53" i="3"/>
  <c r="AV53" i="3"/>
  <c r="U52" i="4"/>
  <c r="W52" i="4"/>
  <c r="Y52" i="4"/>
  <c r="S52" i="4"/>
  <c r="AO53" i="3"/>
  <c r="AC52" i="4"/>
  <c r="AE52" i="4"/>
  <c r="AG52" i="4"/>
  <c r="AA52" i="4"/>
  <c r="AI52" i="4"/>
  <c r="AQ53" i="3"/>
  <c r="AK52" i="4"/>
  <c r="AM52" i="4"/>
  <c r="AO52" i="4"/>
  <c r="AS53" i="3"/>
  <c r="AB52" i="4"/>
  <c r="AS52" i="4"/>
  <c r="AU52" i="4"/>
  <c r="AM53" i="3"/>
  <c r="Z53" i="3"/>
  <c r="AJ53" i="3"/>
  <c r="AU53" i="3"/>
  <c r="U53" i="3"/>
  <c r="X53" i="3"/>
  <c r="AH53" i="3"/>
  <c r="AD53" i="3"/>
  <c r="AP53" i="3"/>
  <c r="AF53" i="3"/>
  <c r="AE53" i="3"/>
  <c r="AL53" i="3"/>
  <c r="AA53" i="3"/>
  <c r="AK53" i="3"/>
  <c r="V53" i="3"/>
  <c r="AT53" i="3"/>
  <c r="AI53" i="3"/>
  <c r="AC53" i="3"/>
  <c r="BI22" i="3"/>
  <c r="BH16" i="3"/>
  <c r="AX16" i="3"/>
  <c r="BX16" i="3"/>
  <c r="AZ16" i="3"/>
  <c r="BB16" i="3"/>
  <c r="BU16" i="3"/>
  <c r="BM16" i="3"/>
  <c r="AX22" i="3"/>
  <c r="BE22" i="3"/>
  <c r="BU26" i="3"/>
  <c r="BE26" i="3"/>
  <c r="BI26" i="3"/>
  <c r="BK26" i="3"/>
  <c r="BS26" i="3"/>
  <c r="BM26" i="3"/>
  <c r="BA26" i="3"/>
  <c r="AY26" i="3"/>
  <c r="BG26" i="3"/>
  <c r="CA26" i="3"/>
  <c r="AZ26" i="3"/>
  <c r="BZ26" i="3"/>
  <c r="BB26" i="3"/>
  <c r="BR26" i="3"/>
  <c r="BC26" i="3"/>
  <c r="BJ26" i="3"/>
  <c r="BT26" i="3"/>
  <c r="BN26" i="3"/>
  <c r="BH26" i="3"/>
  <c r="BL26" i="3"/>
  <c r="BF26" i="3"/>
  <c r="BY26" i="3"/>
  <c r="BO26" i="3"/>
  <c r="BP26" i="3"/>
  <c r="AX26" i="3"/>
  <c r="BQ26" i="3"/>
  <c r="BX26" i="3"/>
  <c r="BE16" i="3"/>
  <c r="CA16" i="3"/>
  <c r="BN16" i="3"/>
  <c r="BT16" i="3"/>
  <c r="BP16" i="3"/>
  <c r="BC16" i="3"/>
  <c r="BL16" i="3"/>
  <c r="AY16" i="3"/>
  <c r="BO16" i="3"/>
  <c r="BA16" i="3"/>
  <c r="BQ16" i="3"/>
  <c r="BD16" i="3"/>
  <c r="BV16" i="3"/>
  <c r="BF16" i="3"/>
  <c r="BY16" i="3"/>
  <c r="BR16" i="3"/>
  <c r="BJ16" i="3"/>
  <c r="BS16" i="3"/>
  <c r="BG16" i="3"/>
  <c r="BK16" i="3"/>
  <c r="BW16" i="3"/>
  <c r="BI16" i="3"/>
  <c r="BS22" i="3"/>
  <c r="BQ22" i="3"/>
  <c r="BX22" i="3"/>
  <c r="BD26" i="3"/>
  <c r="BW26" i="3"/>
  <c r="AZ22" i="3"/>
  <c r="BP22" i="3"/>
  <c r="CA22" i="3"/>
  <c r="BT22" i="3"/>
  <c r="BO22" i="3"/>
  <c r="BC22" i="3"/>
  <c r="BB22" i="3"/>
  <c r="BA22" i="3"/>
  <c r="BW22" i="3"/>
  <c r="BK22" i="3"/>
  <c r="AY22" i="3"/>
  <c r="BJ22" i="3"/>
  <c r="BR22" i="3"/>
  <c r="BH22" i="3"/>
  <c r="BG22" i="3"/>
  <c r="BN22" i="3"/>
  <c r="BL22" i="3"/>
  <c r="BD22" i="3"/>
  <c r="BF22" i="3"/>
  <c r="BU22" i="3"/>
  <c r="BY22" i="3"/>
  <c r="BZ22" i="3"/>
  <c r="CA29" i="4"/>
  <c r="BZ31" i="4"/>
  <c r="BS29" i="4"/>
  <c r="BK31" i="4"/>
  <c r="BC31" i="4"/>
  <c r="BZ30" i="4"/>
  <c r="CA30" i="4"/>
  <c r="AW53" i="4"/>
  <c r="O29" i="4"/>
  <c r="O30" i="4" s="1"/>
  <c r="BX30" i="4"/>
  <c r="BX31" i="4"/>
  <c r="BX29" i="4"/>
  <c r="BN29" i="4"/>
  <c r="BN30" i="4"/>
  <c r="BN31" i="4"/>
  <c r="BD29" i="4"/>
  <c r="BD31" i="4"/>
  <c r="BD30" i="4"/>
  <c r="AZ30" i="4"/>
  <c r="AZ29" i="4"/>
  <c r="AZ31" i="4"/>
  <c r="BF29" i="4"/>
  <c r="BF30" i="4"/>
  <c r="BF31" i="4"/>
  <c r="CA31" i="4"/>
  <c r="C61" i="4" a="1"/>
  <c r="AX31" i="4"/>
  <c r="AX29" i="4"/>
  <c r="AX30" i="4"/>
  <c r="BQ31" i="4"/>
  <c r="BQ29" i="4"/>
  <c r="BQ30" i="4"/>
  <c r="AW50" i="4"/>
  <c r="L29" i="4"/>
  <c r="L30" i="4" s="1"/>
  <c r="L31" i="4" s="1"/>
  <c r="BZ29" i="4"/>
  <c r="BS30" i="4"/>
  <c r="AW47" i="4"/>
  <c r="I29" i="4"/>
  <c r="I30" i="4" s="1"/>
  <c r="I31" i="4" s="1"/>
  <c r="AW46" i="4"/>
  <c r="H29" i="4"/>
  <c r="H30" i="4" s="1"/>
  <c r="H31" i="4" s="1"/>
  <c r="BP30" i="4"/>
  <c r="BP31" i="4"/>
  <c r="BP29" i="4"/>
  <c r="BK30" i="4"/>
  <c r="BI29" i="4"/>
  <c r="BI31" i="4"/>
  <c r="BI30" i="4"/>
  <c r="BC30" i="4"/>
  <c r="AQ52" i="4"/>
  <c r="BU31" i="4"/>
  <c r="BU29" i="4"/>
  <c r="BU30" i="4"/>
  <c r="O31" i="4"/>
  <c r="G31" i="4"/>
  <c r="F31" i="4"/>
  <c r="E31" i="4"/>
  <c r="D31" i="4"/>
  <c r="AR54" i="4"/>
  <c r="AJ54" i="4"/>
  <c r="AB54" i="4"/>
  <c r="T54" i="4"/>
  <c r="AQ54" i="4"/>
  <c r="AI54" i="4"/>
  <c r="AA54" i="4"/>
  <c r="S54" i="4"/>
  <c r="AP54" i="4"/>
  <c r="AH54" i="4"/>
  <c r="Z54" i="4"/>
  <c r="AO54" i="4"/>
  <c r="AG54" i="4"/>
  <c r="Y54" i="4"/>
  <c r="AV54" i="4"/>
  <c r="AN54" i="4"/>
  <c r="AF54" i="4"/>
  <c r="X54" i="4"/>
  <c r="AU54" i="4"/>
  <c r="AM54" i="4"/>
  <c r="AE54" i="4"/>
  <c r="W54" i="4"/>
  <c r="AD54" i="4"/>
  <c r="AC54" i="4"/>
  <c r="V54" i="4"/>
  <c r="U54" i="4"/>
  <c r="AT54" i="4"/>
  <c r="AS54" i="4"/>
  <c r="AL54" i="4"/>
  <c r="AK54" i="4"/>
  <c r="AW55" i="4"/>
  <c r="Q29" i="4"/>
  <c r="Q30" i="4" s="1"/>
  <c r="Q31" i="4" s="1"/>
  <c r="BR31" i="4"/>
  <c r="BR29" i="4"/>
  <c r="BR30" i="4"/>
  <c r="BH30" i="4"/>
  <c r="BH31" i="4"/>
  <c r="BH29" i="4"/>
  <c r="BA29" i="4"/>
  <c r="BA31" i="4"/>
  <c r="BA30" i="4"/>
  <c r="BW31" i="4"/>
  <c r="BW30" i="4"/>
  <c r="BW29" i="4"/>
  <c r="AW48" i="4"/>
  <c r="J29" i="4"/>
  <c r="J30" i="4" s="1"/>
  <c r="J31" i="4" s="1"/>
  <c r="BY31" i="4"/>
  <c r="BY29" i="4"/>
  <c r="BY30" i="4"/>
  <c r="BJ31" i="4"/>
  <c r="BJ29" i="4"/>
  <c r="BJ30" i="4"/>
  <c r="AW51" i="4"/>
  <c r="M29" i="4"/>
  <c r="M30" i="4" s="1"/>
  <c r="M31" i="4" s="1"/>
  <c r="BK29" i="4"/>
  <c r="BO31" i="4"/>
  <c r="BO30" i="4"/>
  <c r="BO29" i="4"/>
  <c r="BS31" i="4"/>
  <c r="BT31" i="4"/>
  <c r="BT29" i="4"/>
  <c r="BT30" i="4"/>
  <c r="AY31" i="4"/>
  <c r="AY30" i="4"/>
  <c r="AY29" i="4"/>
  <c r="K29" i="4"/>
  <c r="K30" i="4" s="1"/>
  <c r="K31" i="4" s="1"/>
  <c r="AW49" i="4"/>
  <c r="BM31" i="4"/>
  <c r="BM29" i="4"/>
  <c r="BM30" i="4"/>
  <c r="BE31" i="4"/>
  <c r="BE29" i="4"/>
  <c r="BE30" i="4"/>
  <c r="BB31" i="4"/>
  <c r="BB29" i="4"/>
  <c r="BB30" i="4"/>
  <c r="BG31" i="4"/>
  <c r="BG30" i="4"/>
  <c r="BG29" i="4"/>
  <c r="BV29" i="4"/>
  <c r="BV30" i="4"/>
  <c r="BV31" i="4"/>
  <c r="AJ52" i="4"/>
  <c r="AW52" i="4" s="1"/>
  <c r="BL31" i="4"/>
  <c r="BL29" i="4"/>
  <c r="BL30" i="4"/>
  <c r="AW56" i="4"/>
  <c r="R29" i="4"/>
  <c r="R30" i="4" s="1"/>
  <c r="R31" i="4" s="1"/>
  <c r="AT55" i="3"/>
  <c r="AL55" i="3"/>
  <c r="AD55" i="3"/>
  <c r="V55" i="3"/>
  <c r="AS55" i="3"/>
  <c r="AK55" i="3"/>
  <c r="AC55" i="3"/>
  <c r="U55" i="3"/>
  <c r="AR55" i="3"/>
  <c r="AJ55" i="3"/>
  <c r="AB55" i="3"/>
  <c r="T55" i="3"/>
  <c r="AQ55" i="3"/>
  <c r="AI55" i="3"/>
  <c r="AA55" i="3"/>
  <c r="AP55" i="3"/>
  <c r="AH55" i="3"/>
  <c r="Z55" i="3"/>
  <c r="AV55" i="3"/>
  <c r="AN55" i="3"/>
  <c r="AF55" i="3"/>
  <c r="X55" i="3"/>
  <c r="AO55" i="3"/>
  <c r="AM55" i="3"/>
  <c r="AG55" i="3"/>
  <c r="AE55" i="3"/>
  <c r="Y55" i="3"/>
  <c r="W55" i="3"/>
  <c r="AU55" i="3"/>
  <c r="AQ52" i="3"/>
  <c r="AI52" i="3"/>
  <c r="AA52" i="3"/>
  <c r="AP52" i="3"/>
  <c r="AH52" i="3"/>
  <c r="Z52" i="3"/>
  <c r="AO52" i="3"/>
  <c r="AG52" i="3"/>
  <c r="Y52" i="3"/>
  <c r="AV52" i="3"/>
  <c r="AN52" i="3"/>
  <c r="AF52" i="3"/>
  <c r="X52" i="3"/>
  <c r="AS52" i="3"/>
  <c r="AK52" i="3"/>
  <c r="AC52" i="3"/>
  <c r="U52" i="3"/>
  <c r="AM52" i="3"/>
  <c r="T52" i="3"/>
  <c r="AL52" i="3"/>
  <c r="AJ52" i="3"/>
  <c r="AE52" i="3"/>
  <c r="AD52" i="3"/>
  <c r="AU52" i="3"/>
  <c r="AB52" i="3"/>
  <c r="AT52" i="3"/>
  <c r="W52" i="3"/>
  <c r="AR52" i="3"/>
  <c r="V52" i="3"/>
  <c r="J22" i="1"/>
  <c r="J24" i="1" s="1"/>
  <c r="J28" i="1" s="1"/>
  <c r="L28" i="1" s="1"/>
  <c r="AW54" i="4" l="1"/>
  <c r="P29" i="4"/>
  <c r="P30" i="4" s="1"/>
  <c r="P31" i="4" s="1"/>
  <c r="AX33" i="4"/>
  <c r="G518" i="4"/>
  <c r="G390" i="4"/>
  <c r="D514" i="4"/>
  <c r="E514" i="4" s="1"/>
  <c r="F514" i="4" s="1"/>
  <c r="D476" i="4"/>
  <c r="E476" i="4" s="1"/>
  <c r="F476" i="4" s="1"/>
  <c r="G517" i="4"/>
  <c r="G389" i="4"/>
  <c r="D443" i="4"/>
  <c r="E443" i="4" s="1"/>
  <c r="F443" i="4" s="1"/>
  <c r="D343" i="4"/>
  <c r="E343" i="4" s="1"/>
  <c r="F343" i="4" s="1"/>
  <c r="D293" i="4"/>
  <c r="E293" i="4" s="1"/>
  <c r="F293" i="4" s="1"/>
  <c r="D247" i="4"/>
  <c r="E247" i="4" s="1"/>
  <c r="F247" i="4" s="1"/>
  <c r="G364" i="4"/>
  <c r="G350" i="4"/>
  <c r="G312" i="4"/>
  <c r="G268" i="4"/>
  <c r="G254" i="4"/>
  <c r="D537" i="4"/>
  <c r="E537" i="4" s="1"/>
  <c r="F537" i="4" s="1"/>
  <c r="G365" i="4"/>
  <c r="G327" i="4"/>
  <c r="G315" i="4"/>
  <c r="G301" i="4"/>
  <c r="G263" i="4"/>
  <c r="D324" i="4"/>
  <c r="E324" i="4" s="1"/>
  <c r="F324" i="4" s="1"/>
  <c r="G237" i="4"/>
  <c r="D370" i="4"/>
  <c r="E370" i="4" s="1"/>
  <c r="F370" i="4" s="1"/>
  <c r="D244" i="4"/>
  <c r="E244" i="4" s="1"/>
  <c r="F244" i="4" s="1"/>
  <c r="D199" i="4"/>
  <c r="E199" i="4" s="1"/>
  <c r="F199" i="4" s="1"/>
  <c r="D187" i="4"/>
  <c r="E187" i="4" s="1"/>
  <c r="F187" i="4" s="1"/>
  <c r="D167" i="4"/>
  <c r="E167" i="4" s="1"/>
  <c r="F167" i="4" s="1"/>
  <c r="D123" i="4"/>
  <c r="E123" i="4" s="1"/>
  <c r="F123" i="4" s="1"/>
  <c r="D77" i="4"/>
  <c r="E77" i="4" s="1"/>
  <c r="F77" i="4" s="1"/>
  <c r="D71" i="4"/>
  <c r="E71" i="4" s="1"/>
  <c r="F71" i="4" s="1"/>
  <c r="D493" i="4"/>
  <c r="E493" i="4" s="1"/>
  <c r="F493" i="4" s="1"/>
  <c r="G198" i="4"/>
  <c r="G160" i="4"/>
  <c r="G134" i="4"/>
  <c r="G128" i="4"/>
  <c r="G96" i="4"/>
  <c r="G84" i="4"/>
  <c r="G70" i="4"/>
  <c r="C61" i="4"/>
  <c r="G540" i="4" s="1"/>
  <c r="D455" i="4"/>
  <c r="E455" i="4" s="1"/>
  <c r="F455" i="4" s="1"/>
  <c r="D368" i="4"/>
  <c r="E368" i="4" s="1"/>
  <c r="F368" i="4" s="1"/>
  <c r="D328" i="4"/>
  <c r="E328" i="4" s="1"/>
  <c r="F328" i="4" s="1"/>
  <c r="D304" i="4"/>
  <c r="E304" i="4" s="1"/>
  <c r="F304" i="4" s="1"/>
  <c r="G239" i="4"/>
  <c r="D517" i="4"/>
  <c r="E517" i="4" s="1"/>
  <c r="F517" i="4" s="1"/>
  <c r="D485" i="4"/>
  <c r="E485" i="4" s="1"/>
  <c r="F485" i="4" s="1"/>
  <c r="D453" i="4"/>
  <c r="E453" i="4" s="1"/>
  <c r="F453" i="4" s="1"/>
  <c r="D511" i="4"/>
  <c r="E511" i="4" s="1"/>
  <c r="F511" i="4" s="1"/>
  <c r="D383" i="4"/>
  <c r="E383" i="4" s="1"/>
  <c r="F383" i="4" s="1"/>
  <c r="D310" i="4"/>
  <c r="E310" i="4" s="1"/>
  <c r="F310" i="4" s="1"/>
  <c r="D290" i="4"/>
  <c r="E290" i="4" s="1"/>
  <c r="F290" i="4" s="1"/>
  <c r="D274" i="4"/>
  <c r="E274" i="4" s="1"/>
  <c r="F274" i="4" s="1"/>
  <c r="D232" i="4"/>
  <c r="E232" i="4" s="1"/>
  <c r="F232" i="4" s="1"/>
  <c r="D224" i="4"/>
  <c r="E224" i="4" s="1"/>
  <c r="F224" i="4" s="1"/>
  <c r="D208" i="4"/>
  <c r="E208" i="4" s="1"/>
  <c r="F208" i="4" s="1"/>
  <c r="D200" i="4"/>
  <c r="E200" i="4" s="1"/>
  <c r="F200" i="4" s="1"/>
  <c r="D192" i="4"/>
  <c r="E192" i="4" s="1"/>
  <c r="F192" i="4" s="1"/>
  <c r="D168" i="4"/>
  <c r="E168" i="4" s="1"/>
  <c r="F168" i="4" s="1"/>
  <c r="D160" i="4"/>
  <c r="E160" i="4" s="1"/>
  <c r="F160" i="4" s="1"/>
  <c r="D144" i="4"/>
  <c r="E144" i="4" s="1"/>
  <c r="F144" i="4" s="1"/>
  <c r="D136" i="4"/>
  <c r="E136" i="4" s="1"/>
  <c r="F136" i="4" s="1"/>
  <c r="D128" i="4"/>
  <c r="E128" i="4" s="1"/>
  <c r="F128" i="4" s="1"/>
  <c r="D104" i="4"/>
  <c r="E104" i="4" s="1"/>
  <c r="F104" i="4" s="1"/>
  <c r="D96" i="4"/>
  <c r="E96" i="4" s="1"/>
  <c r="F96" i="4" s="1"/>
  <c r="D80" i="4"/>
  <c r="E80" i="4" s="1"/>
  <c r="F80" i="4" s="1"/>
  <c r="D72" i="4"/>
  <c r="E72" i="4" s="1"/>
  <c r="F72" i="4" s="1"/>
  <c r="D64" i="4"/>
  <c r="E64" i="4" s="1"/>
  <c r="F64" i="4" s="1"/>
  <c r="G241" i="4"/>
  <c r="G231" i="4"/>
  <c r="G215" i="4"/>
  <c r="G207" i="4"/>
  <c r="G199" i="4"/>
  <c r="G175" i="4"/>
  <c r="G167" i="4"/>
  <c r="G151" i="4"/>
  <c r="G143" i="4"/>
  <c r="G135" i="4"/>
  <c r="G111" i="4"/>
  <c r="G103" i="4"/>
  <c r="G87" i="4"/>
  <c r="G79" i="4"/>
  <c r="G71" i="4"/>
  <c r="D366" i="4"/>
  <c r="E366" i="4" s="1"/>
  <c r="F366" i="4" s="1"/>
  <c r="D334" i="4"/>
  <c r="E334" i="4" s="1"/>
  <c r="F334" i="4" s="1"/>
  <c r="D270" i="4"/>
  <c r="E270" i="4" s="1"/>
  <c r="F270" i="4" s="1"/>
  <c r="D254" i="4"/>
  <c r="E254" i="4" s="1"/>
  <c r="F254" i="4" s="1"/>
  <c r="D230" i="4"/>
  <c r="E230" i="4" s="1"/>
  <c r="F230" i="4" s="1"/>
  <c r="D206" i="4"/>
  <c r="E206" i="4" s="1"/>
  <c r="F206" i="4" s="1"/>
  <c r="D198" i="4"/>
  <c r="E198" i="4" s="1"/>
  <c r="F198" i="4" s="1"/>
  <c r="D182" i="4"/>
  <c r="E182" i="4" s="1"/>
  <c r="F182" i="4" s="1"/>
  <c r="D174" i="4"/>
  <c r="E174" i="4" s="1"/>
  <c r="F174" i="4" s="1"/>
  <c r="D166" i="4"/>
  <c r="E166" i="4" s="1"/>
  <c r="F166" i="4" s="1"/>
  <c r="D142" i="4"/>
  <c r="E142" i="4" s="1"/>
  <c r="F142" i="4" s="1"/>
  <c r="D134" i="4"/>
  <c r="E134" i="4" s="1"/>
  <c r="F134" i="4" s="1"/>
  <c r="D118" i="4"/>
  <c r="E118" i="4" s="1"/>
  <c r="F118" i="4" s="1"/>
  <c r="D110" i="4"/>
  <c r="E110" i="4" s="1"/>
  <c r="F110" i="4" s="1"/>
  <c r="D102" i="4"/>
  <c r="E102" i="4" s="1"/>
  <c r="F102" i="4" s="1"/>
  <c r="D78" i="4"/>
  <c r="E78" i="4" s="1"/>
  <c r="F78" i="4" s="1"/>
  <c r="D70" i="4"/>
  <c r="E70" i="4" s="1"/>
  <c r="F70" i="4" s="1"/>
  <c r="D477" i="4"/>
  <c r="E477" i="4" s="1"/>
  <c r="F477" i="4" s="1"/>
  <c r="D302" i="4"/>
  <c r="E302" i="4" s="1"/>
  <c r="F302" i="4" s="1"/>
  <c r="G229" i="4"/>
  <c r="G205" i="4"/>
  <c r="G197" i="4"/>
  <c r="G181" i="4"/>
  <c r="G173" i="4"/>
  <c r="G165" i="4"/>
  <c r="G141" i="4"/>
  <c r="G133" i="4"/>
  <c r="G117" i="4"/>
  <c r="G109" i="4"/>
  <c r="G101" i="4"/>
  <c r="G77" i="4"/>
  <c r="G69" i="4"/>
  <c r="G211" i="4"/>
  <c r="G195" i="4"/>
  <c r="G179" i="4"/>
  <c r="G131" i="4"/>
  <c r="G115" i="4"/>
  <c r="G83" i="4"/>
  <c r="G75" i="4"/>
  <c r="D447" i="4"/>
  <c r="E447" i="4" s="1"/>
  <c r="F447" i="4" s="1"/>
  <c r="D298" i="4"/>
  <c r="E298" i="4" s="1"/>
  <c r="F298" i="4" s="1"/>
  <c r="D282" i="4"/>
  <c r="E282" i="4" s="1"/>
  <c r="F282" i="4" s="1"/>
  <c r="D250" i="4"/>
  <c r="E250" i="4" s="1"/>
  <c r="F250" i="4" s="1"/>
  <c r="D236" i="4"/>
  <c r="E236" i="4" s="1"/>
  <c r="F236" i="4" s="1"/>
  <c r="D228" i="4"/>
  <c r="E228" i="4" s="1"/>
  <c r="F228" i="4" s="1"/>
  <c r="D212" i="4"/>
  <c r="E212" i="4" s="1"/>
  <c r="F212" i="4" s="1"/>
  <c r="D204" i="4"/>
  <c r="E204" i="4" s="1"/>
  <c r="F204" i="4" s="1"/>
  <c r="D196" i="4"/>
  <c r="E196" i="4" s="1"/>
  <c r="F196" i="4" s="1"/>
  <c r="D180" i="4"/>
  <c r="E180" i="4" s="1"/>
  <c r="F180" i="4" s="1"/>
  <c r="D172" i="4"/>
  <c r="E172" i="4" s="1"/>
  <c r="F172" i="4" s="1"/>
  <c r="D164" i="4"/>
  <c r="E164" i="4" s="1"/>
  <c r="F164" i="4" s="1"/>
  <c r="D148" i="4"/>
  <c r="E148" i="4" s="1"/>
  <c r="F148" i="4" s="1"/>
  <c r="D140" i="4"/>
  <c r="E140" i="4" s="1"/>
  <c r="F140" i="4" s="1"/>
  <c r="D132" i="4"/>
  <c r="E132" i="4" s="1"/>
  <c r="F132" i="4" s="1"/>
  <c r="D116" i="4"/>
  <c r="E116" i="4" s="1"/>
  <c r="F116" i="4" s="1"/>
  <c r="D108" i="4"/>
  <c r="E108" i="4" s="1"/>
  <c r="F108" i="4" s="1"/>
  <c r="D100" i="4"/>
  <c r="E100" i="4" s="1"/>
  <c r="F100" i="4" s="1"/>
  <c r="D84" i="4"/>
  <c r="E84" i="4" s="1"/>
  <c r="F84" i="4" s="1"/>
  <c r="D76" i="4"/>
  <c r="E76" i="4" s="1"/>
  <c r="F76" i="4" s="1"/>
  <c r="D68" i="4"/>
  <c r="E68" i="4" s="1"/>
  <c r="F68" i="4" s="1"/>
  <c r="G235" i="4"/>
  <c r="G219" i="4"/>
  <c r="G203" i="4"/>
  <c r="G187" i="4"/>
  <c r="G171" i="4"/>
  <c r="G155" i="4"/>
  <c r="G139" i="4"/>
  <c r="G123" i="4"/>
  <c r="G107" i="4"/>
  <c r="G91" i="4"/>
  <c r="G67" i="4"/>
  <c r="D415" i="4"/>
  <c r="E415" i="4" s="1"/>
  <c r="F415" i="4" s="1"/>
  <c r="D350" i="4"/>
  <c r="E350" i="4" s="1"/>
  <c r="F350" i="4" s="1"/>
  <c r="D318" i="4"/>
  <c r="E318" i="4" s="1"/>
  <c r="F318" i="4" s="1"/>
  <c r="D294" i="4"/>
  <c r="E294" i="4" s="1"/>
  <c r="F294" i="4" s="1"/>
  <c r="D278" i="4"/>
  <c r="E278" i="4" s="1"/>
  <c r="F278" i="4" s="1"/>
  <c r="D262" i="4"/>
  <c r="E262" i="4" s="1"/>
  <c r="F262" i="4" s="1"/>
  <c r="D246" i="4"/>
  <c r="E246" i="4" s="1"/>
  <c r="F246" i="4" s="1"/>
  <c r="D234" i="4"/>
  <c r="E234" i="4" s="1"/>
  <c r="F234" i="4" s="1"/>
  <c r="D226" i="4"/>
  <c r="E226" i="4" s="1"/>
  <c r="F226" i="4" s="1"/>
  <c r="D218" i="4"/>
  <c r="E218" i="4" s="1"/>
  <c r="F218" i="4" s="1"/>
  <c r="D210" i="4"/>
  <c r="E210" i="4" s="1"/>
  <c r="F210" i="4" s="1"/>
  <c r="D202" i="4"/>
  <c r="E202" i="4" s="1"/>
  <c r="F202" i="4" s="1"/>
  <c r="D194" i="4"/>
  <c r="E194" i="4" s="1"/>
  <c r="F194" i="4" s="1"/>
  <c r="D186" i="4"/>
  <c r="E186" i="4" s="1"/>
  <c r="F186" i="4" s="1"/>
  <c r="D178" i="4"/>
  <c r="E178" i="4" s="1"/>
  <c r="F178" i="4" s="1"/>
  <c r="D170" i="4"/>
  <c r="E170" i="4" s="1"/>
  <c r="F170" i="4" s="1"/>
  <c r="D162" i="4"/>
  <c r="E162" i="4" s="1"/>
  <c r="F162" i="4" s="1"/>
  <c r="D154" i="4"/>
  <c r="E154" i="4" s="1"/>
  <c r="F154" i="4" s="1"/>
  <c r="D146" i="4"/>
  <c r="E146" i="4" s="1"/>
  <c r="F146" i="4" s="1"/>
  <c r="D138" i="4"/>
  <c r="E138" i="4" s="1"/>
  <c r="F138" i="4" s="1"/>
  <c r="D130" i="4"/>
  <c r="E130" i="4" s="1"/>
  <c r="F130" i="4" s="1"/>
  <c r="D122" i="4"/>
  <c r="E122" i="4" s="1"/>
  <c r="F122" i="4" s="1"/>
  <c r="D114" i="4"/>
  <c r="E114" i="4" s="1"/>
  <c r="F114" i="4" s="1"/>
  <c r="D106" i="4"/>
  <c r="E106" i="4" s="1"/>
  <c r="F106" i="4" s="1"/>
  <c r="D98" i="4"/>
  <c r="E98" i="4" s="1"/>
  <c r="F98" i="4" s="1"/>
  <c r="D90" i="4"/>
  <c r="E90" i="4" s="1"/>
  <c r="F90" i="4" s="1"/>
  <c r="D82" i="4"/>
  <c r="E82" i="4" s="1"/>
  <c r="F82" i="4" s="1"/>
  <c r="D74" i="4"/>
  <c r="E74" i="4" s="1"/>
  <c r="F74" i="4" s="1"/>
  <c r="D66" i="4"/>
  <c r="E66" i="4" s="1"/>
  <c r="F66" i="4" s="1"/>
  <c r="D413" i="4"/>
  <c r="E413" i="4" s="1"/>
  <c r="F413" i="4" s="1"/>
  <c r="G233" i="4"/>
  <c r="G225" i="4"/>
  <c r="G217" i="4"/>
  <c r="G209" i="4"/>
  <c r="G201" i="4"/>
  <c r="G193" i="4"/>
  <c r="G185" i="4"/>
  <c r="G177" i="4"/>
  <c r="G169" i="4"/>
  <c r="G161" i="4"/>
  <c r="G153" i="4"/>
  <c r="G145" i="4"/>
  <c r="G137" i="4"/>
  <c r="G129" i="4"/>
  <c r="G121" i="4"/>
  <c r="G113" i="4"/>
  <c r="G105" i="4"/>
  <c r="G97" i="4"/>
  <c r="G89" i="4"/>
  <c r="G81" i="4"/>
  <c r="G73" i="4"/>
  <c r="G65" i="4"/>
  <c r="N29" i="4"/>
  <c r="N30" i="4" s="1"/>
  <c r="N31" i="4" s="1"/>
  <c r="G166" i="4" l="1"/>
  <c r="D103" i="4"/>
  <c r="E103" i="4" s="1"/>
  <c r="F103" i="4" s="1"/>
  <c r="D205" i="4"/>
  <c r="E205" i="4" s="1"/>
  <c r="F205" i="4" s="1"/>
  <c r="D375" i="4"/>
  <c r="E375" i="4" s="1"/>
  <c r="F375" i="4" s="1"/>
  <c r="G347" i="4"/>
  <c r="G280" i="4"/>
  <c r="D261" i="4"/>
  <c r="E261" i="4" s="1"/>
  <c r="F261" i="4" s="1"/>
  <c r="G427" i="4"/>
  <c r="G434" i="4"/>
  <c r="G180" i="4"/>
  <c r="D109" i="4"/>
  <c r="E109" i="4" s="1"/>
  <c r="F109" i="4" s="1"/>
  <c r="D231" i="4"/>
  <c r="E231" i="4" s="1"/>
  <c r="F231" i="4" s="1"/>
  <c r="D471" i="4"/>
  <c r="E471" i="4" s="1"/>
  <c r="F471" i="4" s="1"/>
  <c r="G359" i="4"/>
  <c r="G300" i="4"/>
  <c r="D273" i="4"/>
  <c r="E273" i="4" s="1"/>
  <c r="F273" i="4" s="1"/>
  <c r="G473" i="4"/>
  <c r="G472" i="4"/>
  <c r="G212" i="4"/>
  <c r="D141" i="4"/>
  <c r="E141" i="4" s="1"/>
  <c r="F141" i="4" s="1"/>
  <c r="D272" i="4"/>
  <c r="E272" i="4" s="1"/>
  <c r="F272" i="4" s="1"/>
  <c r="G269" i="4"/>
  <c r="D457" i="4"/>
  <c r="E457" i="4" s="1"/>
  <c r="F457" i="4" s="1"/>
  <c r="G318" i="4"/>
  <c r="D305" i="4"/>
  <c r="E305" i="4" s="1"/>
  <c r="F305" i="4" s="1"/>
  <c r="D386" i="4"/>
  <c r="E386" i="4" s="1"/>
  <c r="F386" i="4" s="1"/>
  <c r="G116" i="4"/>
  <c r="G224" i="4"/>
  <c r="D155" i="4"/>
  <c r="E155" i="4" s="1"/>
  <c r="F155" i="4" s="1"/>
  <c r="D314" i="4"/>
  <c r="E314" i="4" s="1"/>
  <c r="F314" i="4" s="1"/>
  <c r="G283" i="4"/>
  <c r="D481" i="4"/>
  <c r="E481" i="4" s="1"/>
  <c r="F481" i="4" s="1"/>
  <c r="G344" i="4"/>
  <c r="D337" i="4"/>
  <c r="E337" i="4" s="1"/>
  <c r="F337" i="4" s="1"/>
  <c r="D432" i="4"/>
  <c r="E432" i="4" s="1"/>
  <c r="F432" i="4" s="1"/>
  <c r="D445" i="4"/>
  <c r="E445" i="4" s="1"/>
  <c r="F445" i="4" s="1"/>
  <c r="D124" i="4"/>
  <c r="E124" i="4" s="1"/>
  <c r="F124" i="4" s="1"/>
  <c r="D188" i="4"/>
  <c r="E188" i="4" s="1"/>
  <c r="F188" i="4" s="1"/>
  <c r="D266" i="4"/>
  <c r="E266" i="4" s="1"/>
  <c r="F266" i="4" s="1"/>
  <c r="G99" i="4"/>
  <c r="G227" i="4"/>
  <c r="G125" i="4"/>
  <c r="G189" i="4"/>
  <c r="D62" i="4"/>
  <c r="E62" i="4" s="1"/>
  <c r="F62" i="4" s="1"/>
  <c r="D126" i="4"/>
  <c r="E126" i="4" s="1"/>
  <c r="F126" i="4" s="1"/>
  <c r="D190" i="4"/>
  <c r="E190" i="4" s="1"/>
  <c r="F190" i="4" s="1"/>
  <c r="D286" i="4"/>
  <c r="E286" i="4" s="1"/>
  <c r="F286" i="4" s="1"/>
  <c r="G95" i="4"/>
  <c r="G159" i="4"/>
  <c r="G223" i="4"/>
  <c r="D88" i="4"/>
  <c r="E88" i="4" s="1"/>
  <c r="F88" i="4" s="1"/>
  <c r="D152" i="4"/>
  <c r="E152" i="4" s="1"/>
  <c r="F152" i="4" s="1"/>
  <c r="D216" i="4"/>
  <c r="E216" i="4" s="1"/>
  <c r="F216" i="4" s="1"/>
  <c r="D342" i="4"/>
  <c r="E342" i="4" s="1"/>
  <c r="F342" i="4" s="1"/>
  <c r="G236" i="4"/>
  <c r="D423" i="4"/>
  <c r="E423" i="4" s="1"/>
  <c r="F423" i="4" s="1"/>
  <c r="G86" i="4"/>
  <c r="G132" i="4"/>
  <c r="G176" i="4"/>
  <c r="G214" i="4"/>
  <c r="D75" i="4"/>
  <c r="E75" i="4" s="1"/>
  <c r="F75" i="4" s="1"/>
  <c r="D119" i="4"/>
  <c r="E119" i="4" s="1"/>
  <c r="F119" i="4" s="1"/>
  <c r="D157" i="4"/>
  <c r="E157" i="4" s="1"/>
  <c r="F157" i="4" s="1"/>
  <c r="D203" i="4"/>
  <c r="E203" i="4" s="1"/>
  <c r="F203" i="4" s="1"/>
  <c r="D264" i="4"/>
  <c r="E264" i="4" s="1"/>
  <c r="F264" i="4" s="1"/>
  <c r="D399" i="4"/>
  <c r="E399" i="4" s="1"/>
  <c r="F399" i="4" s="1"/>
  <c r="D439" i="4"/>
  <c r="E439" i="4" s="1"/>
  <c r="F439" i="4" s="1"/>
  <c r="G279" i="4"/>
  <c r="G317" i="4"/>
  <c r="G363" i="4"/>
  <c r="D521" i="4"/>
  <c r="E521" i="4" s="1"/>
  <c r="F521" i="4" s="1"/>
  <c r="G270" i="4"/>
  <c r="G316" i="4"/>
  <c r="G360" i="4"/>
  <c r="D263" i="4"/>
  <c r="E263" i="4" s="1"/>
  <c r="F263" i="4" s="1"/>
  <c r="D309" i="4"/>
  <c r="E309" i="4" s="1"/>
  <c r="F309" i="4" s="1"/>
  <c r="D353" i="4"/>
  <c r="E353" i="4" s="1"/>
  <c r="F353" i="4" s="1"/>
  <c r="D451" i="4"/>
  <c r="E451" i="4" s="1"/>
  <c r="F451" i="4" s="1"/>
  <c r="G393" i="4"/>
  <c r="G437" i="4"/>
  <c r="G475" i="4"/>
  <c r="G521" i="4"/>
  <c r="D396" i="4"/>
  <c r="E396" i="4" s="1"/>
  <c r="F396" i="4" s="1"/>
  <c r="D434" i="4"/>
  <c r="E434" i="4" s="1"/>
  <c r="F434" i="4" s="1"/>
  <c r="D480" i="4"/>
  <c r="E480" i="4" s="1"/>
  <c r="F480" i="4" s="1"/>
  <c r="D524" i="4"/>
  <c r="E524" i="4" s="1"/>
  <c r="F524" i="4" s="1"/>
  <c r="G392" i="4"/>
  <c r="G438" i="4"/>
  <c r="G482" i="4"/>
  <c r="G520" i="4"/>
  <c r="D311" i="4"/>
  <c r="E311" i="4" s="1"/>
  <c r="F311" i="4" s="1"/>
  <c r="D357" i="4"/>
  <c r="E357" i="4" s="1"/>
  <c r="F357" i="4" s="1"/>
  <c r="D491" i="4"/>
  <c r="E491" i="4" s="1"/>
  <c r="F491" i="4" s="1"/>
  <c r="G395" i="4"/>
  <c r="G441" i="4"/>
  <c r="G485" i="4"/>
  <c r="G523" i="4"/>
  <c r="D400" i="4"/>
  <c r="E400" i="4" s="1"/>
  <c r="F400" i="4" s="1"/>
  <c r="D444" i="4"/>
  <c r="E444" i="4" s="1"/>
  <c r="F444" i="4" s="1"/>
  <c r="D482" i="4"/>
  <c r="E482" i="4" s="1"/>
  <c r="F482" i="4" s="1"/>
  <c r="D528" i="4"/>
  <c r="E528" i="4" s="1"/>
  <c r="F528" i="4" s="1"/>
  <c r="G402" i="4"/>
  <c r="G440" i="4"/>
  <c r="G486" i="4"/>
  <c r="G530" i="4"/>
  <c r="G100" i="4"/>
  <c r="G144" i="4"/>
  <c r="G182" i="4"/>
  <c r="G228" i="4"/>
  <c r="D87" i="4"/>
  <c r="E87" i="4" s="1"/>
  <c r="F87" i="4" s="1"/>
  <c r="D125" i="4"/>
  <c r="E125" i="4" s="1"/>
  <c r="F125" i="4" s="1"/>
  <c r="D171" i="4"/>
  <c r="E171" i="4" s="1"/>
  <c r="F171" i="4" s="1"/>
  <c r="D215" i="4"/>
  <c r="E215" i="4" s="1"/>
  <c r="F215" i="4" s="1"/>
  <c r="D276" i="4"/>
  <c r="E276" i="4" s="1"/>
  <c r="F276" i="4" s="1"/>
  <c r="D405" i="4"/>
  <c r="E405" i="4" s="1"/>
  <c r="F405" i="4" s="1"/>
  <c r="G247" i="4"/>
  <c r="G285" i="4"/>
  <c r="G331" i="4"/>
  <c r="D393" i="4"/>
  <c r="E393" i="4" s="1"/>
  <c r="F393" i="4" s="1"/>
  <c r="G238" i="4"/>
  <c r="G284" i="4"/>
  <c r="G328" i="4"/>
  <c r="G366" i="4"/>
  <c r="D277" i="4"/>
  <c r="E277" i="4" s="1"/>
  <c r="F277" i="4" s="1"/>
  <c r="D321" i="4"/>
  <c r="E321" i="4" s="1"/>
  <c r="F321" i="4" s="1"/>
  <c r="D359" i="4"/>
  <c r="E359" i="4" s="1"/>
  <c r="F359" i="4" s="1"/>
  <c r="D507" i="4"/>
  <c r="E507" i="4" s="1"/>
  <c r="F507" i="4" s="1"/>
  <c r="G405" i="4"/>
  <c r="G443" i="4"/>
  <c r="G489" i="4"/>
  <c r="G533" i="4"/>
  <c r="D402" i="4"/>
  <c r="E402" i="4" s="1"/>
  <c r="F402" i="4" s="1"/>
  <c r="D448" i="4"/>
  <c r="E448" i="4" s="1"/>
  <c r="F448" i="4" s="1"/>
  <c r="D492" i="4"/>
  <c r="E492" i="4" s="1"/>
  <c r="F492" i="4" s="1"/>
  <c r="D530" i="4"/>
  <c r="E530" i="4" s="1"/>
  <c r="F530" i="4" s="1"/>
  <c r="G406" i="4"/>
  <c r="G450" i="4"/>
  <c r="G488" i="4"/>
  <c r="G534" i="4"/>
  <c r="D326" i="4"/>
  <c r="E326" i="4" s="1"/>
  <c r="F326" i="4" s="1"/>
  <c r="G147" i="4"/>
  <c r="G85" i="4"/>
  <c r="G149" i="4"/>
  <c r="G213" i="4"/>
  <c r="D86" i="4"/>
  <c r="E86" i="4" s="1"/>
  <c r="F86" i="4" s="1"/>
  <c r="D150" i="4"/>
  <c r="E150" i="4" s="1"/>
  <c r="F150" i="4" s="1"/>
  <c r="D214" i="4"/>
  <c r="E214" i="4" s="1"/>
  <c r="F214" i="4" s="1"/>
  <c r="D479" i="4"/>
  <c r="E479" i="4" s="1"/>
  <c r="F479" i="4" s="1"/>
  <c r="G119" i="4"/>
  <c r="G183" i="4"/>
  <c r="D381" i="4"/>
  <c r="E381" i="4" s="1"/>
  <c r="F381" i="4" s="1"/>
  <c r="D112" i="4"/>
  <c r="E112" i="4" s="1"/>
  <c r="F112" i="4" s="1"/>
  <c r="D176" i="4"/>
  <c r="E176" i="4" s="1"/>
  <c r="F176" i="4" s="1"/>
  <c r="D242" i="4"/>
  <c r="E242" i="4" s="1"/>
  <c r="F242" i="4" s="1"/>
  <c r="D389" i="4"/>
  <c r="E389" i="4" s="1"/>
  <c r="F389" i="4" s="1"/>
  <c r="D312" i="4"/>
  <c r="E312" i="4" s="1"/>
  <c r="F312" i="4" s="1"/>
  <c r="G64" i="4"/>
  <c r="G102" i="4"/>
  <c r="G148" i="4"/>
  <c r="G192" i="4"/>
  <c r="G230" i="4"/>
  <c r="D91" i="4"/>
  <c r="E91" i="4" s="1"/>
  <c r="F91" i="4" s="1"/>
  <c r="D135" i="4"/>
  <c r="E135" i="4" s="1"/>
  <c r="F135" i="4" s="1"/>
  <c r="D173" i="4"/>
  <c r="E173" i="4" s="1"/>
  <c r="F173" i="4" s="1"/>
  <c r="D219" i="4"/>
  <c r="E219" i="4" s="1"/>
  <c r="F219" i="4" s="1"/>
  <c r="D296" i="4"/>
  <c r="E296" i="4" s="1"/>
  <c r="F296" i="4" s="1"/>
  <c r="D437" i="4"/>
  <c r="E437" i="4" s="1"/>
  <c r="F437" i="4" s="1"/>
  <c r="G251" i="4"/>
  <c r="G295" i="4"/>
  <c r="G333" i="4"/>
  <c r="D409" i="4"/>
  <c r="E409" i="4" s="1"/>
  <c r="F409" i="4" s="1"/>
  <c r="G248" i="4"/>
  <c r="G286" i="4"/>
  <c r="G332" i="4"/>
  <c r="D241" i="4"/>
  <c r="E241" i="4" s="1"/>
  <c r="F241" i="4" s="1"/>
  <c r="D279" i="4"/>
  <c r="E279" i="4" s="1"/>
  <c r="F279" i="4" s="1"/>
  <c r="D325" i="4"/>
  <c r="E325" i="4" s="1"/>
  <c r="F325" i="4" s="1"/>
  <c r="D369" i="4"/>
  <c r="E369" i="4" s="1"/>
  <c r="F369" i="4" s="1"/>
  <c r="D515" i="4"/>
  <c r="E515" i="4" s="1"/>
  <c r="F515" i="4" s="1"/>
  <c r="G409" i="4"/>
  <c r="G453" i="4"/>
  <c r="G491" i="4"/>
  <c r="G537" i="4"/>
  <c r="D412" i="4"/>
  <c r="E412" i="4" s="1"/>
  <c r="F412" i="4" s="1"/>
  <c r="D450" i="4"/>
  <c r="E450" i="4" s="1"/>
  <c r="F450" i="4" s="1"/>
  <c r="D496" i="4"/>
  <c r="E496" i="4" s="1"/>
  <c r="F496" i="4" s="1"/>
  <c r="D540" i="4"/>
  <c r="E540" i="4" s="1"/>
  <c r="F540" i="4" s="1"/>
  <c r="G408" i="4"/>
  <c r="G454" i="4"/>
  <c r="G498" i="4"/>
  <c r="G536" i="4"/>
  <c r="D92" i="4"/>
  <c r="E92" i="4" s="1"/>
  <c r="F92" i="4" s="1"/>
  <c r="D156" i="4"/>
  <c r="E156" i="4" s="1"/>
  <c r="F156" i="4" s="1"/>
  <c r="D220" i="4"/>
  <c r="E220" i="4" s="1"/>
  <c r="F220" i="4" s="1"/>
  <c r="D358" i="4"/>
  <c r="E358" i="4" s="1"/>
  <c r="F358" i="4" s="1"/>
  <c r="G163" i="4"/>
  <c r="G93" i="4"/>
  <c r="G157" i="4"/>
  <c r="G221" i="4"/>
  <c r="D94" i="4"/>
  <c r="E94" i="4" s="1"/>
  <c r="F94" i="4" s="1"/>
  <c r="D158" i="4"/>
  <c r="E158" i="4" s="1"/>
  <c r="F158" i="4" s="1"/>
  <c r="D222" i="4"/>
  <c r="E222" i="4" s="1"/>
  <c r="F222" i="4" s="1"/>
  <c r="G63" i="4"/>
  <c r="G127" i="4"/>
  <c r="G191" i="4"/>
  <c r="D509" i="4"/>
  <c r="E509" i="4" s="1"/>
  <c r="F509" i="4" s="1"/>
  <c r="D120" i="4"/>
  <c r="E120" i="4" s="1"/>
  <c r="F120" i="4" s="1"/>
  <c r="D184" i="4"/>
  <c r="E184" i="4" s="1"/>
  <c r="F184" i="4" s="1"/>
  <c r="D258" i="4"/>
  <c r="E258" i="4" s="1"/>
  <c r="F258" i="4" s="1"/>
  <c r="D421" i="4"/>
  <c r="E421" i="4" s="1"/>
  <c r="F421" i="4" s="1"/>
  <c r="D320" i="4"/>
  <c r="E320" i="4" s="1"/>
  <c r="F320" i="4" s="1"/>
  <c r="G68" i="4"/>
  <c r="G112" i="4"/>
  <c r="G150" i="4"/>
  <c r="G196" i="4"/>
  <c r="D429" i="4"/>
  <c r="E429" i="4" s="1"/>
  <c r="F429" i="4" s="1"/>
  <c r="D93" i="4"/>
  <c r="E93" i="4" s="1"/>
  <c r="F93" i="4" s="1"/>
  <c r="D139" i="4"/>
  <c r="E139" i="4" s="1"/>
  <c r="F139" i="4" s="1"/>
  <c r="D183" i="4"/>
  <c r="E183" i="4" s="1"/>
  <c r="F183" i="4" s="1"/>
  <c r="D221" i="4"/>
  <c r="E221" i="4" s="1"/>
  <c r="F221" i="4" s="1"/>
  <c r="D306" i="4"/>
  <c r="E306" i="4" s="1"/>
  <c r="F306" i="4" s="1"/>
  <c r="D308" i="4"/>
  <c r="E308" i="4" s="1"/>
  <c r="F308" i="4" s="1"/>
  <c r="G253" i="4"/>
  <c r="G299" i="4"/>
  <c r="G343" i="4"/>
  <c r="D417" i="4"/>
  <c r="E417" i="4" s="1"/>
  <c r="F417" i="4" s="1"/>
  <c r="G252" i="4"/>
  <c r="G296" i="4"/>
  <c r="G334" i="4"/>
  <c r="D245" i="4"/>
  <c r="E245" i="4" s="1"/>
  <c r="F245" i="4" s="1"/>
  <c r="D289" i="4"/>
  <c r="E289" i="4" s="1"/>
  <c r="F289" i="4" s="1"/>
  <c r="D327" i="4"/>
  <c r="E327" i="4" s="1"/>
  <c r="F327" i="4" s="1"/>
  <c r="D379" i="4"/>
  <c r="E379" i="4" s="1"/>
  <c r="F379" i="4" s="1"/>
  <c r="G373" i="4"/>
  <c r="G411" i="4"/>
  <c r="G457" i="4"/>
  <c r="G501" i="4"/>
  <c r="G539" i="4"/>
  <c r="D416" i="4"/>
  <c r="E416" i="4" s="1"/>
  <c r="F416" i="4" s="1"/>
  <c r="D460" i="4"/>
  <c r="E460" i="4" s="1"/>
  <c r="F460" i="4" s="1"/>
  <c r="D498" i="4"/>
  <c r="E498" i="4" s="1"/>
  <c r="F498" i="4" s="1"/>
  <c r="G374" i="4"/>
  <c r="G418" i="4"/>
  <c r="G456" i="4"/>
  <c r="G502" i="4"/>
  <c r="D387" i="4"/>
  <c r="E387" i="4" s="1"/>
  <c r="F387" i="4" s="1"/>
  <c r="G377" i="4"/>
  <c r="G421" i="4"/>
  <c r="G459" i="4"/>
  <c r="G505" i="4"/>
  <c r="D380" i="4"/>
  <c r="E380" i="4" s="1"/>
  <c r="F380" i="4" s="1"/>
  <c r="D418" i="4"/>
  <c r="E418" i="4" s="1"/>
  <c r="F418" i="4" s="1"/>
  <c r="D464" i="4"/>
  <c r="E464" i="4" s="1"/>
  <c r="F464" i="4" s="1"/>
  <c r="D508" i="4"/>
  <c r="E508" i="4" s="1"/>
  <c r="F508" i="4" s="1"/>
  <c r="G376" i="4"/>
  <c r="G422" i="4"/>
  <c r="G466" i="4"/>
  <c r="G504" i="4"/>
  <c r="D352" i="4"/>
  <c r="E352" i="4" s="1"/>
  <c r="F352" i="4" s="1"/>
  <c r="G80" i="4"/>
  <c r="G118" i="4"/>
  <c r="G164" i="4"/>
  <c r="G208" i="4"/>
  <c r="D525" i="4"/>
  <c r="E525" i="4" s="1"/>
  <c r="F525" i="4" s="1"/>
  <c r="D107" i="4"/>
  <c r="E107" i="4" s="1"/>
  <c r="F107" i="4" s="1"/>
  <c r="D151" i="4"/>
  <c r="E151" i="4" s="1"/>
  <c r="F151" i="4" s="1"/>
  <c r="D189" i="4"/>
  <c r="E189" i="4" s="1"/>
  <c r="F189" i="4" s="1"/>
  <c r="D235" i="4"/>
  <c r="E235" i="4" s="1"/>
  <c r="F235" i="4" s="1"/>
  <c r="D354" i="4"/>
  <c r="E354" i="4" s="1"/>
  <c r="F354" i="4" s="1"/>
  <c r="D332" i="4"/>
  <c r="E332" i="4" s="1"/>
  <c r="F332" i="4" s="1"/>
  <c r="G267" i="4"/>
  <c r="G311" i="4"/>
  <c r="G349" i="4"/>
  <c r="D473" i="4"/>
  <c r="E473" i="4" s="1"/>
  <c r="F473" i="4" s="1"/>
  <c r="G264" i="4"/>
  <c r="G302" i="4"/>
  <c r="G348" i="4"/>
  <c r="D257" i="4"/>
  <c r="E257" i="4" s="1"/>
  <c r="F257" i="4" s="1"/>
  <c r="D295" i="4"/>
  <c r="E295" i="4" s="1"/>
  <c r="F295" i="4" s="1"/>
  <c r="D341" i="4"/>
  <c r="E341" i="4" s="1"/>
  <c r="F341" i="4" s="1"/>
  <c r="D427" i="4"/>
  <c r="E427" i="4" s="1"/>
  <c r="F427" i="4" s="1"/>
  <c r="G379" i="4"/>
  <c r="G425" i="4"/>
  <c r="G469" i="4"/>
  <c r="G507" i="4"/>
  <c r="D384" i="4"/>
  <c r="E384" i="4" s="1"/>
  <c r="F384" i="4" s="1"/>
  <c r="D428" i="4"/>
  <c r="E428" i="4" s="1"/>
  <c r="F428" i="4" s="1"/>
  <c r="D466" i="4"/>
  <c r="E466" i="4" s="1"/>
  <c r="F466" i="4" s="1"/>
  <c r="D512" i="4"/>
  <c r="E512" i="4" s="1"/>
  <c r="F512" i="4" s="1"/>
  <c r="G386" i="4"/>
  <c r="G424" i="4"/>
  <c r="G470" i="4"/>
  <c r="G514" i="4"/>
  <c r="D391" i="4"/>
  <c r="E391" i="4" s="1"/>
  <c r="F391" i="4" s="1"/>
  <c r="G66" i="4"/>
  <c r="G82" i="4"/>
  <c r="G98" i="4"/>
  <c r="G114" i="4"/>
  <c r="G130" i="4"/>
  <c r="G146" i="4"/>
  <c r="G162" i="4"/>
  <c r="G178" i="4"/>
  <c r="G194" i="4"/>
  <c r="G210" i="4"/>
  <c r="G226" i="4"/>
  <c r="D461" i="4"/>
  <c r="E461" i="4" s="1"/>
  <c r="F461" i="4" s="1"/>
  <c r="D73" i="4"/>
  <c r="E73" i="4" s="1"/>
  <c r="F73" i="4" s="1"/>
  <c r="D89" i="4"/>
  <c r="E89" i="4" s="1"/>
  <c r="F89" i="4" s="1"/>
  <c r="D105" i="4"/>
  <c r="E105" i="4" s="1"/>
  <c r="F105" i="4" s="1"/>
  <c r="D121" i="4"/>
  <c r="E121" i="4" s="1"/>
  <c r="F121" i="4" s="1"/>
  <c r="D137" i="4"/>
  <c r="E137" i="4" s="1"/>
  <c r="F137" i="4" s="1"/>
  <c r="D153" i="4"/>
  <c r="E153" i="4" s="1"/>
  <c r="F153" i="4" s="1"/>
  <c r="D169" i="4"/>
  <c r="E169" i="4" s="1"/>
  <c r="F169" i="4" s="1"/>
  <c r="D185" i="4"/>
  <c r="E185" i="4" s="1"/>
  <c r="F185" i="4" s="1"/>
  <c r="D201" i="4"/>
  <c r="E201" i="4" s="1"/>
  <c r="F201" i="4" s="1"/>
  <c r="D217" i="4"/>
  <c r="E217" i="4" s="1"/>
  <c r="F217" i="4" s="1"/>
  <c r="D233" i="4"/>
  <c r="E233" i="4" s="1"/>
  <c r="F233" i="4" s="1"/>
  <c r="D268" i="4"/>
  <c r="E268" i="4" s="1"/>
  <c r="F268" i="4" s="1"/>
  <c r="D300" i="4"/>
  <c r="E300" i="4" s="1"/>
  <c r="F300" i="4" s="1"/>
  <c r="D362" i="4"/>
  <c r="E362" i="4" s="1"/>
  <c r="F362" i="4" s="1"/>
  <c r="D373" i="4"/>
  <c r="E373" i="4" s="1"/>
  <c r="F373" i="4" s="1"/>
  <c r="D316" i="4"/>
  <c r="E316" i="4" s="1"/>
  <c r="F316" i="4" s="1"/>
  <c r="D407" i="4"/>
  <c r="E407" i="4" s="1"/>
  <c r="F407" i="4" s="1"/>
  <c r="G249" i="4"/>
  <c r="G265" i="4"/>
  <c r="G281" i="4"/>
  <c r="G297" i="4"/>
  <c r="G313" i="4"/>
  <c r="G329" i="4"/>
  <c r="G345" i="4"/>
  <c r="G361" i="4"/>
  <c r="D401" i="4"/>
  <c r="E401" i="4" s="1"/>
  <c r="F401" i="4" s="1"/>
  <c r="D465" i="4"/>
  <c r="E465" i="4" s="1"/>
  <c r="F465" i="4" s="1"/>
  <c r="D529" i="4"/>
  <c r="E529" i="4" s="1"/>
  <c r="F529" i="4" s="1"/>
  <c r="G250" i="4"/>
  <c r="G266" i="4"/>
  <c r="G282" i="4"/>
  <c r="G298" i="4"/>
  <c r="G314" i="4"/>
  <c r="G330" i="4"/>
  <c r="G346" i="4"/>
  <c r="G362" i="4"/>
  <c r="D243" i="4"/>
  <c r="E243" i="4" s="1"/>
  <c r="F243" i="4" s="1"/>
  <c r="D259" i="4"/>
  <c r="E259" i="4" s="1"/>
  <c r="F259" i="4" s="1"/>
  <c r="D275" i="4"/>
  <c r="E275" i="4" s="1"/>
  <c r="F275" i="4" s="1"/>
  <c r="D291" i="4"/>
  <c r="E291" i="4" s="1"/>
  <c r="F291" i="4" s="1"/>
  <c r="D307" i="4"/>
  <c r="E307" i="4" s="1"/>
  <c r="F307" i="4" s="1"/>
  <c r="D323" i="4"/>
  <c r="E323" i="4" s="1"/>
  <c r="F323" i="4" s="1"/>
  <c r="D339" i="4"/>
  <c r="E339" i="4" s="1"/>
  <c r="F339" i="4" s="1"/>
  <c r="D355" i="4"/>
  <c r="E355" i="4" s="1"/>
  <c r="F355" i="4" s="1"/>
  <c r="D371" i="4"/>
  <c r="E371" i="4" s="1"/>
  <c r="F371" i="4" s="1"/>
  <c r="D435" i="4"/>
  <c r="E435" i="4" s="1"/>
  <c r="F435" i="4" s="1"/>
  <c r="D499" i="4"/>
  <c r="E499" i="4" s="1"/>
  <c r="F499" i="4" s="1"/>
  <c r="G375" i="4"/>
  <c r="G391" i="4"/>
  <c r="G407" i="4"/>
  <c r="G423" i="4"/>
  <c r="G439" i="4"/>
  <c r="G455" i="4"/>
  <c r="G471" i="4"/>
  <c r="G487" i="4"/>
  <c r="G503" i="4"/>
  <c r="G519" i="4"/>
  <c r="G535" i="4"/>
  <c r="D382" i="4"/>
  <c r="E382" i="4" s="1"/>
  <c r="F382" i="4" s="1"/>
  <c r="D398" i="4"/>
  <c r="E398" i="4" s="1"/>
  <c r="F398" i="4" s="1"/>
  <c r="D414" i="4"/>
  <c r="E414" i="4" s="1"/>
  <c r="F414" i="4" s="1"/>
  <c r="D430" i="4"/>
  <c r="E430" i="4" s="1"/>
  <c r="F430" i="4" s="1"/>
  <c r="D446" i="4"/>
  <c r="E446" i="4" s="1"/>
  <c r="F446" i="4" s="1"/>
  <c r="D462" i="4"/>
  <c r="E462" i="4" s="1"/>
  <c r="F462" i="4" s="1"/>
  <c r="D478" i="4"/>
  <c r="E478" i="4" s="1"/>
  <c r="F478" i="4" s="1"/>
  <c r="D494" i="4"/>
  <c r="E494" i="4" s="1"/>
  <c r="F494" i="4" s="1"/>
  <c r="D510" i="4"/>
  <c r="E510" i="4" s="1"/>
  <c r="F510" i="4" s="1"/>
  <c r="D526" i="4"/>
  <c r="E526" i="4" s="1"/>
  <c r="F526" i="4" s="1"/>
  <c r="G372" i="4"/>
  <c r="G388" i="4"/>
  <c r="G404" i="4"/>
  <c r="G420" i="4"/>
  <c r="G436" i="4"/>
  <c r="G452" i="4"/>
  <c r="G468" i="4"/>
  <c r="G484" i="4"/>
  <c r="G500" i="4"/>
  <c r="G516" i="4"/>
  <c r="G532" i="4"/>
  <c r="D336" i="4"/>
  <c r="E336" i="4" s="1"/>
  <c r="F336" i="4" s="1"/>
  <c r="D487" i="4"/>
  <c r="E487" i="4" s="1"/>
  <c r="F487" i="4" s="1"/>
  <c r="G72" i="4"/>
  <c r="G88" i="4"/>
  <c r="G104" i="4"/>
  <c r="G120" i="4"/>
  <c r="G136" i="4"/>
  <c r="G152" i="4"/>
  <c r="G168" i="4"/>
  <c r="G184" i="4"/>
  <c r="G200" i="4"/>
  <c r="G216" i="4"/>
  <c r="G232" i="4"/>
  <c r="D63" i="4"/>
  <c r="E63" i="4" s="1"/>
  <c r="F63" i="4" s="1"/>
  <c r="D79" i="4"/>
  <c r="E79" i="4" s="1"/>
  <c r="F79" i="4" s="1"/>
  <c r="D95" i="4"/>
  <c r="E95" i="4" s="1"/>
  <c r="F95" i="4" s="1"/>
  <c r="D111" i="4"/>
  <c r="E111" i="4" s="1"/>
  <c r="F111" i="4" s="1"/>
  <c r="D127" i="4"/>
  <c r="E127" i="4" s="1"/>
  <c r="F127" i="4" s="1"/>
  <c r="D143" i="4"/>
  <c r="E143" i="4" s="1"/>
  <c r="F143" i="4" s="1"/>
  <c r="D159" i="4"/>
  <c r="E159" i="4" s="1"/>
  <c r="F159" i="4" s="1"/>
  <c r="D175" i="4"/>
  <c r="E175" i="4" s="1"/>
  <c r="F175" i="4" s="1"/>
  <c r="D191" i="4"/>
  <c r="E191" i="4" s="1"/>
  <c r="F191" i="4" s="1"/>
  <c r="D207" i="4"/>
  <c r="E207" i="4" s="1"/>
  <c r="F207" i="4" s="1"/>
  <c r="D223" i="4"/>
  <c r="E223" i="4" s="1"/>
  <c r="F223" i="4" s="1"/>
  <c r="D248" i="4"/>
  <c r="E248" i="4" s="1"/>
  <c r="F248" i="4" s="1"/>
  <c r="D280" i="4"/>
  <c r="E280" i="4" s="1"/>
  <c r="F280" i="4" s="1"/>
  <c r="D322" i="4"/>
  <c r="E322" i="4" s="1"/>
  <c r="F322" i="4" s="1"/>
  <c r="D431" i="4"/>
  <c r="E431" i="4" s="1"/>
  <c r="F431" i="4" s="1"/>
  <c r="D469" i="4"/>
  <c r="E469" i="4" s="1"/>
  <c r="F469" i="4" s="1"/>
  <c r="D340" i="4"/>
  <c r="E340" i="4" s="1"/>
  <c r="F340" i="4" s="1"/>
  <c r="D503" i="4"/>
  <c r="E503" i="4" s="1"/>
  <c r="F503" i="4" s="1"/>
  <c r="G255" i="4"/>
  <c r="G271" i="4"/>
  <c r="G287" i="4"/>
  <c r="G303" i="4"/>
  <c r="G319" i="4"/>
  <c r="G335" i="4"/>
  <c r="G351" i="4"/>
  <c r="G367" i="4"/>
  <c r="D425" i="4"/>
  <c r="E425" i="4" s="1"/>
  <c r="F425" i="4" s="1"/>
  <c r="D489" i="4"/>
  <c r="E489" i="4" s="1"/>
  <c r="F489" i="4" s="1"/>
  <c r="G240" i="4"/>
  <c r="G256" i="4"/>
  <c r="G272" i="4"/>
  <c r="G288" i="4"/>
  <c r="G304" i="4"/>
  <c r="G320" i="4"/>
  <c r="G336" i="4"/>
  <c r="G352" i="4"/>
  <c r="G368" i="4"/>
  <c r="D249" i="4"/>
  <c r="E249" i="4" s="1"/>
  <c r="F249" i="4" s="1"/>
  <c r="D265" i="4"/>
  <c r="E265" i="4" s="1"/>
  <c r="F265" i="4" s="1"/>
  <c r="D281" i="4"/>
  <c r="E281" i="4" s="1"/>
  <c r="F281" i="4" s="1"/>
  <c r="D297" i="4"/>
  <c r="E297" i="4" s="1"/>
  <c r="F297" i="4" s="1"/>
  <c r="D313" i="4"/>
  <c r="E313" i="4" s="1"/>
  <c r="F313" i="4" s="1"/>
  <c r="D329" i="4"/>
  <c r="E329" i="4" s="1"/>
  <c r="F329" i="4" s="1"/>
  <c r="D345" i="4"/>
  <c r="E345" i="4" s="1"/>
  <c r="F345" i="4" s="1"/>
  <c r="D361" i="4"/>
  <c r="E361" i="4" s="1"/>
  <c r="F361" i="4" s="1"/>
  <c r="D395" i="4"/>
  <c r="E395" i="4" s="1"/>
  <c r="F395" i="4" s="1"/>
  <c r="D459" i="4"/>
  <c r="E459" i="4" s="1"/>
  <c r="F459" i="4" s="1"/>
  <c r="D523" i="4"/>
  <c r="E523" i="4" s="1"/>
  <c r="F523" i="4" s="1"/>
  <c r="G381" i="4"/>
  <c r="G397" i="4"/>
  <c r="G413" i="4"/>
  <c r="G429" i="4"/>
  <c r="G445" i="4"/>
  <c r="G461" i="4"/>
  <c r="G477" i="4"/>
  <c r="G493" i="4"/>
  <c r="G509" i="4"/>
  <c r="G525" i="4"/>
  <c r="D372" i="4"/>
  <c r="E372" i="4" s="1"/>
  <c r="F372" i="4" s="1"/>
  <c r="D388" i="4"/>
  <c r="E388" i="4" s="1"/>
  <c r="F388" i="4" s="1"/>
  <c r="D404" i="4"/>
  <c r="E404" i="4" s="1"/>
  <c r="F404" i="4" s="1"/>
  <c r="D420" i="4"/>
  <c r="E420" i="4" s="1"/>
  <c r="F420" i="4" s="1"/>
  <c r="D436" i="4"/>
  <c r="E436" i="4" s="1"/>
  <c r="F436" i="4" s="1"/>
  <c r="D452" i="4"/>
  <c r="E452" i="4" s="1"/>
  <c r="F452" i="4" s="1"/>
  <c r="D468" i="4"/>
  <c r="E468" i="4" s="1"/>
  <c r="F468" i="4" s="1"/>
  <c r="D484" i="4"/>
  <c r="E484" i="4" s="1"/>
  <c r="F484" i="4" s="1"/>
  <c r="D500" i="4"/>
  <c r="E500" i="4" s="1"/>
  <c r="F500" i="4" s="1"/>
  <c r="D516" i="4"/>
  <c r="E516" i="4" s="1"/>
  <c r="F516" i="4" s="1"/>
  <c r="D532" i="4"/>
  <c r="E532" i="4" s="1"/>
  <c r="F532" i="4" s="1"/>
  <c r="G378" i="4"/>
  <c r="G394" i="4"/>
  <c r="G410" i="4"/>
  <c r="G426" i="4"/>
  <c r="G442" i="4"/>
  <c r="G458" i="4"/>
  <c r="G474" i="4"/>
  <c r="G490" i="4"/>
  <c r="G506" i="4"/>
  <c r="G522" i="4"/>
  <c r="G538" i="4"/>
  <c r="D344" i="4"/>
  <c r="E344" i="4" s="1"/>
  <c r="F344" i="4" s="1"/>
  <c r="D519" i="4"/>
  <c r="E519" i="4" s="1"/>
  <c r="F519" i="4" s="1"/>
  <c r="G74" i="4"/>
  <c r="G90" i="4"/>
  <c r="G106" i="4"/>
  <c r="G122" i="4"/>
  <c r="G138" i="4"/>
  <c r="G154" i="4"/>
  <c r="G170" i="4"/>
  <c r="G186" i="4"/>
  <c r="G202" i="4"/>
  <c r="G218" i="4"/>
  <c r="G234" i="4"/>
  <c r="D65" i="4"/>
  <c r="E65" i="4" s="1"/>
  <c r="F65" i="4" s="1"/>
  <c r="D81" i="4"/>
  <c r="E81" i="4" s="1"/>
  <c r="F81" i="4" s="1"/>
  <c r="D97" i="4"/>
  <c r="E97" i="4" s="1"/>
  <c r="F97" i="4" s="1"/>
  <c r="D113" i="4"/>
  <c r="E113" i="4" s="1"/>
  <c r="F113" i="4" s="1"/>
  <c r="D129" i="4"/>
  <c r="E129" i="4" s="1"/>
  <c r="F129" i="4" s="1"/>
  <c r="D145" i="4"/>
  <c r="E145" i="4" s="1"/>
  <c r="F145" i="4" s="1"/>
  <c r="D161" i="4"/>
  <c r="E161" i="4" s="1"/>
  <c r="F161" i="4" s="1"/>
  <c r="D177" i="4"/>
  <c r="E177" i="4" s="1"/>
  <c r="F177" i="4" s="1"/>
  <c r="D193" i="4"/>
  <c r="E193" i="4" s="1"/>
  <c r="F193" i="4" s="1"/>
  <c r="D209" i="4"/>
  <c r="E209" i="4" s="1"/>
  <c r="F209" i="4" s="1"/>
  <c r="D225" i="4"/>
  <c r="E225" i="4" s="1"/>
  <c r="F225" i="4" s="1"/>
  <c r="D252" i="4"/>
  <c r="E252" i="4" s="1"/>
  <c r="F252" i="4" s="1"/>
  <c r="D284" i="4"/>
  <c r="E284" i="4" s="1"/>
  <c r="F284" i="4" s="1"/>
  <c r="D330" i="4"/>
  <c r="E330" i="4" s="1"/>
  <c r="F330" i="4" s="1"/>
  <c r="D463" i="4"/>
  <c r="E463" i="4" s="1"/>
  <c r="F463" i="4" s="1"/>
  <c r="D501" i="4"/>
  <c r="E501" i="4" s="1"/>
  <c r="F501" i="4" s="1"/>
  <c r="D348" i="4"/>
  <c r="E348" i="4" s="1"/>
  <c r="F348" i="4" s="1"/>
  <c r="D535" i="4"/>
  <c r="E535" i="4" s="1"/>
  <c r="F535" i="4" s="1"/>
  <c r="G257" i="4"/>
  <c r="G273" i="4"/>
  <c r="G289" i="4"/>
  <c r="G305" i="4"/>
  <c r="G321" i="4"/>
  <c r="G337" i="4"/>
  <c r="G353" i="4"/>
  <c r="G369" i="4"/>
  <c r="D433" i="4"/>
  <c r="E433" i="4" s="1"/>
  <c r="F433" i="4" s="1"/>
  <c r="D497" i="4"/>
  <c r="E497" i="4" s="1"/>
  <c r="F497" i="4" s="1"/>
  <c r="G242" i="4"/>
  <c r="G258" i="4"/>
  <c r="G274" i="4"/>
  <c r="G290" i="4"/>
  <c r="G306" i="4"/>
  <c r="G322" i="4"/>
  <c r="G338" i="4"/>
  <c r="G354" i="4"/>
  <c r="G370" i="4"/>
  <c r="D251" i="4"/>
  <c r="E251" i="4" s="1"/>
  <c r="F251" i="4" s="1"/>
  <c r="D267" i="4"/>
  <c r="E267" i="4" s="1"/>
  <c r="F267" i="4" s="1"/>
  <c r="D283" i="4"/>
  <c r="E283" i="4" s="1"/>
  <c r="F283" i="4" s="1"/>
  <c r="D299" i="4"/>
  <c r="E299" i="4" s="1"/>
  <c r="F299" i="4" s="1"/>
  <c r="D315" i="4"/>
  <c r="E315" i="4" s="1"/>
  <c r="F315" i="4" s="1"/>
  <c r="D331" i="4"/>
  <c r="E331" i="4" s="1"/>
  <c r="F331" i="4" s="1"/>
  <c r="D347" i="4"/>
  <c r="E347" i="4" s="1"/>
  <c r="F347" i="4" s="1"/>
  <c r="D363" i="4"/>
  <c r="E363" i="4" s="1"/>
  <c r="F363" i="4" s="1"/>
  <c r="D403" i="4"/>
  <c r="E403" i="4" s="1"/>
  <c r="F403" i="4" s="1"/>
  <c r="D467" i="4"/>
  <c r="E467" i="4" s="1"/>
  <c r="F467" i="4" s="1"/>
  <c r="D531" i="4"/>
  <c r="E531" i="4" s="1"/>
  <c r="F531" i="4" s="1"/>
  <c r="G383" i="4"/>
  <c r="G399" i="4"/>
  <c r="G415" i="4"/>
  <c r="G431" i="4"/>
  <c r="G447" i="4"/>
  <c r="G463" i="4"/>
  <c r="G479" i="4"/>
  <c r="G495" i="4"/>
  <c r="G511" i="4"/>
  <c r="G527" i="4"/>
  <c r="D374" i="4"/>
  <c r="E374" i="4" s="1"/>
  <c r="F374" i="4" s="1"/>
  <c r="D390" i="4"/>
  <c r="E390" i="4" s="1"/>
  <c r="F390" i="4" s="1"/>
  <c r="D406" i="4"/>
  <c r="E406" i="4" s="1"/>
  <c r="F406" i="4" s="1"/>
  <c r="D422" i="4"/>
  <c r="E422" i="4" s="1"/>
  <c r="F422" i="4" s="1"/>
  <c r="D438" i="4"/>
  <c r="E438" i="4" s="1"/>
  <c r="F438" i="4" s="1"/>
  <c r="D454" i="4"/>
  <c r="E454" i="4" s="1"/>
  <c r="F454" i="4" s="1"/>
  <c r="D470" i="4"/>
  <c r="E470" i="4" s="1"/>
  <c r="F470" i="4" s="1"/>
  <c r="D486" i="4"/>
  <c r="E486" i="4" s="1"/>
  <c r="F486" i="4" s="1"/>
  <c r="D502" i="4"/>
  <c r="E502" i="4" s="1"/>
  <c r="F502" i="4" s="1"/>
  <c r="D518" i="4"/>
  <c r="E518" i="4" s="1"/>
  <c r="F518" i="4" s="1"/>
  <c r="D534" i="4"/>
  <c r="E534" i="4" s="1"/>
  <c r="F534" i="4" s="1"/>
  <c r="G380" i="4"/>
  <c r="G396" i="4"/>
  <c r="G412" i="4"/>
  <c r="G428" i="4"/>
  <c r="G444" i="4"/>
  <c r="G460" i="4"/>
  <c r="G476" i="4"/>
  <c r="G492" i="4"/>
  <c r="G508" i="4"/>
  <c r="G524" i="4"/>
  <c r="D61" i="4"/>
  <c r="E61" i="4" s="1"/>
  <c r="F61" i="4" s="1"/>
  <c r="G61" i="4"/>
  <c r="G76" i="4"/>
  <c r="G92" i="4"/>
  <c r="G108" i="4"/>
  <c r="G124" i="4"/>
  <c r="G140" i="4"/>
  <c r="G156" i="4"/>
  <c r="G172" i="4"/>
  <c r="G188" i="4"/>
  <c r="G204" i="4"/>
  <c r="G220" i="4"/>
  <c r="D240" i="4"/>
  <c r="E240" i="4" s="1"/>
  <c r="F240" i="4" s="1"/>
  <c r="D67" i="4"/>
  <c r="E67" i="4" s="1"/>
  <c r="F67" i="4" s="1"/>
  <c r="D83" i="4"/>
  <c r="E83" i="4" s="1"/>
  <c r="F83" i="4" s="1"/>
  <c r="D99" i="4"/>
  <c r="E99" i="4" s="1"/>
  <c r="F99" i="4" s="1"/>
  <c r="D115" i="4"/>
  <c r="E115" i="4" s="1"/>
  <c r="F115" i="4" s="1"/>
  <c r="D131" i="4"/>
  <c r="E131" i="4" s="1"/>
  <c r="F131" i="4" s="1"/>
  <c r="D147" i="4"/>
  <c r="E147" i="4" s="1"/>
  <c r="F147" i="4" s="1"/>
  <c r="D163" i="4"/>
  <c r="E163" i="4" s="1"/>
  <c r="F163" i="4" s="1"/>
  <c r="D179" i="4"/>
  <c r="E179" i="4" s="1"/>
  <c r="F179" i="4" s="1"/>
  <c r="D195" i="4"/>
  <c r="E195" i="4" s="1"/>
  <c r="F195" i="4" s="1"/>
  <c r="D211" i="4"/>
  <c r="E211" i="4" s="1"/>
  <c r="F211" i="4" s="1"/>
  <c r="D227" i="4"/>
  <c r="E227" i="4" s="1"/>
  <c r="F227" i="4" s="1"/>
  <c r="D256" i="4"/>
  <c r="E256" i="4" s="1"/>
  <c r="F256" i="4" s="1"/>
  <c r="D288" i="4"/>
  <c r="E288" i="4" s="1"/>
  <c r="F288" i="4" s="1"/>
  <c r="D338" i="4"/>
  <c r="E338" i="4" s="1"/>
  <c r="F338" i="4" s="1"/>
  <c r="D495" i="4"/>
  <c r="E495" i="4" s="1"/>
  <c r="F495" i="4" s="1"/>
  <c r="D533" i="4"/>
  <c r="E533" i="4" s="1"/>
  <c r="F533" i="4" s="1"/>
  <c r="D356" i="4"/>
  <c r="E356" i="4" s="1"/>
  <c r="F356" i="4" s="1"/>
  <c r="G243" i="4"/>
  <c r="G259" i="4"/>
  <c r="G275" i="4"/>
  <c r="G291" i="4"/>
  <c r="G307" i="4"/>
  <c r="G323" i="4"/>
  <c r="G339" i="4"/>
  <c r="G355" i="4"/>
  <c r="D377" i="4"/>
  <c r="E377" i="4" s="1"/>
  <c r="F377" i="4" s="1"/>
  <c r="D441" i="4"/>
  <c r="E441" i="4" s="1"/>
  <c r="F441" i="4" s="1"/>
  <c r="D505" i="4"/>
  <c r="E505" i="4" s="1"/>
  <c r="F505" i="4" s="1"/>
  <c r="G244" i="4"/>
  <c r="G260" i="4"/>
  <c r="G276" i="4"/>
  <c r="G292" i="4"/>
  <c r="G308" i="4"/>
  <c r="G324" i="4"/>
  <c r="G340" i="4"/>
  <c r="G356" i="4"/>
  <c r="D237" i="4"/>
  <c r="E237" i="4" s="1"/>
  <c r="F237" i="4" s="1"/>
  <c r="D253" i="4"/>
  <c r="E253" i="4" s="1"/>
  <c r="F253" i="4" s="1"/>
  <c r="D269" i="4"/>
  <c r="E269" i="4" s="1"/>
  <c r="F269" i="4" s="1"/>
  <c r="D285" i="4"/>
  <c r="E285" i="4" s="1"/>
  <c r="F285" i="4" s="1"/>
  <c r="D301" i="4"/>
  <c r="E301" i="4" s="1"/>
  <c r="F301" i="4" s="1"/>
  <c r="D317" i="4"/>
  <c r="E317" i="4" s="1"/>
  <c r="F317" i="4" s="1"/>
  <c r="D333" i="4"/>
  <c r="E333" i="4" s="1"/>
  <c r="F333" i="4" s="1"/>
  <c r="D349" i="4"/>
  <c r="E349" i="4" s="1"/>
  <c r="F349" i="4" s="1"/>
  <c r="D365" i="4"/>
  <c r="E365" i="4" s="1"/>
  <c r="F365" i="4" s="1"/>
  <c r="D411" i="4"/>
  <c r="E411" i="4" s="1"/>
  <c r="F411" i="4" s="1"/>
  <c r="D475" i="4"/>
  <c r="E475" i="4" s="1"/>
  <c r="F475" i="4" s="1"/>
  <c r="D539" i="4"/>
  <c r="E539" i="4" s="1"/>
  <c r="F539" i="4" s="1"/>
  <c r="G385" i="4"/>
  <c r="G401" i="4"/>
  <c r="G417" i="4"/>
  <c r="G433" i="4"/>
  <c r="G449" i="4"/>
  <c r="G465" i="4"/>
  <c r="G481" i="4"/>
  <c r="G497" i="4"/>
  <c r="G513" i="4"/>
  <c r="G529" i="4"/>
  <c r="D376" i="4"/>
  <c r="E376" i="4" s="1"/>
  <c r="F376" i="4" s="1"/>
  <c r="D392" i="4"/>
  <c r="E392" i="4" s="1"/>
  <c r="F392" i="4" s="1"/>
  <c r="D408" i="4"/>
  <c r="E408" i="4" s="1"/>
  <c r="F408" i="4" s="1"/>
  <c r="D424" i="4"/>
  <c r="E424" i="4" s="1"/>
  <c r="F424" i="4" s="1"/>
  <c r="D440" i="4"/>
  <c r="E440" i="4" s="1"/>
  <c r="F440" i="4" s="1"/>
  <c r="D456" i="4"/>
  <c r="E456" i="4" s="1"/>
  <c r="F456" i="4" s="1"/>
  <c r="D472" i="4"/>
  <c r="E472" i="4" s="1"/>
  <c r="F472" i="4" s="1"/>
  <c r="D488" i="4"/>
  <c r="E488" i="4" s="1"/>
  <c r="F488" i="4" s="1"/>
  <c r="D504" i="4"/>
  <c r="E504" i="4" s="1"/>
  <c r="F504" i="4" s="1"/>
  <c r="D520" i="4"/>
  <c r="E520" i="4" s="1"/>
  <c r="F520" i="4" s="1"/>
  <c r="D536" i="4"/>
  <c r="E536" i="4" s="1"/>
  <c r="F536" i="4" s="1"/>
  <c r="G382" i="4"/>
  <c r="G398" i="4"/>
  <c r="G414" i="4"/>
  <c r="G430" i="4"/>
  <c r="G446" i="4"/>
  <c r="G462" i="4"/>
  <c r="G478" i="4"/>
  <c r="G494" i="4"/>
  <c r="G510" i="4"/>
  <c r="G526" i="4"/>
  <c r="C33" i="4"/>
  <c r="AX34" i="4" s="1"/>
  <c r="D360" i="4"/>
  <c r="E360" i="4" s="1"/>
  <c r="F360" i="4" s="1"/>
  <c r="G62" i="4"/>
  <c r="G78" i="4"/>
  <c r="G94" i="4"/>
  <c r="G110" i="4"/>
  <c r="G126" i="4"/>
  <c r="G142" i="4"/>
  <c r="G158" i="4"/>
  <c r="G174" i="4"/>
  <c r="G190" i="4"/>
  <c r="G206" i="4"/>
  <c r="G222" i="4"/>
  <c r="D397" i="4"/>
  <c r="E397" i="4" s="1"/>
  <c r="F397" i="4" s="1"/>
  <c r="D69" i="4"/>
  <c r="E69" i="4" s="1"/>
  <c r="F69" i="4" s="1"/>
  <c r="D85" i="4"/>
  <c r="E85" i="4" s="1"/>
  <c r="F85" i="4" s="1"/>
  <c r="D101" i="4"/>
  <c r="E101" i="4" s="1"/>
  <c r="F101" i="4" s="1"/>
  <c r="D117" i="4"/>
  <c r="E117" i="4" s="1"/>
  <c r="F117" i="4" s="1"/>
  <c r="D133" i="4"/>
  <c r="E133" i="4" s="1"/>
  <c r="F133" i="4" s="1"/>
  <c r="D149" i="4"/>
  <c r="E149" i="4" s="1"/>
  <c r="F149" i="4" s="1"/>
  <c r="D165" i="4"/>
  <c r="E165" i="4" s="1"/>
  <c r="F165" i="4" s="1"/>
  <c r="D181" i="4"/>
  <c r="E181" i="4" s="1"/>
  <c r="F181" i="4" s="1"/>
  <c r="D197" i="4"/>
  <c r="E197" i="4" s="1"/>
  <c r="F197" i="4" s="1"/>
  <c r="D213" i="4"/>
  <c r="E213" i="4" s="1"/>
  <c r="F213" i="4" s="1"/>
  <c r="D229" i="4"/>
  <c r="E229" i="4" s="1"/>
  <c r="F229" i="4" s="1"/>
  <c r="D260" i="4"/>
  <c r="E260" i="4" s="1"/>
  <c r="F260" i="4" s="1"/>
  <c r="D292" i="4"/>
  <c r="E292" i="4" s="1"/>
  <c r="F292" i="4" s="1"/>
  <c r="D346" i="4"/>
  <c r="E346" i="4" s="1"/>
  <c r="F346" i="4" s="1"/>
  <c r="D527" i="4"/>
  <c r="E527" i="4" s="1"/>
  <c r="F527" i="4" s="1"/>
  <c r="D238" i="4"/>
  <c r="E238" i="4" s="1"/>
  <c r="F238" i="4" s="1"/>
  <c r="D364" i="4"/>
  <c r="E364" i="4" s="1"/>
  <c r="F364" i="4" s="1"/>
  <c r="G245" i="4"/>
  <c r="G261" i="4"/>
  <c r="G277" i="4"/>
  <c r="G293" i="4"/>
  <c r="G309" i="4"/>
  <c r="G325" i="4"/>
  <c r="G341" i="4"/>
  <c r="G357" i="4"/>
  <c r="D385" i="4"/>
  <c r="E385" i="4" s="1"/>
  <c r="F385" i="4" s="1"/>
  <c r="D449" i="4"/>
  <c r="E449" i="4" s="1"/>
  <c r="F449" i="4" s="1"/>
  <c r="D513" i="4"/>
  <c r="E513" i="4" s="1"/>
  <c r="F513" i="4" s="1"/>
  <c r="G246" i="4"/>
  <c r="G262" i="4"/>
  <c r="G278" i="4"/>
  <c r="G294" i="4"/>
  <c r="G310" i="4"/>
  <c r="G326" i="4"/>
  <c r="G342" i="4"/>
  <c r="G358" i="4"/>
  <c r="D239" i="4"/>
  <c r="E239" i="4" s="1"/>
  <c r="F239" i="4" s="1"/>
  <c r="D255" i="4"/>
  <c r="E255" i="4" s="1"/>
  <c r="F255" i="4" s="1"/>
  <c r="D271" i="4"/>
  <c r="E271" i="4" s="1"/>
  <c r="F271" i="4" s="1"/>
  <c r="D287" i="4"/>
  <c r="E287" i="4" s="1"/>
  <c r="F287" i="4" s="1"/>
  <c r="D303" i="4"/>
  <c r="E303" i="4" s="1"/>
  <c r="F303" i="4" s="1"/>
  <c r="D319" i="4"/>
  <c r="E319" i="4" s="1"/>
  <c r="F319" i="4" s="1"/>
  <c r="D335" i="4"/>
  <c r="E335" i="4" s="1"/>
  <c r="F335" i="4" s="1"/>
  <c r="D351" i="4"/>
  <c r="E351" i="4" s="1"/>
  <c r="F351" i="4" s="1"/>
  <c r="D367" i="4"/>
  <c r="E367" i="4" s="1"/>
  <c r="F367" i="4" s="1"/>
  <c r="D419" i="4"/>
  <c r="E419" i="4" s="1"/>
  <c r="F419" i="4" s="1"/>
  <c r="D483" i="4"/>
  <c r="E483" i="4" s="1"/>
  <c r="F483" i="4" s="1"/>
  <c r="G371" i="4"/>
  <c r="G387" i="4"/>
  <c r="G403" i="4"/>
  <c r="G419" i="4"/>
  <c r="G435" i="4"/>
  <c r="G451" i="4"/>
  <c r="G467" i="4"/>
  <c r="G483" i="4"/>
  <c r="G499" i="4"/>
  <c r="G515" i="4"/>
  <c r="G531" i="4"/>
  <c r="D378" i="4"/>
  <c r="E378" i="4" s="1"/>
  <c r="F378" i="4" s="1"/>
  <c r="D394" i="4"/>
  <c r="E394" i="4" s="1"/>
  <c r="F394" i="4" s="1"/>
  <c r="D410" i="4"/>
  <c r="E410" i="4" s="1"/>
  <c r="F410" i="4" s="1"/>
  <c r="D426" i="4"/>
  <c r="E426" i="4" s="1"/>
  <c r="F426" i="4" s="1"/>
  <c r="D442" i="4"/>
  <c r="E442" i="4" s="1"/>
  <c r="F442" i="4" s="1"/>
  <c r="D458" i="4"/>
  <c r="E458" i="4" s="1"/>
  <c r="F458" i="4" s="1"/>
  <c r="D474" i="4"/>
  <c r="E474" i="4" s="1"/>
  <c r="F474" i="4" s="1"/>
  <c r="D490" i="4"/>
  <c r="E490" i="4" s="1"/>
  <c r="F490" i="4" s="1"/>
  <c r="D506" i="4"/>
  <c r="E506" i="4" s="1"/>
  <c r="F506" i="4" s="1"/>
  <c r="D522" i="4"/>
  <c r="E522" i="4" s="1"/>
  <c r="F522" i="4" s="1"/>
  <c r="D538" i="4"/>
  <c r="E538" i="4" s="1"/>
  <c r="F538" i="4" s="1"/>
  <c r="G384" i="4"/>
  <c r="G400" i="4"/>
  <c r="G416" i="4"/>
  <c r="G432" i="4"/>
  <c r="G448" i="4"/>
  <c r="G464" i="4"/>
  <c r="G480" i="4"/>
  <c r="G496" i="4"/>
  <c r="G512" i="4"/>
  <c r="G528" i="4"/>
  <c r="N32" i="4" l="1"/>
  <c r="S32" i="4"/>
  <c r="R32" i="4"/>
  <c r="G32" i="4"/>
  <c r="I32" i="4"/>
  <c r="O32" i="4"/>
  <c r="L32" i="4"/>
  <c r="K32" i="4"/>
  <c r="D32" i="4"/>
  <c r="F32" i="4"/>
  <c r="Q32" i="4"/>
  <c r="E32" i="4"/>
  <c r="J32" i="4"/>
  <c r="M32" i="4"/>
  <c r="H32" i="4"/>
  <c r="P32" i="4"/>
  <c r="C36" i="4" l="1"/>
  <c r="S52" i="3"/>
  <c r="N29" i="3" s="1"/>
  <c r="N30" i="3" s="1"/>
  <c r="N31" i="3" s="1"/>
  <c r="S55" i="3"/>
  <c r="Q29" i="3" s="1"/>
  <c r="Q30" i="3" s="1"/>
  <c r="Q31" i="3" s="1"/>
  <c r="S43" i="3"/>
  <c r="AW43" i="3" s="1"/>
  <c r="S54" i="3"/>
  <c r="P29" i="3" s="1"/>
  <c r="P30" i="3" s="1"/>
  <c r="P31" i="3" s="1"/>
  <c r="S50" i="3"/>
  <c r="L29" i="3" s="1"/>
  <c r="L30" i="3" s="1"/>
  <c r="L31" i="3" s="1"/>
  <c r="S46" i="3"/>
  <c r="H29" i="3" s="1"/>
  <c r="H30" i="3" s="1"/>
  <c r="H31" i="3" s="1"/>
  <c r="S49" i="3"/>
  <c r="K29" i="3" s="1"/>
  <c r="K30" i="3" s="1"/>
  <c r="K31" i="3" s="1"/>
  <c r="S56" i="3"/>
  <c r="R29" i="3" s="1"/>
  <c r="R30" i="3" s="1"/>
  <c r="R31" i="3" s="1"/>
  <c r="S47" i="3"/>
  <c r="I29" i="3" s="1"/>
  <c r="I30" i="3" s="1"/>
  <c r="I31" i="3" s="1"/>
  <c r="S51" i="3"/>
  <c r="M29" i="3" s="1"/>
  <c r="M30" i="3" s="1"/>
  <c r="M31" i="3" s="1"/>
  <c r="S53" i="3"/>
  <c r="O29" i="3" s="1"/>
  <c r="O30" i="3" s="1"/>
  <c r="O31" i="3" s="1"/>
  <c r="S48" i="3"/>
  <c r="J29" i="3" s="1"/>
  <c r="J30" i="3" s="1"/>
  <c r="J31" i="3" s="1"/>
  <c r="AW14" i="3"/>
  <c r="BH14" i="3" s="1"/>
  <c r="BH29" i="3" s="1"/>
  <c r="S44" i="3"/>
  <c r="AW44" i="3" s="1"/>
  <c r="S42" i="3"/>
  <c r="D29" i="3" s="1"/>
  <c r="D30" i="3" s="1"/>
  <c r="D31" i="3" s="1"/>
  <c r="S41" i="3"/>
  <c r="C29" i="3" s="1"/>
  <c r="C30" i="3" s="1"/>
  <c r="S45" i="3"/>
  <c r="G29" i="3" s="1"/>
  <c r="G30" i="3" s="1"/>
  <c r="G31" i="3" s="1"/>
  <c r="BM14" i="3" l="1"/>
  <c r="BM31" i="3" s="1"/>
  <c r="BG14" i="3"/>
  <c r="BG29" i="3" s="1"/>
  <c r="AW51" i="3"/>
  <c r="BN14" i="3"/>
  <c r="BN30" i="3" s="1"/>
  <c r="BV14" i="3"/>
  <c r="BV30" i="3" s="1"/>
  <c r="BE14" i="3"/>
  <c r="AW53" i="3"/>
  <c r="AW47" i="3"/>
  <c r="AW41" i="3"/>
  <c r="AW50" i="3"/>
  <c r="E29" i="3"/>
  <c r="E30" i="3" s="1"/>
  <c r="E31" i="3" s="1"/>
  <c r="AZ14" i="3"/>
  <c r="AZ31" i="3" s="1"/>
  <c r="F29" i="3"/>
  <c r="F30" i="3" s="1"/>
  <c r="F31" i="3" s="1"/>
  <c r="AW48" i="3"/>
  <c r="AW56" i="3"/>
  <c r="BO14" i="3"/>
  <c r="AY14" i="3"/>
  <c r="BI14" i="3"/>
  <c r="BD14" i="3"/>
  <c r="BL14" i="3"/>
  <c r="BU14" i="3"/>
  <c r="BS14" i="3"/>
  <c r="BZ14" i="3"/>
  <c r="BC14" i="3"/>
  <c r="BQ14" i="3"/>
  <c r="BR14" i="3"/>
  <c r="BX14" i="3"/>
  <c r="BP14" i="3"/>
  <c r="CA14" i="3"/>
  <c r="BB14" i="3"/>
  <c r="BW14" i="3"/>
  <c r="BJ14" i="3"/>
  <c r="BA14" i="3"/>
  <c r="BT14" i="3"/>
  <c r="AX14" i="3"/>
  <c r="BH30" i="3"/>
  <c r="AW46" i="3"/>
  <c r="BN31" i="3"/>
  <c r="BN29" i="3"/>
  <c r="BF14" i="3"/>
  <c r="BH31" i="3"/>
  <c r="BY14" i="3"/>
  <c r="BK14" i="3"/>
  <c r="AW42" i="3"/>
  <c r="AW54" i="3"/>
  <c r="AW55" i="3"/>
  <c r="AW45" i="3"/>
  <c r="AW49" i="3"/>
  <c r="AW52" i="3"/>
  <c r="C61" i="3" l="1" a="1"/>
  <c r="C61" i="3" s="1"/>
  <c r="G61" i="3" s="1"/>
  <c r="BM30" i="3"/>
  <c r="BM29" i="3"/>
  <c r="BG31" i="3"/>
  <c r="BG30" i="3"/>
  <c r="BV31" i="3"/>
  <c r="BV29" i="3"/>
  <c r="BE31" i="3"/>
  <c r="BE29" i="3"/>
  <c r="BE30" i="3"/>
  <c r="AZ29" i="3"/>
  <c r="AZ30" i="3"/>
  <c r="BB31" i="3"/>
  <c r="BB30" i="3"/>
  <c r="BB29" i="3"/>
  <c r="BS31" i="3"/>
  <c r="BS29" i="3"/>
  <c r="BS30" i="3"/>
  <c r="BK30" i="3"/>
  <c r="BK31" i="3"/>
  <c r="BK29" i="3"/>
  <c r="CA29" i="3"/>
  <c r="CA31" i="3"/>
  <c r="CA30" i="3"/>
  <c r="BU30" i="3"/>
  <c r="BU31" i="3"/>
  <c r="BU29" i="3"/>
  <c r="BF30" i="3"/>
  <c r="BF31" i="3"/>
  <c r="BF29" i="3"/>
  <c r="BT30" i="3"/>
  <c r="BT31" i="3"/>
  <c r="BT29" i="3"/>
  <c r="BR30" i="3"/>
  <c r="BR29" i="3"/>
  <c r="BR31" i="3"/>
  <c r="BI30" i="3"/>
  <c r="BI31" i="3"/>
  <c r="BI29" i="3"/>
  <c r="BA31" i="3"/>
  <c r="BA30" i="3"/>
  <c r="BA29" i="3"/>
  <c r="BQ30" i="3"/>
  <c r="BQ31" i="3"/>
  <c r="BQ29" i="3"/>
  <c r="AY31" i="3"/>
  <c r="AY29" i="3"/>
  <c r="AY30" i="3"/>
  <c r="BP31" i="3"/>
  <c r="BP29" i="3"/>
  <c r="BP30" i="3"/>
  <c r="AX31" i="3"/>
  <c r="AX30" i="3"/>
  <c r="AX29" i="3"/>
  <c r="BJ30" i="3"/>
  <c r="BJ29" i="3"/>
  <c r="BJ31" i="3"/>
  <c r="BC30" i="3"/>
  <c r="BC29" i="3"/>
  <c r="BC31" i="3"/>
  <c r="BO31" i="3"/>
  <c r="BO30" i="3"/>
  <c r="BO29" i="3"/>
  <c r="BL30" i="3"/>
  <c r="BL31" i="3"/>
  <c r="BL29" i="3"/>
  <c r="BY30" i="3"/>
  <c r="BY29" i="3"/>
  <c r="BY31" i="3"/>
  <c r="BX31" i="3"/>
  <c r="BX29" i="3"/>
  <c r="BX30" i="3"/>
  <c r="BD30" i="3"/>
  <c r="BD29" i="3"/>
  <c r="BD31" i="3"/>
  <c r="BW31" i="3"/>
  <c r="BW29" i="3"/>
  <c r="BW30" i="3"/>
  <c r="BZ29" i="3"/>
  <c r="BZ30" i="3"/>
  <c r="BZ31" i="3"/>
  <c r="G166" i="3" l="1"/>
  <c r="AX33" i="3"/>
  <c r="D238" i="3" l="1"/>
  <c r="E238" i="3" s="1"/>
  <c r="F238" i="3" s="1"/>
  <c r="D140" i="3"/>
  <c r="E140" i="3" s="1"/>
  <c r="F140" i="3" s="1"/>
  <c r="G454" i="3"/>
  <c r="D64" i="3"/>
  <c r="E64" i="3" s="1"/>
  <c r="F64" i="3" s="1"/>
  <c r="D267" i="3"/>
  <c r="E267" i="3" s="1"/>
  <c r="F267" i="3" s="1"/>
  <c r="D163" i="3"/>
  <c r="E163" i="3" s="1"/>
  <c r="F163" i="3" s="1"/>
  <c r="G514" i="3"/>
  <c r="D164" i="3"/>
  <c r="E164" i="3" s="1"/>
  <c r="F164" i="3" s="1"/>
  <c r="G73" i="3"/>
  <c r="G395" i="3"/>
  <c r="D73" i="3"/>
  <c r="E73" i="3" s="1"/>
  <c r="F73" i="3" s="1"/>
  <c r="G349" i="3"/>
  <c r="D502" i="3"/>
  <c r="E502" i="3" s="1"/>
  <c r="F502" i="3" s="1"/>
  <c r="D437" i="3"/>
  <c r="E437" i="3" s="1"/>
  <c r="F437" i="3" s="1"/>
  <c r="G293" i="3"/>
  <c r="D219" i="3"/>
  <c r="E219" i="3" s="1"/>
  <c r="F219" i="3" s="1"/>
  <c r="D128" i="3"/>
  <c r="E128" i="3" s="1"/>
  <c r="F128" i="3" s="1"/>
  <c r="G196" i="3"/>
  <c r="D179" i="3"/>
  <c r="E179" i="3" s="1"/>
  <c r="F179" i="3" s="1"/>
  <c r="D372" i="3"/>
  <c r="E372" i="3" s="1"/>
  <c r="F372" i="3" s="1"/>
  <c r="D358" i="3"/>
  <c r="E358" i="3" s="1"/>
  <c r="F358" i="3" s="1"/>
  <c r="D325" i="3"/>
  <c r="E325" i="3" s="1"/>
  <c r="F325" i="3" s="1"/>
  <c r="G358" i="3"/>
  <c r="D331" i="3"/>
  <c r="E331" i="3" s="1"/>
  <c r="F331" i="3" s="1"/>
  <c r="D529" i="3"/>
  <c r="E529" i="3" s="1"/>
  <c r="F529" i="3" s="1"/>
  <c r="G257" i="3"/>
  <c r="G348" i="3"/>
  <c r="D76" i="3"/>
  <c r="E76" i="3" s="1"/>
  <c r="F76" i="3" s="1"/>
  <c r="G387" i="3"/>
  <c r="G356" i="3"/>
  <c r="D396" i="3"/>
  <c r="E396" i="3" s="1"/>
  <c r="F396" i="3" s="1"/>
  <c r="G152" i="3"/>
  <c r="G412" i="3"/>
  <c r="G144" i="3"/>
  <c r="D221" i="3"/>
  <c r="E221" i="3" s="1"/>
  <c r="F221" i="3" s="1"/>
  <c r="G276" i="3"/>
  <c r="G74" i="3"/>
  <c r="D435" i="3"/>
  <c r="E435" i="3" s="1"/>
  <c r="F435" i="3" s="1"/>
  <c r="D216" i="3"/>
  <c r="E216" i="3" s="1"/>
  <c r="F216" i="3" s="1"/>
  <c r="D290" i="3"/>
  <c r="E290" i="3" s="1"/>
  <c r="F290" i="3" s="1"/>
  <c r="D213" i="3"/>
  <c r="E213" i="3" s="1"/>
  <c r="F213" i="3" s="1"/>
  <c r="G288" i="3"/>
  <c r="D497" i="3"/>
  <c r="E497" i="3" s="1"/>
  <c r="F497" i="3" s="1"/>
  <c r="G435" i="3"/>
  <c r="G325" i="3"/>
  <c r="G170" i="3"/>
  <c r="G436" i="3"/>
  <c r="D118" i="3"/>
  <c r="E118" i="3" s="1"/>
  <c r="F118" i="3" s="1"/>
  <c r="D224" i="3"/>
  <c r="E224" i="3" s="1"/>
  <c r="F224" i="3" s="1"/>
  <c r="D262" i="3"/>
  <c r="E262" i="3" s="1"/>
  <c r="F262" i="3" s="1"/>
  <c r="D200" i="3"/>
  <c r="E200" i="3" s="1"/>
  <c r="F200" i="3" s="1"/>
  <c r="D499" i="3"/>
  <c r="E499" i="3" s="1"/>
  <c r="F499" i="3" s="1"/>
  <c r="D235" i="3"/>
  <c r="E235" i="3" s="1"/>
  <c r="F235" i="3" s="1"/>
  <c r="D239" i="3"/>
  <c r="E239" i="3" s="1"/>
  <c r="F239" i="3" s="1"/>
  <c r="G86" i="3"/>
  <c r="G133" i="3"/>
  <c r="D444" i="3"/>
  <c r="E444" i="3" s="1"/>
  <c r="F444" i="3" s="1"/>
  <c r="D422" i="3"/>
  <c r="E422" i="3" s="1"/>
  <c r="F422" i="3" s="1"/>
  <c r="D214" i="3"/>
  <c r="E214" i="3" s="1"/>
  <c r="F214" i="3" s="1"/>
  <c r="G87" i="3"/>
  <c r="G506" i="3"/>
  <c r="D62" i="3"/>
  <c r="E62" i="3" s="1"/>
  <c r="F62" i="3" s="1"/>
  <c r="D501" i="3"/>
  <c r="E501" i="3" s="1"/>
  <c r="F501" i="3" s="1"/>
  <c r="G540" i="3"/>
  <c r="D362" i="3"/>
  <c r="E362" i="3" s="1"/>
  <c r="F362" i="3" s="1"/>
  <c r="D353" i="3"/>
  <c r="E353" i="3" s="1"/>
  <c r="F353" i="3" s="1"/>
  <c r="D402" i="3"/>
  <c r="E402" i="3" s="1"/>
  <c r="F402" i="3" s="1"/>
  <c r="D519" i="3"/>
  <c r="E519" i="3" s="1"/>
  <c r="F519" i="3" s="1"/>
  <c r="D217" i="3"/>
  <c r="E217" i="3" s="1"/>
  <c r="F217" i="3" s="1"/>
  <c r="D398" i="3"/>
  <c r="E398" i="3" s="1"/>
  <c r="F398" i="3" s="1"/>
  <c r="D114" i="3"/>
  <c r="E114" i="3" s="1"/>
  <c r="F114" i="3" s="1"/>
  <c r="G487" i="3"/>
  <c r="G294" i="3"/>
  <c r="D452" i="3"/>
  <c r="E452" i="3" s="1"/>
  <c r="F452" i="3" s="1"/>
  <c r="D148" i="3"/>
  <c r="E148" i="3" s="1"/>
  <c r="F148" i="3" s="1"/>
  <c r="D81" i="3"/>
  <c r="E81" i="3" s="1"/>
  <c r="F81" i="3" s="1"/>
  <c r="D255" i="3"/>
  <c r="E255" i="3" s="1"/>
  <c r="F255" i="3" s="1"/>
  <c r="G468" i="3"/>
  <c r="G445" i="3"/>
  <c r="D485" i="3"/>
  <c r="E485" i="3" s="1"/>
  <c r="F485" i="3" s="1"/>
  <c r="D364" i="3"/>
  <c r="E364" i="3" s="1"/>
  <c r="F364" i="3" s="1"/>
  <c r="D89" i="3"/>
  <c r="E89" i="3" s="1"/>
  <c r="F89" i="3" s="1"/>
  <c r="G458" i="3"/>
  <c r="G123" i="3"/>
  <c r="D289" i="3"/>
  <c r="E289" i="3" s="1"/>
  <c r="F289" i="3" s="1"/>
  <c r="G284" i="3"/>
  <c r="G452" i="3"/>
  <c r="D537" i="3"/>
  <c r="E537" i="3" s="1"/>
  <c r="F537" i="3" s="1"/>
  <c r="G442" i="3"/>
  <c r="D466" i="3"/>
  <c r="E466" i="3" s="1"/>
  <c r="F466" i="3" s="1"/>
  <c r="G383" i="3"/>
  <c r="D125" i="3"/>
  <c r="E125" i="3" s="1"/>
  <c r="F125" i="3" s="1"/>
  <c r="D159" i="3"/>
  <c r="E159" i="3" s="1"/>
  <c r="F159" i="3" s="1"/>
  <c r="D146" i="3"/>
  <c r="E146" i="3" s="1"/>
  <c r="F146" i="3" s="1"/>
  <c r="G516" i="3"/>
  <c r="D268" i="3"/>
  <c r="E268" i="3" s="1"/>
  <c r="F268" i="3" s="1"/>
  <c r="G267" i="3"/>
  <c r="G135" i="3"/>
  <c r="G207" i="3"/>
  <c r="D119" i="3"/>
  <c r="E119" i="3" s="1"/>
  <c r="F119" i="3" s="1"/>
  <c r="D428" i="3"/>
  <c r="E428" i="3" s="1"/>
  <c r="F428" i="3" s="1"/>
  <c r="D349" i="3"/>
  <c r="E349" i="3" s="1"/>
  <c r="F349" i="3" s="1"/>
  <c r="G165" i="3"/>
  <c r="D96" i="3"/>
  <c r="E96" i="3" s="1"/>
  <c r="F96" i="3" s="1"/>
  <c r="G419" i="3"/>
  <c r="D80" i="3"/>
  <c r="E80" i="3" s="1"/>
  <c r="F80" i="3" s="1"/>
  <c r="D322" i="3"/>
  <c r="E322" i="3" s="1"/>
  <c r="F322" i="3" s="1"/>
  <c r="G104" i="3"/>
  <c r="G332" i="3"/>
  <c r="G108" i="3"/>
  <c r="D509" i="3"/>
  <c r="E509" i="3" s="1"/>
  <c r="F509" i="3" s="1"/>
  <c r="G335" i="3"/>
  <c r="D516" i="3"/>
  <c r="E516" i="3" s="1"/>
  <c r="F516" i="3" s="1"/>
  <c r="D284" i="3"/>
  <c r="E284" i="3" s="1"/>
  <c r="F284" i="3" s="1"/>
  <c r="G343" i="3"/>
  <c r="G336" i="3"/>
  <c r="D133" i="3"/>
  <c r="E133" i="3" s="1"/>
  <c r="F133" i="3" s="1"/>
  <c r="G194" i="3"/>
  <c r="G322" i="3"/>
  <c r="D469" i="3"/>
  <c r="E469" i="3" s="1"/>
  <c r="F469" i="3" s="1"/>
  <c r="G515" i="3"/>
  <c r="D272" i="3"/>
  <c r="E272" i="3" s="1"/>
  <c r="F272" i="3" s="1"/>
  <c r="G524" i="3"/>
  <c r="D112" i="3"/>
  <c r="E112" i="3" s="1"/>
  <c r="F112" i="3" s="1"/>
  <c r="D241" i="3"/>
  <c r="E241" i="3" s="1"/>
  <c r="F241" i="3" s="1"/>
  <c r="G346" i="3"/>
  <c r="G185" i="3"/>
  <c r="G438" i="3"/>
  <c r="D228" i="3"/>
  <c r="E228" i="3" s="1"/>
  <c r="F228" i="3" s="1"/>
  <c r="G240" i="3"/>
  <c r="D147" i="3"/>
  <c r="E147" i="3" s="1"/>
  <c r="F147" i="3" s="1"/>
  <c r="D434" i="3"/>
  <c r="E434" i="3" s="1"/>
  <c r="F434" i="3" s="1"/>
  <c r="G110" i="3"/>
  <c r="D439" i="3"/>
  <c r="E439" i="3" s="1"/>
  <c r="F439" i="3" s="1"/>
  <c r="G213" i="3"/>
  <c r="G535" i="3"/>
  <c r="D138" i="3"/>
  <c r="E138" i="3" s="1"/>
  <c r="F138" i="3" s="1"/>
  <c r="G418" i="3"/>
  <c r="D483" i="3"/>
  <c r="E483" i="3" s="1"/>
  <c r="F483" i="3" s="1"/>
  <c r="G66" i="3"/>
  <c r="G538" i="3"/>
  <c r="D117" i="3"/>
  <c r="E117" i="3" s="1"/>
  <c r="F117" i="3" s="1"/>
  <c r="D132" i="3"/>
  <c r="E132" i="3" s="1"/>
  <c r="F132" i="3" s="1"/>
  <c r="G215" i="3"/>
  <c r="D332" i="3"/>
  <c r="E332" i="3" s="1"/>
  <c r="F332" i="3" s="1"/>
  <c r="G181" i="3"/>
  <c r="G474" i="3"/>
  <c r="G85" i="3"/>
  <c r="G119" i="3"/>
  <c r="D110" i="3"/>
  <c r="E110" i="3" s="1"/>
  <c r="F110" i="3" s="1"/>
  <c r="D275" i="3"/>
  <c r="E275" i="3" s="1"/>
  <c r="F275" i="3" s="1"/>
  <c r="G464" i="3"/>
  <c r="D205" i="3"/>
  <c r="E205" i="3" s="1"/>
  <c r="F205" i="3" s="1"/>
  <c r="G397" i="3"/>
  <c r="G203" i="3"/>
  <c r="D420" i="3"/>
  <c r="E420" i="3" s="1"/>
  <c r="F420" i="3" s="1"/>
  <c r="G264" i="3"/>
  <c r="D270" i="3"/>
  <c r="E270" i="3" s="1"/>
  <c r="F270" i="3" s="1"/>
  <c r="D135" i="3"/>
  <c r="E135" i="3" s="1"/>
  <c r="F135" i="3" s="1"/>
  <c r="D197" i="3"/>
  <c r="E197" i="3" s="1"/>
  <c r="F197" i="3" s="1"/>
  <c r="G205" i="3"/>
  <c r="D326" i="3"/>
  <c r="E326" i="3" s="1"/>
  <c r="F326" i="3" s="1"/>
  <c r="D130" i="3"/>
  <c r="E130" i="3" s="1"/>
  <c r="F130" i="3" s="1"/>
  <c r="G83" i="3"/>
  <c r="D453" i="3"/>
  <c r="E453" i="3" s="1"/>
  <c r="F453" i="3" s="1"/>
  <c r="G304" i="3"/>
  <c r="D334" i="3"/>
  <c r="E334" i="3" s="1"/>
  <c r="F334" i="3" s="1"/>
  <c r="G421" i="3"/>
  <c r="D380" i="3"/>
  <c r="E380" i="3" s="1"/>
  <c r="F380" i="3" s="1"/>
  <c r="G236" i="3"/>
  <c r="D329" i="3"/>
  <c r="E329" i="3" s="1"/>
  <c r="F329" i="3" s="1"/>
  <c r="D211" i="3"/>
  <c r="E211" i="3" s="1"/>
  <c r="F211" i="3" s="1"/>
  <c r="D368" i="3"/>
  <c r="E368" i="3" s="1"/>
  <c r="F368" i="3" s="1"/>
  <c r="D115" i="3"/>
  <c r="E115" i="3" s="1"/>
  <c r="F115" i="3" s="1"/>
  <c r="D165" i="3"/>
  <c r="E165" i="3" s="1"/>
  <c r="F165" i="3" s="1"/>
  <c r="D359" i="3"/>
  <c r="E359" i="3" s="1"/>
  <c r="F359" i="3" s="1"/>
  <c r="G323" i="3"/>
  <c r="G292" i="3"/>
  <c r="D263" i="3"/>
  <c r="E263" i="3" s="1"/>
  <c r="F263" i="3" s="1"/>
  <c r="G345" i="3"/>
  <c r="G352" i="3"/>
  <c r="G254" i="3"/>
  <c r="D314" i="3"/>
  <c r="E314" i="3" s="1"/>
  <c r="F314" i="3" s="1"/>
  <c r="D193" i="3"/>
  <c r="E193" i="3" s="1"/>
  <c r="F193" i="3" s="1"/>
  <c r="G238" i="3"/>
  <c r="G451" i="3"/>
  <c r="D278" i="3"/>
  <c r="E278" i="3" s="1"/>
  <c r="F278" i="3" s="1"/>
  <c r="G138" i="3"/>
  <c r="D408" i="3"/>
  <c r="E408" i="3" s="1"/>
  <c r="F408" i="3" s="1"/>
  <c r="D379" i="3"/>
  <c r="E379" i="3" s="1"/>
  <c r="F379" i="3" s="1"/>
  <c r="G528" i="3"/>
  <c r="D324" i="3"/>
  <c r="E324" i="3" s="1"/>
  <c r="F324" i="3" s="1"/>
  <c r="G359" i="3"/>
  <c r="D172" i="3"/>
  <c r="E172" i="3" s="1"/>
  <c r="F172" i="3" s="1"/>
  <c r="D296" i="3"/>
  <c r="E296" i="3" s="1"/>
  <c r="F296" i="3" s="1"/>
  <c r="D423" i="3"/>
  <c r="E423" i="3" s="1"/>
  <c r="F423" i="3" s="1"/>
  <c r="G508" i="3"/>
  <c r="D249" i="3"/>
  <c r="E249" i="3" s="1"/>
  <c r="F249" i="3" s="1"/>
  <c r="D443" i="3"/>
  <c r="E443" i="3" s="1"/>
  <c r="F443" i="3" s="1"/>
  <c r="G399" i="3"/>
  <c r="G223" i="3"/>
  <c r="G477" i="3"/>
  <c r="D533" i="3"/>
  <c r="E533" i="3" s="1"/>
  <c r="F533" i="3" s="1"/>
  <c r="G448" i="3"/>
  <c r="D234" i="3"/>
  <c r="E234" i="3" s="1"/>
  <c r="F234" i="3" s="1"/>
  <c r="G433" i="3"/>
  <c r="G393" i="3"/>
  <c r="D129" i="3"/>
  <c r="E129" i="3" s="1"/>
  <c r="F129" i="3" s="1"/>
  <c r="G71" i="3"/>
  <c r="G63" i="3"/>
  <c r="D406" i="3"/>
  <c r="E406" i="3" s="1"/>
  <c r="F406" i="3" s="1"/>
  <c r="D464" i="3"/>
  <c r="E464" i="3" s="1"/>
  <c r="F464" i="3" s="1"/>
  <c r="G184" i="3"/>
  <c r="D461" i="3"/>
  <c r="E461" i="3" s="1"/>
  <c r="F461" i="3" s="1"/>
  <c r="G317" i="3"/>
  <c r="G313" i="3"/>
  <c r="D74" i="3"/>
  <c r="E74" i="3" s="1"/>
  <c r="F74" i="3" s="1"/>
  <c r="G237" i="3"/>
  <c r="G225" i="3"/>
  <c r="D212" i="3"/>
  <c r="E212" i="3" s="1"/>
  <c r="F212" i="3" s="1"/>
  <c r="D286" i="3"/>
  <c r="E286" i="3" s="1"/>
  <c r="F286" i="3" s="1"/>
  <c r="G137" i="3"/>
  <c r="D166" i="3"/>
  <c r="E166" i="3" s="1"/>
  <c r="F166" i="3" s="1"/>
  <c r="G187" i="3"/>
  <c r="D84" i="3"/>
  <c r="E84" i="3" s="1"/>
  <c r="F84" i="3" s="1"/>
  <c r="G295" i="3"/>
  <c r="G520" i="3"/>
  <c r="G64" i="3"/>
  <c r="G372" i="3"/>
  <c r="D370" i="3"/>
  <c r="E370" i="3" s="1"/>
  <c r="F370" i="3" s="1"/>
  <c r="G260" i="3"/>
  <c r="G364" i="3"/>
  <c r="D441" i="3"/>
  <c r="E441" i="3" s="1"/>
  <c r="F441" i="3" s="1"/>
  <c r="D189" i="3"/>
  <c r="E189" i="3" s="1"/>
  <c r="F189" i="3" s="1"/>
  <c r="D315" i="3"/>
  <c r="E315" i="3" s="1"/>
  <c r="F315" i="3" s="1"/>
  <c r="D248" i="3"/>
  <c r="E248" i="3" s="1"/>
  <c r="F248" i="3" s="1"/>
  <c r="D127" i="3"/>
  <c r="E127" i="3" s="1"/>
  <c r="F127" i="3" s="1"/>
  <c r="D103" i="3"/>
  <c r="E103" i="3" s="1"/>
  <c r="F103" i="3" s="1"/>
  <c r="G120" i="3"/>
  <c r="G411" i="3"/>
  <c r="G232" i="3"/>
  <c r="D343" i="3"/>
  <c r="E343" i="3" s="1"/>
  <c r="F343" i="3" s="1"/>
  <c r="D514" i="3"/>
  <c r="E514" i="3" s="1"/>
  <c r="F514" i="3" s="1"/>
  <c r="G456" i="3"/>
  <c r="D220" i="3"/>
  <c r="E220" i="3" s="1"/>
  <c r="F220" i="3" s="1"/>
  <c r="D230" i="3"/>
  <c r="E230" i="3" s="1"/>
  <c r="F230" i="3" s="1"/>
  <c r="G329" i="3"/>
  <c r="G272" i="3"/>
  <c r="G89" i="3"/>
  <c r="G169" i="3"/>
  <c r="D61" i="3"/>
  <c r="E61" i="3" s="1"/>
  <c r="F61" i="3" s="1"/>
  <c r="G163" i="3"/>
  <c r="D310" i="3"/>
  <c r="E310" i="3" s="1"/>
  <c r="F310" i="3" s="1"/>
  <c r="G160" i="3"/>
  <c r="D266" i="3"/>
  <c r="E266" i="3" s="1"/>
  <c r="F266" i="3" s="1"/>
  <c r="G375" i="3"/>
  <c r="D269" i="3"/>
  <c r="E269" i="3" s="1"/>
  <c r="F269" i="3" s="1"/>
  <c r="G255" i="3"/>
  <c r="D123" i="3"/>
  <c r="E123" i="3" s="1"/>
  <c r="F123" i="3" s="1"/>
  <c r="D371" i="3"/>
  <c r="E371" i="3" s="1"/>
  <c r="F371" i="3" s="1"/>
  <c r="D79" i="3"/>
  <c r="E79" i="3" s="1"/>
  <c r="F79" i="3" s="1"/>
  <c r="D526" i="3"/>
  <c r="E526" i="3" s="1"/>
  <c r="F526" i="3" s="1"/>
  <c r="G432" i="3"/>
  <c r="D414" i="3"/>
  <c r="E414" i="3" s="1"/>
  <c r="F414" i="3" s="1"/>
  <c r="D534" i="3"/>
  <c r="E534" i="3" s="1"/>
  <c r="F534" i="3" s="1"/>
  <c r="G398" i="3"/>
  <c r="D426" i="3"/>
  <c r="E426" i="3" s="1"/>
  <c r="F426" i="3" s="1"/>
  <c r="D301" i="3"/>
  <c r="E301" i="3" s="1"/>
  <c r="F301" i="3" s="1"/>
  <c r="D489" i="3"/>
  <c r="E489" i="3" s="1"/>
  <c r="F489" i="3" s="1"/>
  <c r="D492" i="3"/>
  <c r="E492" i="3" s="1"/>
  <c r="F492" i="3" s="1"/>
  <c r="D425" i="3"/>
  <c r="E425" i="3" s="1"/>
  <c r="F425" i="3" s="1"/>
  <c r="G130" i="3"/>
  <c r="G308" i="3"/>
  <c r="G320" i="3"/>
  <c r="G239" i="3"/>
  <c r="G485" i="3"/>
  <c r="G109" i="3"/>
  <c r="G287" i="3"/>
  <c r="G204" i="3"/>
  <c r="G413" i="3"/>
  <c r="D222" i="3"/>
  <c r="E222" i="3" s="1"/>
  <c r="F222" i="3" s="1"/>
  <c r="G537" i="3"/>
  <c r="G131" i="3"/>
  <c r="G189" i="3"/>
  <c r="G228" i="3"/>
  <c r="G125" i="3"/>
  <c r="D399" i="3"/>
  <c r="E399" i="3" s="1"/>
  <c r="F399" i="3" s="1"/>
  <c r="D438" i="3"/>
  <c r="E438" i="3" s="1"/>
  <c r="F438" i="3" s="1"/>
  <c r="D351" i="3"/>
  <c r="E351" i="3" s="1"/>
  <c r="F351" i="3" s="1"/>
  <c r="G536" i="3"/>
  <c r="G337" i="3"/>
  <c r="G151" i="3"/>
  <c r="G472" i="3"/>
  <c r="G347" i="3"/>
  <c r="D465" i="3"/>
  <c r="E465" i="3" s="1"/>
  <c r="F465" i="3" s="1"/>
  <c r="D316" i="3"/>
  <c r="E316" i="3" s="1"/>
  <c r="F316" i="3" s="1"/>
  <c r="G407" i="3"/>
  <c r="D350" i="3"/>
  <c r="E350" i="3" s="1"/>
  <c r="F350" i="3" s="1"/>
  <c r="G296" i="3"/>
  <c r="G265" i="3"/>
  <c r="G463" i="3"/>
  <c r="G234" i="3"/>
  <c r="D71" i="3"/>
  <c r="E71" i="3" s="1"/>
  <c r="F71" i="3" s="1"/>
  <c r="G455" i="3"/>
  <c r="D491" i="3"/>
  <c r="E491" i="3" s="1"/>
  <c r="F491" i="3" s="1"/>
  <c r="D198" i="3"/>
  <c r="E198" i="3" s="1"/>
  <c r="F198" i="3" s="1"/>
  <c r="G478" i="3"/>
  <c r="D427" i="3"/>
  <c r="E427" i="3" s="1"/>
  <c r="F427" i="3" s="1"/>
  <c r="D185" i="3"/>
  <c r="E185" i="3" s="1"/>
  <c r="F185" i="3" s="1"/>
  <c r="D456" i="3"/>
  <c r="E456" i="3" s="1"/>
  <c r="F456" i="3" s="1"/>
  <c r="D264" i="3"/>
  <c r="E264" i="3" s="1"/>
  <c r="F264" i="3" s="1"/>
  <c r="G122" i="3"/>
  <c r="G489" i="3"/>
  <c r="D215" i="3"/>
  <c r="E215" i="3" s="1"/>
  <c r="F215" i="3" s="1"/>
  <c r="G488" i="3"/>
  <c r="G192" i="3"/>
  <c r="D176" i="3"/>
  <c r="E176" i="3" s="1"/>
  <c r="F176" i="3" s="1"/>
  <c r="G68" i="3"/>
  <c r="G510" i="3"/>
  <c r="D282" i="3"/>
  <c r="E282" i="3" s="1"/>
  <c r="F282" i="3" s="1"/>
  <c r="G482" i="3"/>
  <c r="D531" i="3"/>
  <c r="E531" i="3" s="1"/>
  <c r="F531" i="3" s="1"/>
  <c r="G428" i="3"/>
  <c r="D157" i="3"/>
  <c r="E157" i="3" s="1"/>
  <c r="F157" i="3" s="1"/>
  <c r="G319" i="3"/>
  <c r="D199" i="3"/>
  <c r="E199" i="3" s="1"/>
  <c r="F199" i="3" s="1"/>
  <c r="D357" i="3"/>
  <c r="E357" i="3" s="1"/>
  <c r="F357" i="3" s="1"/>
  <c r="G298" i="3"/>
  <c r="D83" i="3"/>
  <c r="E83" i="3" s="1"/>
  <c r="F83" i="3" s="1"/>
  <c r="G401" i="3"/>
  <c r="D409" i="3"/>
  <c r="E409" i="3" s="1"/>
  <c r="F409" i="3" s="1"/>
  <c r="G299" i="3"/>
  <c r="G521" i="3"/>
  <c r="G525" i="3"/>
  <c r="G231" i="3"/>
  <c r="G277" i="3"/>
  <c r="G370" i="3"/>
  <c r="G409" i="3"/>
  <c r="G259" i="3"/>
  <c r="D451" i="3"/>
  <c r="E451" i="3" s="1"/>
  <c r="F451" i="3" s="1"/>
  <c r="D388" i="3"/>
  <c r="E388" i="3" s="1"/>
  <c r="F388" i="3" s="1"/>
  <c r="D344" i="3"/>
  <c r="E344" i="3" s="1"/>
  <c r="F344" i="3" s="1"/>
  <c r="G424" i="3"/>
  <c r="G470" i="3"/>
  <c r="G408" i="3"/>
  <c r="G385" i="3"/>
  <c r="D191" i="3"/>
  <c r="E191" i="3" s="1"/>
  <c r="F191" i="3" s="1"/>
  <c r="G499" i="3"/>
  <c r="G84" i="3"/>
  <c r="G371" i="3"/>
  <c r="D285" i="3"/>
  <c r="E285" i="3" s="1"/>
  <c r="F285" i="3" s="1"/>
  <c r="G62" i="3"/>
  <c r="D304" i="3"/>
  <c r="E304" i="3" s="1"/>
  <c r="F304" i="3" s="1"/>
  <c r="G252" i="3"/>
  <c r="G97" i="3"/>
  <c r="G253" i="3"/>
  <c r="D363" i="3"/>
  <c r="E363" i="3" s="1"/>
  <c r="F363" i="3" s="1"/>
  <c r="G278" i="3"/>
  <c r="G281" i="3"/>
  <c r="G404" i="3"/>
  <c r="G459" i="3"/>
  <c r="G338" i="3"/>
  <c r="G79" i="3"/>
  <c r="D504" i="3"/>
  <c r="E504" i="3" s="1"/>
  <c r="F504" i="3" s="1"/>
  <c r="D401" i="3"/>
  <c r="E401" i="3" s="1"/>
  <c r="F401" i="3" s="1"/>
  <c r="D210" i="3"/>
  <c r="E210" i="3" s="1"/>
  <c r="F210" i="3" s="1"/>
  <c r="G124" i="3"/>
  <c r="D424" i="3"/>
  <c r="E424" i="3" s="1"/>
  <c r="F424" i="3" s="1"/>
  <c r="G353" i="3"/>
  <c r="D111" i="3"/>
  <c r="E111" i="3" s="1"/>
  <c r="F111" i="3" s="1"/>
  <c r="G201" i="3"/>
  <c r="G157" i="3"/>
  <c r="D311" i="3"/>
  <c r="E311" i="3" s="1"/>
  <c r="F311" i="3" s="1"/>
  <c r="D173" i="3"/>
  <c r="E173" i="3" s="1"/>
  <c r="F173" i="3" s="1"/>
  <c r="D156" i="3"/>
  <c r="E156" i="3" s="1"/>
  <c r="F156" i="3" s="1"/>
  <c r="G147" i="3"/>
  <c r="G301" i="3"/>
  <c r="D455" i="3"/>
  <c r="E455" i="3" s="1"/>
  <c r="F455" i="3" s="1"/>
  <c r="G101" i="3"/>
  <c r="D149" i="3"/>
  <c r="E149" i="3" s="1"/>
  <c r="F149" i="3" s="1"/>
  <c r="D419" i="3"/>
  <c r="E419" i="3" s="1"/>
  <c r="F419" i="3" s="1"/>
  <c r="D63" i="3"/>
  <c r="E63" i="3" s="1"/>
  <c r="F63" i="3" s="1"/>
  <c r="G390" i="3"/>
  <c r="G161" i="3"/>
  <c r="G105" i="3"/>
  <c r="G241" i="3"/>
  <c r="D195" i="3"/>
  <c r="E195" i="3" s="1"/>
  <c r="F195" i="3" s="1"/>
  <c r="D231" i="3"/>
  <c r="E231" i="3" s="1"/>
  <c r="F231" i="3" s="1"/>
  <c r="D152" i="3"/>
  <c r="E152" i="3" s="1"/>
  <c r="F152" i="3" s="1"/>
  <c r="G509" i="3"/>
  <c r="G327" i="3"/>
  <c r="G243" i="3"/>
  <c r="G195" i="3"/>
  <c r="G282" i="3"/>
  <c r="G422" i="3"/>
  <c r="D521" i="3"/>
  <c r="E521" i="3" s="1"/>
  <c r="F521" i="3" s="1"/>
  <c r="G80" i="3"/>
  <c r="G286" i="3"/>
  <c r="D482" i="3"/>
  <c r="E482" i="3" s="1"/>
  <c r="F482" i="3" s="1"/>
  <c r="D237" i="3"/>
  <c r="E237" i="3" s="1"/>
  <c r="F237" i="3" s="1"/>
  <c r="G218" i="3"/>
  <c r="G366" i="3"/>
  <c r="D174" i="3"/>
  <c r="E174" i="3" s="1"/>
  <c r="F174" i="3" s="1"/>
  <c r="D134" i="3"/>
  <c r="E134" i="3" s="1"/>
  <c r="F134" i="3" s="1"/>
  <c r="D493" i="3"/>
  <c r="E493" i="3" s="1"/>
  <c r="F493" i="3" s="1"/>
  <c r="G314" i="3"/>
  <c r="D85" i="3"/>
  <c r="E85" i="3" s="1"/>
  <c r="F85" i="3" s="1"/>
  <c r="G491" i="3"/>
  <c r="G326" i="3"/>
  <c r="D271" i="3"/>
  <c r="E271" i="3" s="1"/>
  <c r="F271" i="3" s="1"/>
  <c r="G526" i="3"/>
  <c r="G94" i="3"/>
  <c r="D339" i="3"/>
  <c r="E339" i="3" s="1"/>
  <c r="F339" i="3" s="1"/>
  <c r="G153" i="3"/>
  <c r="D82" i="3"/>
  <c r="E82" i="3" s="1"/>
  <c r="F82" i="3" s="1"/>
  <c r="D510" i="3"/>
  <c r="E510" i="3" s="1"/>
  <c r="F510" i="3" s="1"/>
  <c r="D330" i="3"/>
  <c r="E330" i="3" s="1"/>
  <c r="F330" i="3" s="1"/>
  <c r="D291" i="3"/>
  <c r="E291" i="3" s="1"/>
  <c r="F291" i="3" s="1"/>
  <c r="D454" i="3"/>
  <c r="E454" i="3" s="1"/>
  <c r="F454" i="3" s="1"/>
  <c r="G191" i="3"/>
  <c r="D208" i="3"/>
  <c r="E208" i="3" s="1"/>
  <c r="F208" i="3" s="1"/>
  <c r="G443" i="3"/>
  <c r="D405" i="3"/>
  <c r="E405" i="3" s="1"/>
  <c r="F405" i="3" s="1"/>
  <c r="D515" i="3"/>
  <c r="E515" i="3" s="1"/>
  <c r="F515" i="3" s="1"/>
  <c r="G150" i="3"/>
  <c r="G402" i="3"/>
  <c r="G250" i="3"/>
  <c r="G126" i="3"/>
  <c r="G522" i="3"/>
  <c r="G386" i="3"/>
  <c r="D403" i="3"/>
  <c r="E403" i="3" s="1"/>
  <c r="F403" i="3" s="1"/>
  <c r="D294" i="3"/>
  <c r="E294" i="3" s="1"/>
  <c r="F294" i="3" s="1"/>
  <c r="G275" i="3"/>
  <c r="G363" i="3"/>
  <c r="G357" i="3"/>
  <c r="G128" i="3"/>
  <c r="D460" i="3"/>
  <c r="E460" i="3" s="1"/>
  <c r="F460" i="3" s="1"/>
  <c r="G351" i="3"/>
  <c r="D540" i="3"/>
  <c r="E540" i="3" s="1"/>
  <c r="F540" i="3" s="1"/>
  <c r="G245" i="3"/>
  <c r="G81" i="3"/>
  <c r="G492" i="3"/>
  <c r="D417" i="3"/>
  <c r="E417" i="3" s="1"/>
  <c r="F417" i="3" s="1"/>
  <c r="D113" i="3"/>
  <c r="E113" i="3" s="1"/>
  <c r="F113" i="3" s="1"/>
  <c r="G369" i="3"/>
  <c r="D375" i="3"/>
  <c r="E375" i="3" s="1"/>
  <c r="F375" i="3" s="1"/>
  <c r="G143" i="3"/>
  <c r="D229" i="3"/>
  <c r="E229" i="3" s="1"/>
  <c r="F229" i="3" s="1"/>
  <c r="G93" i="3"/>
  <c r="D139" i="3"/>
  <c r="E139" i="3" s="1"/>
  <c r="F139" i="3" s="1"/>
  <c r="G501" i="3"/>
  <c r="G415" i="3"/>
  <c r="G513" i="3"/>
  <c r="G283" i="3"/>
  <c r="G198" i="3"/>
  <c r="G316" i="3"/>
  <c r="G430" i="3"/>
  <c r="G248" i="3"/>
  <c r="D340" i="3"/>
  <c r="E340" i="3" s="1"/>
  <c r="F340" i="3" s="1"/>
  <c r="D251" i="3"/>
  <c r="E251" i="3" s="1"/>
  <c r="F251" i="3" s="1"/>
  <c r="D121" i="3"/>
  <c r="E121" i="3" s="1"/>
  <c r="F121" i="3" s="1"/>
  <c r="G416" i="3"/>
  <c r="D393" i="3"/>
  <c r="E393" i="3" s="1"/>
  <c r="F393" i="3" s="1"/>
  <c r="D256" i="3"/>
  <c r="E256" i="3" s="1"/>
  <c r="F256" i="3" s="1"/>
  <c r="G155" i="3"/>
  <c r="D446" i="3"/>
  <c r="E446" i="3" s="1"/>
  <c r="F446" i="3" s="1"/>
  <c r="G466" i="3"/>
  <c r="G362" i="3"/>
  <c r="G539" i="3"/>
  <c r="G530" i="3"/>
  <c r="G216" i="3"/>
  <c r="D415" i="3"/>
  <c r="E415" i="3" s="1"/>
  <c r="F415" i="3" s="1"/>
  <c r="D528" i="3"/>
  <c r="E528" i="3" s="1"/>
  <c r="F528" i="3" s="1"/>
  <c r="G420" i="3"/>
  <c r="D503" i="3"/>
  <c r="E503" i="3" s="1"/>
  <c r="F503" i="3" s="1"/>
  <c r="D524" i="3"/>
  <c r="E524" i="3" s="1"/>
  <c r="F524" i="3" s="1"/>
  <c r="D184" i="3"/>
  <c r="E184" i="3" s="1"/>
  <c r="F184" i="3" s="1"/>
  <c r="D500" i="3"/>
  <c r="E500" i="3" s="1"/>
  <c r="F500" i="3" s="1"/>
  <c r="D280" i="3"/>
  <c r="E280" i="3" s="1"/>
  <c r="F280" i="3" s="1"/>
  <c r="G517" i="3"/>
  <c r="G495" i="3"/>
  <c r="G447" i="3"/>
  <c r="D365" i="3"/>
  <c r="E365" i="3" s="1"/>
  <c r="F365" i="3" s="1"/>
  <c r="D383" i="3"/>
  <c r="E383" i="3" s="1"/>
  <c r="F383" i="3" s="1"/>
  <c r="D124" i="3"/>
  <c r="E124" i="3" s="1"/>
  <c r="F124" i="3" s="1"/>
  <c r="G302" i="3"/>
  <c r="D505" i="3"/>
  <c r="E505" i="3" s="1"/>
  <c r="F505" i="3" s="1"/>
  <c r="D92" i="3"/>
  <c r="E92" i="3" s="1"/>
  <c r="F92" i="3" s="1"/>
  <c r="G262" i="3"/>
  <c r="G518" i="3"/>
  <c r="D494" i="3"/>
  <c r="E494" i="3" s="1"/>
  <c r="F494" i="3" s="1"/>
  <c r="G183" i="3"/>
  <c r="G434" i="3"/>
  <c r="D302" i="3"/>
  <c r="E302" i="3" s="1"/>
  <c r="F302" i="3" s="1"/>
  <c r="D288" i="3"/>
  <c r="E288" i="3" s="1"/>
  <c r="F288" i="3" s="1"/>
  <c r="D391" i="3"/>
  <c r="E391" i="3" s="1"/>
  <c r="F391" i="3" s="1"/>
  <c r="D421" i="3"/>
  <c r="E421" i="3" s="1"/>
  <c r="F421" i="3" s="1"/>
  <c r="G90" i="3"/>
  <c r="G75" i="3"/>
  <c r="D244" i="3"/>
  <c r="E244" i="3" s="1"/>
  <c r="F244" i="3" s="1"/>
  <c r="D279" i="3"/>
  <c r="E279" i="3" s="1"/>
  <c r="F279" i="3" s="1"/>
  <c r="D352" i="3"/>
  <c r="E352" i="3" s="1"/>
  <c r="F352" i="3" s="1"/>
  <c r="G92" i="3"/>
  <c r="D436" i="3"/>
  <c r="E436" i="3" s="1"/>
  <c r="F436" i="3" s="1"/>
  <c r="D261" i="3"/>
  <c r="E261" i="3" s="1"/>
  <c r="F261" i="3" s="1"/>
  <c r="D321" i="3"/>
  <c r="E321" i="3" s="1"/>
  <c r="F321" i="3" s="1"/>
  <c r="G360" i="3"/>
  <c r="G376" i="3"/>
  <c r="D478" i="3"/>
  <c r="E478" i="3" s="1"/>
  <c r="F478" i="3" s="1"/>
  <c r="G269" i="3"/>
  <c r="D507" i="3"/>
  <c r="E507" i="3" s="1"/>
  <c r="F507" i="3" s="1"/>
  <c r="D67" i="3"/>
  <c r="E67" i="3" s="1"/>
  <c r="F67" i="3" s="1"/>
  <c r="D68" i="3"/>
  <c r="E68" i="3" s="1"/>
  <c r="F68" i="3" s="1"/>
  <c r="D169" i="3"/>
  <c r="E169" i="3" s="1"/>
  <c r="F169" i="3" s="1"/>
  <c r="D335" i="3"/>
  <c r="E335" i="3" s="1"/>
  <c r="F335" i="3" s="1"/>
  <c r="G134" i="3"/>
  <c r="D188" i="3"/>
  <c r="E188" i="3" s="1"/>
  <c r="F188" i="3" s="1"/>
  <c r="D360" i="3"/>
  <c r="E360" i="3" s="1"/>
  <c r="F360" i="3" s="1"/>
  <c r="G453" i="3"/>
  <c r="D297" i="3"/>
  <c r="E297" i="3" s="1"/>
  <c r="F297" i="3" s="1"/>
  <c r="G200" i="3"/>
  <c r="D97" i="3"/>
  <c r="E97" i="3" s="1"/>
  <c r="F97" i="3" s="1"/>
  <c r="G324" i="3"/>
  <c r="D145" i="3"/>
  <c r="E145" i="3" s="1"/>
  <c r="F145" i="3" s="1"/>
  <c r="D448" i="3"/>
  <c r="E448" i="3" s="1"/>
  <c r="F448" i="3" s="1"/>
  <c r="D309" i="3"/>
  <c r="E309" i="3" s="1"/>
  <c r="F309" i="3" s="1"/>
  <c r="D312" i="3"/>
  <c r="E312" i="3" s="1"/>
  <c r="F312" i="3" s="1"/>
  <c r="D141" i="3"/>
  <c r="E141" i="3" s="1"/>
  <c r="F141" i="3" s="1"/>
  <c r="G505" i="3"/>
  <c r="G511" i="3"/>
  <c r="G310" i="3"/>
  <c r="D88" i="3"/>
  <c r="E88" i="3" s="1"/>
  <c r="F88" i="3" s="1"/>
  <c r="D207" i="3"/>
  <c r="E207" i="3" s="1"/>
  <c r="F207" i="3" s="1"/>
  <c r="G396" i="3"/>
  <c r="D463" i="3"/>
  <c r="E463" i="3" s="1"/>
  <c r="F463" i="3" s="1"/>
  <c r="G186" i="3"/>
  <c r="D522" i="3"/>
  <c r="E522" i="3" s="1"/>
  <c r="F522" i="3" s="1"/>
  <c r="D154" i="3"/>
  <c r="E154" i="3" s="1"/>
  <c r="F154" i="3" s="1"/>
  <c r="D107" i="3"/>
  <c r="E107" i="3" s="1"/>
  <c r="F107" i="3" s="1"/>
  <c r="G523" i="3"/>
  <c r="G378" i="3"/>
  <c r="G121" i="3"/>
  <c r="D512" i="3"/>
  <c r="E512" i="3" s="1"/>
  <c r="F512" i="3" s="1"/>
  <c r="G406" i="3"/>
  <c r="G437" i="3"/>
  <c r="D429" i="3"/>
  <c r="E429" i="3" s="1"/>
  <c r="F429" i="3" s="1"/>
  <c r="D202" i="3"/>
  <c r="E202" i="3" s="1"/>
  <c r="F202" i="3" s="1"/>
  <c r="G154" i="3"/>
  <c r="D333" i="3"/>
  <c r="E333" i="3" s="1"/>
  <c r="F333" i="3" s="1"/>
  <c r="D378" i="3"/>
  <c r="E378" i="3" s="1"/>
  <c r="F378" i="3" s="1"/>
  <c r="D178" i="3"/>
  <c r="E178" i="3" s="1"/>
  <c r="F178" i="3" s="1"/>
  <c r="G206" i="3"/>
  <c r="D183" i="3"/>
  <c r="E183" i="3" s="1"/>
  <c r="F183" i="3" s="1"/>
  <c r="D366" i="3"/>
  <c r="E366" i="3" s="1"/>
  <c r="F366" i="3" s="1"/>
  <c r="G446" i="3"/>
  <c r="G70" i="3"/>
  <c r="G132" i="3"/>
  <c r="D498" i="3"/>
  <c r="E498" i="3" s="1"/>
  <c r="F498" i="3" s="1"/>
  <c r="G330" i="3"/>
  <c r="D432" i="3"/>
  <c r="E432" i="3" s="1"/>
  <c r="F432" i="3" s="1"/>
  <c r="D508" i="3"/>
  <c r="E508" i="3" s="1"/>
  <c r="F508" i="3" s="1"/>
  <c r="G361" i="3"/>
  <c r="D209" i="3"/>
  <c r="E209" i="3" s="1"/>
  <c r="F209" i="3" s="1"/>
  <c r="G179" i="3"/>
  <c r="G311" i="3"/>
  <c r="G271" i="3"/>
  <c r="G256" i="3"/>
  <c r="G167" i="3"/>
  <c r="D295" i="3"/>
  <c r="E295" i="3" s="1"/>
  <c r="F295" i="3" s="1"/>
  <c r="G504" i="3"/>
  <c r="D298" i="3"/>
  <c r="E298" i="3" s="1"/>
  <c r="F298" i="3" s="1"/>
  <c r="G429" i="3"/>
  <c r="D175" i="3"/>
  <c r="E175" i="3" s="1"/>
  <c r="F175" i="3" s="1"/>
  <c r="G242" i="3"/>
  <c r="D161" i="3"/>
  <c r="E161" i="3" s="1"/>
  <c r="F161" i="3" s="1"/>
  <c r="D407" i="3"/>
  <c r="E407" i="3" s="1"/>
  <c r="F407" i="3" s="1"/>
  <c r="G291" i="3"/>
  <c r="G465" i="3"/>
  <c r="D367" i="3"/>
  <c r="E367" i="3" s="1"/>
  <c r="F367" i="3" s="1"/>
  <c r="G461" i="3"/>
  <c r="D459" i="3"/>
  <c r="E459" i="3" s="1"/>
  <c r="F459" i="3" s="1"/>
  <c r="D69" i="3"/>
  <c r="E69" i="3" s="1"/>
  <c r="F69" i="3" s="1"/>
  <c r="G497" i="3"/>
  <c r="D390" i="3"/>
  <c r="E390" i="3" s="1"/>
  <c r="F390" i="3" s="1"/>
  <c r="D91" i="3"/>
  <c r="E91" i="3" s="1"/>
  <c r="F91" i="3" s="1"/>
  <c r="G188" i="3"/>
  <c r="D158" i="3"/>
  <c r="E158" i="3" s="1"/>
  <c r="F158" i="3" s="1"/>
  <c r="G106" i="3"/>
  <c r="D323" i="3"/>
  <c r="E323" i="3" s="1"/>
  <c r="F323" i="3" s="1"/>
  <c r="G82" i="3"/>
  <c r="D252" i="3"/>
  <c r="E252" i="3" s="1"/>
  <c r="F252" i="3" s="1"/>
  <c r="D539" i="3"/>
  <c r="E539" i="3" s="1"/>
  <c r="F539" i="3" s="1"/>
  <c r="D94" i="3"/>
  <c r="E94" i="3" s="1"/>
  <c r="F94" i="3" s="1"/>
  <c r="G202" i="3"/>
  <c r="D192" i="3"/>
  <c r="E192" i="3" s="1"/>
  <c r="F192" i="3" s="1"/>
  <c r="G297" i="3"/>
  <c r="D387" i="3"/>
  <c r="E387" i="3" s="1"/>
  <c r="F387" i="3" s="1"/>
  <c r="G374" i="3"/>
  <c r="D447" i="3"/>
  <c r="E447" i="3" s="1"/>
  <c r="F447" i="3" s="1"/>
  <c r="D382" i="3"/>
  <c r="E382" i="3" s="1"/>
  <c r="F382" i="3" s="1"/>
  <c r="D506" i="3"/>
  <c r="E506" i="3" s="1"/>
  <c r="F506" i="3" s="1"/>
  <c r="D430" i="3"/>
  <c r="E430" i="3" s="1"/>
  <c r="F430" i="3" s="1"/>
  <c r="G72" i="3"/>
  <c r="G289" i="3"/>
  <c r="D530" i="3"/>
  <c r="E530" i="3" s="1"/>
  <c r="F530" i="3" s="1"/>
  <c r="G344" i="3"/>
  <c r="G394" i="3"/>
  <c r="G233" i="3"/>
  <c r="G534" i="3"/>
  <c r="G479" i="3"/>
  <c r="G389" i="3"/>
  <c r="D246" i="3"/>
  <c r="E246" i="3" s="1"/>
  <c r="F246" i="3" s="1"/>
  <c r="D258" i="3"/>
  <c r="E258" i="3" s="1"/>
  <c r="F258" i="3" s="1"/>
  <c r="D120" i="3"/>
  <c r="E120" i="3" s="1"/>
  <c r="F120" i="3" s="1"/>
  <c r="G498" i="3"/>
  <c r="G211" i="3"/>
  <c r="G473" i="3"/>
  <c r="D292" i="3"/>
  <c r="E292" i="3" s="1"/>
  <c r="F292" i="3" s="1"/>
  <c r="D470" i="3"/>
  <c r="E470" i="3" s="1"/>
  <c r="F470" i="3" s="1"/>
  <c r="D418" i="3"/>
  <c r="E418" i="3" s="1"/>
  <c r="F418" i="3" s="1"/>
  <c r="G391" i="3"/>
  <c r="D196" i="3"/>
  <c r="E196" i="3" s="1"/>
  <c r="F196" i="3" s="1"/>
  <c r="G496" i="3"/>
  <c r="G226" i="3"/>
  <c r="D160" i="3"/>
  <c r="E160" i="3" s="1"/>
  <c r="F160" i="3" s="1"/>
  <c r="D517" i="3"/>
  <c r="E517" i="3" s="1"/>
  <c r="F517" i="3" s="1"/>
  <c r="D488" i="3"/>
  <c r="E488" i="3" s="1"/>
  <c r="F488" i="3" s="1"/>
  <c r="G78" i="3"/>
  <c r="G328" i="3"/>
  <c r="D523" i="3"/>
  <c r="E523" i="3" s="1"/>
  <c r="F523" i="3" s="1"/>
  <c r="D259" i="3"/>
  <c r="E259" i="3" s="1"/>
  <c r="F259" i="3" s="1"/>
  <c r="D433" i="3"/>
  <c r="E433" i="3" s="1"/>
  <c r="F433" i="3" s="1"/>
  <c r="D471" i="3"/>
  <c r="E471" i="3" s="1"/>
  <c r="F471" i="3" s="1"/>
  <c r="D479" i="3"/>
  <c r="E479" i="3" s="1"/>
  <c r="F479" i="3" s="1"/>
  <c r="G98" i="3"/>
  <c r="D126" i="3"/>
  <c r="E126" i="3" s="1"/>
  <c r="F126" i="3" s="1"/>
  <c r="D144" i="3"/>
  <c r="E144" i="3" s="1"/>
  <c r="F144" i="3" s="1"/>
  <c r="D232" i="3"/>
  <c r="E232" i="3" s="1"/>
  <c r="F232" i="3" s="1"/>
  <c r="G146" i="3"/>
  <c r="D361" i="3"/>
  <c r="E361" i="3" s="1"/>
  <c r="F361" i="3" s="1"/>
  <c r="D527" i="3"/>
  <c r="E527" i="3" s="1"/>
  <c r="F527" i="3" s="1"/>
  <c r="G136" i="3"/>
  <c r="G224" i="3"/>
  <c r="D265" i="3"/>
  <c r="E265" i="3" s="1"/>
  <c r="F265" i="3" s="1"/>
  <c r="G462" i="3"/>
  <c r="G229" i="3"/>
  <c r="G91" i="3"/>
  <c r="G476" i="3"/>
  <c r="G457" i="3"/>
  <c r="G427" i="3"/>
  <c r="D384" i="3"/>
  <c r="E384" i="3" s="1"/>
  <c r="F384" i="3" s="1"/>
  <c r="D313" i="3"/>
  <c r="E313" i="3" s="1"/>
  <c r="F313" i="3" s="1"/>
  <c r="D317" i="3"/>
  <c r="E317" i="3" s="1"/>
  <c r="F317" i="3" s="1"/>
  <c r="G175" i="3"/>
  <c r="G69" i="3"/>
  <c r="D233" i="3"/>
  <c r="E233" i="3" s="1"/>
  <c r="F233" i="3" s="1"/>
  <c r="G65" i="3"/>
  <c r="D287" i="3"/>
  <c r="E287" i="3" s="1"/>
  <c r="F287" i="3" s="1"/>
  <c r="D116" i="3"/>
  <c r="E116" i="3" s="1"/>
  <c r="F116" i="3" s="1"/>
  <c r="D218" i="3"/>
  <c r="E218" i="3" s="1"/>
  <c r="F218" i="3" s="1"/>
  <c r="G339" i="3"/>
  <c r="G365" i="3"/>
  <c r="D392" i="3"/>
  <c r="E392" i="3" s="1"/>
  <c r="F392" i="3" s="1"/>
  <c r="D273" i="3"/>
  <c r="E273" i="3" s="1"/>
  <c r="F273" i="3" s="1"/>
  <c r="D72" i="3"/>
  <c r="E72" i="3" s="1"/>
  <c r="F72" i="3" s="1"/>
  <c r="D283" i="3"/>
  <c r="E283" i="3" s="1"/>
  <c r="F283" i="3" s="1"/>
  <c r="D477" i="3"/>
  <c r="E477" i="3" s="1"/>
  <c r="F477" i="3" s="1"/>
  <c r="D467" i="3"/>
  <c r="E467" i="3" s="1"/>
  <c r="F467" i="3" s="1"/>
  <c r="D101" i="3"/>
  <c r="E101" i="3" s="1"/>
  <c r="F101" i="3" s="1"/>
  <c r="D143" i="3"/>
  <c r="E143" i="3" s="1"/>
  <c r="F143" i="3" s="1"/>
  <c r="D93" i="3"/>
  <c r="E93" i="3" s="1"/>
  <c r="F93" i="3" s="1"/>
  <c r="G331" i="3"/>
  <c r="G333" i="3"/>
  <c r="D347" i="3"/>
  <c r="E347" i="3" s="1"/>
  <c r="F347" i="3" s="1"/>
  <c r="G178" i="3"/>
  <c r="G209" i="3"/>
  <c r="D373" i="3"/>
  <c r="E373" i="3" s="1"/>
  <c r="F373" i="3" s="1"/>
  <c r="G210" i="3"/>
  <c r="G164" i="3"/>
  <c r="G182" i="3"/>
  <c r="G321" i="3"/>
  <c r="G460" i="3"/>
  <c r="D416" i="3"/>
  <c r="E416" i="3" s="1"/>
  <c r="F416" i="3" s="1"/>
  <c r="D413" i="3"/>
  <c r="E413" i="3" s="1"/>
  <c r="F413" i="3" s="1"/>
  <c r="G377" i="3"/>
  <c r="D381" i="3"/>
  <c r="E381" i="3" s="1"/>
  <c r="F381" i="3" s="1"/>
  <c r="G115" i="3"/>
  <c r="G493" i="3"/>
  <c r="G423" i="3"/>
  <c r="G268" i="3"/>
  <c r="D153" i="3"/>
  <c r="E153" i="3" s="1"/>
  <c r="F153" i="3" s="1"/>
  <c r="D122" i="3"/>
  <c r="E122" i="3" s="1"/>
  <c r="F122" i="3" s="1"/>
  <c r="G392" i="3"/>
  <c r="D511" i="3"/>
  <c r="E511" i="3" s="1"/>
  <c r="F511" i="3" s="1"/>
  <c r="D206" i="3"/>
  <c r="E206" i="3" s="1"/>
  <c r="F206" i="3" s="1"/>
  <c r="D374" i="3"/>
  <c r="E374" i="3" s="1"/>
  <c r="F374" i="3" s="1"/>
  <c r="G217" i="3"/>
  <c r="G249" i="3"/>
  <c r="D236" i="3"/>
  <c r="E236" i="3" s="1"/>
  <c r="F236" i="3" s="1"/>
  <c r="G503" i="3"/>
  <c r="G405" i="3"/>
  <c r="G373" i="3"/>
  <c r="D449" i="3"/>
  <c r="E449" i="3" s="1"/>
  <c r="F449" i="3" s="1"/>
  <c r="D400" i="3"/>
  <c r="E400" i="3" s="1"/>
  <c r="F400" i="3" s="1"/>
  <c r="G340" i="3"/>
  <c r="D102" i="3"/>
  <c r="E102" i="3" s="1"/>
  <c r="F102" i="3" s="1"/>
  <c r="G148" i="3"/>
  <c r="D293" i="3"/>
  <c r="E293" i="3" s="1"/>
  <c r="F293" i="3" s="1"/>
  <c r="D484" i="3"/>
  <c r="E484" i="3" s="1"/>
  <c r="F484" i="3" s="1"/>
  <c r="G176" i="3"/>
  <c r="G439" i="3"/>
  <c r="D78" i="3"/>
  <c r="E78" i="3" s="1"/>
  <c r="F78" i="3" s="1"/>
  <c r="G529" i="3"/>
  <c r="G305" i="3"/>
  <c r="D306" i="3"/>
  <c r="E306" i="3" s="1"/>
  <c r="F306" i="3" s="1"/>
  <c r="D305" i="3"/>
  <c r="E305" i="3" s="1"/>
  <c r="F305" i="3" s="1"/>
  <c r="G417" i="3"/>
  <c r="D411" i="3"/>
  <c r="E411" i="3" s="1"/>
  <c r="F411" i="3" s="1"/>
  <c r="G312" i="3"/>
  <c r="D473" i="3"/>
  <c r="E473" i="3" s="1"/>
  <c r="F473" i="3" s="1"/>
  <c r="G532" i="3"/>
  <c r="D490" i="3"/>
  <c r="E490" i="3" s="1"/>
  <c r="F490" i="3" s="1"/>
  <c r="D536" i="3"/>
  <c r="E536" i="3" s="1"/>
  <c r="F536" i="3" s="1"/>
  <c r="G341" i="3"/>
  <c r="D151" i="3"/>
  <c r="E151" i="3" s="1"/>
  <c r="F151" i="3" s="1"/>
  <c r="D394" i="3"/>
  <c r="E394" i="3" s="1"/>
  <c r="F394" i="3" s="1"/>
  <c r="D345" i="3"/>
  <c r="E345" i="3" s="1"/>
  <c r="F345" i="3" s="1"/>
  <c r="D66" i="3"/>
  <c r="E66" i="3" s="1"/>
  <c r="F66" i="3" s="1"/>
  <c r="G381" i="3"/>
  <c r="G221" i="3"/>
  <c r="G483" i="3"/>
  <c r="G425" i="3"/>
  <c r="G403" i="3"/>
  <c r="G400" i="3"/>
  <c r="D170" i="3"/>
  <c r="E170" i="3" s="1"/>
  <c r="F170" i="3" s="1"/>
  <c r="G382" i="3"/>
  <c r="D194" i="3"/>
  <c r="E194" i="3" s="1"/>
  <c r="F194" i="3" s="1"/>
  <c r="D410" i="3"/>
  <c r="E410" i="3" s="1"/>
  <c r="F410" i="3" s="1"/>
  <c r="D513" i="3"/>
  <c r="E513" i="3" s="1"/>
  <c r="F513" i="3" s="1"/>
  <c r="G96" i="3"/>
  <c r="G450" i="3"/>
  <c r="D397" i="3"/>
  <c r="E397" i="3" s="1"/>
  <c r="F397" i="3" s="1"/>
  <c r="D450" i="3"/>
  <c r="E450" i="3" s="1"/>
  <c r="F450" i="3" s="1"/>
  <c r="D201" i="3"/>
  <c r="E201" i="3" s="1"/>
  <c r="F201" i="3" s="1"/>
  <c r="D532" i="3"/>
  <c r="E532" i="3" s="1"/>
  <c r="F532" i="3" s="1"/>
  <c r="D226" i="3"/>
  <c r="E226" i="3" s="1"/>
  <c r="F226" i="3" s="1"/>
  <c r="G342" i="3"/>
  <c r="G76" i="3"/>
  <c r="G307" i="3"/>
  <c r="G379" i="3"/>
  <c r="G303" i="3"/>
  <c r="G111" i="3"/>
  <c r="D257" i="3"/>
  <c r="E257" i="3" s="1"/>
  <c r="F257" i="3" s="1"/>
  <c r="D404" i="3"/>
  <c r="E404" i="3" s="1"/>
  <c r="F404" i="3" s="1"/>
  <c r="D131" i="3"/>
  <c r="E131" i="3" s="1"/>
  <c r="F131" i="3" s="1"/>
  <c r="D181" i="3"/>
  <c r="E181" i="3" s="1"/>
  <c r="F181" i="3" s="1"/>
  <c r="G149" i="3"/>
  <c r="G193" i="3"/>
  <c r="D486" i="3"/>
  <c r="E486" i="3" s="1"/>
  <c r="F486" i="3" s="1"/>
  <c r="G469" i="3"/>
  <c r="D487" i="3"/>
  <c r="E487" i="3" s="1"/>
  <c r="F487" i="3" s="1"/>
  <c r="G309" i="3"/>
  <c r="D346" i="3"/>
  <c r="E346" i="3" s="1"/>
  <c r="F346" i="3" s="1"/>
  <c r="G507" i="3"/>
  <c r="G88" i="3"/>
  <c r="G139" i="3"/>
  <c r="G235" i="3"/>
  <c r="D355" i="3"/>
  <c r="E355" i="3" s="1"/>
  <c r="F355" i="3" s="1"/>
  <c r="D203" i="3"/>
  <c r="E203" i="3" s="1"/>
  <c r="F203" i="3" s="1"/>
  <c r="D77" i="3"/>
  <c r="E77" i="3" s="1"/>
  <c r="F77" i="3" s="1"/>
  <c r="G174" i="3"/>
  <c r="G251" i="3"/>
  <c r="G440" i="3"/>
  <c r="D342" i="3"/>
  <c r="E342" i="3" s="1"/>
  <c r="F342" i="3" s="1"/>
  <c r="G244" i="3"/>
  <c r="G263" i="3"/>
  <c r="G261" i="3"/>
  <c r="G107" i="3"/>
  <c r="D182" i="3"/>
  <c r="E182" i="3" s="1"/>
  <c r="F182" i="3" s="1"/>
  <c r="D104" i="3"/>
  <c r="E104" i="3" s="1"/>
  <c r="F104" i="3" s="1"/>
  <c r="G162" i="3"/>
  <c r="D108" i="3"/>
  <c r="E108" i="3" s="1"/>
  <c r="F108" i="3" s="1"/>
  <c r="G280" i="3"/>
  <c r="D277" i="3"/>
  <c r="E277" i="3" s="1"/>
  <c r="F277" i="3" s="1"/>
  <c r="D525" i="3"/>
  <c r="E525" i="3" s="1"/>
  <c r="F525" i="3" s="1"/>
  <c r="D245" i="3"/>
  <c r="E245" i="3" s="1"/>
  <c r="F245" i="3" s="1"/>
  <c r="G367" i="3"/>
  <c r="G334" i="3"/>
  <c r="G190" i="3"/>
  <c r="D476" i="3"/>
  <c r="E476" i="3" s="1"/>
  <c r="F476" i="3" s="1"/>
  <c r="D538" i="3"/>
  <c r="E538" i="3" s="1"/>
  <c r="F538" i="3" s="1"/>
  <c r="D65" i="3"/>
  <c r="E65" i="3" s="1"/>
  <c r="F65" i="3" s="1"/>
  <c r="D242" i="3"/>
  <c r="E242" i="3" s="1"/>
  <c r="F242" i="3" s="1"/>
  <c r="D328" i="3"/>
  <c r="E328" i="3" s="1"/>
  <c r="F328" i="3" s="1"/>
  <c r="D518" i="3"/>
  <c r="E518" i="3" s="1"/>
  <c r="F518" i="3" s="1"/>
  <c r="G481" i="3"/>
  <c r="D376" i="3"/>
  <c r="E376" i="3" s="1"/>
  <c r="F376" i="3" s="1"/>
  <c r="D171" i="3"/>
  <c r="E171" i="3" s="1"/>
  <c r="F171" i="3" s="1"/>
  <c r="G279" i="3"/>
  <c r="D150" i="3"/>
  <c r="E150" i="3" s="1"/>
  <c r="F150" i="3" s="1"/>
  <c r="G230" i="3"/>
  <c r="D142" i="3"/>
  <c r="E142" i="3" s="1"/>
  <c r="F142" i="3" s="1"/>
  <c r="G368" i="3"/>
  <c r="D90" i="3"/>
  <c r="E90" i="3" s="1"/>
  <c r="F90" i="3" s="1"/>
  <c r="G168" i="3"/>
  <c r="D187" i="3"/>
  <c r="E187" i="3" s="1"/>
  <c r="F187" i="3" s="1"/>
  <c r="G172" i="3"/>
  <c r="G140" i="3"/>
  <c r="D253" i="3"/>
  <c r="E253" i="3" s="1"/>
  <c r="F253" i="3" s="1"/>
  <c r="D318" i="3"/>
  <c r="E318" i="3" s="1"/>
  <c r="F318" i="3" s="1"/>
  <c r="D535" i="3"/>
  <c r="E535" i="3" s="1"/>
  <c r="F535" i="3" s="1"/>
  <c r="G315" i="3"/>
  <c r="G173" i="3"/>
  <c r="G156" i="3"/>
  <c r="G103" i="3"/>
  <c r="G290" i="3"/>
  <c r="D300" i="3"/>
  <c r="E300" i="3" s="1"/>
  <c r="F300" i="3" s="1"/>
  <c r="D389" i="3"/>
  <c r="E389" i="3" s="1"/>
  <c r="F389" i="3" s="1"/>
  <c r="G270" i="3"/>
  <c r="G355" i="3"/>
  <c r="G258" i="3"/>
  <c r="D162" i="3"/>
  <c r="E162" i="3" s="1"/>
  <c r="F162" i="3" s="1"/>
  <c r="D243" i="3"/>
  <c r="E243" i="3" s="1"/>
  <c r="F243" i="3" s="1"/>
  <c r="D457" i="3"/>
  <c r="E457" i="3" s="1"/>
  <c r="F457" i="3" s="1"/>
  <c r="D281" i="3"/>
  <c r="E281" i="3" s="1"/>
  <c r="F281" i="3" s="1"/>
  <c r="D250" i="3"/>
  <c r="E250" i="3" s="1"/>
  <c r="F250" i="3" s="1"/>
  <c r="G318" i="3"/>
  <c r="D98" i="3"/>
  <c r="E98" i="3" s="1"/>
  <c r="F98" i="3" s="1"/>
  <c r="G114" i="3"/>
  <c r="G141" i="3"/>
  <c r="G273" i="3"/>
  <c r="D369" i="3"/>
  <c r="E369" i="3" s="1"/>
  <c r="F369" i="3" s="1"/>
  <c r="G180" i="3"/>
  <c r="D496" i="3"/>
  <c r="E496" i="3" s="1"/>
  <c r="F496" i="3" s="1"/>
  <c r="G414" i="3"/>
  <c r="G212" i="3"/>
  <c r="D276" i="3"/>
  <c r="E276" i="3" s="1"/>
  <c r="F276" i="3" s="1"/>
  <c r="G486" i="3"/>
  <c r="D386" i="3"/>
  <c r="E386" i="3" s="1"/>
  <c r="F386" i="3" s="1"/>
  <c r="D223" i="3"/>
  <c r="E223" i="3" s="1"/>
  <c r="F223" i="3" s="1"/>
  <c r="G112" i="3"/>
  <c r="G227" i="3"/>
  <c r="D254" i="3"/>
  <c r="E254" i="3" s="1"/>
  <c r="F254" i="3" s="1"/>
  <c r="G426" i="3"/>
  <c r="D341" i="3"/>
  <c r="E341" i="3" s="1"/>
  <c r="F341" i="3" s="1"/>
  <c r="G158" i="3"/>
  <c r="G300" i="3"/>
  <c r="D348" i="3"/>
  <c r="E348" i="3" s="1"/>
  <c r="F348" i="3" s="1"/>
  <c r="G127" i="3"/>
  <c r="G199" i="3"/>
  <c r="D307" i="3"/>
  <c r="E307" i="3" s="1"/>
  <c r="F307" i="3" s="1"/>
  <c r="G247" i="3"/>
  <c r="D327" i="3"/>
  <c r="E327" i="3" s="1"/>
  <c r="F327" i="3" s="1"/>
  <c r="G171" i="3"/>
  <c r="G441" i="3"/>
  <c r="D308" i="3"/>
  <c r="E308" i="3" s="1"/>
  <c r="F308" i="3" s="1"/>
  <c r="G527" i="3"/>
  <c r="G117" i="3"/>
  <c r="D442" i="3"/>
  <c r="E442" i="3" s="1"/>
  <c r="F442" i="3" s="1"/>
  <c r="G531" i="3"/>
  <c r="G494" i="3"/>
  <c r="D137" i="3"/>
  <c r="E137" i="3" s="1"/>
  <c r="F137" i="3" s="1"/>
  <c r="G246" i="3"/>
  <c r="G220" i="3"/>
  <c r="D260" i="3"/>
  <c r="E260" i="3" s="1"/>
  <c r="F260" i="3" s="1"/>
  <c r="D474" i="3"/>
  <c r="E474" i="3" s="1"/>
  <c r="F474" i="3" s="1"/>
  <c r="D240" i="3"/>
  <c r="E240" i="3" s="1"/>
  <c r="F240" i="3" s="1"/>
  <c r="D227" i="3"/>
  <c r="E227" i="3" s="1"/>
  <c r="F227" i="3" s="1"/>
  <c r="G102" i="3"/>
  <c r="D495" i="3"/>
  <c r="E495" i="3" s="1"/>
  <c r="F495" i="3" s="1"/>
  <c r="D274" i="3"/>
  <c r="E274" i="3" s="1"/>
  <c r="F274" i="3" s="1"/>
  <c r="G197" i="3"/>
  <c r="D136" i="3"/>
  <c r="E136" i="3" s="1"/>
  <c r="F136" i="3" s="1"/>
  <c r="G350" i="3"/>
  <c r="G533" i="3"/>
  <c r="D319" i="3"/>
  <c r="E319" i="3" s="1"/>
  <c r="F319" i="3" s="1"/>
  <c r="G222" i="3"/>
  <c r="G129" i="3"/>
  <c r="D336" i="3"/>
  <c r="E336" i="3" s="1"/>
  <c r="F336" i="3" s="1"/>
  <c r="D385" i="3"/>
  <c r="E385" i="3" s="1"/>
  <c r="F385" i="3" s="1"/>
  <c r="D105" i="3"/>
  <c r="E105" i="3" s="1"/>
  <c r="F105" i="3" s="1"/>
  <c r="G490" i="3"/>
  <c r="G274" i="3"/>
  <c r="G118" i="3"/>
  <c r="D320" i="3"/>
  <c r="E320" i="3" s="1"/>
  <c r="F320" i="3" s="1"/>
  <c r="D462" i="3"/>
  <c r="E462" i="3" s="1"/>
  <c r="F462" i="3" s="1"/>
  <c r="G500" i="3"/>
  <c r="D167" i="3"/>
  <c r="E167" i="3" s="1"/>
  <c r="F167" i="3" s="1"/>
  <c r="G142" i="3"/>
  <c r="D155" i="3"/>
  <c r="E155" i="3" s="1"/>
  <c r="F155" i="3" s="1"/>
  <c r="G285" i="3"/>
  <c r="G354" i="3"/>
  <c r="G214" i="3"/>
  <c r="G77" i="3"/>
  <c r="G410" i="3"/>
  <c r="G145" i="3"/>
  <c r="D95" i="3"/>
  <c r="E95" i="3" s="1"/>
  <c r="F95" i="3" s="1"/>
  <c r="D86" i="3"/>
  <c r="E86" i="3" s="1"/>
  <c r="F86" i="3" s="1"/>
  <c r="D472" i="3"/>
  <c r="E472" i="3" s="1"/>
  <c r="F472" i="3" s="1"/>
  <c r="D475" i="3"/>
  <c r="E475" i="3" s="1"/>
  <c r="F475" i="3" s="1"/>
  <c r="D168" i="3"/>
  <c r="E168" i="3" s="1"/>
  <c r="F168" i="3" s="1"/>
  <c r="D87" i="3"/>
  <c r="E87" i="3" s="1"/>
  <c r="F87" i="3" s="1"/>
  <c r="D395" i="3"/>
  <c r="E395" i="3" s="1"/>
  <c r="F395" i="3" s="1"/>
  <c r="D75" i="3"/>
  <c r="E75" i="3" s="1"/>
  <c r="F75" i="3" s="1"/>
  <c r="G208" i="3"/>
  <c r="G512" i="3"/>
  <c r="G431" i="3"/>
  <c r="D480" i="3"/>
  <c r="E480" i="3" s="1"/>
  <c r="F480" i="3" s="1"/>
  <c r="D338" i="3"/>
  <c r="E338" i="3" s="1"/>
  <c r="F338" i="3" s="1"/>
  <c r="D99" i="3"/>
  <c r="E99" i="3" s="1"/>
  <c r="F99" i="3" s="1"/>
  <c r="D445" i="3"/>
  <c r="E445" i="3" s="1"/>
  <c r="F445" i="3" s="1"/>
  <c r="G449" i="3"/>
  <c r="D440" i="3"/>
  <c r="E440" i="3" s="1"/>
  <c r="F440" i="3" s="1"/>
  <c r="G388" i="3"/>
  <c r="G99" i="3"/>
  <c r="D247" i="3"/>
  <c r="E247" i="3" s="1"/>
  <c r="F247" i="3" s="1"/>
  <c r="D354" i="3"/>
  <c r="E354" i="3" s="1"/>
  <c r="F354" i="3" s="1"/>
  <c r="C33" i="3"/>
  <c r="AX34" i="3" s="1"/>
  <c r="S32" i="3" s="1"/>
  <c r="D520" i="3"/>
  <c r="E520" i="3" s="1"/>
  <c r="F520" i="3" s="1"/>
  <c r="D468" i="3"/>
  <c r="E468" i="3" s="1"/>
  <c r="F468" i="3" s="1"/>
  <c r="G519" i="3"/>
  <c r="D337" i="3"/>
  <c r="E337" i="3" s="1"/>
  <c r="F337" i="3" s="1"/>
  <c r="D186" i="3"/>
  <c r="E186" i="3" s="1"/>
  <c r="F186" i="3" s="1"/>
  <c r="D109" i="3"/>
  <c r="E109" i="3" s="1"/>
  <c r="F109" i="3" s="1"/>
  <c r="D299" i="3"/>
  <c r="E299" i="3" s="1"/>
  <c r="F299" i="3" s="1"/>
  <c r="G484" i="3"/>
  <c r="G306" i="3"/>
  <c r="D481" i="3"/>
  <c r="E481" i="3" s="1"/>
  <c r="F481" i="3" s="1"/>
  <c r="D100" i="3"/>
  <c r="E100" i="3" s="1"/>
  <c r="F100" i="3" s="1"/>
  <c r="G480" i="3"/>
  <c r="G444" i="3"/>
  <c r="D70" i="3"/>
  <c r="E70" i="3" s="1"/>
  <c r="F70" i="3" s="1"/>
  <c r="G467" i="3"/>
  <c r="G95" i="3"/>
  <c r="D303" i="3"/>
  <c r="E303" i="3" s="1"/>
  <c r="F303" i="3" s="1"/>
  <c r="D106" i="3"/>
  <c r="E106" i="3" s="1"/>
  <c r="F106" i="3" s="1"/>
  <c r="D180" i="3"/>
  <c r="E180" i="3" s="1"/>
  <c r="F180" i="3" s="1"/>
  <c r="G67" i="3"/>
  <c r="G159" i="3"/>
  <c r="D190" i="3"/>
  <c r="E190" i="3" s="1"/>
  <c r="F190" i="3" s="1"/>
  <c r="G380" i="3"/>
  <c r="D204" i="3"/>
  <c r="E204" i="3" s="1"/>
  <c r="F204" i="3" s="1"/>
  <c r="D377" i="3"/>
  <c r="E377" i="3" s="1"/>
  <c r="F377" i="3" s="1"/>
  <c r="G471" i="3"/>
  <c r="G113" i="3"/>
  <c r="D225" i="3"/>
  <c r="E225" i="3" s="1"/>
  <c r="F225" i="3" s="1"/>
  <c r="G266" i="3"/>
  <c r="D458" i="3"/>
  <c r="E458" i="3" s="1"/>
  <c r="F458" i="3" s="1"/>
  <c r="G219" i="3"/>
  <c r="G475" i="3"/>
  <c r="G177" i="3"/>
  <c r="G502" i="3"/>
  <c r="D356" i="3"/>
  <c r="E356" i="3" s="1"/>
  <c r="F356" i="3" s="1"/>
  <c r="D431" i="3"/>
  <c r="E431" i="3" s="1"/>
  <c r="F431" i="3" s="1"/>
  <c r="G116" i="3"/>
  <c r="G100" i="3"/>
  <c r="D412" i="3"/>
  <c r="E412" i="3" s="1"/>
  <c r="F412" i="3" s="1"/>
  <c r="D177" i="3"/>
  <c r="E177" i="3" s="1"/>
  <c r="F177" i="3" s="1"/>
  <c r="G384" i="3"/>
  <c r="E32" i="3" l="1"/>
  <c r="D32" i="3"/>
  <c r="K32" i="3"/>
  <c r="N32" i="3"/>
  <c r="R32" i="3"/>
  <c r="H32" i="3"/>
  <c r="I32" i="3"/>
  <c r="M32" i="3"/>
  <c r="L32" i="3"/>
  <c r="G32" i="3"/>
  <c r="O32" i="3"/>
  <c r="P32" i="3"/>
  <c r="Q32" i="3"/>
  <c r="F32" i="3"/>
  <c r="J32" i="3"/>
  <c r="C36" i="3" l="1"/>
  <c r="D31" i="6" l="1"/>
  <c r="C33" i="6" s="1"/>
  <c r="F32" i="6" l="1"/>
  <c r="M32" i="6"/>
  <c r="AX34" i="6"/>
  <c r="S32" i="6" s="1"/>
  <c r="Q32" i="6"/>
  <c r="E32" i="6"/>
  <c r="H32" i="6"/>
  <c r="I32" i="6"/>
  <c r="O32" i="6"/>
  <c r="J32" i="6"/>
  <c r="P32" i="6"/>
  <c r="N32" i="6"/>
  <c r="G32" i="6"/>
  <c r="R32" i="6"/>
  <c r="K32" i="6"/>
  <c r="L32" i="6"/>
  <c r="D3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<sst xmlns="http://schemas.openxmlformats.org/spreadsheetml/2006/main" count="466" uniqueCount="185">
  <si>
    <t>Access Point</t>
  </si>
  <si>
    <t>X</t>
  </si>
  <si>
    <t>Y</t>
  </si>
  <si>
    <t>Sensing Node</t>
  </si>
  <si>
    <t>d1</t>
  </si>
  <si>
    <t>d2</t>
  </si>
  <si>
    <t>d3</t>
  </si>
  <si>
    <t>d4</t>
  </si>
  <si>
    <t>Simulation Time</t>
  </si>
  <si>
    <t>T</t>
  </si>
  <si>
    <t>D</t>
  </si>
  <si>
    <t>Psucc</t>
  </si>
  <si>
    <t>M</t>
  </si>
  <si>
    <t>N</t>
  </si>
  <si>
    <t>Number of Reached Access Points</t>
  </si>
  <si>
    <t>m</t>
  </si>
  <si>
    <t>s</t>
  </si>
  <si>
    <t>Number of Empty Messages</t>
  </si>
  <si>
    <t>Number of Duplicates</t>
  </si>
  <si>
    <t>Number of Isolated Sensing Nodes</t>
  </si>
  <si>
    <t>Mean Number of Successfully Delivered Messages</t>
  </si>
  <si>
    <r>
      <t>Number of Failed Receptions (</t>
    </r>
    <r>
      <rPr>
        <i/>
        <sz val="11"/>
        <color theme="1"/>
        <rFont val="Calibri"/>
        <family val="2"/>
        <scheme val="minor"/>
      </rPr>
      <t>approximation</t>
    </r>
    <r>
      <rPr>
        <sz val="11"/>
        <color theme="1"/>
        <rFont val="Calibri"/>
        <family val="2"/>
        <scheme val="minor"/>
      </rPr>
      <t>)</t>
    </r>
  </si>
  <si>
    <t>Checks</t>
  </si>
  <si>
    <t>Should be:</t>
  </si>
  <si>
    <t>Value</t>
  </si>
  <si>
    <t>Number of Circulating Messages</t>
  </si>
  <si>
    <t>Status</t>
  </si>
  <si>
    <t>Number of messages that has not been duplicated</t>
  </si>
  <si>
    <t>Number of Sended Messages by one single Sensing Node</t>
  </si>
  <si>
    <t>Total Number of Sended Messages</t>
  </si>
  <si>
    <t>I</t>
  </si>
  <si>
    <t>A</t>
  </si>
  <si>
    <t>B</t>
  </si>
  <si>
    <t>C</t>
  </si>
  <si>
    <t>Position</t>
  </si>
  <si>
    <t>Mean</t>
  </si>
  <si>
    <t>AB</t>
  </si>
  <si>
    <t>AC</t>
  </si>
  <si>
    <t>AD</t>
  </si>
  <si>
    <t>BC</t>
  </si>
  <si>
    <t>BD</t>
  </si>
  <si>
    <t>CD</t>
  </si>
  <si>
    <t>ABC</t>
  </si>
  <si>
    <t>ABD</t>
  </si>
  <si>
    <t>BCD</t>
  </si>
  <si>
    <t>ACD</t>
  </si>
  <si>
    <t>ABCD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</si>
  <si>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</si>
  <si>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</si>
  <si>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</si>
  <si>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</si>
  <si>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</si>
  <si>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</si>
  <si>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</si>
  <si>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</si>
  <si>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</si>
  <si>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</si>
  <si>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</si>
  <si>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</si>
  <si>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</si>
  <si>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</si>
  <si>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</si>
  <si>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</si>
  <si>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</si>
  <si>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</si>
  <si>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</si>
  <si>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</si>
  <si>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</si>
  <si>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</si>
  <si>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</si>
  <si>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</si>
  <si>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</si>
  <si>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</si>
  <si>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</si>
  <si>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</si>
  <si>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</si>
  <si>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</si>
  <si>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How the access point spwn point is generated</t>
  </si>
  <si>
    <t>Quality of the receiver of the access point</t>
  </si>
  <si>
    <t>Trasmission range of a sensing node</t>
  </si>
  <si>
    <t>Number of Access Point (coverage)</t>
  </si>
  <si>
    <t>N = 1000</t>
  </si>
  <si>
    <t>T = 200ms</t>
  </si>
  <si>
    <t>variable</t>
  </si>
  <si>
    <t>random</t>
  </si>
  <si>
    <t>Sum</t>
  </si>
  <si>
    <t>Mean (qi)</t>
  </si>
  <si>
    <t>Variation</t>
  </si>
  <si>
    <t>Ssq</t>
  </si>
  <si>
    <t>yi - ym</t>
  </si>
  <si>
    <t>SSt</t>
  </si>
  <si>
    <t>Ssi = n * r * q(i)^2</t>
  </si>
  <si>
    <t>Sse</t>
  </si>
  <si>
    <t>Check (Must be 1)</t>
  </si>
  <si>
    <t>Data</t>
  </si>
  <si>
    <t>Rank</t>
  </si>
  <si>
    <t>Perc</t>
  </si>
  <si>
    <t>Norm</t>
  </si>
  <si>
    <t>Data Quantile</t>
  </si>
  <si>
    <t>Residual</t>
  </si>
  <si>
    <t>Mean value of the Row</t>
  </si>
  <si>
    <t>QQ Plot</t>
  </si>
  <si>
    <t>Calculations</t>
  </si>
  <si>
    <t>Error Variation</t>
  </si>
  <si>
    <t>Mean of The Row</t>
  </si>
  <si>
    <t>n*r</t>
  </si>
  <si>
    <t>n</t>
  </si>
  <si>
    <t>r</t>
  </si>
  <si>
    <t>H = L</t>
  </si>
  <si>
    <t>H</t>
  </si>
  <si>
    <t>M = 140</t>
  </si>
  <si>
    <t>Max Speed</t>
  </si>
  <si>
    <t>Vmax</t>
  </si>
  <si>
    <t>Mean of the Residuals</t>
  </si>
  <si>
    <t>Ripetition Number</t>
  </si>
  <si>
    <t>Residual Num</t>
  </si>
  <si>
    <t>Mean Num</t>
  </si>
  <si>
    <t xml:space="preserve">Alpha </t>
  </si>
  <si>
    <t>Confidence Interval</t>
  </si>
  <si>
    <t>Media</t>
  </si>
  <si>
    <t>Dev Std</t>
  </si>
  <si>
    <t>CI</t>
  </si>
  <si>
    <t>Neg CI</t>
  </si>
  <si>
    <t>Residuals</t>
  </si>
  <si>
    <t>Mean Residuals</t>
  </si>
  <si>
    <t>Calcoli</t>
  </si>
  <si>
    <t>Ssi</t>
  </si>
  <si>
    <t>Media Log</t>
  </si>
  <si>
    <t>Sample Variance</t>
  </si>
  <si>
    <t>Sample Standard Devation</t>
  </si>
  <si>
    <t>Chosen Percentile</t>
  </si>
  <si>
    <t xml:space="preserve"> H + D</t>
  </si>
  <si>
    <t>H + Psucc</t>
  </si>
  <si>
    <t>H + Vmax</t>
  </si>
  <si>
    <t>D + Psucc</t>
  </si>
  <si>
    <t>D+ Vmax</t>
  </si>
  <si>
    <t>Psucc + Vmax</t>
  </si>
  <si>
    <t>H + D + Psucc</t>
  </si>
  <si>
    <t>H + D + Vmax</t>
  </si>
  <si>
    <t>H + Psucc + Vmax</t>
  </si>
  <si>
    <t>D + Psucc + Vmax</t>
  </si>
  <si>
    <t>All</t>
  </si>
  <si>
    <t>Ripetizione 1</t>
  </si>
  <si>
    <t>Ripetizione 2</t>
  </si>
  <si>
    <t>Ripetizione 3</t>
  </si>
  <si>
    <t>Ripetizione 4</t>
  </si>
  <si>
    <t>Ripetizione 5</t>
  </si>
  <si>
    <t>Ripetizione 6</t>
  </si>
  <si>
    <t>Ripetizione 7</t>
  </si>
  <si>
    <t>Ripetizione 8</t>
  </si>
  <si>
    <t>Ripetizione 9</t>
  </si>
  <si>
    <t>Ripetizione 10</t>
  </si>
  <si>
    <t>Ripetizione 11</t>
  </si>
  <si>
    <t>Ripetizione 12</t>
  </si>
  <si>
    <t>Ripetizione 13</t>
  </si>
  <si>
    <t>Ripetizione 14</t>
  </si>
  <si>
    <t>Ripetizione 15</t>
  </si>
  <si>
    <t>Ripetizione 16</t>
  </si>
  <si>
    <t>Ripetizione 17</t>
  </si>
  <si>
    <t>Ripetizione 18</t>
  </si>
  <si>
    <t>Ripetizione 19</t>
  </si>
  <si>
    <t>Ripetizione 20</t>
  </si>
  <si>
    <t>Ripetizione 21</t>
  </si>
  <si>
    <t>Ripetizione 22</t>
  </si>
  <si>
    <t>Ripetizione 23</t>
  </si>
  <si>
    <t>Ripetizione 24</t>
  </si>
  <si>
    <t>Ripetizione 25</t>
  </si>
  <si>
    <t>Ripetizione 26</t>
  </si>
  <si>
    <t>Ripetizione 27</t>
  </si>
  <si>
    <t>Ripetizione 28</t>
  </si>
  <si>
    <t>Ripetizione 29</t>
  </si>
  <si>
    <t>Ripetizione 30</t>
  </si>
  <si>
    <t>Var e</t>
  </si>
  <si>
    <t>formula</t>
  </si>
  <si>
    <t>Alpha</t>
  </si>
  <si>
    <t>t_alpha</t>
  </si>
  <si>
    <t>R</t>
  </si>
  <si>
    <t>Confidence Intervals</t>
  </si>
  <si>
    <t>Average Duplicates Number per Message</t>
  </si>
  <si>
    <t>Standard Deviation</t>
  </si>
  <si>
    <t>Mediana</t>
  </si>
  <si>
    <t>Moda</t>
  </si>
  <si>
    <t>Ordered Statistic</t>
  </si>
  <si>
    <t>Normal q</t>
  </si>
  <si>
    <t>Quantile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</si>
</sst>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"/>
    <numFmt numFmtId="165" formatCode="0.000000%"/>
    <numFmt numFmtId="166" formatCode="0.0000000000"/>
    <numFmt numFmtId="167" formatCode="0.0000"/>
    <numFmt numFmtId="168" formatCode="0.00000000"/>
    <numFmt numFmtId="169" formatCode="0.00000000%"/>
    <numFmt numFmtId="170" formatCode="0.000000000%"/>
    <numFmt numFmtId="171" formatCode="0.00000%"/>
    <numFmt numFmtId="172" formatCode="0.000%"/>
    <numFmt numFmtId="173" formatCode="0.0000%"/>
    <numFmt numFmtId="174" formatCode="0.0%"/>
    <numFmt numFmtId="175" formatCode="0.00000"/>
  </numFmts>
  <fonts count="2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28" borderId="0" applyNumberFormat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31" borderId="19" applyNumberFormat="0" applyAlignment="0" applyProtection="0"/>
    <xf numFmtId="0" fontId="17" fillId="32" borderId="20" applyNumberFormat="0" applyAlignment="0" applyProtection="0"/>
    <xf numFmtId="0" fontId="18" fillId="32" borderId="19" applyNumberFormat="0" applyAlignment="0" applyProtection="0"/>
    <xf numFmtId="0" fontId="19" fillId="0" borderId="21" applyNumberFormat="0" applyFill="0" applyAlignment="0" applyProtection="0"/>
    <xf numFmtId="0" fontId="20" fillId="33" borderId="22" applyNumberFormat="0" applyAlignment="0" applyProtection="0"/>
    <xf numFmtId="0" fontId="21" fillId="0" borderId="0" applyNumberFormat="0" applyFill="0" applyBorder="0" applyAlignment="0" applyProtection="0"/>
    <xf numFmtId="0" fontId="2" fillId="34" borderId="23" applyNumberFormat="0" applyFont="0" applyAlignment="0" applyProtection="0"/>
    <xf numFmtId="0" fontId="22" fillId="0" borderId="0" applyNumberFormat="0" applyFill="0" applyBorder="0" applyAlignment="0" applyProtection="0"/>
    <xf numFmtId="0" fontId="3" fillId="0" borderId="24" applyNumberFormat="0" applyFill="0" applyAlignment="0" applyProtection="0"/>
    <xf numFmtId="0" fontId="23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3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3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3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3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4" borderId="0" applyNumberFormat="0" applyBorder="0" applyAlignment="0" applyProtection="0"/>
    <xf numFmtId="0" fontId="23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58" borderId="0" applyNumberFormat="0" applyBorder="0" applyAlignment="0" applyProtection="0"/>
  </cellStyleXfs>
  <cellXfs count="15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2" fontId="0" fillId="3" borderId="3" xfId="0" applyNumberFormat="1" applyFill="1" applyBorder="1" applyAlignment="1">
      <alignment horizontal="left"/>
    </xf>
    <xf numFmtId="2" fontId="0" fillId="3" borderId="2" xfId="0" applyNumberFormat="1" applyFill="1" applyBorder="1" applyAlignment="1">
      <alignment horizontal="right"/>
    </xf>
    <xf numFmtId="1" fontId="0" fillId="7" borderId="1" xfId="0" applyNumberFormat="1" applyFill="1" applyBorder="1"/>
    <xf numFmtId="1" fontId="0" fillId="0" borderId="0" xfId="0" applyNumberFormat="1"/>
    <xf numFmtId="0" fontId="0" fillId="9" borderId="1" xfId="0" applyFill="1" applyBorder="1" applyAlignment="1">
      <alignment horizontal="left"/>
    </xf>
    <xf numFmtId="0" fontId="0" fillId="10" borderId="1" xfId="0" applyFill="1" applyBorder="1"/>
    <xf numFmtId="1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7" borderId="1" xfId="0" applyFill="1" applyBorder="1"/>
    <xf numFmtId="0" fontId="3" fillId="16" borderId="1" xfId="0" applyFont="1" applyFill="1" applyBorder="1"/>
    <xf numFmtId="0" fontId="3" fillId="1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1" fontId="0" fillId="13" borderId="1" xfId="0" applyNumberFormat="1" applyFill="1" applyBorder="1"/>
    <xf numFmtId="0" fontId="0" fillId="13" borderId="1" xfId="0" applyFill="1" applyBorder="1"/>
    <xf numFmtId="0" fontId="0" fillId="7" borderId="1" xfId="0" applyFill="1" applyBorder="1"/>
    <xf numFmtId="165" fontId="3" fillId="2" borderId="1" xfId="1" applyNumberFormat="1" applyFont="1" applyFill="1" applyBorder="1"/>
    <xf numFmtId="0" fontId="3" fillId="22" borderId="1" xfId="0" applyFont="1" applyFill="1" applyBorder="1"/>
    <xf numFmtId="0" fontId="3" fillId="18" borderId="2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16" borderId="1" xfId="0" applyFont="1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11" fontId="0" fillId="17" borderId="1" xfId="0" applyNumberFormat="1" applyFill="1" applyBorder="1"/>
    <xf numFmtId="166" fontId="0" fillId="17" borderId="1" xfId="0" applyNumberFormat="1" applyFill="1" applyBorder="1"/>
    <xf numFmtId="0" fontId="4" fillId="0" borderId="0" xfId="0" applyFont="1"/>
    <xf numFmtId="0" fontId="0" fillId="7" borderId="2" xfId="0" applyFill="1" applyBorder="1"/>
    <xf numFmtId="0" fontId="3" fillId="20" borderId="1" xfId="0" applyFont="1" applyFill="1" applyBorder="1"/>
    <xf numFmtId="0" fontId="0" fillId="19" borderId="1" xfId="0" applyFill="1" applyBorder="1"/>
    <xf numFmtId="0" fontId="0" fillId="10" borderId="13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1" fontId="0" fillId="17" borderId="1" xfId="0" applyNumberFormat="1" applyFill="1" applyBorder="1" applyAlignment="1">
      <alignment horizontal="left"/>
    </xf>
    <xf numFmtId="165" fontId="3" fillId="2" borderId="1" xfId="1" applyNumberFormat="1" applyFont="1" applyFill="1" applyBorder="1" applyAlignment="1">
      <alignment horizontal="center"/>
    </xf>
    <xf numFmtId="165" fontId="3" fillId="6" borderId="1" xfId="1" applyNumberFormat="1" applyFont="1" applyFill="1" applyBorder="1" applyAlignment="1">
      <alignment horizontal="center"/>
    </xf>
    <xf numFmtId="0" fontId="3" fillId="17" borderId="1" xfId="0" applyFont="1" applyFill="1" applyBorder="1"/>
    <xf numFmtId="0" fontId="5" fillId="0" borderId="0" xfId="0" applyFont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0" xfId="0" applyFill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4" xfId="0" applyFill="1" applyBorder="1"/>
    <xf numFmtId="0" fontId="0" fillId="10" borderId="15" xfId="0" applyFill="1" applyBorder="1"/>
    <xf numFmtId="2" fontId="0" fillId="7" borderId="1" xfId="0" applyNumberFormat="1" applyFill="1" applyBorder="1"/>
    <xf numFmtId="167" fontId="0" fillId="7" borderId="1" xfId="0" applyNumberFormat="1" applyFill="1" applyBorder="1"/>
    <xf numFmtId="11" fontId="0" fillId="19" borderId="12" xfId="0" applyNumberFormat="1" applyFill="1" applyBorder="1"/>
    <xf numFmtId="11" fontId="0" fillId="19" borderId="1" xfId="0" applyNumberFormat="1" applyFill="1" applyBorder="1"/>
    <xf numFmtId="11" fontId="0" fillId="13" borderId="1" xfId="0" applyNumberFormat="1" applyFill="1" applyBorder="1"/>
    <xf numFmtId="11" fontId="0" fillId="7" borderId="1" xfId="0" applyNumberFormat="1" applyFill="1" applyBorder="1"/>
    <xf numFmtId="11" fontId="0" fillId="7" borderId="2" xfId="0" applyNumberFormat="1" applyFill="1" applyBorder="1"/>
    <xf numFmtId="11" fontId="0" fillId="0" borderId="0" xfId="0" applyNumberFormat="1"/>
    <xf numFmtId="168" fontId="0" fillId="11" borderId="1" xfId="0" applyNumberFormat="1" applyFill="1" applyBorder="1" applyAlignment="1">
      <alignment horizontal="center"/>
    </xf>
    <xf numFmtId="2" fontId="0" fillId="15" borderId="1" xfId="0" applyNumberFormat="1" applyFill="1" applyBorder="1"/>
    <xf numFmtId="164" fontId="0" fillId="15" borderId="1" xfId="0" applyNumberFormat="1" applyFill="1" applyBorder="1"/>
    <xf numFmtId="1" fontId="0" fillId="15" borderId="1" xfId="0" applyNumberFormat="1" applyFill="1" applyBorder="1"/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0" fontId="0" fillId="23" borderId="1" xfId="0" applyFill="1" applyBorder="1"/>
    <xf numFmtId="171" fontId="3" fillId="2" borderId="1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6" borderId="1" xfId="1" applyNumberFormat="1" applyFont="1" applyFill="1" applyBorder="1" applyAlignment="1">
      <alignment horizontal="center"/>
    </xf>
    <xf numFmtId="2" fontId="0" fillId="23" borderId="1" xfId="0" applyNumberFormat="1" applyFill="1" applyBorder="1"/>
    <xf numFmtId="0" fontId="3" fillId="6" borderId="1" xfId="0" applyFont="1" applyFill="1" applyBorder="1"/>
    <xf numFmtId="11" fontId="0" fillId="5" borderId="1" xfId="0" applyNumberFormat="1" applyFill="1" applyBorder="1" applyAlignment="1">
      <alignment horizontal="center"/>
    </xf>
    <xf numFmtId="11" fontId="3" fillId="19" borderId="1" xfId="0" applyNumberFormat="1" applyFont="1" applyFill="1" applyBorder="1" applyAlignment="1">
      <alignment horizontal="center"/>
    </xf>
    <xf numFmtId="167" fontId="0" fillId="23" borderId="1" xfId="0" applyNumberFormat="1" applyFill="1" applyBorder="1"/>
    <xf numFmtId="0" fontId="0" fillId="10" borderId="10" xfId="0" applyFill="1" applyBorder="1" applyAlignment="1">
      <alignment horizontal="left"/>
    </xf>
    <xf numFmtId="0" fontId="0" fillId="11" borderId="1" xfId="0" applyFill="1" applyBorder="1"/>
    <xf numFmtId="0" fontId="0" fillId="16" borderId="1" xfId="0" applyFill="1" applyBorder="1"/>
    <xf numFmtId="168" fontId="0" fillId="7" borderId="1" xfId="0" applyNumberFormat="1" applyFill="1" applyBorder="1"/>
    <xf numFmtId="0" fontId="3" fillId="2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25" borderId="1" xfId="0" applyFill="1" applyBorder="1"/>
    <xf numFmtId="11" fontId="0" fillId="5" borderId="1" xfId="0" applyNumberFormat="1" applyFill="1" applyBorder="1"/>
    <xf numFmtId="0" fontId="3" fillId="26" borderId="1" xfId="0" applyFont="1" applyFill="1" applyBorder="1" applyAlignment="1">
      <alignment horizontal="center"/>
    </xf>
    <xf numFmtId="11" fontId="0" fillId="4" borderId="1" xfId="0" applyNumberFormat="1" applyFill="1" applyBorder="1"/>
    <xf numFmtId="11" fontId="0" fillId="3" borderId="1" xfId="0" applyNumberFormat="1" applyFill="1" applyBorder="1"/>
    <xf numFmtId="11" fontId="0" fillId="3" borderId="2" xfId="0" applyNumberFormat="1" applyFill="1" applyBorder="1"/>
    <xf numFmtId="0" fontId="0" fillId="14" borderId="1" xfId="0" applyFill="1" applyBorder="1"/>
    <xf numFmtId="0" fontId="3" fillId="14" borderId="1" xfId="0" applyFont="1" applyFill="1" applyBorder="1"/>
    <xf numFmtId="0" fontId="3" fillId="27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1" fontId="0" fillId="11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173" fontId="6" fillId="14" borderId="1" xfId="1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11" fontId="0" fillId="24" borderId="1" xfId="0" applyNumberFormat="1" applyFill="1" applyBorder="1"/>
    <xf numFmtId="0" fontId="0" fillId="3" borderId="1" xfId="0" applyFill="1" applyBorder="1"/>
    <xf numFmtId="0" fontId="0" fillId="5" borderId="1" xfId="0" applyFill="1" applyBorder="1"/>
    <xf numFmtId="0" fontId="3" fillId="4" borderId="3" xfId="0" applyFont="1" applyFill="1" applyBorder="1"/>
    <xf numFmtId="1" fontId="0" fillId="24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11" fontId="0" fillId="24" borderId="1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right"/>
    </xf>
    <xf numFmtId="174" fontId="3" fillId="4" borderId="2" xfId="1" applyNumberFormat="1" applyFont="1" applyFill="1" applyBorder="1"/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164" fontId="0" fillId="12" borderId="1" xfId="0" applyNumberForma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11" fontId="0" fillId="7" borderId="12" xfId="0" applyNumberFormat="1" applyFill="1" applyBorder="1"/>
    <xf numFmtId="167" fontId="0" fillId="15" borderId="1" xfId="0" applyNumberFormat="1" applyFill="1" applyBorder="1" applyAlignment="1">
      <alignment horizontal="right"/>
    </xf>
    <xf numFmtId="167" fontId="0" fillId="13" borderId="1" xfId="0" applyNumberFormat="1" applyFill="1" applyBorder="1"/>
    <xf numFmtId="165" fontId="0" fillId="17" borderId="1" xfId="1" applyNumberFormat="1" applyFont="1" applyFill="1" applyBorder="1"/>
    <xf numFmtId="173" fontId="3" fillId="16" borderId="1" xfId="1" applyNumberFormat="1" applyFont="1" applyFill="1" applyBorder="1" applyAlignment="1">
      <alignment horizontal="center"/>
    </xf>
    <xf numFmtId="11" fontId="8" fillId="11" borderId="1" xfId="0" applyNumberFormat="1" applyFont="1" applyFill="1" applyBorder="1" applyAlignment="1">
      <alignment horizontal="center"/>
    </xf>
    <xf numFmtId="0" fontId="3" fillId="20" borderId="2" xfId="0" applyFont="1" applyFill="1" applyBorder="1" applyAlignment="1">
      <alignment horizontal="center"/>
    </xf>
    <xf numFmtId="0" fontId="3" fillId="20" borderId="3" xfId="0" applyFont="1" applyFill="1" applyBorder="1" applyAlignment="1">
      <alignment horizontal="center"/>
    </xf>
    <xf numFmtId="11" fontId="6" fillId="19" borderId="1" xfId="0" applyNumberFormat="1" applyFont="1" applyFill="1" applyBorder="1" applyAlignment="1">
      <alignment horizontal="center"/>
    </xf>
    <xf numFmtId="167" fontId="0" fillId="5" borderId="1" xfId="0" applyNumberFormat="1" applyFill="1" applyBorder="1"/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164" fontId="0" fillId="17" borderId="1" xfId="0" applyNumberFormat="1" applyFill="1" applyBorder="1" applyAlignment="1">
      <alignment horizontal="center"/>
    </xf>
    <xf numFmtId="167" fontId="0" fillId="17" borderId="1" xfId="0" applyNumberFormat="1" applyFill="1" applyBorder="1" applyAlignment="1">
      <alignment horizontal="center"/>
    </xf>
    <xf numFmtId="175" fontId="0" fillId="17" borderId="1" xfId="0" applyNumberFormat="1" applyFill="1" applyBorder="1" applyAlignment="1">
      <alignment horizontal="center"/>
    </xf>
    <xf numFmtId="167" fontId="0" fillId="17" borderId="1" xfId="0" applyNumberFormat="1" applyFill="1" applyBorder="1"/>
    <xf numFmtId="167" fontId="0" fillId="3" borderId="1" xfId="0" applyNumberFormat="1" applyFill="1" applyBorder="1"/>
    <xf numFmtId="171" fontId="0" fillId="17" borderId="1" xfId="0" applyNumberFormat="1" applyFill="1" applyBorder="1"/>
    <xf numFmtId="9" fontId="3" fillId="4" borderId="1" xfId="0" applyNumberFormat="1" applyFont="1" applyFill="1" applyBorder="1" applyAlignment="1">
      <alignment horizontal="center"/>
    </xf>
    <xf numFmtId="174" fontId="3" fillId="4" borderId="1" xfId="0" applyNumberFormat="1" applyFont="1" applyFill="1" applyBorder="1" applyAlignment="1">
      <alignment horizontal="center"/>
    </xf>
    <xf numFmtId="174" fontId="3" fillId="59" borderId="2" xfId="1" applyNumberFormat="1" applyFont="1" applyFill="1" applyBorder="1" applyAlignment="1">
      <alignment horizontal="center"/>
    </xf>
    <xf numFmtId="164" fontId="3" fillId="11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164" fontId="0" fillId="11" borderId="1" xfId="0" applyNumberFormat="1" applyFill="1" applyBorder="1"/>
    <xf numFmtId="11" fontId="0" fillId="11" borderId="1" xfId="0" applyNumberFormat="1" applyFill="1" applyBorder="1"/>
    <xf numFmtId="0" fontId="3" fillId="2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19" borderId="12" xfId="0" applyNumberFormat="1" applyFill="1" applyBorder="1"/>
    <xf numFmtId="2" fontId="0" fillId="19" borderId="1" xfId="0" applyNumberFormat="1" applyFill="1" applyBorder="1"/>
    <xf numFmtId="2" fontId="0" fillId="19" borderId="2" xfId="0" applyNumberFormat="1" applyFill="1" applyBorder="1"/>
    <xf numFmtId="175" fontId="0" fillId="7" borderId="1" xfId="0" applyNumberFormat="1" applyFill="1" applyBorder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'2kr Unique Succ Mess'!$F$61:$F$540</c:f>
              <c:numCache>
                <c:formatCode>General</c:formatCode>
                <c:ptCount val="480"/>
                <c:pt idx="0">
                  <c:v>-3.0780880728421764</c:v>
                </c:pt>
                <c:pt idx="1">
                  <c:v>-2.7343687865331816</c:v>
                </c:pt>
                <c:pt idx="2">
                  <c:v>-2.5616819349340227</c:v>
                </c:pt>
                <c:pt idx="3">
                  <c:v>-2.4425642546059603</c:v>
                </c:pt>
                <c:pt idx="4">
                  <c:v>-2.3504644231090781</c:v>
                </c:pt>
                <c:pt idx="5">
                  <c:v>-2.2748210546233101</c:v>
                </c:pt>
                <c:pt idx="6">
                  <c:v>-2.210314639182922</c:v>
                </c:pt>
                <c:pt idx="7">
                  <c:v>-2.1538746940614555</c:v>
                </c:pt>
                <c:pt idx="8">
                  <c:v>-2.1035620570740292</c:v>
                </c:pt>
                <c:pt idx="9">
                  <c:v>-2.0580708438900288</c:v>
                </c:pt>
                <c:pt idx="10">
                  <c:v>-2.0164781574285424</c:v>
                </c:pt>
                <c:pt idx="11">
                  <c:v>-1.9781067375162988</c:v>
                </c:pt>
                <c:pt idx="12">
                  <c:v>-1.942444328423899</c:v>
                </c:pt>
                <c:pt idx="13">
                  <c:v>-1.9090937412019766</c:v>
                </c:pt>
                <c:pt idx="14">
                  <c:v>-1.8777405492435617</c:v>
                </c:pt>
                <c:pt idx="15">
                  <c:v>-1.8481314207079738</c:v>
                </c:pt>
                <c:pt idx="16">
                  <c:v>-1.8200591344181229</c:v>
                </c:pt>
                <c:pt idx="17">
                  <c:v>-1.7933519429410234</c:v>
                </c:pt>
                <c:pt idx="18">
                  <c:v>-1.7678658485252159</c:v>
                </c:pt>
                <c:pt idx="19">
                  <c:v>-1.7434788818772844</c:v>
                </c:pt>
                <c:pt idx="20">
                  <c:v>-1.7200867896239711</c:v>
                </c:pt>
                <c:pt idx="21">
                  <c:v>-1.697599732630223</c:v>
                </c:pt>
                <c:pt idx="22">
                  <c:v>-1.6759397227734436</c:v>
                </c:pt>
                <c:pt idx="23">
                  <c:v>-1.6448536269514726</c:v>
                </c:pt>
                <c:pt idx="24">
                  <c:v>-1.6448536269514726</c:v>
                </c:pt>
                <c:pt idx="25">
                  <c:v>-1.6152803361558108</c:v>
                </c:pt>
                <c:pt idx="26">
                  <c:v>-1.5963231385388812</c:v>
                </c:pt>
                <c:pt idx="27">
                  <c:v>-1.5779228566327843</c:v>
                </c:pt>
                <c:pt idx="28">
                  <c:v>-1.5600418150731612</c:v>
                </c:pt>
                <c:pt idx="29">
                  <c:v>-1.542646098388434</c:v>
                </c:pt>
                <c:pt idx="30">
                  <c:v>-1.5257050618508263</c:v>
                </c:pt>
                <c:pt idx="31">
                  <c:v>-1.5091909197840452</c:v>
                </c:pt>
                <c:pt idx="32">
                  <c:v>-1.493078397012896</c:v>
                </c:pt>
                <c:pt idx="33">
                  <c:v>-1.477344432141114</c:v>
                </c:pt>
                <c:pt idx="34">
                  <c:v>-1.4619679236454943</c:v>
                </c:pt>
                <c:pt idx="35">
                  <c:v>-1.4469295115551921</c:v>
                </c:pt>
                <c:pt idx="36">
                  <c:v>-1.4322113888741452</c:v>
                </c:pt>
                <c:pt idx="37">
                  <c:v>-1.4177971379962682</c:v>
                </c:pt>
                <c:pt idx="38">
                  <c:v>-1.4036715882273456</c:v>
                </c:pt>
                <c:pt idx="39">
                  <c:v>-1.3898206912163689</c:v>
                </c:pt>
                <c:pt idx="40">
                  <c:v>-1.3762314116514875</c:v>
                </c:pt>
                <c:pt idx="41">
                  <c:v>-1.3628916310216181</c:v>
                </c:pt>
                <c:pt idx="42">
                  <c:v>-1.3497900626065398</c:v>
                </c:pt>
                <c:pt idx="43">
                  <c:v>-1.336916176153502</c:v>
                </c:pt>
                <c:pt idx="44">
                  <c:v>-1.3242601309405326</c:v>
                </c:pt>
                <c:pt idx="45">
                  <c:v>-1.311812716126139</c:v>
                </c:pt>
                <c:pt idx="46">
                  <c:v>-1.2995652974503522</c:v>
                </c:pt>
                <c:pt idx="47">
                  <c:v>-1.2875097694894846</c:v>
                </c:pt>
                <c:pt idx="48">
                  <c:v>-1.2756385127816907</c:v>
                </c:pt>
                <c:pt idx="49">
                  <c:v>-1.263944355236732</c:v>
                </c:pt>
                <c:pt idx="50">
                  <c:v>-1.2524205373243222</c:v>
                </c:pt>
                <c:pt idx="51">
                  <c:v>-1.2410606806038809</c:v>
                </c:pt>
                <c:pt idx="52">
                  <c:v>-1.229858759216589</c:v>
                </c:pt>
                <c:pt idx="53">
                  <c:v>-1.2079062290077229</c:v>
                </c:pt>
                <c:pt idx="54">
                  <c:v>-1.2079062290077229</c:v>
                </c:pt>
                <c:pt idx="55">
                  <c:v>-1.2079062290077229</c:v>
                </c:pt>
                <c:pt idx="56">
                  <c:v>-1.1865208648418246</c:v>
                </c:pt>
                <c:pt idx="57">
                  <c:v>-1.1760288858444803</c:v>
                </c:pt>
                <c:pt idx="58">
                  <c:v>-1.165664793123059</c:v>
                </c:pt>
                <c:pt idx="59">
                  <c:v>-1.155424419716119</c:v>
                </c:pt>
                <c:pt idx="60">
                  <c:v>-1.1453037977638547</c:v>
                </c:pt>
                <c:pt idx="61">
                  <c:v>-1.1352991458198496</c:v>
                </c:pt>
                <c:pt idx="62">
                  <c:v>-1.1254068571636224</c:v>
                </c:pt>
                <c:pt idx="63">
                  <c:v>-1.1156234890203118</c:v>
                </c:pt>
                <c:pt idx="64">
                  <c:v>-1.1059457526039496</c:v>
                </c:pt>
                <c:pt idx="65">
                  <c:v>-1.096370503909647</c:v>
                </c:pt>
                <c:pt idx="66">
                  <c:v>-1.0868947351877907</c:v>
                </c:pt>
                <c:pt idx="67">
                  <c:v>-1.0775155670402805</c:v>
                </c:pt>
                <c:pt idx="68">
                  <c:v>-1.0682302410848785</c:v>
                </c:pt>
                <c:pt idx="69">
                  <c:v>-1.054472451770053</c:v>
                </c:pt>
                <c:pt idx="70">
                  <c:v>-1.054472451770053</c:v>
                </c:pt>
                <c:pt idx="71">
                  <c:v>-1.0409114079414181</c:v>
                </c:pt>
                <c:pt idx="72">
                  <c:v>-1.0319760584080309</c:v>
                </c:pt>
                <c:pt idx="73">
                  <c:v>-1.0231223516836252</c:v>
                </c:pt>
                <c:pt idx="74">
                  <c:v>-1.014348127693568</c:v>
                </c:pt>
                <c:pt idx="75">
                  <c:v>-1.0056513084017058</c:v>
                </c:pt>
                <c:pt idx="76">
                  <c:v>-0.99702989361500816</c:v>
                </c:pt>
                <c:pt idx="77">
                  <c:v>-0.98848195705438602</c:v>
                </c:pt>
                <c:pt idx="78">
                  <c:v>-0.98000564267149159</c:v>
                </c:pt>
                <c:pt idx="79">
                  <c:v>-0.97159916119318745</c:v>
                </c:pt>
                <c:pt idx="80">
                  <c:v>-0.95498885446185822</c:v>
                </c:pt>
                <c:pt idx="81">
                  <c:v>-0.95498885446185822</c:v>
                </c:pt>
                <c:pt idx="82">
                  <c:v>-0.95498885446185822</c:v>
                </c:pt>
                <c:pt idx="83">
                  <c:v>-0.93458929107347943</c:v>
                </c:pt>
                <c:pt idx="84">
                  <c:v>-0.93458929107347943</c:v>
                </c:pt>
                <c:pt idx="85">
                  <c:v>-0.9225341994982138</c:v>
                </c:pt>
                <c:pt idx="86">
                  <c:v>-0.91457142292625226</c:v>
                </c:pt>
                <c:pt idx="87">
                  <c:v>-0.90666621739272779</c:v>
                </c:pt>
                <c:pt idx="88">
                  <c:v>-0.89881726938591577</c:v>
                </c:pt>
                <c:pt idx="89">
                  <c:v>-0.89102330705821176</c:v>
                </c:pt>
                <c:pt idx="90">
                  <c:v>-0.88328309842478792</c:v>
                </c:pt>
                <c:pt idx="91">
                  <c:v>-0.87559544965879599</c:v>
                </c:pt>
                <c:pt idx="92">
                  <c:v>-0.86795920347694333</c:v>
                </c:pt>
                <c:pt idx="93">
                  <c:v>-0.86037323760974216</c:v>
                </c:pt>
                <c:pt idx="94">
                  <c:v>-0.85283646335108265</c:v>
                </c:pt>
                <c:pt idx="95">
                  <c:v>-0.84534782418226762</c:v>
                </c:pt>
                <c:pt idx="96">
                  <c:v>-0.83790629446589815</c:v>
                </c:pt>
                <c:pt idx="97">
                  <c:v>-0.83051087820540004</c:v>
                </c:pt>
                <c:pt idx="98">
                  <c:v>-0.82316060786623713</c:v>
                </c:pt>
                <c:pt idx="99">
                  <c:v>-0.81585454325514362</c:v>
                </c:pt>
                <c:pt idx="100">
                  <c:v>-0.8085917704539628</c:v>
                </c:pt>
                <c:pt idx="101">
                  <c:v>-0.80137140080489966</c:v>
                </c:pt>
                <c:pt idx="102">
                  <c:v>-0.79419256994424303</c:v>
                </c:pt>
                <c:pt idx="103">
                  <c:v>-0.78705443688175669</c:v>
                </c:pt>
                <c:pt idx="104">
                  <c:v>-0.77995618312318749</c:v>
                </c:pt>
                <c:pt idx="105">
                  <c:v>-0.77289701183343995</c:v>
                </c:pt>
                <c:pt idx="106">
                  <c:v>-0.76587614703818574</c:v>
                </c:pt>
                <c:pt idx="107">
                  <c:v>-0.75889283286177922</c:v>
                </c:pt>
                <c:pt idx="108">
                  <c:v>-0.7519463327995064</c:v>
                </c:pt>
                <c:pt idx="109">
                  <c:v>-0.74503592902230997</c:v>
                </c:pt>
                <c:pt idx="110">
                  <c:v>-0.73816092171224823</c:v>
                </c:pt>
                <c:pt idx="111">
                  <c:v>-0.73132062842707035</c:v>
                </c:pt>
                <c:pt idx="112">
                  <c:v>-0.72451438349236563</c:v>
                </c:pt>
                <c:pt idx="113">
                  <c:v>-0.71774153741985403</c:v>
                </c:pt>
                <c:pt idx="114">
                  <c:v>-0.71100145635047096</c:v>
                </c:pt>
                <c:pt idx="115">
                  <c:v>-0.70429352152096958</c:v>
                </c:pt>
                <c:pt idx="116">
                  <c:v>-0.69761712875285353</c:v>
                </c:pt>
                <c:pt idx="117">
                  <c:v>-0.69097168796251685</c:v>
                </c:pt>
                <c:pt idx="118">
                  <c:v>-0.68435662269152198</c:v>
                </c:pt>
                <c:pt idx="119">
                  <c:v>-0.67777136965603646</c:v>
                </c:pt>
                <c:pt idx="120">
                  <c:v>-0.6712153783144692</c:v>
                </c:pt>
                <c:pt idx="121">
                  <c:v>-0.66468811045243503</c:v>
                </c:pt>
                <c:pt idx="122">
                  <c:v>-0.65818903978420318</c:v>
                </c:pt>
                <c:pt idx="123">
                  <c:v>-0.65171765156984329</c:v>
                </c:pt>
                <c:pt idx="124">
                  <c:v>-0.64527344224731953</c:v>
                </c:pt>
                <c:pt idx="125">
                  <c:v>-0.63885591907883243</c:v>
                </c:pt>
                <c:pt idx="126">
                  <c:v>-0.6324645998107391</c:v>
                </c:pt>
                <c:pt idx="127">
                  <c:v>-0.62609901234642129</c:v>
                </c:pt>
                <c:pt idx="128">
                  <c:v>-0.61975869443150866</c:v>
                </c:pt>
                <c:pt idx="129">
                  <c:v>-0.61344319335088571</c:v>
                </c:pt>
                <c:pt idx="130">
                  <c:v>-0.60715206563695634</c:v>
                </c:pt>
                <c:pt idx="131">
                  <c:v>-0.60088487678864977</c:v>
                </c:pt>
                <c:pt idx="132">
                  <c:v>-0.59464120100069728</c:v>
                </c:pt>
                <c:pt idx="133">
                  <c:v>-0.58531886355354357</c:v>
                </c:pt>
                <c:pt idx="134">
                  <c:v>-0.58531886355354357</c:v>
                </c:pt>
                <c:pt idx="135">
                  <c:v>-0.57296754849546372</c:v>
                </c:pt>
                <c:pt idx="136">
                  <c:v>-0.57296754849546372</c:v>
                </c:pt>
                <c:pt idx="137">
                  <c:v>-0.56376119138572522</c:v>
                </c:pt>
                <c:pt idx="138">
                  <c:v>-0.55765010728668329</c:v>
                </c:pt>
                <c:pt idx="139">
                  <c:v>-0.55155977830830927</c:v>
                </c:pt>
                <c:pt idx="140">
                  <c:v>-0.54548983955738606</c:v>
                </c:pt>
                <c:pt idx="141">
                  <c:v>-0.53943993279388347</c:v>
                </c:pt>
                <c:pt idx="142">
                  <c:v>-0.5334097062412807</c:v>
                </c:pt>
                <c:pt idx="143">
                  <c:v>-0.52739881440322822</c:v>
                </c:pt>
                <c:pt idx="144">
                  <c:v>-0.52140691788629046</c:v>
                </c:pt>
                <c:pt idx="145">
                  <c:v>-0.51543368322851857</c:v>
                </c:pt>
                <c:pt idx="146">
                  <c:v>-0.50947878273362146</c:v>
                </c:pt>
                <c:pt idx="147">
                  <c:v>-0.50354189431050245</c:v>
                </c:pt>
                <c:pt idx="148">
                  <c:v>-0.49762270131795155</c:v>
                </c:pt>
                <c:pt idx="149">
                  <c:v>-0.49172089241428524</c:v>
                </c:pt>
                <c:pt idx="150">
                  <c:v>-0.4858361614117393</c:v>
                </c:pt>
                <c:pt idx="151">
                  <c:v>-0.47996820713542532</c:v>
                </c:pt>
                <c:pt idx="152">
                  <c:v>-0.47411673328667442</c:v>
                </c:pt>
                <c:pt idx="153">
                  <c:v>-0.46828144831059593</c:v>
                </c:pt>
                <c:pt idx="154">
                  <c:v>-0.46246206526768674</c:v>
                </c:pt>
                <c:pt idx="155">
                  <c:v>-0.45665830170934102</c:v>
                </c:pt>
                <c:pt idx="156">
                  <c:v>-0.45086987955710089</c:v>
                </c:pt>
                <c:pt idx="157">
                  <c:v>-0.44509652498551644</c:v>
                </c:pt>
                <c:pt idx="158">
                  <c:v>-0.43933796830847022</c:v>
                </c:pt>
                <c:pt idx="159">
                  <c:v>-0.43072729929545767</c:v>
                </c:pt>
                <c:pt idx="160">
                  <c:v>-0.43072729929545767</c:v>
                </c:pt>
                <c:pt idx="161">
                  <c:v>-0.42214844857865647</c:v>
                </c:pt>
                <c:pt idx="162">
                  <c:v>-0.41644646561004894</c:v>
                </c:pt>
                <c:pt idx="163">
                  <c:v>-0.41075799044350436</c:v>
                </c:pt>
                <c:pt idx="164">
                  <c:v>-0.40508277602013709</c:v>
                </c:pt>
                <c:pt idx="165">
                  <c:v>-0.39942057871145592</c:v>
                </c:pt>
                <c:pt idx="166">
                  <c:v>-0.39377115822915937</c:v>
                </c:pt>
                <c:pt idx="167">
                  <c:v>-0.37129655085736013</c:v>
                </c:pt>
                <c:pt idx="168">
                  <c:v>-0.37129655085736013</c:v>
                </c:pt>
                <c:pt idx="169">
                  <c:v>-0.37129655085736013</c:v>
                </c:pt>
                <c:pt idx="170">
                  <c:v>-0.37129655085736013</c:v>
                </c:pt>
                <c:pt idx="171">
                  <c:v>-0.37129655085736013</c:v>
                </c:pt>
                <c:pt idx="172">
                  <c:v>-0.37129655085736013</c:v>
                </c:pt>
                <c:pt idx="173">
                  <c:v>-0.37129655085736013</c:v>
                </c:pt>
                <c:pt idx="174">
                  <c:v>-0.34900796043604287</c:v>
                </c:pt>
                <c:pt idx="175">
                  <c:v>-0.34346322793004591</c:v>
                </c:pt>
                <c:pt idx="176">
                  <c:v>-0.33792903489019144</c:v>
                </c:pt>
                <c:pt idx="177">
                  <c:v>-0.33240517246377799</c:v>
                </c:pt>
                <c:pt idx="178">
                  <c:v>-0.32689143422533584</c:v>
                </c:pt>
                <c:pt idx="179">
                  <c:v>-0.32138761611248162</c:v>
                </c:pt>
                <c:pt idx="180">
                  <c:v>-0.31589351636331775</c:v>
                </c:pt>
                <c:pt idx="181">
                  <c:v>-0.31040893545532316</c:v>
                </c:pt>
                <c:pt idx="182">
                  <c:v>-0.30493367604568428</c:v>
                </c:pt>
                <c:pt idx="183">
                  <c:v>-0.29946754291301431</c:v>
                </c:pt>
                <c:pt idx="184">
                  <c:v>-0.29401034290041522</c:v>
                </c:pt>
                <c:pt idx="185">
                  <c:v>-0.28856188485983386</c:v>
                </c:pt>
                <c:pt idx="186">
                  <c:v>-0.28312197959766744</c:v>
                </c:pt>
                <c:pt idx="187">
                  <c:v>-0.27769043982157676</c:v>
                </c:pt>
                <c:pt idx="188">
                  <c:v>-0.27226708008846306</c:v>
                </c:pt>
                <c:pt idx="189">
                  <c:v>-0.26685171675356995</c:v>
                </c:pt>
                <c:pt idx="190">
                  <c:v>-0.26144416792067016</c:v>
                </c:pt>
                <c:pt idx="191">
                  <c:v>-0.25604425339329961</c:v>
                </c:pt>
                <c:pt idx="192">
                  <c:v>-0.25065179462700349</c:v>
                </c:pt>
                <c:pt idx="193">
                  <c:v>-0.24526661468255626</c:v>
                </c:pt>
                <c:pt idx="194">
                  <c:v>-0.23988853818012446</c:v>
                </c:pt>
                <c:pt idx="195">
                  <c:v>-0.23451739125433749</c:v>
                </c:pt>
                <c:pt idx="196">
                  <c:v>-0.22915300151023493</c:v>
                </c:pt>
                <c:pt idx="197">
                  <c:v>-6.7940079855991167E-2</c:v>
                </c:pt>
                <c:pt idx="198">
                  <c:v>-6.7940079855991167E-2</c:v>
                </c:pt>
                <c:pt idx="199">
                  <c:v>-6.7940079855991167E-2</c:v>
                </c:pt>
                <c:pt idx="200">
                  <c:v>-6.7940079855991167E-2</c:v>
                </c:pt>
                <c:pt idx="201">
                  <c:v>-6.7940079855991167E-2</c:v>
                </c:pt>
                <c:pt idx="202">
                  <c:v>-6.7940079855991167E-2</c:v>
                </c:pt>
                <c:pt idx="203">
                  <c:v>-6.7940079855991167E-2</c:v>
                </c:pt>
                <c:pt idx="204">
                  <c:v>-6.7940079855991167E-2</c:v>
                </c:pt>
                <c:pt idx="205">
                  <c:v>-6.7940079855991167E-2</c:v>
                </c:pt>
                <c:pt idx="206">
                  <c:v>-6.7940079855991167E-2</c:v>
                </c:pt>
                <c:pt idx="207">
                  <c:v>-6.7940079855991167E-2</c:v>
                </c:pt>
                <c:pt idx="208">
                  <c:v>-6.7940079855991167E-2</c:v>
                </c:pt>
                <c:pt idx="209">
                  <c:v>-6.7940079855991167E-2</c:v>
                </c:pt>
                <c:pt idx="210">
                  <c:v>-6.7940079855991167E-2</c:v>
                </c:pt>
                <c:pt idx="211">
                  <c:v>-6.7940079855991167E-2</c:v>
                </c:pt>
                <c:pt idx="212">
                  <c:v>-6.7940079855991167E-2</c:v>
                </c:pt>
                <c:pt idx="213">
                  <c:v>-6.7940079855991167E-2</c:v>
                </c:pt>
                <c:pt idx="214">
                  <c:v>-6.7940079855991167E-2</c:v>
                </c:pt>
                <c:pt idx="215">
                  <c:v>-6.7940079855991167E-2</c:v>
                </c:pt>
                <c:pt idx="216">
                  <c:v>-6.7940079855991167E-2</c:v>
                </c:pt>
                <c:pt idx="217">
                  <c:v>-6.7940079855991167E-2</c:v>
                </c:pt>
                <c:pt idx="218">
                  <c:v>-6.7940079855991167E-2</c:v>
                </c:pt>
                <c:pt idx="219">
                  <c:v>-6.7940079855991167E-2</c:v>
                </c:pt>
                <c:pt idx="220">
                  <c:v>-6.7940079855991167E-2</c:v>
                </c:pt>
                <c:pt idx="221">
                  <c:v>-6.7940079855991167E-2</c:v>
                </c:pt>
                <c:pt idx="222">
                  <c:v>-6.7940079855991167E-2</c:v>
                </c:pt>
                <c:pt idx="223">
                  <c:v>-6.7940079855991167E-2</c:v>
                </c:pt>
                <c:pt idx="224">
                  <c:v>-6.7940079855991167E-2</c:v>
                </c:pt>
                <c:pt idx="225">
                  <c:v>-6.7940079855991167E-2</c:v>
                </c:pt>
                <c:pt idx="226">
                  <c:v>-6.7940079855991167E-2</c:v>
                </c:pt>
                <c:pt idx="227">
                  <c:v>-6.7940079855991167E-2</c:v>
                </c:pt>
                <c:pt idx="228">
                  <c:v>-6.7940079855991167E-2</c:v>
                </c:pt>
                <c:pt idx="229">
                  <c:v>-6.7940079855991167E-2</c:v>
                </c:pt>
                <c:pt idx="230">
                  <c:v>-6.7940079855991167E-2</c:v>
                </c:pt>
                <c:pt idx="231">
                  <c:v>-6.7940079855991167E-2</c:v>
                </c:pt>
                <c:pt idx="232">
                  <c:v>-6.7940079855991167E-2</c:v>
                </c:pt>
                <c:pt idx="233">
                  <c:v>-6.7940079855991167E-2</c:v>
                </c:pt>
                <c:pt idx="234">
                  <c:v>-6.7940079855991167E-2</c:v>
                </c:pt>
                <c:pt idx="235">
                  <c:v>-6.7940079855991167E-2</c:v>
                </c:pt>
                <c:pt idx="236">
                  <c:v>-6.7940079855991167E-2</c:v>
                </c:pt>
                <c:pt idx="237">
                  <c:v>-6.7940079855991167E-2</c:v>
                </c:pt>
                <c:pt idx="238">
                  <c:v>-6.7940079855991167E-2</c:v>
                </c:pt>
                <c:pt idx="239">
                  <c:v>-6.7940079855991167E-2</c:v>
                </c:pt>
                <c:pt idx="240">
                  <c:v>-6.7940079855991167E-2</c:v>
                </c:pt>
                <c:pt idx="241">
                  <c:v>-6.7940079855991167E-2</c:v>
                </c:pt>
                <c:pt idx="242">
                  <c:v>-6.7940079855991167E-2</c:v>
                </c:pt>
                <c:pt idx="243">
                  <c:v>-6.7940079855991167E-2</c:v>
                </c:pt>
                <c:pt idx="244">
                  <c:v>-6.7940079855991167E-2</c:v>
                </c:pt>
                <c:pt idx="245">
                  <c:v>-6.7940079855991167E-2</c:v>
                </c:pt>
                <c:pt idx="246">
                  <c:v>-6.7940079855991167E-2</c:v>
                </c:pt>
                <c:pt idx="247">
                  <c:v>-6.7940079855991167E-2</c:v>
                </c:pt>
                <c:pt idx="248">
                  <c:v>-6.7940079855991167E-2</c:v>
                </c:pt>
                <c:pt idx="249">
                  <c:v>-6.7940079855991167E-2</c:v>
                </c:pt>
                <c:pt idx="250">
                  <c:v>-6.7940079855991167E-2</c:v>
                </c:pt>
                <c:pt idx="251">
                  <c:v>-6.7940079855991167E-2</c:v>
                </c:pt>
                <c:pt idx="252">
                  <c:v>-6.7940079855991167E-2</c:v>
                </c:pt>
                <c:pt idx="253">
                  <c:v>-6.7940079855991167E-2</c:v>
                </c:pt>
                <c:pt idx="254">
                  <c:v>-6.7940079855991167E-2</c:v>
                </c:pt>
                <c:pt idx="255">
                  <c:v>-6.7940079855991167E-2</c:v>
                </c:pt>
                <c:pt idx="256">
                  <c:v>-6.7940079855991167E-2</c:v>
                </c:pt>
                <c:pt idx="257">
                  <c:v>9.1515068768355579E-2</c:v>
                </c:pt>
                <c:pt idx="258">
                  <c:v>9.6760407394080775E-2</c:v>
                </c:pt>
                <c:pt idx="259">
                  <c:v>0.10200840961502601</c:v>
                </c:pt>
                <c:pt idx="260">
                  <c:v>0.10725922282764018</c:v>
                </c:pt>
                <c:pt idx="261">
                  <c:v>0.11251299497546399</c:v>
                </c:pt>
                <c:pt idx="262">
                  <c:v>0.11776987457909528</c:v>
                </c:pt>
                <c:pt idx="263">
                  <c:v>0.12303001076644861</c:v>
                </c:pt>
                <c:pt idx="264">
                  <c:v>0.12829355330332565</c:v>
                </c:pt>
                <c:pt idx="265">
                  <c:v>0.13356065262431352</c:v>
                </c:pt>
                <c:pt idx="266">
                  <c:v>0.1388314598640277</c:v>
                </c:pt>
                <c:pt idx="267">
                  <c:v>0.14410612688871671</c:v>
                </c:pt>
                <c:pt idx="268">
                  <c:v>0.14938480632824672</c:v>
                </c:pt>
                <c:pt idx="269">
                  <c:v>0.15466765160848422</c:v>
                </c:pt>
                <c:pt idx="270">
                  <c:v>0.16260006814704189</c:v>
                </c:pt>
                <c:pt idx="271">
                  <c:v>0.16260006814704189</c:v>
                </c:pt>
                <c:pt idx="272">
                  <c:v>0.17054272938394993</c:v>
                </c:pt>
                <c:pt idx="273">
                  <c:v>0.17584378936292025</c:v>
                </c:pt>
                <c:pt idx="274">
                  <c:v>0.18114979541553597</c:v>
                </c:pt>
                <c:pt idx="275">
                  <c:v>0.20242647424336266</c:v>
                </c:pt>
                <c:pt idx="276">
                  <c:v>0.20242647424336266</c:v>
                </c:pt>
                <c:pt idx="277">
                  <c:v>0.20242647424336266</c:v>
                </c:pt>
                <c:pt idx="278">
                  <c:v>0.20242647424336266</c:v>
                </c:pt>
                <c:pt idx="279">
                  <c:v>0.20242647424336266</c:v>
                </c:pt>
                <c:pt idx="280">
                  <c:v>0.20242647424336266</c:v>
                </c:pt>
                <c:pt idx="281">
                  <c:v>0.20242647424336266</c:v>
                </c:pt>
                <c:pt idx="282">
                  <c:v>0.22379519798005856</c:v>
                </c:pt>
                <c:pt idx="283">
                  <c:v>0.22915300151023477</c:v>
                </c:pt>
                <c:pt idx="284">
                  <c:v>0.23451739125433732</c:v>
                </c:pt>
                <c:pt idx="285">
                  <c:v>0.23988853818012462</c:v>
                </c:pt>
                <c:pt idx="286">
                  <c:v>0.24526661468255642</c:v>
                </c:pt>
                <c:pt idx="287">
                  <c:v>0.25065179462700365</c:v>
                </c:pt>
                <c:pt idx="288">
                  <c:v>0.25604425339329978</c:v>
                </c:pt>
                <c:pt idx="289">
                  <c:v>0.26144416792067016</c:v>
                </c:pt>
                <c:pt idx="290">
                  <c:v>0.26685171675356995</c:v>
                </c:pt>
                <c:pt idx="291">
                  <c:v>0.27226708008846306</c:v>
                </c:pt>
                <c:pt idx="292">
                  <c:v>0.27769043982157676</c:v>
                </c:pt>
                <c:pt idx="293">
                  <c:v>0.28312197959766744</c:v>
                </c:pt>
                <c:pt idx="294">
                  <c:v>0.28856188485983386</c:v>
                </c:pt>
                <c:pt idx="295">
                  <c:v>0.29401034290041522</c:v>
                </c:pt>
                <c:pt idx="296">
                  <c:v>0.29946754291301414</c:v>
                </c:pt>
                <c:pt idx="297">
                  <c:v>0.30493367604568405</c:v>
                </c:pt>
                <c:pt idx="298">
                  <c:v>0.310408935455323</c:v>
                </c:pt>
                <c:pt idx="299">
                  <c:v>0.31589351636331753</c:v>
                </c:pt>
                <c:pt idx="300">
                  <c:v>0.32138761611248173</c:v>
                </c:pt>
                <c:pt idx="301">
                  <c:v>0.32689143422533595</c:v>
                </c:pt>
                <c:pt idx="302">
                  <c:v>0.3324051724637781</c:v>
                </c:pt>
                <c:pt idx="303">
                  <c:v>0.33792903489019149</c:v>
                </c:pt>
                <c:pt idx="304">
                  <c:v>0.34346322793004591</c:v>
                </c:pt>
                <c:pt idx="305">
                  <c:v>0.34900796043604287</c:v>
                </c:pt>
                <c:pt idx="306">
                  <c:v>0.35456344375386245</c:v>
                </c:pt>
                <c:pt idx="307">
                  <c:v>0.36012989178956933</c:v>
                </c:pt>
                <c:pt idx="308">
                  <c:v>0.36570752107873833</c:v>
                </c:pt>
                <c:pt idx="309">
                  <c:v>0.37129655085736013</c:v>
                </c:pt>
                <c:pt idx="310">
                  <c:v>0.37689720313459618</c:v>
                </c:pt>
                <c:pt idx="311">
                  <c:v>0.38250970276744656</c:v>
                </c:pt>
                <c:pt idx="312">
                  <c:v>0.38813427753740304</c:v>
                </c:pt>
                <c:pt idx="313">
                  <c:v>0.3937711582291592</c:v>
                </c:pt>
                <c:pt idx="314">
                  <c:v>0.39942057871145575</c:v>
                </c:pt>
                <c:pt idx="315">
                  <c:v>0.40508277602013726</c:v>
                </c:pt>
                <c:pt idx="316">
                  <c:v>0.41075799044350453</c:v>
                </c:pt>
                <c:pt idx="317">
                  <c:v>0.41644646561004917</c:v>
                </c:pt>
                <c:pt idx="318">
                  <c:v>0.42214844857865658</c:v>
                </c:pt>
                <c:pt idx="319">
                  <c:v>0.4479813357748158</c:v>
                </c:pt>
                <c:pt idx="320">
                  <c:v>0.4479813357748158</c:v>
                </c:pt>
                <c:pt idx="321">
                  <c:v>0.4479813357748158</c:v>
                </c:pt>
                <c:pt idx="322">
                  <c:v>0.4479813357748158</c:v>
                </c:pt>
                <c:pt idx="323">
                  <c:v>0.4479813357748158</c:v>
                </c:pt>
                <c:pt idx="324">
                  <c:v>0.4479813357748158</c:v>
                </c:pt>
                <c:pt idx="325">
                  <c:v>0.4479813357748158</c:v>
                </c:pt>
                <c:pt idx="326">
                  <c:v>0.4479813357748158</c:v>
                </c:pt>
                <c:pt idx="327">
                  <c:v>0.47411673328667431</c:v>
                </c:pt>
                <c:pt idx="328">
                  <c:v>0.47996820713542526</c:v>
                </c:pt>
                <c:pt idx="329">
                  <c:v>0.48583616141173913</c:v>
                </c:pt>
                <c:pt idx="330">
                  <c:v>0.49172089241428546</c:v>
                </c:pt>
                <c:pt idx="331">
                  <c:v>0.49762270131795161</c:v>
                </c:pt>
                <c:pt idx="332">
                  <c:v>0.50354189431050256</c:v>
                </c:pt>
                <c:pt idx="333">
                  <c:v>0.50947878273362157</c:v>
                </c:pt>
                <c:pt idx="334">
                  <c:v>0.51543368322851857</c:v>
                </c:pt>
                <c:pt idx="335">
                  <c:v>0.52140691788629046</c:v>
                </c:pt>
                <c:pt idx="336">
                  <c:v>0.52739881440322822</c:v>
                </c:pt>
                <c:pt idx="337">
                  <c:v>0.5334097062412807</c:v>
                </c:pt>
                <c:pt idx="338">
                  <c:v>0.53943993279388347</c:v>
                </c:pt>
                <c:pt idx="339">
                  <c:v>0.54548983955738606</c:v>
                </c:pt>
                <c:pt idx="340">
                  <c:v>0.55155977830830927</c:v>
                </c:pt>
                <c:pt idx="341">
                  <c:v>0.55765010728668285</c:v>
                </c:pt>
                <c:pt idx="342">
                  <c:v>0.563761191385725</c:v>
                </c:pt>
                <c:pt idx="343">
                  <c:v>0.56989340234813612</c:v>
                </c:pt>
                <c:pt idx="344">
                  <c:v>0.57604711896929595</c:v>
                </c:pt>
                <c:pt idx="345">
                  <c:v>0.58222272730766644</c:v>
                </c:pt>
                <c:pt idx="346">
                  <c:v>0.59776012604247841</c:v>
                </c:pt>
                <c:pt idx="347">
                  <c:v>0.59776012604247841</c:v>
                </c:pt>
                <c:pt idx="348">
                  <c:v>0.59776012604247841</c:v>
                </c:pt>
                <c:pt idx="349">
                  <c:v>0.59776012604247841</c:v>
                </c:pt>
                <c:pt idx="350">
                  <c:v>0.61344319335088571</c:v>
                </c:pt>
                <c:pt idx="351">
                  <c:v>0.61975869443150866</c:v>
                </c:pt>
                <c:pt idx="352">
                  <c:v>0.6324645998107391</c:v>
                </c:pt>
                <c:pt idx="353">
                  <c:v>0.6324645998107391</c:v>
                </c:pt>
                <c:pt idx="354">
                  <c:v>0.6324645998107391</c:v>
                </c:pt>
                <c:pt idx="355">
                  <c:v>0.64527344224731953</c:v>
                </c:pt>
                <c:pt idx="356">
                  <c:v>0.65171765156984318</c:v>
                </c:pt>
                <c:pt idx="357">
                  <c:v>0.65818903978420296</c:v>
                </c:pt>
                <c:pt idx="358">
                  <c:v>0.66468811045243459</c:v>
                </c:pt>
                <c:pt idx="359">
                  <c:v>0.67121537831446865</c:v>
                </c:pt>
                <c:pt idx="360">
                  <c:v>0.67777136965603635</c:v>
                </c:pt>
                <c:pt idx="361">
                  <c:v>0.68435662269152187</c:v>
                </c:pt>
                <c:pt idx="362">
                  <c:v>0.69097168796251685</c:v>
                </c:pt>
                <c:pt idx="363">
                  <c:v>0.69761712875285353</c:v>
                </c:pt>
                <c:pt idx="364">
                  <c:v>0.70429352152096958</c:v>
                </c:pt>
                <c:pt idx="365">
                  <c:v>0.71100145635047096</c:v>
                </c:pt>
                <c:pt idx="366">
                  <c:v>0.71774153741985403</c:v>
                </c:pt>
                <c:pt idx="367">
                  <c:v>0.72451438349236563</c:v>
                </c:pt>
                <c:pt idx="368">
                  <c:v>0.73132062842707035</c:v>
                </c:pt>
                <c:pt idx="369">
                  <c:v>0.73816092171224823</c:v>
                </c:pt>
                <c:pt idx="370">
                  <c:v>0.74503592902230997</c:v>
                </c:pt>
                <c:pt idx="371">
                  <c:v>0.7519463327995064</c:v>
                </c:pt>
                <c:pt idx="372">
                  <c:v>0.75889283286177922</c:v>
                </c:pt>
                <c:pt idx="373">
                  <c:v>0.7658761470381853</c:v>
                </c:pt>
                <c:pt idx="374">
                  <c:v>0.77289701183343895</c:v>
                </c:pt>
                <c:pt idx="375">
                  <c:v>0.77995618312318771</c:v>
                </c:pt>
                <c:pt idx="376">
                  <c:v>0.7870544368817568</c:v>
                </c:pt>
                <c:pt idx="377">
                  <c:v>0.79419256994424303</c:v>
                </c:pt>
                <c:pt idx="378">
                  <c:v>0.80137140080489966</c:v>
                </c:pt>
                <c:pt idx="379">
                  <c:v>0.8085917704539628</c:v>
                </c:pt>
                <c:pt idx="380">
                  <c:v>0.81585454325514362</c:v>
                </c:pt>
                <c:pt idx="381">
                  <c:v>0.82316060786623713</c:v>
                </c:pt>
                <c:pt idx="382">
                  <c:v>0.83051087820540004</c:v>
                </c:pt>
                <c:pt idx="383">
                  <c:v>0.83790629446589815</c:v>
                </c:pt>
                <c:pt idx="384">
                  <c:v>0.84534782418226762</c:v>
                </c:pt>
                <c:pt idx="385">
                  <c:v>0.85283646335108265</c:v>
                </c:pt>
                <c:pt idx="386">
                  <c:v>0.86037323760974216</c:v>
                </c:pt>
                <c:pt idx="387">
                  <c:v>0.86795920347694333</c:v>
                </c:pt>
                <c:pt idx="388">
                  <c:v>0.87559544965879499</c:v>
                </c:pt>
                <c:pt idx="389">
                  <c:v>0.88328309842478858</c:v>
                </c:pt>
                <c:pt idx="390">
                  <c:v>0.89102330705821309</c:v>
                </c:pt>
                <c:pt idx="391">
                  <c:v>0.89881726938591666</c:v>
                </c:pt>
                <c:pt idx="392">
                  <c:v>0.90666621739272779</c:v>
                </c:pt>
                <c:pt idx="393">
                  <c:v>0.91854553105910053</c:v>
                </c:pt>
                <c:pt idx="394">
                  <c:v>0.91854553105910053</c:v>
                </c:pt>
                <c:pt idx="395">
                  <c:v>0.93055590418904177</c:v>
                </c:pt>
                <c:pt idx="396">
                  <c:v>0.93863793966290521</c:v>
                </c:pt>
                <c:pt idx="397">
                  <c:v>0.94678175630104722</c:v>
                </c:pt>
                <c:pt idx="398">
                  <c:v>0.95498885446185822</c:v>
                </c:pt>
                <c:pt idx="399">
                  <c:v>0.96326078687695504</c:v>
                </c:pt>
                <c:pt idx="400">
                  <c:v>0.97159916119318745</c:v>
                </c:pt>
                <c:pt idx="401">
                  <c:v>0.98000564267149159</c:v>
                </c:pt>
                <c:pt idx="402">
                  <c:v>0.98848195705438602</c:v>
                </c:pt>
                <c:pt idx="403">
                  <c:v>0.99702989361500449</c:v>
                </c:pt>
                <c:pt idx="404">
                  <c:v>1.0056513084017018</c:v>
                </c:pt>
                <c:pt idx="405">
                  <c:v>1.0143481276935682</c:v>
                </c:pt>
                <c:pt idx="406">
                  <c:v>1.0231223516836268</c:v>
                </c:pt>
                <c:pt idx="407">
                  <c:v>1.0319760584080309</c:v>
                </c:pt>
                <c:pt idx="408">
                  <c:v>1.054472451770053</c:v>
                </c:pt>
                <c:pt idx="409">
                  <c:v>1.054472451770053</c:v>
                </c:pt>
                <c:pt idx="410">
                  <c:v>1.054472451770053</c:v>
                </c:pt>
                <c:pt idx="411">
                  <c:v>1.054472451770053</c:v>
                </c:pt>
                <c:pt idx="412">
                  <c:v>1.0775155670402805</c:v>
                </c:pt>
                <c:pt idx="413">
                  <c:v>1.0868947351877907</c:v>
                </c:pt>
                <c:pt idx="414">
                  <c:v>1.096370503909647</c:v>
                </c:pt>
                <c:pt idx="415">
                  <c:v>1.1059457526039496</c:v>
                </c:pt>
                <c:pt idx="416">
                  <c:v>1.1156234890203118</c:v>
                </c:pt>
                <c:pt idx="417">
                  <c:v>1.1254068571636224</c:v>
                </c:pt>
                <c:pt idx="418">
                  <c:v>1.1352991458198496</c:v>
                </c:pt>
                <c:pt idx="419">
                  <c:v>1.1453037977638545</c:v>
                </c:pt>
                <c:pt idx="420">
                  <c:v>1.170831118956791</c:v>
                </c:pt>
                <c:pt idx="421">
                  <c:v>1.170831118956791</c:v>
                </c:pt>
                <c:pt idx="422">
                  <c:v>1.170831118956791</c:v>
                </c:pt>
                <c:pt idx="423">
                  <c:v>1.170831118956791</c:v>
                </c:pt>
                <c:pt idx="424">
                  <c:v>1.1971451099723704</c:v>
                </c:pt>
                <c:pt idx="425">
                  <c:v>1.2079062290077229</c:v>
                </c:pt>
                <c:pt idx="426">
                  <c:v>1.218809074010017</c:v>
                </c:pt>
                <c:pt idx="427">
                  <c:v>1.229858759216589</c:v>
                </c:pt>
                <c:pt idx="428">
                  <c:v>1.2410606806038809</c:v>
                </c:pt>
                <c:pt idx="429">
                  <c:v>1.2524205373243222</c:v>
                </c:pt>
                <c:pt idx="430">
                  <c:v>1.2697697283697489</c:v>
                </c:pt>
                <c:pt idx="431">
                  <c:v>1.2697697283697489</c:v>
                </c:pt>
                <c:pt idx="432">
                  <c:v>1.2875097694894846</c:v>
                </c:pt>
                <c:pt idx="433">
                  <c:v>1.2995652974503511</c:v>
                </c:pt>
                <c:pt idx="434">
                  <c:v>1.3118127161261384</c:v>
                </c:pt>
                <c:pt idx="435">
                  <c:v>1.3242601309405333</c:v>
                </c:pt>
                <c:pt idx="436">
                  <c:v>1.3369161761535018</c:v>
                </c:pt>
                <c:pt idx="437">
                  <c:v>1.3497900626065391</c:v>
                </c:pt>
                <c:pt idx="438">
                  <c:v>1.3628916310216181</c:v>
                </c:pt>
                <c:pt idx="439">
                  <c:v>1.3762314116514875</c:v>
                </c:pt>
                <c:pt idx="440">
                  <c:v>1.3898206912163689</c:v>
                </c:pt>
                <c:pt idx="441">
                  <c:v>1.4036715882273456</c:v>
                </c:pt>
                <c:pt idx="442">
                  <c:v>1.4177971379962682</c:v>
                </c:pt>
                <c:pt idx="443">
                  <c:v>1.4322113888741452</c:v>
                </c:pt>
                <c:pt idx="444">
                  <c:v>1.4469295115551926</c:v>
                </c:pt>
                <c:pt idx="445">
                  <c:v>1.4619679236454943</c:v>
                </c:pt>
                <c:pt idx="446">
                  <c:v>1.4773444321411144</c:v>
                </c:pt>
                <c:pt idx="447">
                  <c:v>1.4930783970128962</c:v>
                </c:pt>
                <c:pt idx="448">
                  <c:v>1.5173962638407681</c:v>
                </c:pt>
                <c:pt idx="449">
                  <c:v>1.5173962638407681</c:v>
                </c:pt>
                <c:pt idx="450">
                  <c:v>1.5426460983884347</c:v>
                </c:pt>
                <c:pt idx="451">
                  <c:v>1.5600418150731614</c:v>
                </c:pt>
                <c:pt idx="452">
                  <c:v>1.577922856632785</c:v>
                </c:pt>
                <c:pt idx="453">
                  <c:v>1.6057296060590072</c:v>
                </c:pt>
                <c:pt idx="454">
                  <c:v>1.6057296060590072</c:v>
                </c:pt>
                <c:pt idx="455">
                  <c:v>1.6348364696103779</c:v>
                </c:pt>
                <c:pt idx="456">
                  <c:v>1.6550386078954786</c:v>
                </c:pt>
                <c:pt idx="457">
                  <c:v>1.686670816330061</c:v>
                </c:pt>
                <c:pt idx="458">
                  <c:v>1.686670816330061</c:v>
                </c:pt>
                <c:pt idx="459">
                  <c:v>1.7200867896239711</c:v>
                </c:pt>
                <c:pt idx="460">
                  <c:v>1.7434788818772844</c:v>
                </c:pt>
                <c:pt idx="461">
                  <c:v>1.7678658485252159</c:v>
                </c:pt>
                <c:pt idx="462">
                  <c:v>1.793351942941023</c:v>
                </c:pt>
                <c:pt idx="463">
                  <c:v>1.8339146358159142</c:v>
                </c:pt>
                <c:pt idx="464">
                  <c:v>1.8339146358159142</c:v>
                </c:pt>
                <c:pt idx="465">
                  <c:v>1.877740549243563</c:v>
                </c:pt>
                <c:pt idx="466">
                  <c:v>1.9090937412019775</c:v>
                </c:pt>
                <c:pt idx="467">
                  <c:v>1.9424443284238995</c:v>
                </c:pt>
                <c:pt idx="468">
                  <c:v>1.9781067375162991</c:v>
                </c:pt>
                <c:pt idx="469">
                  <c:v>2.0164781574285424</c:v>
                </c:pt>
                <c:pt idx="470">
                  <c:v>2.0580708438900288</c:v>
                </c:pt>
                <c:pt idx="471">
                  <c:v>2.1035620570740292</c:v>
                </c:pt>
                <c:pt idx="472">
                  <c:v>2.1538746940614555</c:v>
                </c:pt>
                <c:pt idx="473">
                  <c:v>2.210314639182922</c:v>
                </c:pt>
                <c:pt idx="474">
                  <c:v>2.2748210546233087</c:v>
                </c:pt>
                <c:pt idx="475">
                  <c:v>2.3504644231090768</c:v>
                </c:pt>
                <c:pt idx="476">
                  <c:v>2.4425642546059603</c:v>
                </c:pt>
                <c:pt idx="477">
                  <c:v>2.5616819349340214</c:v>
                </c:pt>
                <c:pt idx="478">
                  <c:v>2.7343687865331758</c:v>
                </c:pt>
                <c:pt idx="479">
                  <c:v>3.0780880728421613</c:v>
                </c:pt>
              </c:numCache>
            </c:numRef>
          </c:xVal>
          <c:yVal>
            <c:numRef>
              <c:f>'2kr Unique Succ Mess'!$G$61:$G$540</c:f>
              <c:numCache>
                <c:formatCode>General</c:formatCode>
                <c:ptCount val="480"/>
                <c:pt idx="0">
                  <c:v>-7.1765807654478113</c:v>
                </c:pt>
                <c:pt idx="1">
                  <c:v>-5.1480825619379385</c:v>
                </c:pt>
                <c:pt idx="2">
                  <c:v>-5.0558780981420357</c:v>
                </c:pt>
                <c:pt idx="3">
                  <c:v>-4.5948557791625193</c:v>
                </c:pt>
                <c:pt idx="4">
                  <c:v>-3.2455971256157947</c:v>
                </c:pt>
                <c:pt idx="5">
                  <c:v>-2.842970967040356</c:v>
                </c:pt>
                <c:pt idx="6">
                  <c:v>-2.7077377534730238</c:v>
                </c:pt>
                <c:pt idx="7">
                  <c:v>-2.3542873089220642</c:v>
                </c:pt>
                <c:pt idx="8">
                  <c:v>-2.3235524876567615</c:v>
                </c:pt>
                <c:pt idx="9">
                  <c:v>-2.2835972200118686</c:v>
                </c:pt>
                <c:pt idx="10">
                  <c:v>-2.2313480238608583</c:v>
                </c:pt>
                <c:pt idx="11">
                  <c:v>-2.1452905243180136</c:v>
                </c:pt>
                <c:pt idx="12">
                  <c:v>-2.013130792877226</c:v>
                </c:pt>
                <c:pt idx="13">
                  <c:v>-1.960881596726207</c:v>
                </c:pt>
                <c:pt idx="14">
                  <c:v>-1.9547346324731483</c:v>
                </c:pt>
                <c:pt idx="15">
                  <c:v>-1.9209263290813228</c:v>
                </c:pt>
                <c:pt idx="16">
                  <c:v>-1.8625301686772449</c:v>
                </c:pt>
                <c:pt idx="17">
                  <c:v>-1.7856931155139906</c:v>
                </c:pt>
                <c:pt idx="18">
                  <c:v>-1.7303704372364614</c:v>
                </c:pt>
                <c:pt idx="19">
                  <c:v>-1.6781212410854383</c:v>
                </c:pt>
                <c:pt idx="20">
                  <c:v>-1.6443129376936128</c:v>
                </c:pt>
                <c:pt idx="21">
                  <c:v>-1.5982107057956567</c:v>
                </c:pt>
                <c:pt idx="22">
                  <c:v>-1.5889902594160665</c:v>
                </c:pt>
                <c:pt idx="23">
                  <c:v>-1.5859167772895348</c:v>
                </c:pt>
                <c:pt idx="24">
                  <c:v>-1.5859167772895348</c:v>
                </c:pt>
                <c:pt idx="25">
                  <c:v>-1.5521084738977093</c:v>
                </c:pt>
                <c:pt idx="26">
                  <c:v>-1.4937123134936316</c:v>
                </c:pt>
                <c:pt idx="27">
                  <c:v>-1.4045813318242597</c:v>
                </c:pt>
                <c:pt idx="28">
                  <c:v>-1.3935167961687471</c:v>
                </c:pt>
                <c:pt idx="29">
                  <c:v>-1.3400382071671275</c:v>
                </c:pt>
                <c:pt idx="30">
                  <c:v>-1.309303385901825</c:v>
                </c:pt>
                <c:pt idx="31">
                  <c:v>-1.2048049935997998</c:v>
                </c:pt>
                <c:pt idx="32">
                  <c:v>-1.1925110650936779</c:v>
                </c:pt>
                <c:pt idx="33">
                  <c:v>-1.1832906187140919</c:v>
                </c:pt>
                <c:pt idx="34">
                  <c:v>-1.0849391906651253</c:v>
                </c:pt>
                <c:pt idx="35">
                  <c:v>-1.032689994514115</c:v>
                </c:pt>
                <c:pt idx="36">
                  <c:v>-0.99888169112228953</c:v>
                </c:pt>
                <c:pt idx="37">
                  <c:v>-0.98966124474269057</c:v>
                </c:pt>
                <c:pt idx="38">
                  <c:v>-0.94355901284474319</c:v>
                </c:pt>
                <c:pt idx="39">
                  <c:v>-0.94171492356882092</c:v>
                </c:pt>
                <c:pt idx="40">
                  <c:v>-0.94048553071821173</c:v>
                </c:pt>
                <c:pt idx="41">
                  <c:v>-0.91386917550246127</c:v>
                </c:pt>
                <c:pt idx="42">
                  <c:v>-0.88639224529127891</c:v>
                </c:pt>
                <c:pt idx="43">
                  <c:v>-0.86057499542843019</c:v>
                </c:pt>
                <c:pt idx="44">
                  <c:v>-0.8218491206341465</c:v>
                </c:pt>
                <c:pt idx="45">
                  <c:v>-0.81447276353048292</c:v>
                </c:pt>
                <c:pt idx="46">
                  <c:v>-0.8126286742545562</c:v>
                </c:pt>
                <c:pt idx="47">
                  <c:v>-0.80832579927742843</c:v>
                </c:pt>
                <c:pt idx="48">
                  <c:v>-0.78681142439170326</c:v>
                </c:pt>
                <c:pt idx="49">
                  <c:v>-0.74882318530779435</c:v>
                </c:pt>
                <c:pt idx="50">
                  <c:v>-0.7480855495974239</c:v>
                </c:pt>
                <c:pt idx="51">
                  <c:v>-0.73148874611416559</c:v>
                </c:pt>
                <c:pt idx="52">
                  <c:v>-0.72226829973457096</c:v>
                </c:pt>
                <c:pt idx="53">
                  <c:v>-0.71612133548152501</c:v>
                </c:pt>
                <c:pt idx="54">
                  <c:v>-0.71612133548152501</c:v>
                </c:pt>
                <c:pt idx="55">
                  <c:v>-0.71612133548152501</c:v>
                </c:pt>
                <c:pt idx="56">
                  <c:v>-0.65182408939450409</c:v>
                </c:pt>
                <c:pt idx="57">
                  <c:v>-0.64832031977025972</c:v>
                </c:pt>
                <c:pt idx="58">
                  <c:v>-0.64094396266658749</c:v>
                </c:pt>
                <c:pt idx="59">
                  <c:v>-0.62084338955908158</c:v>
                </c:pt>
                <c:pt idx="60">
                  <c:v>-0.60387776822063433</c:v>
                </c:pt>
                <c:pt idx="61">
                  <c:v>-0.59207559685475875</c:v>
                </c:pt>
                <c:pt idx="62">
                  <c:v>-0.57781463978765724</c:v>
                </c:pt>
                <c:pt idx="63">
                  <c:v>-0.5728970683852076</c:v>
                </c:pt>
                <c:pt idx="64">
                  <c:v>-0.57166767553459841</c:v>
                </c:pt>
                <c:pt idx="65">
                  <c:v>-0.55974256488366148</c:v>
                </c:pt>
                <c:pt idx="66">
                  <c:v>-0.5452357292464366</c:v>
                </c:pt>
                <c:pt idx="67">
                  <c:v>-0.53785937214276869</c:v>
                </c:pt>
                <c:pt idx="68">
                  <c:v>-0.53656850964962488</c:v>
                </c:pt>
                <c:pt idx="69">
                  <c:v>-0.53171240788971841</c:v>
                </c:pt>
                <c:pt idx="70">
                  <c:v>-0.53171240788971841</c:v>
                </c:pt>
                <c:pt idx="71">
                  <c:v>-0.53171240788970553</c:v>
                </c:pt>
                <c:pt idx="72">
                  <c:v>-0.52863892576317406</c:v>
                </c:pt>
                <c:pt idx="73">
                  <c:v>-0.5276861463039525</c:v>
                </c:pt>
                <c:pt idx="74">
                  <c:v>-0.49913349734848494</c:v>
                </c:pt>
                <c:pt idx="75">
                  <c:v>-0.48561017599175388</c:v>
                </c:pt>
                <c:pt idx="76">
                  <c:v>-0.47331624748563633</c:v>
                </c:pt>
                <c:pt idx="77">
                  <c:v>-0.47147215820971394</c:v>
                </c:pt>
                <c:pt idx="78">
                  <c:v>-0.45487535472645135</c:v>
                </c:pt>
                <c:pt idx="79">
                  <c:v>-0.4546294761563317</c:v>
                </c:pt>
                <c:pt idx="80">
                  <c:v>-0.43950794409381511</c:v>
                </c:pt>
                <c:pt idx="81">
                  <c:v>-0.43950794409381511</c:v>
                </c:pt>
                <c:pt idx="82">
                  <c:v>-0.43950794409381511</c:v>
                </c:pt>
                <c:pt idx="83">
                  <c:v>-0.43028749771422481</c:v>
                </c:pt>
                <c:pt idx="84">
                  <c:v>-0.43028749771422481</c:v>
                </c:pt>
                <c:pt idx="85">
                  <c:v>-0.41614947993217194</c:v>
                </c:pt>
                <c:pt idx="86">
                  <c:v>-0.41578066207699155</c:v>
                </c:pt>
                <c:pt idx="87">
                  <c:v>-0.40748226033536028</c:v>
                </c:pt>
                <c:pt idx="88">
                  <c:v>-0.40299497643062587</c:v>
                </c:pt>
                <c:pt idx="89">
                  <c:v>-0.39746270860287164</c:v>
                </c:pt>
                <c:pt idx="90">
                  <c:v>-0.39033223006932333</c:v>
                </c:pt>
                <c:pt idx="91">
                  <c:v>-0.38830373186581241</c:v>
                </c:pt>
                <c:pt idx="92">
                  <c:v>-0.37093855785091689</c:v>
                </c:pt>
                <c:pt idx="93">
                  <c:v>-0.36079606683336751</c:v>
                </c:pt>
                <c:pt idx="94">
                  <c:v>-0.35215958205781828</c:v>
                </c:pt>
                <c:pt idx="95">
                  <c:v>-0.3473034802979118</c:v>
                </c:pt>
                <c:pt idx="96">
                  <c:v>-0.34422999817136735</c:v>
                </c:pt>
                <c:pt idx="97">
                  <c:v>-0.3165686590325964</c:v>
                </c:pt>
                <c:pt idx="98">
                  <c:v>-0.31343370726353886</c:v>
                </c:pt>
                <c:pt idx="99">
                  <c:v>-0.29994112072807133</c:v>
                </c:pt>
                <c:pt idx="100">
                  <c:v>-0.29886540198378614</c:v>
                </c:pt>
                <c:pt idx="101">
                  <c:v>-0.29505428414688845</c:v>
                </c:pt>
                <c:pt idx="102">
                  <c:v>-0.27504591550317742</c:v>
                </c:pt>
                <c:pt idx="103">
                  <c:v>-0.27286374319334139</c:v>
                </c:pt>
                <c:pt idx="104">
                  <c:v>-0.26825352000354624</c:v>
                </c:pt>
                <c:pt idx="105">
                  <c:v>-0.25940189147913628</c:v>
                </c:pt>
                <c:pt idx="106">
                  <c:v>-0.25085761116738536</c:v>
                </c:pt>
                <c:pt idx="107">
                  <c:v>-0.24612444869252942</c:v>
                </c:pt>
                <c:pt idx="108">
                  <c:v>-0.24587857012241812</c:v>
                </c:pt>
                <c:pt idx="109">
                  <c:v>-0.24096099871995563</c:v>
                </c:pt>
                <c:pt idx="110">
                  <c:v>-0.23358464161628764</c:v>
                </c:pt>
                <c:pt idx="111">
                  <c:v>-0.23355390679502092</c:v>
                </c:pt>
                <c:pt idx="112">
                  <c:v>-0.2287900094988996</c:v>
                </c:pt>
                <c:pt idx="113">
                  <c:v>-0.22436419523669301</c:v>
                </c:pt>
                <c:pt idx="114">
                  <c:v>-0.21305378101106501</c:v>
                </c:pt>
                <c:pt idx="115">
                  <c:v>-0.21200879708804521</c:v>
                </c:pt>
                <c:pt idx="116">
                  <c:v>-0.20681461229420897</c:v>
                </c:pt>
                <c:pt idx="117">
                  <c:v>-0.20407921320159431</c:v>
                </c:pt>
                <c:pt idx="118">
                  <c:v>-0.19830106680372048</c:v>
                </c:pt>
                <c:pt idx="119">
                  <c:v>-0.19759416591461862</c:v>
                </c:pt>
                <c:pt idx="120">
                  <c:v>-0.19172381505294647</c:v>
                </c:pt>
                <c:pt idx="121">
                  <c:v>-0.18563832044241363</c:v>
                </c:pt>
                <c:pt idx="122">
                  <c:v>-0.18354835259637595</c:v>
                </c:pt>
                <c:pt idx="123">
                  <c:v>-0.17873835306835639</c:v>
                </c:pt>
                <c:pt idx="124">
                  <c:v>-0.1764178740628233</c:v>
                </c:pt>
                <c:pt idx="125">
                  <c:v>-0.17248381694086753</c:v>
                </c:pt>
                <c:pt idx="126">
                  <c:v>-0.17162324194543954</c:v>
                </c:pt>
                <c:pt idx="127">
                  <c:v>-0.16904151695915104</c:v>
                </c:pt>
                <c:pt idx="128">
                  <c:v>-0.16716669286197053</c:v>
                </c:pt>
                <c:pt idx="129">
                  <c:v>-0.16512282724782804</c:v>
                </c:pt>
                <c:pt idx="130">
                  <c:v>-0.16289455270609224</c:v>
                </c:pt>
                <c:pt idx="131">
                  <c:v>-0.16234132592331818</c:v>
                </c:pt>
                <c:pt idx="132">
                  <c:v>-0.15982107057956499</c:v>
                </c:pt>
                <c:pt idx="133">
                  <c:v>-0.15797698130364263</c:v>
                </c:pt>
                <c:pt idx="134">
                  <c:v>-0.15797698130364263</c:v>
                </c:pt>
                <c:pt idx="135">
                  <c:v>-0.15367410632651479</c:v>
                </c:pt>
                <c:pt idx="136">
                  <c:v>-0.15367410632651479</c:v>
                </c:pt>
                <c:pt idx="137">
                  <c:v>-0.15127679026780977</c:v>
                </c:pt>
                <c:pt idx="138">
                  <c:v>-0.14666656707801459</c:v>
                </c:pt>
                <c:pt idx="139">
                  <c:v>-0.14580599208258663</c:v>
                </c:pt>
                <c:pt idx="140">
                  <c:v>-0.14397727021730086</c:v>
                </c:pt>
                <c:pt idx="141">
                  <c:v>-0.13673921980932244</c:v>
                </c:pt>
                <c:pt idx="142">
                  <c:v>-0.13088423635828259</c:v>
                </c:pt>
                <c:pt idx="143">
                  <c:v>-0.12378449264599803</c:v>
                </c:pt>
                <c:pt idx="144">
                  <c:v>-0.11980433329214189</c:v>
                </c:pt>
                <c:pt idx="145">
                  <c:v>-0.11737628241218274</c:v>
                </c:pt>
                <c:pt idx="146">
                  <c:v>-0.11699209714636651</c:v>
                </c:pt>
                <c:pt idx="147">
                  <c:v>-0.11645423777422372</c:v>
                </c:pt>
                <c:pt idx="148">
                  <c:v>-0.11339612305832628</c:v>
                </c:pt>
                <c:pt idx="149">
                  <c:v>-0.1106453565550818</c:v>
                </c:pt>
                <c:pt idx="150">
                  <c:v>-0.1087397976366335</c:v>
                </c:pt>
                <c:pt idx="151">
                  <c:v>-0.10757187442855026</c:v>
                </c:pt>
                <c:pt idx="152">
                  <c:v>-9.8720245904144882E-2</c:v>
                </c:pt>
                <c:pt idx="153">
                  <c:v>-9.6246092792288254E-2</c:v>
                </c:pt>
                <c:pt idx="154">
                  <c:v>-8.9499799524554544E-2</c:v>
                </c:pt>
                <c:pt idx="155">
                  <c:v>-8.7394464267881541E-2</c:v>
                </c:pt>
                <c:pt idx="156">
                  <c:v>-8.5150822315514532E-2</c:v>
                </c:pt>
                <c:pt idx="157">
                  <c:v>-7.8650407617903345E-2</c:v>
                </c:pt>
                <c:pt idx="158">
                  <c:v>-7.6237724148577241E-2</c:v>
                </c:pt>
                <c:pt idx="159">
                  <c:v>-7.0690088910201815E-2</c:v>
                </c:pt>
                <c:pt idx="160">
                  <c:v>-7.0690088910201815E-2</c:v>
                </c:pt>
                <c:pt idx="161">
                  <c:v>-7.0121494716782307E-2</c:v>
                </c:pt>
                <c:pt idx="162">
                  <c:v>-6.7616606783657399E-2</c:v>
                </c:pt>
                <c:pt idx="163">
                  <c:v>-6.4681431352824004E-2</c:v>
                </c:pt>
                <c:pt idx="164">
                  <c:v>-6.4435552782701619E-2</c:v>
                </c:pt>
                <c:pt idx="165">
                  <c:v>-6.374401930423268E-2</c:v>
                </c:pt>
                <c:pt idx="166">
                  <c:v>-6.2314850115395844E-2</c:v>
                </c:pt>
                <c:pt idx="167">
                  <c:v>-6.146964253061149E-2</c:v>
                </c:pt>
                <c:pt idx="168">
                  <c:v>-6.146964253061149E-2</c:v>
                </c:pt>
                <c:pt idx="169">
                  <c:v>-6.146964253061149E-2</c:v>
                </c:pt>
                <c:pt idx="170">
                  <c:v>-6.146964253061149E-2</c:v>
                </c:pt>
                <c:pt idx="171">
                  <c:v>-6.146964253061149E-2</c:v>
                </c:pt>
                <c:pt idx="172">
                  <c:v>-6.146964253061149E-2</c:v>
                </c:pt>
                <c:pt idx="173">
                  <c:v>-6.146964253061149E-2</c:v>
                </c:pt>
                <c:pt idx="174">
                  <c:v>-6.1469642530598605E-2</c:v>
                </c:pt>
                <c:pt idx="175">
                  <c:v>-6.0071208163028841E-2</c:v>
                </c:pt>
                <c:pt idx="176">
                  <c:v>-5.9994371109865496E-2</c:v>
                </c:pt>
                <c:pt idx="177">
                  <c:v>-5.72282371959884E-2</c:v>
                </c:pt>
                <c:pt idx="178">
                  <c:v>-5.5676128722090802E-2</c:v>
                </c:pt>
                <c:pt idx="179">
                  <c:v>-5.4999962654254157E-2</c:v>
                </c:pt>
                <c:pt idx="180">
                  <c:v>-5.2694851059356576E-2</c:v>
                </c:pt>
                <c:pt idx="181">
                  <c:v>-5.1865010885193442E-2</c:v>
                </c:pt>
                <c:pt idx="182">
                  <c:v>-4.9467694826499958E-2</c:v>
                </c:pt>
                <c:pt idx="183">
                  <c:v>-4.6163701540480002E-2</c:v>
                </c:pt>
                <c:pt idx="184">
                  <c:v>-4.2122072544093017E-2</c:v>
                </c:pt>
                <c:pt idx="185">
                  <c:v>-3.8433893992256885E-2</c:v>
                </c:pt>
                <c:pt idx="186">
                  <c:v>-3.6036577933563393E-2</c:v>
                </c:pt>
                <c:pt idx="187">
                  <c:v>-3.2409869024257847E-2</c:v>
                </c:pt>
                <c:pt idx="188">
                  <c:v>-3.0734821265296072E-2</c:v>
                </c:pt>
                <c:pt idx="189">
                  <c:v>-2.8859997168115565E-2</c:v>
                </c:pt>
                <c:pt idx="190">
                  <c:v>-2.7523032443074968E-2</c:v>
                </c:pt>
                <c:pt idx="191">
                  <c:v>-2.6170700307401741E-2</c:v>
                </c:pt>
                <c:pt idx="192">
                  <c:v>-2.4833735582361478E-2</c:v>
                </c:pt>
                <c:pt idx="193">
                  <c:v>-2.1898560151524867E-2</c:v>
                </c:pt>
                <c:pt idx="194">
                  <c:v>-1.8948017310055961E-2</c:v>
                </c:pt>
                <c:pt idx="195">
                  <c:v>-1.655070125136247E-2</c:v>
                </c:pt>
                <c:pt idx="196">
                  <c:v>-7.6376030844251732E-3</c:v>
                </c:pt>
                <c:pt idx="197">
                  <c:v>2.1736374961527088E-15</c:v>
                </c:pt>
                <c:pt idx="198">
                  <c:v>2.1736374961527088E-15</c:v>
                </c:pt>
                <c:pt idx="199">
                  <c:v>2.1736374961527088E-15</c:v>
                </c:pt>
                <c:pt idx="200">
                  <c:v>2.1736374961527088E-15</c:v>
                </c:pt>
                <c:pt idx="201">
                  <c:v>2.1736374961527088E-15</c:v>
                </c:pt>
                <c:pt idx="202">
                  <c:v>2.1736374961527088E-15</c:v>
                </c:pt>
                <c:pt idx="203">
                  <c:v>2.1736374961527088E-15</c:v>
                </c:pt>
                <c:pt idx="204">
                  <c:v>2.1736374961527088E-15</c:v>
                </c:pt>
                <c:pt idx="205">
                  <c:v>2.1736374961527088E-15</c:v>
                </c:pt>
                <c:pt idx="206">
                  <c:v>2.1736374961527088E-15</c:v>
                </c:pt>
                <c:pt idx="207">
                  <c:v>2.1736374961527088E-15</c:v>
                </c:pt>
                <c:pt idx="208">
                  <c:v>2.1736374961527088E-15</c:v>
                </c:pt>
                <c:pt idx="209">
                  <c:v>2.1736374961527088E-15</c:v>
                </c:pt>
                <c:pt idx="210">
                  <c:v>2.1736374961527088E-15</c:v>
                </c:pt>
                <c:pt idx="211">
                  <c:v>2.1736374961527088E-15</c:v>
                </c:pt>
                <c:pt idx="212">
                  <c:v>2.1736374961527088E-15</c:v>
                </c:pt>
                <c:pt idx="213">
                  <c:v>2.1736374961527088E-15</c:v>
                </c:pt>
                <c:pt idx="214">
                  <c:v>2.1736374961527088E-15</c:v>
                </c:pt>
                <c:pt idx="215">
                  <c:v>2.1736374961527088E-15</c:v>
                </c:pt>
                <c:pt idx="216">
                  <c:v>2.1736374961527088E-15</c:v>
                </c:pt>
                <c:pt idx="217">
                  <c:v>2.1736374961527088E-15</c:v>
                </c:pt>
                <c:pt idx="218">
                  <c:v>2.1736374961527088E-15</c:v>
                </c:pt>
                <c:pt idx="219">
                  <c:v>2.1736374961527088E-15</c:v>
                </c:pt>
                <c:pt idx="220">
                  <c:v>2.1736374961527088E-15</c:v>
                </c:pt>
                <c:pt idx="221">
                  <c:v>2.1736374961527088E-15</c:v>
                </c:pt>
                <c:pt idx="222">
                  <c:v>2.1736374961527088E-15</c:v>
                </c:pt>
                <c:pt idx="223">
                  <c:v>2.1736374961527088E-15</c:v>
                </c:pt>
                <c:pt idx="224">
                  <c:v>2.1736374961527088E-15</c:v>
                </c:pt>
                <c:pt idx="225">
                  <c:v>2.1736374961527088E-15</c:v>
                </c:pt>
                <c:pt idx="226">
                  <c:v>2.1736374961527088E-15</c:v>
                </c:pt>
                <c:pt idx="227">
                  <c:v>2.1736374961527088E-15</c:v>
                </c:pt>
                <c:pt idx="228">
                  <c:v>2.1736374961527088E-15</c:v>
                </c:pt>
                <c:pt idx="229">
                  <c:v>2.1736374961527088E-15</c:v>
                </c:pt>
                <c:pt idx="230">
                  <c:v>2.1736374961527088E-15</c:v>
                </c:pt>
                <c:pt idx="231">
                  <c:v>2.1736374961527088E-15</c:v>
                </c:pt>
                <c:pt idx="232">
                  <c:v>2.1736374961527088E-15</c:v>
                </c:pt>
                <c:pt idx="233">
                  <c:v>2.1736374961527088E-15</c:v>
                </c:pt>
                <c:pt idx="234">
                  <c:v>2.1736374961527088E-15</c:v>
                </c:pt>
                <c:pt idx="235">
                  <c:v>2.1736374961527088E-15</c:v>
                </c:pt>
                <c:pt idx="236">
                  <c:v>2.1736374961527088E-15</c:v>
                </c:pt>
                <c:pt idx="237">
                  <c:v>2.1736374961527088E-15</c:v>
                </c:pt>
                <c:pt idx="238">
                  <c:v>2.1736374961527088E-15</c:v>
                </c:pt>
                <c:pt idx="239">
                  <c:v>2.1736374961527088E-15</c:v>
                </c:pt>
                <c:pt idx="240">
                  <c:v>2.1736374961527088E-15</c:v>
                </c:pt>
                <c:pt idx="241">
                  <c:v>2.1736374961527088E-15</c:v>
                </c:pt>
                <c:pt idx="242">
                  <c:v>2.1736374961527088E-15</c:v>
                </c:pt>
                <c:pt idx="243">
                  <c:v>2.1736374961527088E-15</c:v>
                </c:pt>
                <c:pt idx="244">
                  <c:v>2.1736374961527088E-15</c:v>
                </c:pt>
                <c:pt idx="245">
                  <c:v>2.1736374961527088E-15</c:v>
                </c:pt>
                <c:pt idx="246">
                  <c:v>2.1736374961527088E-15</c:v>
                </c:pt>
                <c:pt idx="247">
                  <c:v>2.1736374961527088E-15</c:v>
                </c:pt>
                <c:pt idx="248">
                  <c:v>2.1736374961527088E-15</c:v>
                </c:pt>
                <c:pt idx="249">
                  <c:v>2.1736374961527088E-15</c:v>
                </c:pt>
                <c:pt idx="250">
                  <c:v>2.1736374961527088E-15</c:v>
                </c:pt>
                <c:pt idx="251">
                  <c:v>2.1736374961527088E-15</c:v>
                </c:pt>
                <c:pt idx="252">
                  <c:v>2.1736374961527088E-15</c:v>
                </c:pt>
                <c:pt idx="253">
                  <c:v>2.1736374961527088E-15</c:v>
                </c:pt>
                <c:pt idx="254">
                  <c:v>2.1736374961527088E-15</c:v>
                </c:pt>
                <c:pt idx="255">
                  <c:v>2.1736374961527088E-15</c:v>
                </c:pt>
                <c:pt idx="256">
                  <c:v>2.1736374961527088E-15</c:v>
                </c:pt>
                <c:pt idx="257">
                  <c:v>9.6814686985915847E-4</c:v>
                </c:pt>
                <c:pt idx="258">
                  <c:v>2.7046642713487602E-3</c:v>
                </c:pt>
                <c:pt idx="259">
                  <c:v>4.4719164941034841E-3</c:v>
                </c:pt>
                <c:pt idx="260">
                  <c:v>5.4093285426948107E-3</c:v>
                </c:pt>
                <c:pt idx="261">
                  <c:v>1.4691244564816191E-2</c:v>
                </c:pt>
                <c:pt idx="262">
                  <c:v>1.4860286081775236E-2</c:v>
                </c:pt>
                <c:pt idx="263">
                  <c:v>1.5367410632655589E-2</c:v>
                </c:pt>
                <c:pt idx="264">
                  <c:v>1.6458496787570918E-2</c:v>
                </c:pt>
                <c:pt idx="265">
                  <c:v>1.8317953474121275E-2</c:v>
                </c:pt>
                <c:pt idx="266">
                  <c:v>1.8379423116652326E-2</c:v>
                </c:pt>
                <c:pt idx="267">
                  <c:v>1.9931531590549917E-2</c:v>
                </c:pt>
                <c:pt idx="268">
                  <c:v>2.0761371764713047E-2</c:v>
                </c:pt>
                <c:pt idx="269">
                  <c:v>2.1037985156100756E-2</c:v>
                </c:pt>
                <c:pt idx="270">
                  <c:v>2.1514374885701498E-2</c:v>
                </c:pt>
                <c:pt idx="271">
                  <c:v>2.1514374885701498E-2</c:v>
                </c:pt>
                <c:pt idx="272">
                  <c:v>2.2789869968222919E-2</c:v>
                </c:pt>
                <c:pt idx="273">
                  <c:v>2.7722808781303412E-2</c:v>
                </c:pt>
                <c:pt idx="274">
                  <c:v>3.0719453854670606E-2</c:v>
                </c:pt>
                <c:pt idx="275">
                  <c:v>3.0734821265291829E-2</c:v>
                </c:pt>
                <c:pt idx="276">
                  <c:v>3.0734821265291829E-2</c:v>
                </c:pt>
                <c:pt idx="277">
                  <c:v>3.0734821265291829E-2</c:v>
                </c:pt>
                <c:pt idx="278">
                  <c:v>3.0734821265291829E-2</c:v>
                </c:pt>
                <c:pt idx="279">
                  <c:v>3.0734821265291829E-2</c:v>
                </c:pt>
                <c:pt idx="280">
                  <c:v>3.0734821265291829E-2</c:v>
                </c:pt>
                <c:pt idx="281">
                  <c:v>3.0734821265291829E-2</c:v>
                </c:pt>
                <c:pt idx="282">
                  <c:v>3.3808303391836249E-2</c:v>
                </c:pt>
                <c:pt idx="283">
                  <c:v>3.5652392667754315E-2</c:v>
                </c:pt>
                <c:pt idx="284">
                  <c:v>3.7173766320383772E-2</c:v>
                </c:pt>
                <c:pt idx="285">
                  <c:v>3.8602935509220004E-2</c:v>
                </c:pt>
                <c:pt idx="286">
                  <c:v>3.9371306040852885E-2</c:v>
                </c:pt>
                <c:pt idx="287">
                  <c:v>4.302874977142658E-2</c:v>
                </c:pt>
                <c:pt idx="288">
                  <c:v>4.6056129666055878E-2</c:v>
                </c:pt>
                <c:pt idx="289">
                  <c:v>4.6240538593647684E-2</c:v>
                </c:pt>
                <c:pt idx="290">
                  <c:v>5.2249196151012624E-2</c:v>
                </c:pt>
                <c:pt idx="291">
                  <c:v>5.5199738992482601E-2</c:v>
                </c:pt>
                <c:pt idx="292">
                  <c:v>5.5338045688176789E-2</c:v>
                </c:pt>
                <c:pt idx="293">
                  <c:v>5.8104179602053892E-2</c:v>
                </c:pt>
                <c:pt idx="294">
                  <c:v>6.2422421989828718E-2</c:v>
                </c:pt>
                <c:pt idx="295">
                  <c:v>6.2806607255644964E-2</c:v>
                </c:pt>
                <c:pt idx="296">
                  <c:v>6.4266511265746784E-2</c:v>
                </c:pt>
                <c:pt idx="297">
                  <c:v>6.7954689817582917E-2</c:v>
                </c:pt>
                <c:pt idx="298">
                  <c:v>6.9814146504133617E-2</c:v>
                </c:pt>
                <c:pt idx="299">
                  <c:v>7.0874497837786168E-2</c:v>
                </c:pt>
                <c:pt idx="300">
                  <c:v>7.2564913007378079E-2</c:v>
                </c:pt>
                <c:pt idx="301">
                  <c:v>7.3763571036724832E-2</c:v>
                </c:pt>
                <c:pt idx="302">
                  <c:v>7.9910535289787921E-2</c:v>
                </c:pt>
                <c:pt idx="303">
                  <c:v>8.0279353144968313E-2</c:v>
                </c:pt>
                <c:pt idx="304">
                  <c:v>8.1800726797601045E-2</c:v>
                </c:pt>
                <c:pt idx="305">
                  <c:v>8.6626093736253351E-2</c:v>
                </c:pt>
                <c:pt idx="306">
                  <c:v>9.2680853525517637E-2</c:v>
                </c:pt>
                <c:pt idx="307">
                  <c:v>9.5277945922437032E-2</c:v>
                </c:pt>
                <c:pt idx="308">
                  <c:v>9.6876156628230903E-2</c:v>
                </c:pt>
                <c:pt idx="309">
                  <c:v>9.761379233859814E-2</c:v>
                </c:pt>
                <c:pt idx="310">
                  <c:v>0.10114829678410812</c:v>
                </c:pt>
                <c:pt idx="311">
                  <c:v>0.10208570883269978</c:v>
                </c:pt>
                <c:pt idx="312">
                  <c:v>0.10266967043674052</c:v>
                </c:pt>
                <c:pt idx="313">
                  <c:v>0.10757187442855033</c:v>
                </c:pt>
                <c:pt idx="314">
                  <c:v>0.10960037263206557</c:v>
                </c:pt>
                <c:pt idx="315">
                  <c:v>0.11129078780165748</c:v>
                </c:pt>
                <c:pt idx="316">
                  <c:v>0.11371883868160482</c:v>
                </c:pt>
                <c:pt idx="317">
                  <c:v>0.11519411010235081</c:v>
                </c:pt>
                <c:pt idx="318">
                  <c:v>0.12084931721516577</c:v>
                </c:pt>
                <c:pt idx="319">
                  <c:v>0.12293928506119516</c:v>
                </c:pt>
                <c:pt idx="320">
                  <c:v>0.12293928506119516</c:v>
                </c:pt>
                <c:pt idx="321">
                  <c:v>0.12293928506119516</c:v>
                </c:pt>
                <c:pt idx="322">
                  <c:v>0.12293928506119516</c:v>
                </c:pt>
                <c:pt idx="323">
                  <c:v>0.12293928506119516</c:v>
                </c:pt>
                <c:pt idx="324">
                  <c:v>0.12293928506119516</c:v>
                </c:pt>
                <c:pt idx="325">
                  <c:v>0.12293928506119516</c:v>
                </c:pt>
                <c:pt idx="326">
                  <c:v>0.12293928506119516</c:v>
                </c:pt>
                <c:pt idx="327">
                  <c:v>0.12323126586322697</c:v>
                </c:pt>
                <c:pt idx="328">
                  <c:v>0.13481829348024546</c:v>
                </c:pt>
                <c:pt idx="329">
                  <c:v>0.13715413989640837</c:v>
                </c:pt>
                <c:pt idx="330">
                  <c:v>0.14167215862240762</c:v>
                </c:pt>
                <c:pt idx="331">
                  <c:v>0.14176436308620352</c:v>
                </c:pt>
                <c:pt idx="332">
                  <c:v>0.14556011351246786</c:v>
                </c:pt>
                <c:pt idx="333">
                  <c:v>0.14609797288461099</c:v>
                </c:pt>
                <c:pt idx="334">
                  <c:v>0.15127679026781388</c:v>
                </c:pt>
                <c:pt idx="335">
                  <c:v>0.15367410632650627</c:v>
                </c:pt>
                <c:pt idx="336">
                  <c:v>0.15367410632651057</c:v>
                </c:pt>
                <c:pt idx="337">
                  <c:v>0.1539199848966302</c:v>
                </c:pt>
                <c:pt idx="338">
                  <c:v>0.1628945527061009</c:v>
                </c:pt>
                <c:pt idx="339">
                  <c:v>0.16349388172077139</c:v>
                </c:pt>
                <c:pt idx="340">
                  <c:v>0.16937959999307658</c:v>
                </c:pt>
                <c:pt idx="341">
                  <c:v>0.17214573390695367</c:v>
                </c:pt>
                <c:pt idx="342">
                  <c:v>0.1741434972891979</c:v>
                </c:pt>
                <c:pt idx="343">
                  <c:v>0.182626307958421</c:v>
                </c:pt>
                <c:pt idx="344">
                  <c:v>0.18317953474119963</c:v>
                </c:pt>
                <c:pt idx="345">
                  <c:v>0.19035611550664458</c:v>
                </c:pt>
                <c:pt idx="346">
                  <c:v>0.20592330247750815</c:v>
                </c:pt>
                <c:pt idx="347">
                  <c:v>0.20592330247750815</c:v>
                </c:pt>
                <c:pt idx="348">
                  <c:v>0.20592330247750815</c:v>
                </c:pt>
                <c:pt idx="349">
                  <c:v>0.20592330247750815</c:v>
                </c:pt>
                <c:pt idx="350">
                  <c:v>0.20626138551143791</c:v>
                </c:pt>
                <c:pt idx="351">
                  <c:v>0.20899678460405255</c:v>
                </c:pt>
                <c:pt idx="352">
                  <c:v>0.21514374885709847</c:v>
                </c:pt>
                <c:pt idx="353">
                  <c:v>0.21514374885709847</c:v>
                </c:pt>
                <c:pt idx="354">
                  <c:v>0.21514374885709847</c:v>
                </c:pt>
                <c:pt idx="355">
                  <c:v>0.21858604883882329</c:v>
                </c:pt>
                <c:pt idx="356">
                  <c:v>0.21950809347678232</c:v>
                </c:pt>
                <c:pt idx="357">
                  <c:v>0.22009205508082338</c:v>
                </c:pt>
                <c:pt idx="358">
                  <c:v>0.22301186310102664</c:v>
                </c:pt>
                <c:pt idx="359">
                  <c:v>0.23592048803245311</c:v>
                </c:pt>
                <c:pt idx="360">
                  <c:v>0.24237480049816634</c:v>
                </c:pt>
                <c:pt idx="361">
                  <c:v>0.2458785701224096</c:v>
                </c:pt>
                <c:pt idx="362">
                  <c:v>0.2515952468777567</c:v>
                </c:pt>
                <c:pt idx="363">
                  <c:v>0.26066201915102089</c:v>
                </c:pt>
                <c:pt idx="364">
                  <c:v>0.28024010029701774</c:v>
                </c:pt>
                <c:pt idx="365">
                  <c:v>0.29198080202036553</c:v>
                </c:pt>
                <c:pt idx="366">
                  <c:v>0.29477767075550509</c:v>
                </c:pt>
                <c:pt idx="367">
                  <c:v>0.29499281450436227</c:v>
                </c:pt>
                <c:pt idx="368">
                  <c:v>0.31042169477954618</c:v>
                </c:pt>
                <c:pt idx="369">
                  <c:v>0.31656865903260495</c:v>
                </c:pt>
                <c:pt idx="370">
                  <c:v>0.31964214115913653</c:v>
                </c:pt>
                <c:pt idx="371">
                  <c:v>0.32612718844611216</c:v>
                </c:pt>
                <c:pt idx="372">
                  <c:v>0.32886258753872682</c:v>
                </c:pt>
                <c:pt idx="373">
                  <c:v>0.3364233535699877</c:v>
                </c:pt>
                <c:pt idx="374">
                  <c:v>0.34840993386345515</c:v>
                </c:pt>
                <c:pt idx="375">
                  <c:v>0.37336660873088007</c:v>
                </c:pt>
                <c:pt idx="376">
                  <c:v>0.39033223006931472</c:v>
                </c:pt>
                <c:pt idx="377">
                  <c:v>0.39340571219585485</c:v>
                </c:pt>
                <c:pt idx="378">
                  <c:v>0.39340571219585918</c:v>
                </c:pt>
                <c:pt idx="379">
                  <c:v>0.40877312282850831</c:v>
                </c:pt>
                <c:pt idx="380">
                  <c:v>0.41295305852058745</c:v>
                </c:pt>
                <c:pt idx="381">
                  <c:v>0.42570800934568775</c:v>
                </c:pt>
                <c:pt idx="382">
                  <c:v>0.43145542092229916</c:v>
                </c:pt>
                <c:pt idx="383">
                  <c:v>0.43711062803511413</c:v>
                </c:pt>
                <c:pt idx="384">
                  <c:v>0.43790973338801237</c:v>
                </c:pt>
                <c:pt idx="385">
                  <c:v>0.4454090297767454</c:v>
                </c:pt>
                <c:pt idx="386">
                  <c:v>0.4456549083468696</c:v>
                </c:pt>
                <c:pt idx="387">
                  <c:v>0.44872839047340113</c:v>
                </c:pt>
                <c:pt idx="388">
                  <c:v>0.45001925296654055</c:v>
                </c:pt>
                <c:pt idx="389">
                  <c:v>0.45450653687127501</c:v>
                </c:pt>
                <c:pt idx="390">
                  <c:v>0.45487535472645996</c:v>
                </c:pt>
                <c:pt idx="391">
                  <c:v>0.45635062614719307</c:v>
                </c:pt>
                <c:pt idx="392">
                  <c:v>0.45794883685298721</c:v>
                </c:pt>
                <c:pt idx="393">
                  <c:v>0.48253669386521808</c:v>
                </c:pt>
                <c:pt idx="394">
                  <c:v>0.48253669386521808</c:v>
                </c:pt>
                <c:pt idx="395">
                  <c:v>0.48561017599176248</c:v>
                </c:pt>
                <c:pt idx="396">
                  <c:v>0.49175714024482126</c:v>
                </c:pt>
                <c:pt idx="397">
                  <c:v>0.50405106875094319</c:v>
                </c:pt>
                <c:pt idx="398">
                  <c:v>0.50589515802686125</c:v>
                </c:pt>
                <c:pt idx="399">
                  <c:v>0.51087419907183673</c:v>
                </c:pt>
                <c:pt idx="400">
                  <c:v>0.51511560440645154</c:v>
                </c:pt>
                <c:pt idx="401">
                  <c:v>0.52344474096934523</c:v>
                </c:pt>
                <c:pt idx="402">
                  <c:v>0.53478589001624144</c:v>
                </c:pt>
                <c:pt idx="403">
                  <c:v>0.53785937214277291</c:v>
                </c:pt>
                <c:pt idx="404">
                  <c:v>0.55605438633182935</c:v>
                </c:pt>
                <c:pt idx="405">
                  <c:v>0.55937374702848508</c:v>
                </c:pt>
                <c:pt idx="406">
                  <c:v>0.56552071128154391</c:v>
                </c:pt>
                <c:pt idx="407">
                  <c:v>0.56601246842178699</c:v>
                </c:pt>
                <c:pt idx="408">
                  <c:v>0.56859419340806683</c:v>
                </c:pt>
                <c:pt idx="409">
                  <c:v>0.56859419340806683</c:v>
                </c:pt>
                <c:pt idx="410">
                  <c:v>0.56859419340806683</c:v>
                </c:pt>
                <c:pt idx="411">
                  <c:v>0.56859419340806683</c:v>
                </c:pt>
                <c:pt idx="412">
                  <c:v>0.57043828268399355</c:v>
                </c:pt>
                <c:pt idx="413">
                  <c:v>0.58629745045688564</c:v>
                </c:pt>
                <c:pt idx="414">
                  <c:v>0.58887917544317414</c:v>
                </c:pt>
                <c:pt idx="415">
                  <c:v>0.61045501997141238</c:v>
                </c:pt>
                <c:pt idx="416">
                  <c:v>0.61125412532431067</c:v>
                </c:pt>
                <c:pt idx="417">
                  <c:v>0.61783137707508462</c:v>
                </c:pt>
                <c:pt idx="418">
                  <c:v>0.62084338955908591</c:v>
                </c:pt>
                <c:pt idx="419">
                  <c:v>0.62699035381214474</c:v>
                </c:pt>
                <c:pt idx="420">
                  <c:v>0.66694562145702474</c:v>
                </c:pt>
                <c:pt idx="421">
                  <c:v>0.66694562145702474</c:v>
                </c:pt>
                <c:pt idx="422">
                  <c:v>0.66694562145702474</c:v>
                </c:pt>
                <c:pt idx="423">
                  <c:v>0.66694562145702474</c:v>
                </c:pt>
                <c:pt idx="424">
                  <c:v>0.69460696059580862</c:v>
                </c:pt>
                <c:pt idx="425">
                  <c:v>0.71304785335498921</c:v>
                </c:pt>
                <c:pt idx="426">
                  <c:v>0.71612133548151646</c:v>
                </c:pt>
                <c:pt idx="427">
                  <c:v>0.71919481760804804</c:v>
                </c:pt>
                <c:pt idx="428">
                  <c:v>0.72718587113702915</c:v>
                </c:pt>
                <c:pt idx="429">
                  <c:v>0.73456222824069717</c:v>
                </c:pt>
                <c:pt idx="430">
                  <c:v>0.74378267462029179</c:v>
                </c:pt>
                <c:pt idx="431">
                  <c:v>0.74378267462029179</c:v>
                </c:pt>
                <c:pt idx="432">
                  <c:v>0.75915008525292804</c:v>
                </c:pt>
                <c:pt idx="433">
                  <c:v>0.78681142439171192</c:v>
                </c:pt>
                <c:pt idx="434">
                  <c:v>0.81139928140395134</c:v>
                </c:pt>
                <c:pt idx="435">
                  <c:v>0.83598713841619077</c:v>
                </c:pt>
                <c:pt idx="436">
                  <c:v>0.84520758479577685</c:v>
                </c:pt>
                <c:pt idx="437">
                  <c:v>0.85135454904883134</c:v>
                </c:pt>
                <c:pt idx="438">
                  <c:v>0.88208937031414247</c:v>
                </c:pt>
                <c:pt idx="439">
                  <c:v>0.92081524510842616</c:v>
                </c:pt>
                <c:pt idx="440">
                  <c:v>0.92284374331193275</c:v>
                </c:pt>
                <c:pt idx="441">
                  <c:v>0.92511812008556682</c:v>
                </c:pt>
                <c:pt idx="442">
                  <c:v>0.93003569148801646</c:v>
                </c:pt>
                <c:pt idx="443">
                  <c:v>0.93741204859168015</c:v>
                </c:pt>
                <c:pt idx="444">
                  <c:v>0.94355901284473465</c:v>
                </c:pt>
                <c:pt idx="445">
                  <c:v>0.94847658424719716</c:v>
                </c:pt>
                <c:pt idx="446">
                  <c:v>0.95585294135086507</c:v>
                </c:pt>
                <c:pt idx="447">
                  <c:v>1.0296165123875836</c:v>
                </c:pt>
                <c:pt idx="448">
                  <c:v>1.1218209761834868</c:v>
                </c:pt>
                <c:pt idx="449">
                  <c:v>1.1218209761834868</c:v>
                </c:pt>
                <c:pt idx="450">
                  <c:v>1.3308177607875415</c:v>
                </c:pt>
                <c:pt idx="451">
                  <c:v>1.4721979386079236</c:v>
                </c:pt>
                <c:pt idx="452">
                  <c:v>1.4906388313671</c:v>
                </c:pt>
                <c:pt idx="453">
                  <c:v>1.5490349917711779</c:v>
                </c:pt>
                <c:pt idx="454">
                  <c:v>1.5490349917711779</c:v>
                </c:pt>
                <c:pt idx="455">
                  <c:v>1.5828432951630034</c:v>
                </c:pt>
                <c:pt idx="456">
                  <c:v>1.6381659734405496</c:v>
                </c:pt>
                <c:pt idx="457">
                  <c:v>1.6412394555670813</c:v>
                </c:pt>
                <c:pt idx="458">
                  <c:v>1.6412394555670813</c:v>
                </c:pt>
                <c:pt idx="459">
                  <c:v>1.6492305090960624</c:v>
                </c:pt>
                <c:pt idx="460">
                  <c:v>1.6750477589589068</c:v>
                </c:pt>
                <c:pt idx="461">
                  <c:v>1.6842682053385014</c:v>
                </c:pt>
                <c:pt idx="462">
                  <c:v>1.7272969551099258</c:v>
                </c:pt>
                <c:pt idx="463">
                  <c:v>1.7334439193629845</c:v>
                </c:pt>
                <c:pt idx="464">
                  <c:v>1.7334439193629845</c:v>
                </c:pt>
                <c:pt idx="465">
                  <c:v>1.8225749010323562</c:v>
                </c:pt>
                <c:pt idx="466">
                  <c:v>1.8594566865507134</c:v>
                </c:pt>
                <c:pt idx="467">
                  <c:v>1.916623454104182</c:v>
                </c:pt>
                <c:pt idx="468">
                  <c:v>1.9178528469547911</c:v>
                </c:pt>
                <c:pt idx="469">
                  <c:v>1.9516611503466166</c:v>
                </c:pt>
                <c:pt idx="470">
                  <c:v>1.9762490073588648</c:v>
                </c:pt>
                <c:pt idx="471">
                  <c:v>2.3758016838077762</c:v>
                </c:pt>
                <c:pt idx="472">
                  <c:v>2.4126834693261334</c:v>
                </c:pt>
                <c:pt idx="473">
                  <c:v>2.4710796297302111</c:v>
                </c:pt>
                <c:pt idx="474">
                  <c:v>2.5632840935261143</c:v>
                </c:pt>
                <c:pt idx="475">
                  <c:v>2.6554885573220175</c:v>
                </c:pt>
                <c:pt idx="476">
                  <c:v>3.008939001872982</c:v>
                </c:pt>
                <c:pt idx="477">
                  <c:v>4.0723638176523931</c:v>
                </c:pt>
                <c:pt idx="478">
                  <c:v>5.4554307745909423</c:v>
                </c:pt>
                <c:pt idx="479">
                  <c:v>5.8242486297745559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E-43E4-B2F5-417B16D39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335736"/>
        <c:axId val="685337536"/>
      </c:scatterChart>
      <c:valAx>
        <c:axId val="68533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337536"/>
        <c:crosses val="autoZero"/>
        <c:crossBetween val="midCat"/>
      </c:valAx>
      <c:valAx>
        <c:axId val="6853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3357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E4-48D6-A10C-B400A67D56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E4-48D6-A10C-B400A67D56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E4-48D6-A10C-B400A67D56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E4-48D6-A10C-B400A67D56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E4-48D6-A10C-B400A67D56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E4-48D6-A10C-B400A67D563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BE4-48D6-A10C-B400A67D563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BE4-48D6-A10C-B400A67D563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BE4-48D6-A10C-B400A67D563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BE4-48D6-A10C-B400A67D563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BE4-48D6-A10C-B400A67D563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BE4-48D6-A10C-B400A67D563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BE4-48D6-A10C-B400A67D563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BE4-48D6-A10C-B400A67D563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BE4-48D6-A10C-B400A67D563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BE4-48D6-A10C-B400A67D563B}"/>
              </c:ext>
            </c:extLst>
          </c:dPt>
          <c:val>
            <c:numRef>
              <c:f>'2kr Unique Succ Mess'!$D$32:$S$32</c:f>
              <c:numCache>
                <c:formatCode>0.000000%</c:formatCode>
                <c:ptCount val="16"/>
                <c:pt idx="0">
                  <c:v>0.7224684309206727</c:v>
                </c:pt>
                <c:pt idx="1">
                  <c:v>0.14042860273585259</c:v>
                </c:pt>
                <c:pt idx="2">
                  <c:v>2.817964702087216E-2</c:v>
                </c:pt>
                <c:pt idx="3">
                  <c:v>5.0960120260867868E-4</c:v>
                </c:pt>
                <c:pt idx="4">
                  <c:v>6.4204461797486109E-2</c:v>
                </c:pt>
                <c:pt idx="5">
                  <c:v>9.4205932257001006E-3</c:v>
                </c:pt>
                <c:pt idx="6">
                  <c:v>4.0619836800752178E-4</c:v>
                </c:pt>
                <c:pt idx="7">
                  <c:v>8.4178882312873834E-3</c:v>
                </c:pt>
                <c:pt idx="8">
                  <c:v>3.2480134782893113E-4</c:v>
                </c:pt>
                <c:pt idx="9">
                  <c:v>2.3114488556255647E-4</c:v>
                </c:pt>
                <c:pt idx="10">
                  <c:v>2.3498672006742806E-2</c:v>
                </c:pt>
                <c:pt idx="11">
                  <c:v>4.385322771734457E-4</c:v>
                </c:pt>
                <c:pt idx="12">
                  <c:v>1.6925603476154337E-4</c:v>
                </c:pt>
                <c:pt idx="13">
                  <c:v>2.1814378456496504E-4</c:v>
                </c:pt>
                <c:pt idx="14">
                  <c:v>2.9614643827200756E-4</c:v>
                </c:pt>
                <c:pt idx="15">
                  <c:v>7.8787972260693556E-4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C-4A8C-853B-79DFBE9F6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43-43A3-A917-0657F06359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43-43A3-A917-0657F06359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43-43A3-A917-0657F06359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43-43A3-A917-0657F06359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43-43A3-A917-0657F06359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43-43A3-A917-0657F063590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43-43A3-A917-0657F063590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D43-43A3-A917-0657F063590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D43-43A3-A917-0657F063590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D43-43A3-A917-0657F063590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D43-43A3-A917-0657F063590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D43-43A3-A917-0657F063590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D43-43A3-A917-0657F063590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D43-43A3-A917-0657F063590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D43-43A3-A917-0657F063590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D43-43A3-A917-0657F063590D}"/>
              </c:ext>
            </c:extLst>
          </c:dPt>
          <c:val>
            <c:numRef>
              <c:f>'2kr Unique Succ Mess'!$D$32:$S$32</c:f>
              <c:numCache>
                <c:formatCode>0.000000%</c:formatCode>
                <c:ptCount val="16"/>
                <c:pt idx="0">
                  <c:v>0.7224684309206727</c:v>
                </c:pt>
                <c:pt idx="1">
                  <c:v>0.14042860273585259</c:v>
                </c:pt>
                <c:pt idx="2">
                  <c:v>2.817964702087216E-2</c:v>
                </c:pt>
                <c:pt idx="3">
                  <c:v>5.0960120260867868E-4</c:v>
                </c:pt>
                <c:pt idx="4">
                  <c:v>6.4204461797486109E-2</c:v>
                </c:pt>
                <c:pt idx="5">
                  <c:v>9.4205932257001006E-3</c:v>
                </c:pt>
                <c:pt idx="6">
                  <c:v>4.0619836800752178E-4</c:v>
                </c:pt>
                <c:pt idx="7">
                  <c:v>8.4178882312873834E-3</c:v>
                </c:pt>
                <c:pt idx="8">
                  <c:v>3.2480134782893113E-4</c:v>
                </c:pt>
                <c:pt idx="9">
                  <c:v>2.3114488556255647E-4</c:v>
                </c:pt>
                <c:pt idx="10">
                  <c:v>2.3498672006742806E-2</c:v>
                </c:pt>
                <c:pt idx="11">
                  <c:v>4.385322771734457E-4</c:v>
                </c:pt>
                <c:pt idx="12">
                  <c:v>1.6925603476154337E-4</c:v>
                </c:pt>
                <c:pt idx="13">
                  <c:v>2.1814378456496504E-4</c:v>
                </c:pt>
                <c:pt idx="14">
                  <c:v>2.9614643827200756E-4</c:v>
                </c:pt>
                <c:pt idx="15">
                  <c:v>7.8787972260693556E-4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D43-43A3-A917-0657F0635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'2kr AVG v2'!$F$61:$F$540</c:f>
              <c:numCache>
                <c:formatCode>General</c:formatCode>
                <c:ptCount val="480"/>
                <c:pt idx="0">
                  <c:v>-1.5870558322903145</c:v>
                </c:pt>
                <c:pt idx="1">
                  <c:v>-1.5870558322903145</c:v>
                </c:pt>
                <c:pt idx="2">
                  <c:v>-1.5870558322903145</c:v>
                </c:pt>
                <c:pt idx="3">
                  <c:v>-1.5870558322903145</c:v>
                </c:pt>
                <c:pt idx="4">
                  <c:v>-1.5870558322903145</c:v>
                </c:pt>
                <c:pt idx="5">
                  <c:v>-1.5870558322903145</c:v>
                </c:pt>
                <c:pt idx="6">
                  <c:v>-1.5870558322903145</c:v>
                </c:pt>
                <c:pt idx="7">
                  <c:v>-1.5870558322903145</c:v>
                </c:pt>
                <c:pt idx="8">
                  <c:v>-1.5870558322903145</c:v>
                </c:pt>
                <c:pt idx="9">
                  <c:v>-1.5870558322903145</c:v>
                </c:pt>
                <c:pt idx="10">
                  <c:v>-1.5870558322903145</c:v>
                </c:pt>
                <c:pt idx="11">
                  <c:v>-1.5870558322903145</c:v>
                </c:pt>
                <c:pt idx="12">
                  <c:v>-1.5870558322903145</c:v>
                </c:pt>
                <c:pt idx="13">
                  <c:v>-1.5870558322903145</c:v>
                </c:pt>
                <c:pt idx="14">
                  <c:v>-1.5870558322903145</c:v>
                </c:pt>
                <c:pt idx="15">
                  <c:v>-1.5870558322903145</c:v>
                </c:pt>
                <c:pt idx="16">
                  <c:v>-1.5870558322903145</c:v>
                </c:pt>
                <c:pt idx="17">
                  <c:v>-1.5870558322903145</c:v>
                </c:pt>
                <c:pt idx="18">
                  <c:v>-1.5870558322903145</c:v>
                </c:pt>
                <c:pt idx="19">
                  <c:v>-1.5870558322903145</c:v>
                </c:pt>
                <c:pt idx="20">
                  <c:v>-1.5870558322903145</c:v>
                </c:pt>
                <c:pt idx="21">
                  <c:v>-1.5870558322903145</c:v>
                </c:pt>
                <c:pt idx="22">
                  <c:v>-1.5870558322903145</c:v>
                </c:pt>
                <c:pt idx="23">
                  <c:v>-1.5870558322903145</c:v>
                </c:pt>
                <c:pt idx="24">
                  <c:v>-1.5870558322903145</c:v>
                </c:pt>
                <c:pt idx="25">
                  <c:v>-1.5870558322903145</c:v>
                </c:pt>
                <c:pt idx="26">
                  <c:v>-1.5870558322903145</c:v>
                </c:pt>
                <c:pt idx="27">
                  <c:v>-1.5870558322903145</c:v>
                </c:pt>
                <c:pt idx="28">
                  <c:v>-1.5870558322903145</c:v>
                </c:pt>
                <c:pt idx="29">
                  <c:v>-1.5870558322903145</c:v>
                </c:pt>
                <c:pt idx="30">
                  <c:v>-1.5870558322903145</c:v>
                </c:pt>
                <c:pt idx="31">
                  <c:v>-1.5870558322903145</c:v>
                </c:pt>
                <c:pt idx="32">
                  <c:v>-1.5870558322903145</c:v>
                </c:pt>
                <c:pt idx="33">
                  <c:v>-1.5870558322903145</c:v>
                </c:pt>
                <c:pt idx="34">
                  <c:v>-1.5870558322903145</c:v>
                </c:pt>
                <c:pt idx="35">
                  <c:v>-1.5870558322903145</c:v>
                </c:pt>
                <c:pt idx="36">
                  <c:v>-1.5870558322903145</c:v>
                </c:pt>
                <c:pt idx="37">
                  <c:v>-1.5870558322903145</c:v>
                </c:pt>
                <c:pt idx="38">
                  <c:v>-1.5870558322903145</c:v>
                </c:pt>
                <c:pt idx="39">
                  <c:v>-1.5870558322903145</c:v>
                </c:pt>
                <c:pt idx="40">
                  <c:v>-1.5870558322903145</c:v>
                </c:pt>
                <c:pt idx="41">
                  <c:v>-1.5870558322903145</c:v>
                </c:pt>
                <c:pt idx="42">
                  <c:v>-1.5870558322903145</c:v>
                </c:pt>
                <c:pt idx="43">
                  <c:v>-1.5870558322903145</c:v>
                </c:pt>
                <c:pt idx="44">
                  <c:v>-1.5870558322903145</c:v>
                </c:pt>
                <c:pt idx="45">
                  <c:v>-1.5870558322903145</c:v>
                </c:pt>
                <c:pt idx="46">
                  <c:v>-1.5870558322903145</c:v>
                </c:pt>
                <c:pt idx="47">
                  <c:v>-1.5870558322903145</c:v>
                </c:pt>
                <c:pt idx="48">
                  <c:v>-1.5870558322903145</c:v>
                </c:pt>
                <c:pt idx="49">
                  <c:v>-1.5870558322903145</c:v>
                </c:pt>
                <c:pt idx="50">
                  <c:v>-1.5870558322903145</c:v>
                </c:pt>
                <c:pt idx="51">
                  <c:v>-1.5870558322903145</c:v>
                </c:pt>
                <c:pt idx="52">
                  <c:v>-1.5870558322903145</c:v>
                </c:pt>
                <c:pt idx="53">
                  <c:v>-1.5870558322903145</c:v>
                </c:pt>
                <c:pt idx="54">
                  <c:v>-0.95087729940193999</c:v>
                </c:pt>
                <c:pt idx="55">
                  <c:v>-0.95087729940193999</c:v>
                </c:pt>
                <c:pt idx="56">
                  <c:v>-0.95087729940193999</c:v>
                </c:pt>
                <c:pt idx="57">
                  <c:v>-0.95087729940193999</c:v>
                </c:pt>
                <c:pt idx="58">
                  <c:v>-0.95087729940193999</c:v>
                </c:pt>
                <c:pt idx="59">
                  <c:v>-0.95087729940193999</c:v>
                </c:pt>
                <c:pt idx="60">
                  <c:v>-0.95087729940193999</c:v>
                </c:pt>
                <c:pt idx="61">
                  <c:v>-0.95087729940193999</c:v>
                </c:pt>
                <c:pt idx="62">
                  <c:v>-0.95087729940193999</c:v>
                </c:pt>
                <c:pt idx="63">
                  <c:v>-0.95087729940193999</c:v>
                </c:pt>
                <c:pt idx="64">
                  <c:v>-0.95087729940193999</c:v>
                </c:pt>
                <c:pt idx="65">
                  <c:v>-0.95087729940193999</c:v>
                </c:pt>
                <c:pt idx="66">
                  <c:v>-0.95087729940193999</c:v>
                </c:pt>
                <c:pt idx="67">
                  <c:v>-0.95087729940193999</c:v>
                </c:pt>
                <c:pt idx="68">
                  <c:v>-0.95087729940193999</c:v>
                </c:pt>
                <c:pt idx="69">
                  <c:v>-0.95087729940193999</c:v>
                </c:pt>
                <c:pt idx="70">
                  <c:v>-0.95087729940193999</c:v>
                </c:pt>
                <c:pt idx="71">
                  <c:v>-0.95087729940193999</c:v>
                </c:pt>
                <c:pt idx="72">
                  <c:v>-0.95087729940193999</c:v>
                </c:pt>
                <c:pt idx="73">
                  <c:v>-0.95087729940193999</c:v>
                </c:pt>
                <c:pt idx="74">
                  <c:v>-0.95087729940193999</c:v>
                </c:pt>
                <c:pt idx="75">
                  <c:v>-0.95087729940193999</c:v>
                </c:pt>
                <c:pt idx="76">
                  <c:v>-0.95087729940193999</c:v>
                </c:pt>
                <c:pt idx="77">
                  <c:v>-0.95087729940193999</c:v>
                </c:pt>
                <c:pt idx="78">
                  <c:v>-0.95087729940193999</c:v>
                </c:pt>
                <c:pt idx="79">
                  <c:v>-0.95087729940193999</c:v>
                </c:pt>
                <c:pt idx="80">
                  <c:v>-0.95087729940193999</c:v>
                </c:pt>
                <c:pt idx="81">
                  <c:v>-0.95087729940193999</c:v>
                </c:pt>
                <c:pt idx="82">
                  <c:v>-0.95087729940193999</c:v>
                </c:pt>
                <c:pt idx="83">
                  <c:v>-0.95087729940193999</c:v>
                </c:pt>
                <c:pt idx="84">
                  <c:v>-0.95087729940193999</c:v>
                </c:pt>
                <c:pt idx="85">
                  <c:v>-0.95087729940193999</c:v>
                </c:pt>
                <c:pt idx="86">
                  <c:v>-0.95087729940193999</c:v>
                </c:pt>
                <c:pt idx="87">
                  <c:v>-0.95087729940193999</c:v>
                </c:pt>
                <c:pt idx="88">
                  <c:v>-0.95087729940193999</c:v>
                </c:pt>
                <c:pt idx="89">
                  <c:v>-0.95087729940193999</c:v>
                </c:pt>
                <c:pt idx="90">
                  <c:v>-0.95087729940193999</c:v>
                </c:pt>
                <c:pt idx="91">
                  <c:v>-0.95087729940193999</c:v>
                </c:pt>
                <c:pt idx="92">
                  <c:v>-0.95087729940193999</c:v>
                </c:pt>
                <c:pt idx="93">
                  <c:v>-0.95087729940193999</c:v>
                </c:pt>
                <c:pt idx="94">
                  <c:v>-0.95087729940193999</c:v>
                </c:pt>
                <c:pt idx="95">
                  <c:v>-0.95087729940193999</c:v>
                </c:pt>
                <c:pt idx="96">
                  <c:v>-0.95087729940193999</c:v>
                </c:pt>
                <c:pt idx="97">
                  <c:v>-0.95087729940193999</c:v>
                </c:pt>
                <c:pt idx="98">
                  <c:v>-0.95087729940193999</c:v>
                </c:pt>
                <c:pt idx="99">
                  <c:v>-0.95087729940193999</c:v>
                </c:pt>
                <c:pt idx="100">
                  <c:v>-0.95087729940193999</c:v>
                </c:pt>
                <c:pt idx="101">
                  <c:v>-0.95087729940193999</c:v>
                </c:pt>
                <c:pt idx="102">
                  <c:v>-0.95087729940193999</c:v>
                </c:pt>
                <c:pt idx="103">
                  <c:v>-0.95087729940193999</c:v>
                </c:pt>
                <c:pt idx="104">
                  <c:v>-0.95087729940193999</c:v>
                </c:pt>
                <c:pt idx="105">
                  <c:v>-0.95087729940193999</c:v>
                </c:pt>
                <c:pt idx="106">
                  <c:v>-0.95087729940193999</c:v>
                </c:pt>
                <c:pt idx="107">
                  <c:v>-0.95087729940193999</c:v>
                </c:pt>
                <c:pt idx="108">
                  <c:v>-0.95087729940193999</c:v>
                </c:pt>
                <c:pt idx="109">
                  <c:v>-0.95087729940193999</c:v>
                </c:pt>
                <c:pt idx="110">
                  <c:v>-0.7347364778072546</c:v>
                </c:pt>
                <c:pt idx="111">
                  <c:v>-0.7347364778072546</c:v>
                </c:pt>
                <c:pt idx="112">
                  <c:v>-0.72112382557447385</c:v>
                </c:pt>
                <c:pt idx="113">
                  <c:v>-0.72112382557447385</c:v>
                </c:pt>
                <c:pt idx="114">
                  <c:v>-0.70764350875288007</c:v>
                </c:pt>
                <c:pt idx="115">
                  <c:v>-0.70764350875288007</c:v>
                </c:pt>
                <c:pt idx="116">
                  <c:v>-0.69429057570308306</c:v>
                </c:pt>
                <c:pt idx="117">
                  <c:v>-0.69429057570308306</c:v>
                </c:pt>
                <c:pt idx="118">
                  <c:v>-0.68106030434689002</c:v>
                </c:pt>
                <c:pt idx="119">
                  <c:v>-0.68106030434689002</c:v>
                </c:pt>
                <c:pt idx="120">
                  <c:v>-0.66794818711638526</c:v>
                </c:pt>
                <c:pt idx="121">
                  <c:v>-0.66794818711638526</c:v>
                </c:pt>
                <c:pt idx="122">
                  <c:v>-0.65494991710068595</c:v>
                </c:pt>
                <c:pt idx="123">
                  <c:v>-0.65494991710068595</c:v>
                </c:pt>
                <c:pt idx="124">
                  <c:v>-0.64206137527650098</c:v>
                </c:pt>
                <c:pt idx="125">
                  <c:v>-0.64206137527650098</c:v>
                </c:pt>
                <c:pt idx="126">
                  <c:v>-0.62927861872107693</c:v>
                </c:pt>
                <c:pt idx="127">
                  <c:v>-0.62927861872107693</c:v>
                </c:pt>
                <c:pt idx="128">
                  <c:v>-0.61659786971703046</c:v>
                </c:pt>
                <c:pt idx="129">
                  <c:v>-0.61659786971703046</c:v>
                </c:pt>
                <c:pt idx="130">
                  <c:v>-0.60401550566813311</c:v>
                </c:pt>
                <c:pt idx="131">
                  <c:v>-0.60401550566813311</c:v>
                </c:pt>
                <c:pt idx="132">
                  <c:v>-0.58531886355354357</c:v>
                </c:pt>
                <c:pt idx="133">
                  <c:v>-0.58531886355354357</c:v>
                </c:pt>
                <c:pt idx="134">
                  <c:v>-0.58531886355354357</c:v>
                </c:pt>
                <c:pt idx="135">
                  <c:v>-0.58531886355354357</c:v>
                </c:pt>
                <c:pt idx="136">
                  <c:v>-0.56682463250202531</c:v>
                </c:pt>
                <c:pt idx="137">
                  <c:v>-0.56682463250202531</c:v>
                </c:pt>
                <c:pt idx="138">
                  <c:v>-0.55460237137144019</c:v>
                </c:pt>
                <c:pt idx="139">
                  <c:v>-0.55460237137144019</c:v>
                </c:pt>
                <c:pt idx="140">
                  <c:v>-0.54246240431254955</c:v>
                </c:pt>
                <c:pt idx="141">
                  <c:v>-0.54246240431254955</c:v>
                </c:pt>
                <c:pt idx="142">
                  <c:v>-0.53040186483602558</c:v>
                </c:pt>
                <c:pt idx="143">
                  <c:v>-0.53040186483602558</c:v>
                </c:pt>
                <c:pt idx="144">
                  <c:v>-0.51841798843925346</c:v>
                </c:pt>
                <c:pt idx="145">
                  <c:v>-0.51841798843925346</c:v>
                </c:pt>
                <c:pt idx="146">
                  <c:v>-0.50650810692911141</c:v>
                </c:pt>
                <c:pt idx="147">
                  <c:v>-0.50650810692911141</c:v>
                </c:pt>
                <c:pt idx="148">
                  <c:v>-0.49466964311086342</c:v>
                </c:pt>
                <c:pt idx="149">
                  <c:v>-0.49466964311086342</c:v>
                </c:pt>
                <c:pt idx="150">
                  <c:v>-0.4829001058141843</c:v>
                </c:pt>
                <c:pt idx="151">
                  <c:v>-0.4829001058141843</c:v>
                </c:pt>
                <c:pt idx="152">
                  <c:v>-0.47119708522996556</c:v>
                </c:pt>
                <c:pt idx="153">
                  <c:v>-0.47119708522996556</c:v>
                </c:pt>
                <c:pt idx="154">
                  <c:v>-0.45955824853388244</c:v>
                </c:pt>
                <c:pt idx="155">
                  <c:v>-0.45955824853388244</c:v>
                </c:pt>
                <c:pt idx="156">
                  <c:v>-0.44798133577481569</c:v>
                </c:pt>
                <c:pt idx="157">
                  <c:v>-0.44798133577481569</c:v>
                </c:pt>
                <c:pt idx="158">
                  <c:v>-0.43646415600811633</c:v>
                </c:pt>
                <c:pt idx="159">
                  <c:v>-0.43646415600811633</c:v>
                </c:pt>
                <c:pt idx="160">
                  <c:v>-0.42500458365540961</c:v>
                </c:pt>
                <c:pt idx="161">
                  <c:v>-0.42500458365540961</c:v>
                </c:pt>
                <c:pt idx="162">
                  <c:v>-0.40791874094503477</c:v>
                </c:pt>
                <c:pt idx="163">
                  <c:v>-0.40791874094503477</c:v>
                </c:pt>
                <c:pt idx="164">
                  <c:v>-0.40791874094503477</c:v>
                </c:pt>
                <c:pt idx="165">
                  <c:v>-0.40791874094503477</c:v>
                </c:pt>
                <c:pt idx="166">
                  <c:v>-0.39095116509950473</c:v>
                </c:pt>
                <c:pt idx="167">
                  <c:v>-0.39095116509950473</c:v>
                </c:pt>
                <c:pt idx="168">
                  <c:v>-0.37970195786468142</c:v>
                </c:pt>
                <c:pt idx="169">
                  <c:v>-0.37970195786468142</c:v>
                </c:pt>
                <c:pt idx="170">
                  <c:v>-0.24257669940264884</c:v>
                </c:pt>
                <c:pt idx="171">
                  <c:v>-0.24257669940264884</c:v>
                </c:pt>
                <c:pt idx="172">
                  <c:v>-0.24257669940264884</c:v>
                </c:pt>
                <c:pt idx="173">
                  <c:v>-0.24257669940264884</c:v>
                </c:pt>
                <c:pt idx="174">
                  <c:v>-0.24257669940264884</c:v>
                </c:pt>
                <c:pt idx="175">
                  <c:v>-0.24257669940264884</c:v>
                </c:pt>
                <c:pt idx="176">
                  <c:v>-0.24257669940264884</c:v>
                </c:pt>
                <c:pt idx="177">
                  <c:v>-0.24257669940264884</c:v>
                </c:pt>
                <c:pt idx="178">
                  <c:v>-0.24257669940264884</c:v>
                </c:pt>
                <c:pt idx="179">
                  <c:v>-0.24257669940264884</c:v>
                </c:pt>
                <c:pt idx="180">
                  <c:v>-0.24257669940264884</c:v>
                </c:pt>
                <c:pt idx="181">
                  <c:v>-0.24257669940264884</c:v>
                </c:pt>
                <c:pt idx="182">
                  <c:v>-0.24257669940264884</c:v>
                </c:pt>
                <c:pt idx="183">
                  <c:v>-0.24257669940264884</c:v>
                </c:pt>
                <c:pt idx="184">
                  <c:v>-0.24257669940264884</c:v>
                </c:pt>
                <c:pt idx="185">
                  <c:v>-0.24257669940264884</c:v>
                </c:pt>
                <c:pt idx="186">
                  <c:v>-0.24257669940264884</c:v>
                </c:pt>
                <c:pt idx="187">
                  <c:v>-0.24257669940264884</c:v>
                </c:pt>
                <c:pt idx="188">
                  <c:v>-0.24257669940264884</c:v>
                </c:pt>
                <c:pt idx="189">
                  <c:v>-0.24257669940264884</c:v>
                </c:pt>
                <c:pt idx="190">
                  <c:v>-0.24257669940264884</c:v>
                </c:pt>
                <c:pt idx="191">
                  <c:v>-0.24257669940264884</c:v>
                </c:pt>
                <c:pt idx="192">
                  <c:v>-0.24257669940264884</c:v>
                </c:pt>
                <c:pt idx="193">
                  <c:v>-0.24257669940264884</c:v>
                </c:pt>
                <c:pt idx="194">
                  <c:v>-0.24257669940264884</c:v>
                </c:pt>
                <c:pt idx="195">
                  <c:v>-0.24257669940264884</c:v>
                </c:pt>
                <c:pt idx="196">
                  <c:v>-0.24257669940264884</c:v>
                </c:pt>
                <c:pt idx="197">
                  <c:v>-0.24257669940264884</c:v>
                </c:pt>
                <c:pt idx="198">
                  <c:v>-0.24257669940264884</c:v>
                </c:pt>
                <c:pt idx="199">
                  <c:v>-0.24257669940264884</c:v>
                </c:pt>
                <c:pt idx="200">
                  <c:v>-0.24257669940264884</c:v>
                </c:pt>
                <c:pt idx="201">
                  <c:v>-0.24257669940264884</c:v>
                </c:pt>
                <c:pt idx="202">
                  <c:v>-0.24257669940264884</c:v>
                </c:pt>
                <c:pt idx="203">
                  <c:v>-0.24257669940264884</c:v>
                </c:pt>
                <c:pt idx="204">
                  <c:v>-0.24257669940264884</c:v>
                </c:pt>
                <c:pt idx="205">
                  <c:v>-0.24257669940264884</c:v>
                </c:pt>
                <c:pt idx="206">
                  <c:v>-0.24257669940264884</c:v>
                </c:pt>
                <c:pt idx="207">
                  <c:v>-0.24257669940264884</c:v>
                </c:pt>
                <c:pt idx="208">
                  <c:v>-0.24257669940264884</c:v>
                </c:pt>
                <c:pt idx="209">
                  <c:v>-0.24257669940264884</c:v>
                </c:pt>
                <c:pt idx="210">
                  <c:v>-0.24257669940264884</c:v>
                </c:pt>
                <c:pt idx="211">
                  <c:v>-0.24257669940264884</c:v>
                </c:pt>
                <c:pt idx="212">
                  <c:v>-0.24257669940264884</c:v>
                </c:pt>
                <c:pt idx="213">
                  <c:v>-0.24257669940264884</c:v>
                </c:pt>
                <c:pt idx="214">
                  <c:v>-0.24257669940264884</c:v>
                </c:pt>
                <c:pt idx="215">
                  <c:v>-0.24257669940264884</c:v>
                </c:pt>
                <c:pt idx="216">
                  <c:v>-0.24257669940264884</c:v>
                </c:pt>
                <c:pt idx="217">
                  <c:v>-0.24257669940264884</c:v>
                </c:pt>
                <c:pt idx="218">
                  <c:v>5.2221659743473866E-3</c:v>
                </c:pt>
                <c:pt idx="219">
                  <c:v>5.2221659743473866E-3</c:v>
                </c:pt>
                <c:pt idx="220">
                  <c:v>5.2221659743473866E-3</c:v>
                </c:pt>
                <c:pt idx="221">
                  <c:v>5.2221659743473866E-3</c:v>
                </c:pt>
                <c:pt idx="222">
                  <c:v>5.2221659743473866E-3</c:v>
                </c:pt>
                <c:pt idx="223">
                  <c:v>5.2221659743473866E-3</c:v>
                </c:pt>
                <c:pt idx="224">
                  <c:v>5.2221659743473866E-3</c:v>
                </c:pt>
                <c:pt idx="225">
                  <c:v>5.2221659743473866E-3</c:v>
                </c:pt>
                <c:pt idx="226">
                  <c:v>5.2221659743473866E-3</c:v>
                </c:pt>
                <c:pt idx="227">
                  <c:v>5.2221659743473866E-3</c:v>
                </c:pt>
                <c:pt idx="228">
                  <c:v>5.2221659743473866E-3</c:v>
                </c:pt>
                <c:pt idx="229">
                  <c:v>5.2221659743473866E-3</c:v>
                </c:pt>
                <c:pt idx="230">
                  <c:v>5.2221659743473866E-3</c:v>
                </c:pt>
                <c:pt idx="231">
                  <c:v>5.2221659743473866E-3</c:v>
                </c:pt>
                <c:pt idx="232">
                  <c:v>5.2221659743473866E-3</c:v>
                </c:pt>
                <c:pt idx="233">
                  <c:v>5.2221659743473866E-3</c:v>
                </c:pt>
                <c:pt idx="234">
                  <c:v>5.2221659743473866E-3</c:v>
                </c:pt>
                <c:pt idx="235">
                  <c:v>5.2221659743473866E-3</c:v>
                </c:pt>
                <c:pt idx="236">
                  <c:v>5.2221659743473866E-3</c:v>
                </c:pt>
                <c:pt idx="237">
                  <c:v>5.2221659743473866E-3</c:v>
                </c:pt>
                <c:pt idx="238">
                  <c:v>5.2221659743473866E-3</c:v>
                </c:pt>
                <c:pt idx="239">
                  <c:v>5.2221659743473866E-3</c:v>
                </c:pt>
                <c:pt idx="240">
                  <c:v>5.2221659743473866E-3</c:v>
                </c:pt>
                <c:pt idx="241">
                  <c:v>5.2221659743473866E-3</c:v>
                </c:pt>
                <c:pt idx="242">
                  <c:v>5.2221659743473866E-3</c:v>
                </c:pt>
                <c:pt idx="243">
                  <c:v>5.2221659743473866E-3</c:v>
                </c:pt>
                <c:pt idx="244">
                  <c:v>5.2221659743473866E-3</c:v>
                </c:pt>
                <c:pt idx="245">
                  <c:v>5.2221659743473866E-3</c:v>
                </c:pt>
                <c:pt idx="246">
                  <c:v>5.2221659743473866E-3</c:v>
                </c:pt>
                <c:pt idx="247">
                  <c:v>5.2221659743473866E-3</c:v>
                </c:pt>
                <c:pt idx="248">
                  <c:v>5.2221659743473866E-3</c:v>
                </c:pt>
                <c:pt idx="249">
                  <c:v>5.2221659743473866E-3</c:v>
                </c:pt>
                <c:pt idx="250">
                  <c:v>5.2221659743473866E-3</c:v>
                </c:pt>
                <c:pt idx="251">
                  <c:v>5.2221659743473866E-3</c:v>
                </c:pt>
                <c:pt idx="252">
                  <c:v>5.2221659743473866E-3</c:v>
                </c:pt>
                <c:pt idx="253">
                  <c:v>5.2221659743473866E-3</c:v>
                </c:pt>
                <c:pt idx="254">
                  <c:v>5.2221659743473866E-3</c:v>
                </c:pt>
                <c:pt idx="255">
                  <c:v>5.2221659743473866E-3</c:v>
                </c:pt>
                <c:pt idx="256">
                  <c:v>5.2221659743473866E-3</c:v>
                </c:pt>
                <c:pt idx="257">
                  <c:v>5.2221659743473866E-3</c:v>
                </c:pt>
                <c:pt idx="258">
                  <c:v>5.2221659743473866E-3</c:v>
                </c:pt>
                <c:pt idx="259">
                  <c:v>5.2221659743473866E-3</c:v>
                </c:pt>
                <c:pt idx="260">
                  <c:v>5.2221659743473866E-3</c:v>
                </c:pt>
                <c:pt idx="261">
                  <c:v>5.2221659743473866E-3</c:v>
                </c:pt>
                <c:pt idx="262">
                  <c:v>5.2221659743473866E-3</c:v>
                </c:pt>
                <c:pt idx="263">
                  <c:v>5.2221659743473866E-3</c:v>
                </c:pt>
                <c:pt idx="264">
                  <c:v>0.13092664893666786</c:v>
                </c:pt>
                <c:pt idx="265">
                  <c:v>0.13092664893666786</c:v>
                </c:pt>
                <c:pt idx="266">
                  <c:v>0.14146830138215863</c:v>
                </c:pt>
                <c:pt idx="267">
                  <c:v>0.14146830138215863</c:v>
                </c:pt>
                <c:pt idx="268">
                  <c:v>0.28584087488116572</c:v>
                </c:pt>
                <c:pt idx="269">
                  <c:v>0.28584087488116572</c:v>
                </c:pt>
                <c:pt idx="270">
                  <c:v>0.28584087488116572</c:v>
                </c:pt>
                <c:pt idx="271">
                  <c:v>0.28584087488116572</c:v>
                </c:pt>
                <c:pt idx="272">
                  <c:v>0.28584087488116572</c:v>
                </c:pt>
                <c:pt idx="273">
                  <c:v>0.28584087488116572</c:v>
                </c:pt>
                <c:pt idx="274">
                  <c:v>0.28584087488116572</c:v>
                </c:pt>
                <c:pt idx="275">
                  <c:v>0.28584087488116572</c:v>
                </c:pt>
                <c:pt idx="276">
                  <c:v>0.28584087488116572</c:v>
                </c:pt>
                <c:pt idx="277">
                  <c:v>0.28584087488116572</c:v>
                </c:pt>
                <c:pt idx="278">
                  <c:v>0.28584087488116572</c:v>
                </c:pt>
                <c:pt idx="279">
                  <c:v>0.28584087488116572</c:v>
                </c:pt>
                <c:pt idx="280">
                  <c:v>0.28584087488116572</c:v>
                </c:pt>
                <c:pt idx="281">
                  <c:v>0.28584087488116572</c:v>
                </c:pt>
                <c:pt idx="282">
                  <c:v>0.28584087488116572</c:v>
                </c:pt>
                <c:pt idx="283">
                  <c:v>0.28584087488116572</c:v>
                </c:pt>
                <c:pt idx="284">
                  <c:v>0.28584087488116572</c:v>
                </c:pt>
                <c:pt idx="285">
                  <c:v>0.28584087488116572</c:v>
                </c:pt>
                <c:pt idx="286">
                  <c:v>0.28584087488116572</c:v>
                </c:pt>
                <c:pt idx="287">
                  <c:v>0.28584087488116572</c:v>
                </c:pt>
                <c:pt idx="288">
                  <c:v>0.28584087488116572</c:v>
                </c:pt>
                <c:pt idx="289">
                  <c:v>0.28584087488116572</c:v>
                </c:pt>
                <c:pt idx="290">
                  <c:v>0.28584087488116572</c:v>
                </c:pt>
                <c:pt idx="291">
                  <c:v>0.28584087488116572</c:v>
                </c:pt>
                <c:pt idx="292">
                  <c:v>0.28584087488116572</c:v>
                </c:pt>
                <c:pt idx="293">
                  <c:v>0.28584087488116572</c:v>
                </c:pt>
                <c:pt idx="294">
                  <c:v>0.28584087488116572</c:v>
                </c:pt>
                <c:pt idx="295">
                  <c:v>0.28584087488116572</c:v>
                </c:pt>
                <c:pt idx="296">
                  <c:v>0.28584087488116572</c:v>
                </c:pt>
                <c:pt idx="297">
                  <c:v>0.28584087488116572</c:v>
                </c:pt>
                <c:pt idx="298">
                  <c:v>0.28584087488116572</c:v>
                </c:pt>
                <c:pt idx="299">
                  <c:v>0.28584087488116572</c:v>
                </c:pt>
                <c:pt idx="300">
                  <c:v>0.28584087488116572</c:v>
                </c:pt>
                <c:pt idx="301">
                  <c:v>0.28584087488116572</c:v>
                </c:pt>
                <c:pt idx="302">
                  <c:v>0.28584087488116572</c:v>
                </c:pt>
                <c:pt idx="303">
                  <c:v>0.28584087488116572</c:v>
                </c:pt>
                <c:pt idx="304">
                  <c:v>0.28584087488116572</c:v>
                </c:pt>
                <c:pt idx="305">
                  <c:v>0.28584087488116572</c:v>
                </c:pt>
                <c:pt idx="306">
                  <c:v>0.28584087488116572</c:v>
                </c:pt>
                <c:pt idx="307">
                  <c:v>0.28584087488116572</c:v>
                </c:pt>
                <c:pt idx="308">
                  <c:v>0.28584087488116572</c:v>
                </c:pt>
                <c:pt idx="309">
                  <c:v>0.28584087488116572</c:v>
                </c:pt>
                <c:pt idx="310">
                  <c:v>0.28584087488116572</c:v>
                </c:pt>
                <c:pt idx="311">
                  <c:v>0.28584087488116572</c:v>
                </c:pt>
                <c:pt idx="312">
                  <c:v>0.28584087488116572</c:v>
                </c:pt>
                <c:pt idx="313">
                  <c:v>0.28584087488116572</c:v>
                </c:pt>
                <c:pt idx="314">
                  <c:v>0.28584087488116572</c:v>
                </c:pt>
                <c:pt idx="315">
                  <c:v>0.28584087488116572</c:v>
                </c:pt>
                <c:pt idx="316">
                  <c:v>0.28584087488116572</c:v>
                </c:pt>
                <c:pt idx="317">
                  <c:v>0.28584087488116572</c:v>
                </c:pt>
                <c:pt idx="318">
                  <c:v>0.28584087488116572</c:v>
                </c:pt>
                <c:pt idx="319">
                  <c:v>0.28584087488116572</c:v>
                </c:pt>
                <c:pt idx="320">
                  <c:v>0.59776012604247841</c:v>
                </c:pt>
                <c:pt idx="321">
                  <c:v>0.59776012604247841</c:v>
                </c:pt>
                <c:pt idx="322">
                  <c:v>0.59776012604247841</c:v>
                </c:pt>
                <c:pt idx="323">
                  <c:v>0.59776012604247841</c:v>
                </c:pt>
                <c:pt idx="324">
                  <c:v>0.59776012604247841</c:v>
                </c:pt>
                <c:pt idx="325">
                  <c:v>0.59776012604247841</c:v>
                </c:pt>
                <c:pt idx="326">
                  <c:v>0.59776012604247841</c:v>
                </c:pt>
                <c:pt idx="327">
                  <c:v>0.59776012604247841</c:v>
                </c:pt>
                <c:pt idx="328">
                  <c:v>0.59776012604247841</c:v>
                </c:pt>
                <c:pt idx="329">
                  <c:v>0.59776012604247841</c:v>
                </c:pt>
                <c:pt idx="330">
                  <c:v>0.59776012604247841</c:v>
                </c:pt>
                <c:pt idx="331">
                  <c:v>0.59776012604247841</c:v>
                </c:pt>
                <c:pt idx="332">
                  <c:v>0.59776012604247841</c:v>
                </c:pt>
                <c:pt idx="333">
                  <c:v>0.59776012604247841</c:v>
                </c:pt>
                <c:pt idx="334">
                  <c:v>0.59776012604247841</c:v>
                </c:pt>
                <c:pt idx="335">
                  <c:v>0.59776012604247841</c:v>
                </c:pt>
                <c:pt idx="336">
                  <c:v>0.59776012604247841</c:v>
                </c:pt>
                <c:pt idx="337">
                  <c:v>0.59776012604247841</c:v>
                </c:pt>
                <c:pt idx="338">
                  <c:v>0.59776012604247841</c:v>
                </c:pt>
                <c:pt idx="339">
                  <c:v>0.59776012604247841</c:v>
                </c:pt>
                <c:pt idx="340">
                  <c:v>0.59776012604247841</c:v>
                </c:pt>
                <c:pt idx="341">
                  <c:v>0.59776012604247841</c:v>
                </c:pt>
                <c:pt idx="342">
                  <c:v>0.59776012604247841</c:v>
                </c:pt>
                <c:pt idx="343">
                  <c:v>0.59776012604247841</c:v>
                </c:pt>
                <c:pt idx="344">
                  <c:v>0.59776012604247841</c:v>
                </c:pt>
                <c:pt idx="345">
                  <c:v>0.59776012604247841</c:v>
                </c:pt>
                <c:pt idx="346">
                  <c:v>0.59776012604247841</c:v>
                </c:pt>
                <c:pt idx="347">
                  <c:v>0.59776012604247841</c:v>
                </c:pt>
                <c:pt idx="348">
                  <c:v>0.59776012604247841</c:v>
                </c:pt>
                <c:pt idx="349">
                  <c:v>0.59776012604247841</c:v>
                </c:pt>
                <c:pt idx="350">
                  <c:v>0.59776012604247841</c:v>
                </c:pt>
                <c:pt idx="351">
                  <c:v>0.59776012604247841</c:v>
                </c:pt>
                <c:pt idx="352">
                  <c:v>0.59776012604247841</c:v>
                </c:pt>
                <c:pt idx="353">
                  <c:v>0.59776012604247841</c:v>
                </c:pt>
                <c:pt idx="354">
                  <c:v>0.59776012604247841</c:v>
                </c:pt>
                <c:pt idx="355">
                  <c:v>0.59776012604247841</c:v>
                </c:pt>
                <c:pt idx="356">
                  <c:v>0.59776012604247841</c:v>
                </c:pt>
                <c:pt idx="357">
                  <c:v>0.59776012604247841</c:v>
                </c:pt>
                <c:pt idx="358">
                  <c:v>0.59776012604247841</c:v>
                </c:pt>
                <c:pt idx="359">
                  <c:v>0.59776012604247841</c:v>
                </c:pt>
                <c:pt idx="360">
                  <c:v>0.59776012604247841</c:v>
                </c:pt>
                <c:pt idx="361">
                  <c:v>0.59776012604247841</c:v>
                </c:pt>
                <c:pt idx="362">
                  <c:v>0.59776012604247841</c:v>
                </c:pt>
                <c:pt idx="363">
                  <c:v>0.59776012604247841</c:v>
                </c:pt>
                <c:pt idx="364">
                  <c:v>0.59776012604247841</c:v>
                </c:pt>
                <c:pt idx="365">
                  <c:v>0.59776012604247841</c:v>
                </c:pt>
                <c:pt idx="366">
                  <c:v>0.59776012604247841</c:v>
                </c:pt>
                <c:pt idx="367">
                  <c:v>0.59776012604247841</c:v>
                </c:pt>
                <c:pt idx="368">
                  <c:v>0.59776012604247841</c:v>
                </c:pt>
                <c:pt idx="369">
                  <c:v>0.59776012604247841</c:v>
                </c:pt>
                <c:pt idx="370">
                  <c:v>0.59776012604247841</c:v>
                </c:pt>
                <c:pt idx="371">
                  <c:v>0.59776012604247841</c:v>
                </c:pt>
                <c:pt idx="372">
                  <c:v>0.59776012604247841</c:v>
                </c:pt>
                <c:pt idx="373">
                  <c:v>0.59776012604247841</c:v>
                </c:pt>
                <c:pt idx="374">
                  <c:v>0.59776012604247841</c:v>
                </c:pt>
                <c:pt idx="375">
                  <c:v>0.59776012604247841</c:v>
                </c:pt>
                <c:pt idx="376">
                  <c:v>0.79061846786136958</c:v>
                </c:pt>
                <c:pt idx="377">
                  <c:v>0.79061846786136958</c:v>
                </c:pt>
                <c:pt idx="378">
                  <c:v>0.80497633981653571</c:v>
                </c:pt>
                <c:pt idx="379">
                  <c:v>0.80497633981653571</c:v>
                </c:pt>
                <c:pt idx="380">
                  <c:v>0.81950210756825437</c:v>
                </c:pt>
                <c:pt idx="381">
                  <c:v>0.81950210756825437</c:v>
                </c:pt>
                <c:pt idx="382">
                  <c:v>0.83420288327824377</c:v>
                </c:pt>
                <c:pt idx="383">
                  <c:v>0.83420288327824377</c:v>
                </c:pt>
                <c:pt idx="384">
                  <c:v>0.84908619169171662</c:v>
                </c:pt>
                <c:pt idx="385">
                  <c:v>0.84908619169171662</c:v>
                </c:pt>
                <c:pt idx="386">
                  <c:v>0.86416000431830875</c:v>
                </c:pt>
                <c:pt idx="387">
                  <c:v>0.86416000431830875</c:v>
                </c:pt>
                <c:pt idx="388">
                  <c:v>0.8794327772267323</c:v>
                </c:pt>
                <c:pt idx="389">
                  <c:v>0.8794327772267323</c:v>
                </c:pt>
                <c:pt idx="390">
                  <c:v>0.8949134929250776</c:v>
                </c:pt>
                <c:pt idx="391">
                  <c:v>0.8949134929250776</c:v>
                </c:pt>
                <c:pt idx="392">
                  <c:v>0.91061170687246829</c:v>
                </c:pt>
                <c:pt idx="393">
                  <c:v>0.91061170687246829</c:v>
                </c:pt>
                <c:pt idx="394">
                  <c:v>0.92653759925502854</c:v>
                </c:pt>
                <c:pt idx="395">
                  <c:v>0.92653759925502854</c:v>
                </c:pt>
                <c:pt idx="396">
                  <c:v>0.95911661722760133</c:v>
                </c:pt>
                <c:pt idx="397">
                  <c:v>0.95911661722760133</c:v>
                </c:pt>
                <c:pt idx="398">
                  <c:v>0.95911661722760133</c:v>
                </c:pt>
                <c:pt idx="399">
                  <c:v>0.95911661722760133</c:v>
                </c:pt>
                <c:pt idx="400">
                  <c:v>0.95911661722760133</c:v>
                </c:pt>
                <c:pt idx="401">
                  <c:v>0.95911661722760133</c:v>
                </c:pt>
                <c:pt idx="402">
                  <c:v>1.0013312975256907</c:v>
                </c:pt>
                <c:pt idx="403">
                  <c:v>1.0013312975256907</c:v>
                </c:pt>
                <c:pt idx="404">
                  <c:v>1.0013312975256907</c:v>
                </c:pt>
                <c:pt idx="405">
                  <c:v>1.0013312975256907</c:v>
                </c:pt>
                <c:pt idx="406">
                  <c:v>1.0275391366732269</c:v>
                </c:pt>
                <c:pt idx="407">
                  <c:v>1.0275391366732269</c:v>
                </c:pt>
                <c:pt idx="408">
                  <c:v>1.054472451770053</c:v>
                </c:pt>
                <c:pt idx="409">
                  <c:v>1.054472451770053</c:v>
                </c:pt>
                <c:pt idx="410">
                  <c:v>1.054472451770053</c:v>
                </c:pt>
                <c:pt idx="411">
                  <c:v>1.054472451770053</c:v>
                </c:pt>
                <c:pt idx="412">
                  <c:v>1.0821932511951406</c:v>
                </c:pt>
                <c:pt idx="413">
                  <c:v>1.0821932511951406</c:v>
                </c:pt>
                <c:pt idx="414">
                  <c:v>1.1205017670747008</c:v>
                </c:pt>
                <c:pt idx="415">
                  <c:v>1.1205017670747008</c:v>
                </c:pt>
                <c:pt idx="416">
                  <c:v>1.1205017670747008</c:v>
                </c:pt>
                <c:pt idx="417">
                  <c:v>1.1205017670747008</c:v>
                </c:pt>
                <c:pt idx="418">
                  <c:v>1.1205017670747008</c:v>
                </c:pt>
                <c:pt idx="419">
                  <c:v>1.1205017670747008</c:v>
                </c:pt>
                <c:pt idx="420">
                  <c:v>1.1605293940091408</c:v>
                </c:pt>
                <c:pt idx="421">
                  <c:v>1.1605293940091408</c:v>
                </c:pt>
                <c:pt idx="422">
                  <c:v>1.1812586209770399</c:v>
                </c:pt>
                <c:pt idx="423">
                  <c:v>1.1812586209770399</c:v>
                </c:pt>
                <c:pt idx="424">
                  <c:v>1.2025082629254478</c:v>
                </c:pt>
                <c:pt idx="425">
                  <c:v>1.2025082629254478</c:v>
                </c:pt>
                <c:pt idx="426">
                  <c:v>1.2243152311840613</c:v>
                </c:pt>
                <c:pt idx="427">
                  <c:v>1.2243152311840613</c:v>
                </c:pt>
                <c:pt idx="428">
                  <c:v>1.2467204983795801</c:v>
                </c:pt>
                <c:pt idx="429">
                  <c:v>1.2467204983795801</c:v>
                </c:pt>
                <c:pt idx="430">
                  <c:v>1.2815515655446006</c:v>
                </c:pt>
                <c:pt idx="431">
                  <c:v>1.2815515655446006</c:v>
                </c:pt>
                <c:pt idx="432">
                  <c:v>1.2815515655446006</c:v>
                </c:pt>
                <c:pt idx="433">
                  <c:v>1.2815515655446006</c:v>
                </c:pt>
                <c:pt idx="434">
                  <c:v>1.330561513178897</c:v>
                </c:pt>
                <c:pt idx="435">
                  <c:v>1.330561513178897</c:v>
                </c:pt>
                <c:pt idx="436">
                  <c:v>1.330561513178897</c:v>
                </c:pt>
                <c:pt idx="437">
                  <c:v>1.330561513178897</c:v>
                </c:pt>
                <c:pt idx="438">
                  <c:v>1.3695310579582007</c:v>
                </c:pt>
                <c:pt idx="439">
                  <c:v>1.3695310579582007</c:v>
                </c:pt>
                <c:pt idx="440">
                  <c:v>1.3967126453904506</c:v>
                </c:pt>
                <c:pt idx="441">
                  <c:v>1.3967126453904506</c:v>
                </c:pt>
                <c:pt idx="442">
                  <c:v>1.4249672553124424</c:v>
                </c:pt>
                <c:pt idx="443">
                  <c:v>1.4249672553124424</c:v>
                </c:pt>
                <c:pt idx="444">
                  <c:v>1.4696127443196003</c:v>
                </c:pt>
                <c:pt idx="445">
                  <c:v>1.4696127443196003</c:v>
                </c:pt>
                <c:pt idx="446">
                  <c:v>1.4696127443196003</c:v>
                </c:pt>
                <c:pt idx="447">
                  <c:v>1.4696127443196003</c:v>
                </c:pt>
                <c:pt idx="448">
                  <c:v>1.5173962638407681</c:v>
                </c:pt>
                <c:pt idx="449">
                  <c:v>1.5173962638407681</c:v>
                </c:pt>
                <c:pt idx="450">
                  <c:v>1.5512852779108435</c:v>
                </c:pt>
                <c:pt idx="451">
                  <c:v>1.5512852779108435</c:v>
                </c:pt>
                <c:pt idx="452">
                  <c:v>1.5870558322903145</c:v>
                </c:pt>
                <c:pt idx="453">
                  <c:v>1.5870558322903145</c:v>
                </c:pt>
                <c:pt idx="454">
                  <c:v>1.6249807216131986</c:v>
                </c:pt>
                <c:pt idx="455">
                  <c:v>1.6249807216131986</c:v>
                </c:pt>
                <c:pt idx="456">
                  <c:v>1.665398224916399</c:v>
                </c:pt>
                <c:pt idx="457">
                  <c:v>1.665398224916399</c:v>
                </c:pt>
                <c:pt idx="458">
                  <c:v>1.7087352578229018</c:v>
                </c:pt>
                <c:pt idx="459">
                  <c:v>1.7087352578229018</c:v>
                </c:pt>
                <c:pt idx="460">
                  <c:v>1.7804643416920258</c:v>
                </c:pt>
                <c:pt idx="461">
                  <c:v>1.7804643416920258</c:v>
                </c:pt>
                <c:pt idx="462">
                  <c:v>1.7804643416920258</c:v>
                </c:pt>
                <c:pt idx="463">
                  <c:v>1.7804643416920258</c:v>
                </c:pt>
                <c:pt idx="464">
                  <c:v>1.8627318674216511</c:v>
                </c:pt>
                <c:pt idx="465">
                  <c:v>1.8627318674216511</c:v>
                </c:pt>
                <c:pt idx="466">
                  <c:v>1.9255013545342918</c:v>
                </c:pt>
                <c:pt idx="467">
                  <c:v>1.9255013545342918</c:v>
                </c:pt>
                <c:pt idx="468">
                  <c:v>1.9969249780427067</c:v>
                </c:pt>
                <c:pt idx="469">
                  <c:v>1.9969249780427067</c:v>
                </c:pt>
                <c:pt idx="470">
                  <c:v>2.18122651385533</c:v>
                </c:pt>
                <c:pt idx="471">
                  <c:v>2.18122651385533</c:v>
                </c:pt>
                <c:pt idx="472">
                  <c:v>2.18122651385533</c:v>
                </c:pt>
                <c:pt idx="473">
                  <c:v>2.18122651385533</c:v>
                </c:pt>
                <c:pt idx="474">
                  <c:v>2.18122651385533</c:v>
                </c:pt>
                <c:pt idx="475">
                  <c:v>2.18122651385533</c:v>
                </c:pt>
                <c:pt idx="476">
                  <c:v>2.6382572734767509</c:v>
                </c:pt>
                <c:pt idx="477">
                  <c:v>2.6382572734767509</c:v>
                </c:pt>
                <c:pt idx="478">
                  <c:v>2.6382572734767509</c:v>
                </c:pt>
                <c:pt idx="479">
                  <c:v>2.6382572734767509</c:v>
                </c:pt>
              </c:numCache>
            </c:numRef>
          </c:xVal>
          <c:yVal>
            <c:numRef>
              <c:f>'2kr AVG v2'!$G$61:$G$540</c:f>
              <c:numCache>
                <c:formatCode>General</c:formatCode>
                <c:ptCount val="480"/>
                <c:pt idx="0">
                  <c:v>-0.71888971790134504</c:v>
                </c:pt>
                <c:pt idx="1">
                  <c:v>-0.71888971790134504</c:v>
                </c:pt>
                <c:pt idx="2">
                  <c:v>-0.71888971790134504</c:v>
                </c:pt>
                <c:pt idx="3">
                  <c:v>-0.71888971790134504</c:v>
                </c:pt>
                <c:pt idx="4">
                  <c:v>-0.71888971790134504</c:v>
                </c:pt>
                <c:pt idx="5">
                  <c:v>-0.71888971790134504</c:v>
                </c:pt>
                <c:pt idx="6">
                  <c:v>-0.71888971790134504</c:v>
                </c:pt>
                <c:pt idx="7">
                  <c:v>-0.71888971790134504</c:v>
                </c:pt>
                <c:pt idx="8">
                  <c:v>-0.71888971790134504</c:v>
                </c:pt>
                <c:pt idx="9">
                  <c:v>-0.71888971790134504</c:v>
                </c:pt>
                <c:pt idx="10">
                  <c:v>-0.71888971790134504</c:v>
                </c:pt>
                <c:pt idx="11">
                  <c:v>-0.71888971790134504</c:v>
                </c:pt>
                <c:pt idx="12">
                  <c:v>-0.71888971790134504</c:v>
                </c:pt>
                <c:pt idx="13">
                  <c:v>-0.71888971790134504</c:v>
                </c:pt>
                <c:pt idx="14">
                  <c:v>-0.71888971790134504</c:v>
                </c:pt>
                <c:pt idx="15">
                  <c:v>-0.71888971790134504</c:v>
                </c:pt>
                <c:pt idx="16">
                  <c:v>-0.71888971790134504</c:v>
                </c:pt>
                <c:pt idx="17">
                  <c:v>-0.71888971790134504</c:v>
                </c:pt>
                <c:pt idx="18">
                  <c:v>-0.71888971790134504</c:v>
                </c:pt>
                <c:pt idx="19">
                  <c:v>-0.71888971790134504</c:v>
                </c:pt>
                <c:pt idx="20">
                  <c:v>-0.71888971790134504</c:v>
                </c:pt>
                <c:pt idx="21">
                  <c:v>-0.71888971790134504</c:v>
                </c:pt>
                <c:pt idx="22">
                  <c:v>-0.71888971790134504</c:v>
                </c:pt>
                <c:pt idx="23">
                  <c:v>-0.71888971790134504</c:v>
                </c:pt>
                <c:pt idx="24">
                  <c:v>-0.71888971790134504</c:v>
                </c:pt>
                <c:pt idx="25">
                  <c:v>-0.71888971790134504</c:v>
                </c:pt>
                <c:pt idx="26">
                  <c:v>-0.71888971790134504</c:v>
                </c:pt>
                <c:pt idx="27">
                  <c:v>-0.71888971790134504</c:v>
                </c:pt>
                <c:pt idx="28">
                  <c:v>-0.71888971790134504</c:v>
                </c:pt>
                <c:pt idx="29">
                  <c:v>-0.71888971790134504</c:v>
                </c:pt>
                <c:pt idx="30">
                  <c:v>-0.71888971790134504</c:v>
                </c:pt>
                <c:pt idx="31">
                  <c:v>-0.71888971790134504</c:v>
                </c:pt>
                <c:pt idx="32">
                  <c:v>-0.71888971790134504</c:v>
                </c:pt>
                <c:pt idx="33">
                  <c:v>-0.71888971790134504</c:v>
                </c:pt>
                <c:pt idx="34">
                  <c:v>-0.71888971790134504</c:v>
                </c:pt>
                <c:pt idx="35">
                  <c:v>-0.71888971790134504</c:v>
                </c:pt>
                <c:pt idx="36">
                  <c:v>-0.71888971790134504</c:v>
                </c:pt>
                <c:pt idx="37">
                  <c:v>-0.71888971790134504</c:v>
                </c:pt>
                <c:pt idx="38">
                  <c:v>-0.71888971790134504</c:v>
                </c:pt>
                <c:pt idx="39">
                  <c:v>-0.71888971790134504</c:v>
                </c:pt>
                <c:pt idx="40">
                  <c:v>-0.71888971790134504</c:v>
                </c:pt>
                <c:pt idx="41">
                  <c:v>-0.71888971790134504</c:v>
                </c:pt>
                <c:pt idx="42">
                  <c:v>-0.71888971790134504</c:v>
                </c:pt>
                <c:pt idx="43">
                  <c:v>-0.71888971790134504</c:v>
                </c:pt>
                <c:pt idx="44">
                  <c:v>-0.71888971790134504</c:v>
                </c:pt>
                <c:pt idx="45">
                  <c:v>-0.71888971790134504</c:v>
                </c:pt>
                <c:pt idx="46">
                  <c:v>-0.71888971790134504</c:v>
                </c:pt>
                <c:pt idx="47">
                  <c:v>-0.71888971790134504</c:v>
                </c:pt>
                <c:pt idx="48">
                  <c:v>-0.71888971790134504</c:v>
                </c:pt>
                <c:pt idx="49">
                  <c:v>-0.71888971790134504</c:v>
                </c:pt>
                <c:pt idx="50">
                  <c:v>-0.71888971790134504</c:v>
                </c:pt>
                <c:pt idx="51">
                  <c:v>-0.71888971790134504</c:v>
                </c:pt>
                <c:pt idx="52">
                  <c:v>-0.71888971790134504</c:v>
                </c:pt>
                <c:pt idx="53">
                  <c:v>-0.71888971790134504</c:v>
                </c:pt>
                <c:pt idx="54">
                  <c:v>-0.47925981193423006</c:v>
                </c:pt>
                <c:pt idx="55">
                  <c:v>-0.47925981193423006</c:v>
                </c:pt>
                <c:pt idx="56">
                  <c:v>-0.47925981193423006</c:v>
                </c:pt>
                <c:pt idx="57">
                  <c:v>-0.47925981193423006</c:v>
                </c:pt>
                <c:pt idx="58">
                  <c:v>-0.47925981193423006</c:v>
                </c:pt>
                <c:pt idx="59">
                  <c:v>-0.47925981193423006</c:v>
                </c:pt>
                <c:pt idx="60">
                  <c:v>-0.47925981193423006</c:v>
                </c:pt>
                <c:pt idx="61">
                  <c:v>-0.47925981193423006</c:v>
                </c:pt>
                <c:pt idx="62">
                  <c:v>-0.47925981193423006</c:v>
                </c:pt>
                <c:pt idx="63">
                  <c:v>-0.47925981193423006</c:v>
                </c:pt>
                <c:pt idx="64">
                  <c:v>-0.47925981193423006</c:v>
                </c:pt>
                <c:pt idx="65">
                  <c:v>-0.47925981193423006</c:v>
                </c:pt>
                <c:pt idx="66">
                  <c:v>-0.47925981193423006</c:v>
                </c:pt>
                <c:pt idx="67">
                  <c:v>-0.47925981193423006</c:v>
                </c:pt>
                <c:pt idx="68">
                  <c:v>-0.47925981193423006</c:v>
                </c:pt>
                <c:pt idx="69">
                  <c:v>-0.47925981193423006</c:v>
                </c:pt>
                <c:pt idx="70">
                  <c:v>-0.47925981193423006</c:v>
                </c:pt>
                <c:pt idx="71">
                  <c:v>-0.47925981193423006</c:v>
                </c:pt>
                <c:pt idx="72">
                  <c:v>-0.47925981193423006</c:v>
                </c:pt>
                <c:pt idx="73">
                  <c:v>-0.47925981193423006</c:v>
                </c:pt>
                <c:pt idx="74">
                  <c:v>-0.47925981193423006</c:v>
                </c:pt>
                <c:pt idx="75">
                  <c:v>-0.47925981193423006</c:v>
                </c:pt>
                <c:pt idx="76">
                  <c:v>-0.47925981193423006</c:v>
                </c:pt>
                <c:pt idx="77">
                  <c:v>-0.47925981193423006</c:v>
                </c:pt>
                <c:pt idx="78">
                  <c:v>-0.47925981193423006</c:v>
                </c:pt>
                <c:pt idx="79">
                  <c:v>-0.47925981193423006</c:v>
                </c:pt>
                <c:pt idx="80">
                  <c:v>-0.47925981193423006</c:v>
                </c:pt>
                <c:pt idx="81">
                  <c:v>-0.47925981193423006</c:v>
                </c:pt>
                <c:pt idx="82">
                  <c:v>-0.47925981193423006</c:v>
                </c:pt>
                <c:pt idx="83">
                  <c:v>-0.47925981193423006</c:v>
                </c:pt>
                <c:pt idx="84">
                  <c:v>-0.47925981193423006</c:v>
                </c:pt>
                <c:pt idx="85">
                  <c:v>-0.47925981193423006</c:v>
                </c:pt>
                <c:pt idx="86">
                  <c:v>-0.47925981193423006</c:v>
                </c:pt>
                <c:pt idx="87">
                  <c:v>-0.47925981193423006</c:v>
                </c:pt>
                <c:pt idx="88">
                  <c:v>-0.47925981193423006</c:v>
                </c:pt>
                <c:pt idx="89">
                  <c:v>-0.47925981193423006</c:v>
                </c:pt>
                <c:pt idx="90">
                  <c:v>-0.47925981193423006</c:v>
                </c:pt>
                <c:pt idx="91">
                  <c:v>-0.47925981193423006</c:v>
                </c:pt>
                <c:pt idx="92">
                  <c:v>-0.47925981193423006</c:v>
                </c:pt>
                <c:pt idx="93">
                  <c:v>-0.47925981193423006</c:v>
                </c:pt>
                <c:pt idx="94">
                  <c:v>-0.47925981193423006</c:v>
                </c:pt>
                <c:pt idx="95">
                  <c:v>-0.47925981193423006</c:v>
                </c:pt>
                <c:pt idx="96">
                  <c:v>-0.47925981193423006</c:v>
                </c:pt>
                <c:pt idx="97">
                  <c:v>-0.47925981193423006</c:v>
                </c:pt>
                <c:pt idx="98">
                  <c:v>-0.47925981193423006</c:v>
                </c:pt>
                <c:pt idx="99">
                  <c:v>-0.47925981193423006</c:v>
                </c:pt>
                <c:pt idx="100">
                  <c:v>-0.47925981193423006</c:v>
                </c:pt>
                <c:pt idx="101">
                  <c:v>-0.47925981193423006</c:v>
                </c:pt>
                <c:pt idx="102">
                  <c:v>-0.47925981193423006</c:v>
                </c:pt>
                <c:pt idx="103">
                  <c:v>-0.47925981193423006</c:v>
                </c:pt>
                <c:pt idx="104">
                  <c:v>-0.47925981193423006</c:v>
                </c:pt>
                <c:pt idx="105">
                  <c:v>-0.47925981193423006</c:v>
                </c:pt>
                <c:pt idx="106">
                  <c:v>-0.47925981193423006</c:v>
                </c:pt>
                <c:pt idx="107">
                  <c:v>-0.47925981193423006</c:v>
                </c:pt>
                <c:pt idx="108">
                  <c:v>-0.47925981193423006</c:v>
                </c:pt>
                <c:pt idx="109">
                  <c:v>-0.47925981193423006</c:v>
                </c:pt>
                <c:pt idx="110">
                  <c:v>-0.4222278943140565</c:v>
                </c:pt>
                <c:pt idx="111">
                  <c:v>-0.4222278943140565</c:v>
                </c:pt>
                <c:pt idx="112">
                  <c:v>-0.4212693746901881</c:v>
                </c:pt>
                <c:pt idx="113">
                  <c:v>-0.4212693746901881</c:v>
                </c:pt>
                <c:pt idx="114">
                  <c:v>-0.40066120277701534</c:v>
                </c:pt>
                <c:pt idx="115">
                  <c:v>-0.40066120277701534</c:v>
                </c:pt>
                <c:pt idx="116">
                  <c:v>-0.37094709443709312</c:v>
                </c:pt>
                <c:pt idx="117">
                  <c:v>-0.37094709443709312</c:v>
                </c:pt>
                <c:pt idx="118">
                  <c:v>-0.34938040290005357</c:v>
                </c:pt>
                <c:pt idx="119">
                  <c:v>-0.34938040290005357</c:v>
                </c:pt>
                <c:pt idx="120">
                  <c:v>-0.34315002534490768</c:v>
                </c:pt>
                <c:pt idx="121">
                  <c:v>-0.34315002534490768</c:v>
                </c:pt>
                <c:pt idx="122">
                  <c:v>-0.33596112816589502</c:v>
                </c:pt>
                <c:pt idx="123">
                  <c:v>-0.33596112816589502</c:v>
                </c:pt>
                <c:pt idx="124">
                  <c:v>-0.32062481418399974</c:v>
                </c:pt>
                <c:pt idx="125">
                  <c:v>-0.32062481418399974</c:v>
                </c:pt>
                <c:pt idx="126">
                  <c:v>-0.22812767048069238</c:v>
                </c:pt>
                <c:pt idx="127">
                  <c:v>-0.22812767048069238</c:v>
                </c:pt>
                <c:pt idx="128">
                  <c:v>-0.21279135649879707</c:v>
                </c:pt>
                <c:pt idx="129">
                  <c:v>-0.21279135649879707</c:v>
                </c:pt>
                <c:pt idx="130">
                  <c:v>-0.17684687060373061</c:v>
                </c:pt>
                <c:pt idx="131">
                  <c:v>-0.17684687060373061</c:v>
                </c:pt>
                <c:pt idx="132">
                  <c:v>-0.1706164930485847</c:v>
                </c:pt>
                <c:pt idx="133">
                  <c:v>-0.1706164930485847</c:v>
                </c:pt>
                <c:pt idx="134">
                  <c:v>-0.1706164930485847</c:v>
                </c:pt>
                <c:pt idx="135">
                  <c:v>-0.1706164930485847</c:v>
                </c:pt>
                <c:pt idx="136">
                  <c:v>-0.1624690762457037</c:v>
                </c:pt>
                <c:pt idx="137">
                  <c:v>-0.1624690762457037</c:v>
                </c:pt>
                <c:pt idx="138">
                  <c:v>-0.14904980151154515</c:v>
                </c:pt>
                <c:pt idx="139">
                  <c:v>-0.14904980151154515</c:v>
                </c:pt>
                <c:pt idx="140">
                  <c:v>-0.13371348752964987</c:v>
                </c:pt>
                <c:pt idx="141">
                  <c:v>-0.13371348752964987</c:v>
                </c:pt>
                <c:pt idx="142">
                  <c:v>-0.12652459035063562</c:v>
                </c:pt>
                <c:pt idx="143">
                  <c:v>-0.12652459035063562</c:v>
                </c:pt>
                <c:pt idx="144">
                  <c:v>-0.11310531561647706</c:v>
                </c:pt>
                <c:pt idx="145">
                  <c:v>-0.11310531561647706</c:v>
                </c:pt>
                <c:pt idx="146">
                  <c:v>-0.10591641843746441</c:v>
                </c:pt>
                <c:pt idx="147">
                  <c:v>-0.10591641843746441</c:v>
                </c:pt>
                <c:pt idx="148">
                  <c:v>-9.8727521258450163E-2</c:v>
                </c:pt>
                <c:pt idx="149">
                  <c:v>-9.8727521258450163E-2</c:v>
                </c:pt>
                <c:pt idx="150">
                  <c:v>-9.7769001634581812E-2</c:v>
                </c:pt>
                <c:pt idx="151">
                  <c:v>-9.7769001634581812E-2</c:v>
                </c:pt>
                <c:pt idx="152">
                  <c:v>-9.0580104455569146E-2</c:v>
                </c:pt>
                <c:pt idx="153">
                  <c:v>-9.0580104455569146E-2</c:v>
                </c:pt>
                <c:pt idx="154">
                  <c:v>-7.7160829721410598E-2</c:v>
                </c:pt>
                <c:pt idx="155">
                  <c:v>-7.7160829721410598E-2</c:v>
                </c:pt>
                <c:pt idx="156">
                  <c:v>-7.6202310097542234E-2</c:v>
                </c:pt>
                <c:pt idx="157">
                  <c:v>-7.6202310097542234E-2</c:v>
                </c:pt>
                <c:pt idx="158">
                  <c:v>-6.2783035363383685E-2</c:v>
                </c:pt>
                <c:pt idx="159">
                  <c:v>-6.2783035363383685E-2</c:v>
                </c:pt>
                <c:pt idx="160">
                  <c:v>-4.8405241005356765E-2</c:v>
                </c:pt>
                <c:pt idx="161">
                  <c:v>-4.8405241005356765E-2</c:v>
                </c:pt>
                <c:pt idx="162">
                  <c:v>-4.7446721381488408E-2</c:v>
                </c:pt>
                <c:pt idx="163">
                  <c:v>-4.7446721381488408E-2</c:v>
                </c:pt>
                <c:pt idx="164">
                  <c:v>-4.7446721381488408E-2</c:v>
                </c:pt>
                <c:pt idx="165">
                  <c:v>-4.7446721381488408E-2</c:v>
                </c:pt>
                <c:pt idx="166">
                  <c:v>-4.1216343826342511E-2</c:v>
                </c:pt>
                <c:pt idx="167">
                  <c:v>-4.1216343826342511E-2</c:v>
                </c:pt>
                <c:pt idx="168">
                  <c:v>-2.5880029844447247E-2</c:v>
                </c:pt>
                <c:pt idx="169">
                  <c:v>-2.5880029844447247E-2</c:v>
                </c:pt>
                <c:pt idx="170">
                  <c:v>-1.533631398189535E-2</c:v>
                </c:pt>
                <c:pt idx="171">
                  <c:v>-1.533631398189535E-2</c:v>
                </c:pt>
                <c:pt idx="172">
                  <c:v>-1.533631398189535E-2</c:v>
                </c:pt>
                <c:pt idx="173">
                  <c:v>-1.533631398189535E-2</c:v>
                </c:pt>
                <c:pt idx="174">
                  <c:v>-1.533631398189535E-2</c:v>
                </c:pt>
                <c:pt idx="175">
                  <c:v>-1.533631398189535E-2</c:v>
                </c:pt>
                <c:pt idx="176">
                  <c:v>-1.533631398189535E-2</c:v>
                </c:pt>
                <c:pt idx="177">
                  <c:v>-1.533631398189535E-2</c:v>
                </c:pt>
                <c:pt idx="178">
                  <c:v>-1.533631398189535E-2</c:v>
                </c:pt>
                <c:pt idx="179">
                  <c:v>-1.533631398189535E-2</c:v>
                </c:pt>
                <c:pt idx="180">
                  <c:v>-1.533631398189535E-2</c:v>
                </c:pt>
                <c:pt idx="181">
                  <c:v>-1.533631398189535E-2</c:v>
                </c:pt>
                <c:pt idx="182">
                  <c:v>-1.533631398189535E-2</c:v>
                </c:pt>
                <c:pt idx="183">
                  <c:v>-1.533631398189535E-2</c:v>
                </c:pt>
                <c:pt idx="184">
                  <c:v>-1.533631398189535E-2</c:v>
                </c:pt>
                <c:pt idx="185">
                  <c:v>-1.533631398189535E-2</c:v>
                </c:pt>
                <c:pt idx="186">
                  <c:v>-1.533631398189535E-2</c:v>
                </c:pt>
                <c:pt idx="187">
                  <c:v>-1.533631398189535E-2</c:v>
                </c:pt>
                <c:pt idx="188">
                  <c:v>-1.533631398189535E-2</c:v>
                </c:pt>
                <c:pt idx="189">
                  <c:v>-1.533631398189535E-2</c:v>
                </c:pt>
                <c:pt idx="190">
                  <c:v>-1.533631398189535E-2</c:v>
                </c:pt>
                <c:pt idx="191">
                  <c:v>-1.533631398189535E-2</c:v>
                </c:pt>
                <c:pt idx="192">
                  <c:v>-1.533631398189535E-2</c:v>
                </c:pt>
                <c:pt idx="193">
                  <c:v>-1.533631398189535E-2</c:v>
                </c:pt>
                <c:pt idx="194">
                  <c:v>-1.533631398189535E-2</c:v>
                </c:pt>
                <c:pt idx="195">
                  <c:v>-1.533631398189535E-2</c:v>
                </c:pt>
                <c:pt idx="196">
                  <c:v>-1.533631398189535E-2</c:v>
                </c:pt>
                <c:pt idx="197">
                  <c:v>-1.533631398189535E-2</c:v>
                </c:pt>
                <c:pt idx="198">
                  <c:v>-1.533631398189535E-2</c:v>
                </c:pt>
                <c:pt idx="199">
                  <c:v>-1.533631398189535E-2</c:v>
                </c:pt>
                <c:pt idx="200">
                  <c:v>-1.533631398189535E-2</c:v>
                </c:pt>
                <c:pt idx="201">
                  <c:v>-1.533631398189535E-2</c:v>
                </c:pt>
                <c:pt idx="202">
                  <c:v>-1.533631398189535E-2</c:v>
                </c:pt>
                <c:pt idx="203">
                  <c:v>-1.533631398189535E-2</c:v>
                </c:pt>
                <c:pt idx="204">
                  <c:v>-1.533631398189535E-2</c:v>
                </c:pt>
                <c:pt idx="205">
                  <c:v>-1.533631398189535E-2</c:v>
                </c:pt>
                <c:pt idx="206">
                  <c:v>-1.533631398189535E-2</c:v>
                </c:pt>
                <c:pt idx="207">
                  <c:v>-1.533631398189535E-2</c:v>
                </c:pt>
                <c:pt idx="208">
                  <c:v>-1.533631398189535E-2</c:v>
                </c:pt>
                <c:pt idx="209">
                  <c:v>-1.533631398189535E-2</c:v>
                </c:pt>
                <c:pt idx="210">
                  <c:v>-1.533631398189535E-2</c:v>
                </c:pt>
                <c:pt idx="211">
                  <c:v>-1.533631398189535E-2</c:v>
                </c:pt>
                <c:pt idx="212">
                  <c:v>-1.533631398189535E-2</c:v>
                </c:pt>
                <c:pt idx="213">
                  <c:v>-1.533631398189535E-2</c:v>
                </c:pt>
                <c:pt idx="214">
                  <c:v>-1.533631398189535E-2</c:v>
                </c:pt>
                <c:pt idx="215">
                  <c:v>-1.533631398189535E-2</c:v>
                </c:pt>
                <c:pt idx="216">
                  <c:v>-1.533631398189535E-2</c:v>
                </c:pt>
                <c:pt idx="217">
                  <c:v>-1.533631398189535E-2</c:v>
                </c:pt>
                <c:pt idx="218">
                  <c:v>-1.4377794358026996E-2</c:v>
                </c:pt>
                <c:pt idx="219">
                  <c:v>-1.4377794358026996E-2</c:v>
                </c:pt>
                <c:pt idx="220">
                  <c:v>-1.4377794358026996E-2</c:v>
                </c:pt>
                <c:pt idx="221">
                  <c:v>-1.4377794358026996E-2</c:v>
                </c:pt>
                <c:pt idx="222">
                  <c:v>-1.4377794358026996E-2</c:v>
                </c:pt>
                <c:pt idx="223">
                  <c:v>-1.4377794358026996E-2</c:v>
                </c:pt>
                <c:pt idx="224">
                  <c:v>-1.4377794358026996E-2</c:v>
                </c:pt>
                <c:pt idx="225">
                  <c:v>-1.4377794358026996E-2</c:v>
                </c:pt>
                <c:pt idx="226">
                  <c:v>-1.4377794358026996E-2</c:v>
                </c:pt>
                <c:pt idx="227">
                  <c:v>-1.4377794358026996E-2</c:v>
                </c:pt>
                <c:pt idx="228">
                  <c:v>-1.4377794358026996E-2</c:v>
                </c:pt>
                <c:pt idx="229">
                  <c:v>-1.4377794358026996E-2</c:v>
                </c:pt>
                <c:pt idx="230">
                  <c:v>-1.4377794358026996E-2</c:v>
                </c:pt>
                <c:pt idx="231">
                  <c:v>-1.4377794358026996E-2</c:v>
                </c:pt>
                <c:pt idx="232">
                  <c:v>-1.4377794358026996E-2</c:v>
                </c:pt>
                <c:pt idx="233">
                  <c:v>-1.4377794358026996E-2</c:v>
                </c:pt>
                <c:pt idx="234">
                  <c:v>-1.4377794358026996E-2</c:v>
                </c:pt>
                <c:pt idx="235">
                  <c:v>-1.4377794358026996E-2</c:v>
                </c:pt>
                <c:pt idx="236">
                  <c:v>-1.4377794358026996E-2</c:v>
                </c:pt>
                <c:pt idx="237">
                  <c:v>-1.4377794358026996E-2</c:v>
                </c:pt>
                <c:pt idx="238">
                  <c:v>-1.4377794358026996E-2</c:v>
                </c:pt>
                <c:pt idx="239">
                  <c:v>-1.4377794358026996E-2</c:v>
                </c:pt>
                <c:pt idx="240">
                  <c:v>-1.4377794358026996E-2</c:v>
                </c:pt>
                <c:pt idx="241">
                  <c:v>-1.4377794358026996E-2</c:v>
                </c:pt>
                <c:pt idx="242">
                  <c:v>-1.4377794358026996E-2</c:v>
                </c:pt>
                <c:pt idx="243">
                  <c:v>-1.4377794358026996E-2</c:v>
                </c:pt>
                <c:pt idx="244">
                  <c:v>-1.4377794358026996E-2</c:v>
                </c:pt>
                <c:pt idx="245">
                  <c:v>-1.4377794358026996E-2</c:v>
                </c:pt>
                <c:pt idx="246">
                  <c:v>-1.4377794358026996E-2</c:v>
                </c:pt>
                <c:pt idx="247">
                  <c:v>-1.4377794358026996E-2</c:v>
                </c:pt>
                <c:pt idx="248">
                  <c:v>-1.4377794358026996E-2</c:v>
                </c:pt>
                <c:pt idx="249">
                  <c:v>-1.4377794358026996E-2</c:v>
                </c:pt>
                <c:pt idx="250">
                  <c:v>-1.4377794358026996E-2</c:v>
                </c:pt>
                <c:pt idx="251">
                  <c:v>-1.4377794358026996E-2</c:v>
                </c:pt>
                <c:pt idx="252">
                  <c:v>-1.4377794358026996E-2</c:v>
                </c:pt>
                <c:pt idx="253">
                  <c:v>-1.4377794358026996E-2</c:v>
                </c:pt>
                <c:pt idx="254">
                  <c:v>-1.4377794358026996E-2</c:v>
                </c:pt>
                <c:pt idx="255">
                  <c:v>-1.4377794358026996E-2</c:v>
                </c:pt>
                <c:pt idx="256">
                  <c:v>-1.4377794358026996E-2</c:v>
                </c:pt>
                <c:pt idx="257">
                  <c:v>-1.4377794358026996E-2</c:v>
                </c:pt>
                <c:pt idx="258">
                  <c:v>-1.4377794358026996E-2</c:v>
                </c:pt>
                <c:pt idx="259">
                  <c:v>-1.4377794358026996E-2</c:v>
                </c:pt>
                <c:pt idx="260">
                  <c:v>-1.4377794358026996E-2</c:v>
                </c:pt>
                <c:pt idx="261">
                  <c:v>-1.4377794358026996E-2</c:v>
                </c:pt>
                <c:pt idx="262">
                  <c:v>-1.4377794358026996E-2</c:v>
                </c:pt>
                <c:pt idx="263">
                  <c:v>-1.4377794358026996E-2</c:v>
                </c:pt>
                <c:pt idx="264">
                  <c:v>-1.1502235486420334E-2</c:v>
                </c:pt>
                <c:pt idx="265">
                  <c:v>-1.1502235486420334E-2</c:v>
                </c:pt>
                <c:pt idx="266">
                  <c:v>-8.1474168028826902E-3</c:v>
                </c:pt>
                <c:pt idx="267">
                  <c:v>-8.1474168028826902E-3</c:v>
                </c:pt>
                <c:pt idx="268">
                  <c:v>-7.4285270849798286E-3</c:v>
                </c:pt>
                <c:pt idx="269">
                  <c:v>-7.4285270849798286E-3</c:v>
                </c:pt>
                <c:pt idx="270">
                  <c:v>-7.4285270849798286E-3</c:v>
                </c:pt>
                <c:pt idx="271">
                  <c:v>-7.4285270849798286E-3</c:v>
                </c:pt>
                <c:pt idx="272">
                  <c:v>-7.4285270849798286E-3</c:v>
                </c:pt>
                <c:pt idx="273">
                  <c:v>-7.4285270849798286E-3</c:v>
                </c:pt>
                <c:pt idx="274">
                  <c:v>-7.4285270849798286E-3</c:v>
                </c:pt>
                <c:pt idx="275">
                  <c:v>-7.4285270849798286E-3</c:v>
                </c:pt>
                <c:pt idx="276">
                  <c:v>-7.4285270849798286E-3</c:v>
                </c:pt>
                <c:pt idx="277">
                  <c:v>-7.4285270849798286E-3</c:v>
                </c:pt>
                <c:pt idx="278">
                  <c:v>-7.4285270849798286E-3</c:v>
                </c:pt>
                <c:pt idx="279">
                  <c:v>-7.4285270849798286E-3</c:v>
                </c:pt>
                <c:pt idx="280">
                  <c:v>-7.4285270849798286E-3</c:v>
                </c:pt>
                <c:pt idx="281">
                  <c:v>-7.4285270849798286E-3</c:v>
                </c:pt>
                <c:pt idx="282">
                  <c:v>-7.4285270849798286E-3</c:v>
                </c:pt>
                <c:pt idx="283">
                  <c:v>-7.4285270849798286E-3</c:v>
                </c:pt>
                <c:pt idx="284">
                  <c:v>-7.4285270849798286E-3</c:v>
                </c:pt>
                <c:pt idx="285">
                  <c:v>-7.4285270849798286E-3</c:v>
                </c:pt>
                <c:pt idx="286">
                  <c:v>-7.4285270849798286E-3</c:v>
                </c:pt>
                <c:pt idx="287">
                  <c:v>-7.4285270849798286E-3</c:v>
                </c:pt>
                <c:pt idx="288">
                  <c:v>-7.4285270849798286E-3</c:v>
                </c:pt>
                <c:pt idx="289">
                  <c:v>-7.4285270849798286E-3</c:v>
                </c:pt>
                <c:pt idx="290">
                  <c:v>-7.4285270849798286E-3</c:v>
                </c:pt>
                <c:pt idx="291">
                  <c:v>-7.4285270849798286E-3</c:v>
                </c:pt>
                <c:pt idx="292">
                  <c:v>-7.4285270849798286E-3</c:v>
                </c:pt>
                <c:pt idx="293">
                  <c:v>-7.4285270849798286E-3</c:v>
                </c:pt>
                <c:pt idx="294">
                  <c:v>-7.4285270849798286E-3</c:v>
                </c:pt>
                <c:pt idx="295">
                  <c:v>-7.4285270849798286E-3</c:v>
                </c:pt>
                <c:pt idx="296">
                  <c:v>-7.4285270849798286E-3</c:v>
                </c:pt>
                <c:pt idx="297">
                  <c:v>-7.4285270849798286E-3</c:v>
                </c:pt>
                <c:pt idx="298">
                  <c:v>-7.4285270849798286E-3</c:v>
                </c:pt>
                <c:pt idx="299">
                  <c:v>-7.4285270849798286E-3</c:v>
                </c:pt>
                <c:pt idx="300">
                  <c:v>-7.4285270849798286E-3</c:v>
                </c:pt>
                <c:pt idx="301">
                  <c:v>-7.4285270849798286E-3</c:v>
                </c:pt>
                <c:pt idx="302">
                  <c:v>-7.4285270849798286E-3</c:v>
                </c:pt>
                <c:pt idx="303">
                  <c:v>-7.4285270849798286E-3</c:v>
                </c:pt>
                <c:pt idx="304">
                  <c:v>-7.4285270849798286E-3</c:v>
                </c:pt>
                <c:pt idx="305">
                  <c:v>-7.4285270849798286E-3</c:v>
                </c:pt>
                <c:pt idx="306">
                  <c:v>-7.4285270849798286E-3</c:v>
                </c:pt>
                <c:pt idx="307">
                  <c:v>-7.4285270849798286E-3</c:v>
                </c:pt>
                <c:pt idx="308">
                  <c:v>-7.4285270849798286E-3</c:v>
                </c:pt>
                <c:pt idx="309">
                  <c:v>-7.4285270849798286E-3</c:v>
                </c:pt>
                <c:pt idx="310">
                  <c:v>-7.4285270849798286E-3</c:v>
                </c:pt>
                <c:pt idx="311">
                  <c:v>-7.4285270849798286E-3</c:v>
                </c:pt>
                <c:pt idx="312">
                  <c:v>-7.4285270849798286E-3</c:v>
                </c:pt>
                <c:pt idx="313">
                  <c:v>-7.4285270849798286E-3</c:v>
                </c:pt>
                <c:pt idx="314">
                  <c:v>-7.4285270849798286E-3</c:v>
                </c:pt>
                <c:pt idx="315">
                  <c:v>-7.4285270849798286E-3</c:v>
                </c:pt>
                <c:pt idx="316">
                  <c:v>-7.4285270849798286E-3</c:v>
                </c:pt>
                <c:pt idx="317">
                  <c:v>-7.4285270849798286E-3</c:v>
                </c:pt>
                <c:pt idx="318">
                  <c:v>-7.4285270849798286E-3</c:v>
                </c:pt>
                <c:pt idx="319">
                  <c:v>-7.4285270849798286E-3</c:v>
                </c:pt>
                <c:pt idx="320">
                  <c:v>-7.1888971790143369E-3</c:v>
                </c:pt>
                <c:pt idx="321">
                  <c:v>-7.1888971790143369E-3</c:v>
                </c:pt>
                <c:pt idx="322">
                  <c:v>-7.1888971790143369E-3</c:v>
                </c:pt>
                <c:pt idx="323">
                  <c:v>-7.1888971790143369E-3</c:v>
                </c:pt>
                <c:pt idx="324">
                  <c:v>-7.1888971790143369E-3</c:v>
                </c:pt>
                <c:pt idx="325">
                  <c:v>-7.1888971790143369E-3</c:v>
                </c:pt>
                <c:pt idx="326">
                  <c:v>-7.1888971790143369E-3</c:v>
                </c:pt>
                <c:pt idx="327">
                  <c:v>-7.1888971790143369E-3</c:v>
                </c:pt>
                <c:pt idx="328">
                  <c:v>-7.1888971790143369E-3</c:v>
                </c:pt>
                <c:pt idx="329">
                  <c:v>-7.1888971790143369E-3</c:v>
                </c:pt>
                <c:pt idx="330">
                  <c:v>-7.1888971790143369E-3</c:v>
                </c:pt>
                <c:pt idx="331">
                  <c:v>-7.1888971790143369E-3</c:v>
                </c:pt>
                <c:pt idx="332">
                  <c:v>-7.1888971790143369E-3</c:v>
                </c:pt>
                <c:pt idx="333">
                  <c:v>-7.1888971790143369E-3</c:v>
                </c:pt>
                <c:pt idx="334">
                  <c:v>-7.1888971790143369E-3</c:v>
                </c:pt>
                <c:pt idx="335">
                  <c:v>-7.1888971790143369E-3</c:v>
                </c:pt>
                <c:pt idx="336">
                  <c:v>-7.1888971790143369E-3</c:v>
                </c:pt>
                <c:pt idx="337">
                  <c:v>-7.1888971790143369E-3</c:v>
                </c:pt>
                <c:pt idx="338">
                  <c:v>-7.1888971790143369E-3</c:v>
                </c:pt>
                <c:pt idx="339">
                  <c:v>-7.1888971790143369E-3</c:v>
                </c:pt>
                <c:pt idx="340">
                  <c:v>-7.1888971790143369E-3</c:v>
                </c:pt>
                <c:pt idx="341">
                  <c:v>-7.1888971790143369E-3</c:v>
                </c:pt>
                <c:pt idx="342">
                  <c:v>-7.1888971790143369E-3</c:v>
                </c:pt>
                <c:pt idx="343">
                  <c:v>-7.1888971790143369E-3</c:v>
                </c:pt>
                <c:pt idx="344">
                  <c:v>-7.1888971790143369E-3</c:v>
                </c:pt>
                <c:pt idx="345">
                  <c:v>-7.1888971790143369E-3</c:v>
                </c:pt>
                <c:pt idx="346">
                  <c:v>-7.1888971790143369E-3</c:v>
                </c:pt>
                <c:pt idx="347">
                  <c:v>-7.1888971790143369E-3</c:v>
                </c:pt>
                <c:pt idx="348">
                  <c:v>-7.1888971790143369E-3</c:v>
                </c:pt>
                <c:pt idx="349">
                  <c:v>-7.1888971790143369E-3</c:v>
                </c:pt>
                <c:pt idx="350">
                  <c:v>-7.1888971790143369E-3</c:v>
                </c:pt>
                <c:pt idx="351">
                  <c:v>-7.1888971790143369E-3</c:v>
                </c:pt>
                <c:pt idx="352">
                  <c:v>-7.1888971790143369E-3</c:v>
                </c:pt>
                <c:pt idx="353">
                  <c:v>-7.1888971790143369E-3</c:v>
                </c:pt>
                <c:pt idx="354">
                  <c:v>-7.1888971790143369E-3</c:v>
                </c:pt>
                <c:pt idx="355">
                  <c:v>-7.1888971790143369E-3</c:v>
                </c:pt>
                <c:pt idx="356">
                  <c:v>-7.1888971790143369E-3</c:v>
                </c:pt>
                <c:pt idx="357">
                  <c:v>-7.1888971790143369E-3</c:v>
                </c:pt>
                <c:pt idx="358">
                  <c:v>-7.1888971790143369E-3</c:v>
                </c:pt>
                <c:pt idx="359">
                  <c:v>-7.1888971790143369E-3</c:v>
                </c:pt>
                <c:pt idx="360">
                  <c:v>-7.1888971790143369E-3</c:v>
                </c:pt>
                <c:pt idx="361">
                  <c:v>-7.1888971790143369E-3</c:v>
                </c:pt>
                <c:pt idx="362">
                  <c:v>-7.1888971790143369E-3</c:v>
                </c:pt>
                <c:pt idx="363">
                  <c:v>-7.1888971790143369E-3</c:v>
                </c:pt>
                <c:pt idx="364">
                  <c:v>-7.1888971790143369E-3</c:v>
                </c:pt>
                <c:pt idx="365">
                  <c:v>-7.1888971790143369E-3</c:v>
                </c:pt>
                <c:pt idx="366">
                  <c:v>-7.1888971790143369E-3</c:v>
                </c:pt>
                <c:pt idx="367">
                  <c:v>-7.1888971790143369E-3</c:v>
                </c:pt>
                <c:pt idx="368">
                  <c:v>-7.1888971790143369E-3</c:v>
                </c:pt>
                <c:pt idx="369">
                  <c:v>-7.1888971790143369E-3</c:v>
                </c:pt>
                <c:pt idx="370">
                  <c:v>-7.1888971790143369E-3</c:v>
                </c:pt>
                <c:pt idx="371">
                  <c:v>-7.1888971790143369E-3</c:v>
                </c:pt>
                <c:pt idx="372">
                  <c:v>-7.1888971790143369E-3</c:v>
                </c:pt>
                <c:pt idx="373">
                  <c:v>-7.1888971790143369E-3</c:v>
                </c:pt>
                <c:pt idx="374">
                  <c:v>-7.1888971790143369E-3</c:v>
                </c:pt>
                <c:pt idx="375">
                  <c:v>-7.1888971790143369E-3</c:v>
                </c:pt>
                <c:pt idx="376">
                  <c:v>1.917039247738222E-3</c:v>
                </c:pt>
                <c:pt idx="377">
                  <c:v>1.917039247738222E-3</c:v>
                </c:pt>
                <c:pt idx="378">
                  <c:v>6.2303775551442201E-3</c:v>
                </c:pt>
                <c:pt idx="379">
                  <c:v>6.2303775551442201E-3</c:v>
                </c:pt>
                <c:pt idx="380">
                  <c:v>7.1888971790125752E-3</c:v>
                </c:pt>
                <c:pt idx="381">
                  <c:v>7.1888971790125752E-3</c:v>
                </c:pt>
                <c:pt idx="382">
                  <c:v>1.4377794358026828E-2</c:v>
                </c:pt>
                <c:pt idx="383">
                  <c:v>1.4377794358026828E-2</c:v>
                </c:pt>
                <c:pt idx="384">
                  <c:v>1.6294833605765131E-2</c:v>
                </c:pt>
                <c:pt idx="385">
                  <c:v>1.6294833605765131E-2</c:v>
                </c:pt>
                <c:pt idx="386">
                  <c:v>1.7253353229633485E-2</c:v>
                </c:pt>
                <c:pt idx="387">
                  <c:v>1.7253353229633485E-2</c:v>
                </c:pt>
                <c:pt idx="388">
                  <c:v>2.0608171913171131E-2</c:v>
                </c:pt>
                <c:pt idx="389">
                  <c:v>2.0608171913171131E-2</c:v>
                </c:pt>
                <c:pt idx="390">
                  <c:v>2.1327061631073993E-2</c:v>
                </c:pt>
                <c:pt idx="391">
                  <c:v>2.1327061631073993E-2</c:v>
                </c:pt>
                <c:pt idx="392">
                  <c:v>2.4442250408646143E-2</c:v>
                </c:pt>
                <c:pt idx="393">
                  <c:v>2.4442250408646143E-2</c:v>
                </c:pt>
                <c:pt idx="394">
                  <c:v>3.1631147587660398E-2</c:v>
                </c:pt>
                <c:pt idx="395">
                  <c:v>3.1631147587660398E-2</c:v>
                </c:pt>
                <c:pt idx="396">
                  <c:v>4.313338307407906E-2</c:v>
                </c:pt>
                <c:pt idx="397">
                  <c:v>4.313338307407906E-2</c:v>
                </c:pt>
                <c:pt idx="398">
                  <c:v>4.313338307407906E-2</c:v>
                </c:pt>
                <c:pt idx="399">
                  <c:v>4.313338307407906E-2</c:v>
                </c:pt>
                <c:pt idx="400">
                  <c:v>4.313338307407906E-2</c:v>
                </c:pt>
                <c:pt idx="401">
                  <c:v>4.313338307407906E-2</c:v>
                </c:pt>
                <c:pt idx="402">
                  <c:v>4.505042232181896E-2</c:v>
                </c:pt>
                <c:pt idx="403">
                  <c:v>4.505042232181896E-2</c:v>
                </c:pt>
                <c:pt idx="404">
                  <c:v>4.505042232181896E-2</c:v>
                </c:pt>
                <c:pt idx="405">
                  <c:v>4.505042232181896E-2</c:v>
                </c:pt>
                <c:pt idx="406">
                  <c:v>5.2239319500831619E-2</c:v>
                </c:pt>
                <c:pt idx="407">
                  <c:v>5.2239319500831619E-2</c:v>
                </c:pt>
                <c:pt idx="408">
                  <c:v>5.3197839124699969E-2</c:v>
                </c:pt>
                <c:pt idx="409">
                  <c:v>5.3197839124699969E-2</c:v>
                </c:pt>
                <c:pt idx="410">
                  <c:v>5.3197839124699969E-2</c:v>
                </c:pt>
                <c:pt idx="411">
                  <c:v>5.3197839124699969E-2</c:v>
                </c:pt>
                <c:pt idx="412">
                  <c:v>5.6552657808239204E-2</c:v>
                </c:pt>
                <c:pt idx="413">
                  <c:v>5.6552657808239204E-2</c:v>
                </c:pt>
                <c:pt idx="414">
                  <c:v>5.7271547526140471E-2</c:v>
                </c:pt>
                <c:pt idx="415">
                  <c:v>5.7271547526140471E-2</c:v>
                </c:pt>
                <c:pt idx="416">
                  <c:v>5.7271547526140471E-2</c:v>
                </c:pt>
                <c:pt idx="417">
                  <c:v>5.7271547526140471E-2</c:v>
                </c:pt>
                <c:pt idx="418">
                  <c:v>5.7271547526140471E-2</c:v>
                </c:pt>
                <c:pt idx="419">
                  <c:v>5.7271547526140471E-2</c:v>
                </c:pt>
                <c:pt idx="420">
                  <c:v>5.7511177432105966E-2</c:v>
                </c:pt>
                <c:pt idx="421">
                  <c:v>5.7511177432105966E-2</c:v>
                </c:pt>
                <c:pt idx="422">
                  <c:v>5.7511177432107562E-2</c:v>
                </c:pt>
                <c:pt idx="423">
                  <c:v>5.7511177432107562E-2</c:v>
                </c:pt>
                <c:pt idx="424">
                  <c:v>5.9428216679845866E-2</c:v>
                </c:pt>
                <c:pt idx="425">
                  <c:v>5.9428216679845866E-2</c:v>
                </c:pt>
                <c:pt idx="426">
                  <c:v>7.1888971790134468E-2</c:v>
                </c:pt>
                <c:pt idx="427">
                  <c:v>7.1888971790134468E-2</c:v>
                </c:pt>
                <c:pt idx="428">
                  <c:v>8.530824652429303E-2</c:v>
                </c:pt>
                <c:pt idx="429">
                  <c:v>8.530824652429303E-2</c:v>
                </c:pt>
                <c:pt idx="430">
                  <c:v>0.11789791373582188</c:v>
                </c:pt>
                <c:pt idx="431">
                  <c:v>0.11789791373582188</c:v>
                </c:pt>
                <c:pt idx="432">
                  <c:v>0.11789791373582188</c:v>
                </c:pt>
                <c:pt idx="433">
                  <c:v>0.11789791373582188</c:v>
                </c:pt>
                <c:pt idx="434">
                  <c:v>0.13131718846998044</c:v>
                </c:pt>
                <c:pt idx="435">
                  <c:v>0.13131718846998044</c:v>
                </c:pt>
                <c:pt idx="436">
                  <c:v>0.13131718846998044</c:v>
                </c:pt>
                <c:pt idx="437">
                  <c:v>0.13131718846998044</c:v>
                </c:pt>
                <c:pt idx="438">
                  <c:v>0.13850608564899308</c:v>
                </c:pt>
                <c:pt idx="439">
                  <c:v>0.13850608564899308</c:v>
                </c:pt>
                <c:pt idx="440">
                  <c:v>0.13946460527286145</c:v>
                </c:pt>
                <c:pt idx="441">
                  <c:v>0.13946460527286145</c:v>
                </c:pt>
                <c:pt idx="442">
                  <c:v>0.18163946872307382</c:v>
                </c:pt>
                <c:pt idx="443">
                  <c:v>0.18163946872307382</c:v>
                </c:pt>
                <c:pt idx="444">
                  <c:v>0.18978688552595643</c:v>
                </c:pt>
                <c:pt idx="445">
                  <c:v>0.18978688552595643</c:v>
                </c:pt>
                <c:pt idx="446">
                  <c:v>0.18978688552595643</c:v>
                </c:pt>
                <c:pt idx="447">
                  <c:v>0.18978688552595643</c:v>
                </c:pt>
                <c:pt idx="448">
                  <c:v>0.19410022383336242</c:v>
                </c:pt>
                <c:pt idx="449">
                  <c:v>0.19410022383336242</c:v>
                </c:pt>
                <c:pt idx="450">
                  <c:v>0.207519498567521</c:v>
                </c:pt>
                <c:pt idx="451">
                  <c:v>0.207519498567521</c:v>
                </c:pt>
                <c:pt idx="452">
                  <c:v>0.21039505743912765</c:v>
                </c:pt>
                <c:pt idx="453">
                  <c:v>0.21039505743912765</c:v>
                </c:pt>
                <c:pt idx="454">
                  <c:v>0.2257313714210229</c:v>
                </c:pt>
                <c:pt idx="455">
                  <c:v>0.2257313714210229</c:v>
                </c:pt>
                <c:pt idx="456">
                  <c:v>0.23915064615518145</c:v>
                </c:pt>
                <c:pt idx="457">
                  <c:v>0.23915064615518145</c:v>
                </c:pt>
                <c:pt idx="458">
                  <c:v>0.48453166986550728</c:v>
                </c:pt>
                <c:pt idx="459">
                  <c:v>0.48453166986550728</c:v>
                </c:pt>
                <c:pt idx="460">
                  <c:v>0.4907620474206516</c:v>
                </c:pt>
                <c:pt idx="461">
                  <c:v>0.4907620474206516</c:v>
                </c:pt>
                <c:pt idx="462">
                  <c:v>0.4907620474206516</c:v>
                </c:pt>
                <c:pt idx="463">
                  <c:v>0.4907620474206516</c:v>
                </c:pt>
                <c:pt idx="464">
                  <c:v>0.49890946422353422</c:v>
                </c:pt>
                <c:pt idx="465">
                  <c:v>0.49890946422353422</c:v>
                </c:pt>
                <c:pt idx="466">
                  <c:v>0.52766505293958799</c:v>
                </c:pt>
                <c:pt idx="467">
                  <c:v>0.52766505293958799</c:v>
                </c:pt>
                <c:pt idx="468">
                  <c:v>0.53389543049473231</c:v>
                </c:pt>
                <c:pt idx="469">
                  <c:v>0.53389543049473231</c:v>
                </c:pt>
                <c:pt idx="470">
                  <c:v>6.4700074611121048</c:v>
                </c:pt>
                <c:pt idx="471">
                  <c:v>6.4700074611121048</c:v>
                </c:pt>
                <c:pt idx="472">
                  <c:v>6.4700074611121048</c:v>
                </c:pt>
                <c:pt idx="473">
                  <c:v>6.4700074611121048</c:v>
                </c:pt>
                <c:pt idx="474">
                  <c:v>6.4700074611121048</c:v>
                </c:pt>
                <c:pt idx="475">
                  <c:v>6.4700074611121048</c:v>
                </c:pt>
                <c:pt idx="476">
                  <c:v>6.7096373670792193</c:v>
                </c:pt>
                <c:pt idx="477">
                  <c:v>6.7096373670792193</c:v>
                </c:pt>
                <c:pt idx="478">
                  <c:v>6.7096373670792193</c:v>
                </c:pt>
                <c:pt idx="479">
                  <c:v>6.7096373670792193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F-4357-8E2F-D982E475A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90776"/>
        <c:axId val="813191136"/>
      </c:scatterChart>
      <c:valAx>
        <c:axId val="81319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191136"/>
        <c:crosses val="autoZero"/>
        <c:crossBetween val="midCat"/>
      </c:valAx>
      <c:valAx>
        <c:axId val="8131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19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181596675415572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'2kr AVG'!$F$61:$F$540</c:f>
              <c:numCache>
                <c:formatCode>0.00</c:formatCode>
                <c:ptCount val="480"/>
                <c:pt idx="0">
                  <c:v>-1.9599639845400538</c:v>
                </c:pt>
                <c:pt idx="1">
                  <c:v>-1.9599639845400538</c:v>
                </c:pt>
                <c:pt idx="2">
                  <c:v>-1.9599639845400538</c:v>
                </c:pt>
                <c:pt idx="3">
                  <c:v>-1.9599639845400538</c:v>
                </c:pt>
                <c:pt idx="4">
                  <c:v>-1.9599639845400538</c:v>
                </c:pt>
                <c:pt idx="5">
                  <c:v>-1.9599639845400538</c:v>
                </c:pt>
                <c:pt idx="6">
                  <c:v>-1.9599639845400538</c:v>
                </c:pt>
                <c:pt idx="7">
                  <c:v>-1.9599639845400538</c:v>
                </c:pt>
                <c:pt idx="8">
                  <c:v>-1.9599639845400538</c:v>
                </c:pt>
                <c:pt idx="9">
                  <c:v>-1.9599639845400538</c:v>
                </c:pt>
                <c:pt idx="10">
                  <c:v>-1.9599639845400538</c:v>
                </c:pt>
                <c:pt idx="11">
                  <c:v>-1.9599639845400538</c:v>
                </c:pt>
                <c:pt idx="12">
                  <c:v>-1.9599639845400538</c:v>
                </c:pt>
                <c:pt idx="13">
                  <c:v>-1.9599639845400538</c:v>
                </c:pt>
                <c:pt idx="14">
                  <c:v>-1.9599639845400538</c:v>
                </c:pt>
                <c:pt idx="15">
                  <c:v>-1.9599639845400538</c:v>
                </c:pt>
                <c:pt idx="16">
                  <c:v>-1.9599639845400538</c:v>
                </c:pt>
                <c:pt idx="17">
                  <c:v>-1.9599639845400538</c:v>
                </c:pt>
                <c:pt idx="18">
                  <c:v>-1.9599639845400538</c:v>
                </c:pt>
                <c:pt idx="19">
                  <c:v>-1.9599639845400538</c:v>
                </c:pt>
                <c:pt idx="20">
                  <c:v>-1.9599639845400538</c:v>
                </c:pt>
                <c:pt idx="21">
                  <c:v>-1.9599639845400538</c:v>
                </c:pt>
                <c:pt idx="22">
                  <c:v>-1.9599639845400538</c:v>
                </c:pt>
                <c:pt idx="23">
                  <c:v>-1.9599639845400538</c:v>
                </c:pt>
                <c:pt idx="24">
                  <c:v>-1.6249807216131986</c:v>
                </c:pt>
                <c:pt idx="25">
                  <c:v>-1.6249807216131986</c:v>
                </c:pt>
                <c:pt idx="26">
                  <c:v>-1.5870558322903145</c:v>
                </c:pt>
                <c:pt idx="27">
                  <c:v>-1.5870558322903145</c:v>
                </c:pt>
                <c:pt idx="28">
                  <c:v>-1.5512852779108435</c:v>
                </c:pt>
                <c:pt idx="29">
                  <c:v>-1.5512852779108435</c:v>
                </c:pt>
                <c:pt idx="30">
                  <c:v>-1.5173962638407672</c:v>
                </c:pt>
                <c:pt idx="31">
                  <c:v>-1.5173962638407672</c:v>
                </c:pt>
                <c:pt idx="32">
                  <c:v>-1.4851654569026762</c:v>
                </c:pt>
                <c:pt idx="33">
                  <c:v>-1.4851654569026762</c:v>
                </c:pt>
                <c:pt idx="34">
                  <c:v>-1.4544076028560404</c:v>
                </c:pt>
                <c:pt idx="35">
                  <c:v>-1.4544076028560404</c:v>
                </c:pt>
                <c:pt idx="36">
                  <c:v>-1.4249672553124424</c:v>
                </c:pt>
                <c:pt idx="37">
                  <c:v>-1.4249672553124424</c:v>
                </c:pt>
                <c:pt idx="38">
                  <c:v>-1.3967126453904504</c:v>
                </c:pt>
                <c:pt idx="39">
                  <c:v>-1.3967126453904504</c:v>
                </c:pt>
                <c:pt idx="40">
                  <c:v>-1.3433252896086045</c:v>
                </c:pt>
                <c:pt idx="41">
                  <c:v>-1.3433252896086045</c:v>
                </c:pt>
                <c:pt idx="42">
                  <c:v>-1.3433252896086045</c:v>
                </c:pt>
                <c:pt idx="43">
                  <c:v>-1.3433252896086045</c:v>
                </c:pt>
                <c:pt idx="44">
                  <c:v>-1.3433252896086045</c:v>
                </c:pt>
                <c:pt idx="45">
                  <c:v>-1.3433252896086045</c:v>
                </c:pt>
                <c:pt idx="46">
                  <c:v>-1.2935140342648141</c:v>
                </c:pt>
                <c:pt idx="47">
                  <c:v>-1.2935140342648141</c:v>
                </c:pt>
                <c:pt idx="48">
                  <c:v>-1.2697697283697489</c:v>
                </c:pt>
                <c:pt idx="49">
                  <c:v>-1.2697697283697489</c:v>
                </c:pt>
                <c:pt idx="50">
                  <c:v>-1.2467204983795794</c:v>
                </c:pt>
                <c:pt idx="51">
                  <c:v>-1.2467204983795794</c:v>
                </c:pt>
                <c:pt idx="52">
                  <c:v>-1.224315231184061</c:v>
                </c:pt>
                <c:pt idx="53">
                  <c:v>-1.224315231184061</c:v>
                </c:pt>
                <c:pt idx="54">
                  <c:v>-1.2025082629254475</c:v>
                </c:pt>
                <c:pt idx="55">
                  <c:v>-1.2025082629254475</c:v>
                </c:pt>
                <c:pt idx="56">
                  <c:v>-1.1812586209770399</c:v>
                </c:pt>
                <c:pt idx="57">
                  <c:v>-1.1812586209770399</c:v>
                </c:pt>
                <c:pt idx="58">
                  <c:v>-1.1503493803760083</c:v>
                </c:pt>
                <c:pt idx="59">
                  <c:v>-1.1503493803760083</c:v>
                </c:pt>
                <c:pt idx="60">
                  <c:v>-1.1503493803760083</c:v>
                </c:pt>
                <c:pt idx="61">
                  <c:v>-1.1503493803760083</c:v>
                </c:pt>
                <c:pt idx="62">
                  <c:v>-1.1205017670747008</c:v>
                </c:pt>
                <c:pt idx="63">
                  <c:v>-1.1205017670747008</c:v>
                </c:pt>
                <c:pt idx="64">
                  <c:v>-1.1011455083738533</c:v>
                </c:pt>
                <c:pt idx="65">
                  <c:v>-1.1011455083738533</c:v>
                </c:pt>
                <c:pt idx="66">
                  <c:v>-1.08219325119514</c:v>
                </c:pt>
                <c:pt idx="67">
                  <c:v>-1.08219325119514</c:v>
                </c:pt>
                <c:pt idx="68">
                  <c:v>-1.0636219383377201</c:v>
                </c:pt>
                <c:pt idx="69">
                  <c:v>-1.0636219383377201</c:v>
                </c:pt>
                <c:pt idx="70">
                  <c:v>-1.0454103973142475</c:v>
                </c:pt>
                <c:pt idx="71">
                  <c:v>-1.0454103973142475</c:v>
                </c:pt>
                <c:pt idx="72">
                  <c:v>-1.0187254360963267</c:v>
                </c:pt>
                <c:pt idx="73">
                  <c:v>-1.0187254360963267</c:v>
                </c:pt>
                <c:pt idx="74">
                  <c:v>-1.0187254360963267</c:v>
                </c:pt>
                <c:pt idx="75">
                  <c:v>-1.0187254360963267</c:v>
                </c:pt>
                <c:pt idx="76">
                  <c:v>-0.99274685816392794</c:v>
                </c:pt>
                <c:pt idx="77">
                  <c:v>-0.99274685816392794</c:v>
                </c:pt>
                <c:pt idx="78">
                  <c:v>-0.97579378213052059</c:v>
                </c:pt>
                <c:pt idx="79">
                  <c:v>-0.97579378213052059</c:v>
                </c:pt>
                <c:pt idx="80">
                  <c:v>-0.75541502636046909</c:v>
                </c:pt>
                <c:pt idx="81">
                  <c:v>-0.75541502636046909</c:v>
                </c:pt>
                <c:pt idx="82">
                  <c:v>-0.75541502636046909</c:v>
                </c:pt>
                <c:pt idx="83">
                  <c:v>-0.75541502636046909</c:v>
                </c:pt>
                <c:pt idx="84">
                  <c:v>-0.75541502636046909</c:v>
                </c:pt>
                <c:pt idx="85">
                  <c:v>-0.75541502636046909</c:v>
                </c:pt>
                <c:pt idx="86">
                  <c:v>-0.75541502636046909</c:v>
                </c:pt>
                <c:pt idx="87">
                  <c:v>-0.75541502636046909</c:v>
                </c:pt>
                <c:pt idx="88">
                  <c:v>-0.75541502636046909</c:v>
                </c:pt>
                <c:pt idx="89">
                  <c:v>-0.75541502636046909</c:v>
                </c:pt>
                <c:pt idx="90">
                  <c:v>-0.75541502636046909</c:v>
                </c:pt>
                <c:pt idx="91">
                  <c:v>-0.75541502636046909</c:v>
                </c:pt>
                <c:pt idx="92">
                  <c:v>-0.75541502636046909</c:v>
                </c:pt>
                <c:pt idx="93">
                  <c:v>-0.75541502636046909</c:v>
                </c:pt>
                <c:pt idx="94">
                  <c:v>-0.75541502636046909</c:v>
                </c:pt>
                <c:pt idx="95">
                  <c:v>-0.75541502636046909</c:v>
                </c:pt>
                <c:pt idx="96">
                  <c:v>-0.75541502636046909</c:v>
                </c:pt>
                <c:pt idx="97">
                  <c:v>-0.75541502636046909</c:v>
                </c:pt>
                <c:pt idx="98">
                  <c:v>-0.75541502636046909</c:v>
                </c:pt>
                <c:pt idx="99">
                  <c:v>-0.75541502636046909</c:v>
                </c:pt>
                <c:pt idx="100">
                  <c:v>-0.75541502636046909</c:v>
                </c:pt>
                <c:pt idx="101">
                  <c:v>-0.75541502636046909</c:v>
                </c:pt>
                <c:pt idx="102">
                  <c:v>-0.75541502636046909</c:v>
                </c:pt>
                <c:pt idx="103">
                  <c:v>-0.75541502636046909</c:v>
                </c:pt>
                <c:pt idx="104">
                  <c:v>-0.75541502636046909</c:v>
                </c:pt>
                <c:pt idx="105">
                  <c:v>-0.75541502636046909</c:v>
                </c:pt>
                <c:pt idx="106">
                  <c:v>-0.75541502636046909</c:v>
                </c:pt>
                <c:pt idx="107">
                  <c:v>-0.75541502636046909</c:v>
                </c:pt>
                <c:pt idx="108">
                  <c:v>-0.75541502636046909</c:v>
                </c:pt>
                <c:pt idx="109">
                  <c:v>-0.75541502636046909</c:v>
                </c:pt>
                <c:pt idx="110">
                  <c:v>-0.75541502636046909</c:v>
                </c:pt>
                <c:pt idx="111">
                  <c:v>-0.75541502636046909</c:v>
                </c:pt>
                <c:pt idx="112">
                  <c:v>-0.75541502636046909</c:v>
                </c:pt>
                <c:pt idx="113">
                  <c:v>-0.75541502636046909</c:v>
                </c:pt>
                <c:pt idx="114">
                  <c:v>-0.75541502636046909</c:v>
                </c:pt>
                <c:pt idx="115">
                  <c:v>-0.75541502636046909</c:v>
                </c:pt>
                <c:pt idx="116">
                  <c:v>-0.75541502636046909</c:v>
                </c:pt>
                <c:pt idx="117">
                  <c:v>-0.75541502636046909</c:v>
                </c:pt>
                <c:pt idx="118">
                  <c:v>-0.75541502636046909</c:v>
                </c:pt>
                <c:pt idx="119">
                  <c:v>-0.75541502636046909</c:v>
                </c:pt>
                <c:pt idx="120">
                  <c:v>-0.75541502636046909</c:v>
                </c:pt>
                <c:pt idx="121">
                  <c:v>-0.75541502636046909</c:v>
                </c:pt>
                <c:pt idx="122">
                  <c:v>-0.75541502636046909</c:v>
                </c:pt>
                <c:pt idx="123">
                  <c:v>-0.75541502636046909</c:v>
                </c:pt>
                <c:pt idx="124">
                  <c:v>-0.75541502636046909</c:v>
                </c:pt>
                <c:pt idx="125">
                  <c:v>-0.75541502636046909</c:v>
                </c:pt>
                <c:pt idx="126">
                  <c:v>-0.75541502636046909</c:v>
                </c:pt>
                <c:pt idx="127">
                  <c:v>-0.75541502636046909</c:v>
                </c:pt>
                <c:pt idx="128">
                  <c:v>-0.75541502636046909</c:v>
                </c:pt>
                <c:pt idx="129">
                  <c:v>-0.75541502636046909</c:v>
                </c:pt>
                <c:pt idx="130">
                  <c:v>-0.75541502636046909</c:v>
                </c:pt>
                <c:pt idx="131">
                  <c:v>-0.75541502636046909</c:v>
                </c:pt>
                <c:pt idx="132">
                  <c:v>-0.75541502636046909</c:v>
                </c:pt>
                <c:pt idx="133">
                  <c:v>-0.75541502636046909</c:v>
                </c:pt>
                <c:pt idx="134">
                  <c:v>-0.75541502636046909</c:v>
                </c:pt>
                <c:pt idx="135">
                  <c:v>-0.75541502636046909</c:v>
                </c:pt>
                <c:pt idx="136">
                  <c:v>-0.56682463250202531</c:v>
                </c:pt>
                <c:pt idx="137">
                  <c:v>-0.56682463250202531</c:v>
                </c:pt>
                <c:pt idx="138">
                  <c:v>-0.54852228269809788</c:v>
                </c:pt>
                <c:pt idx="139">
                  <c:v>-0.54852228269809788</c:v>
                </c:pt>
                <c:pt idx="140">
                  <c:v>-0.54852228269809788</c:v>
                </c:pt>
                <c:pt idx="141">
                  <c:v>-0.54852228269809788</c:v>
                </c:pt>
                <c:pt idx="142">
                  <c:v>-0.53040186483602558</c:v>
                </c:pt>
                <c:pt idx="143">
                  <c:v>-0.53040186483602558</c:v>
                </c:pt>
                <c:pt idx="144">
                  <c:v>-0.51841798843925346</c:v>
                </c:pt>
                <c:pt idx="145">
                  <c:v>-0.51841798843925346</c:v>
                </c:pt>
                <c:pt idx="146">
                  <c:v>-0.50650810692911141</c:v>
                </c:pt>
                <c:pt idx="147">
                  <c:v>-0.50650810692911141</c:v>
                </c:pt>
                <c:pt idx="148">
                  <c:v>-0.48877641111466941</c:v>
                </c:pt>
                <c:pt idx="149">
                  <c:v>-0.48877641111466941</c:v>
                </c:pt>
                <c:pt idx="150">
                  <c:v>-0.48877641111466941</c:v>
                </c:pt>
                <c:pt idx="151">
                  <c:v>-0.48877641111466941</c:v>
                </c:pt>
                <c:pt idx="152">
                  <c:v>-0.47119708522996556</c:v>
                </c:pt>
                <c:pt idx="153">
                  <c:v>-0.47119708522996556</c:v>
                </c:pt>
                <c:pt idx="154">
                  <c:v>-0.45955824853388244</c:v>
                </c:pt>
                <c:pt idx="155">
                  <c:v>-0.45955824853388244</c:v>
                </c:pt>
                <c:pt idx="156">
                  <c:v>-0.44221541360690492</c:v>
                </c:pt>
                <c:pt idx="157">
                  <c:v>-0.44221541360690492</c:v>
                </c:pt>
                <c:pt idx="158">
                  <c:v>-0.44221541360690492</c:v>
                </c:pt>
                <c:pt idx="159">
                  <c:v>-0.44221541360690492</c:v>
                </c:pt>
                <c:pt idx="160">
                  <c:v>-0.42500458365540961</c:v>
                </c:pt>
                <c:pt idx="161">
                  <c:v>-0.42500458365540961</c:v>
                </c:pt>
                <c:pt idx="162">
                  <c:v>-0.41360055507417326</c:v>
                </c:pt>
                <c:pt idx="163">
                  <c:v>-0.41360055507417326</c:v>
                </c:pt>
                <c:pt idx="164">
                  <c:v>-0.40225006532172536</c:v>
                </c:pt>
                <c:pt idx="165">
                  <c:v>-0.40225006532172536</c:v>
                </c:pt>
                <c:pt idx="166">
                  <c:v>-0.39095116509950473</c:v>
                </c:pt>
                <c:pt idx="167">
                  <c:v>-0.39095116509950473</c:v>
                </c:pt>
                <c:pt idx="168">
                  <c:v>-0.37970195786468142</c:v>
                </c:pt>
                <c:pt idx="169">
                  <c:v>-0.37970195786468142</c:v>
                </c:pt>
                <c:pt idx="170">
                  <c:v>-0.36850059709715677</c:v>
                </c:pt>
                <c:pt idx="171">
                  <c:v>-0.36850059709715677</c:v>
                </c:pt>
                <c:pt idx="172">
                  <c:v>-0.35734528371095781</c:v>
                </c:pt>
                <c:pt idx="173">
                  <c:v>-0.35734528371095781</c:v>
                </c:pt>
                <c:pt idx="174">
                  <c:v>-0.34623426359988241</c:v>
                </c:pt>
                <c:pt idx="175">
                  <c:v>-0.34623426359988241</c:v>
                </c:pt>
                <c:pt idx="176">
                  <c:v>-0.3351658253080253</c:v>
                </c:pt>
                <c:pt idx="177">
                  <c:v>-0.3351658253080253</c:v>
                </c:pt>
                <c:pt idx="178">
                  <c:v>-0.3241382978165232</c:v>
                </c:pt>
                <c:pt idx="179">
                  <c:v>-0.3241382978165232</c:v>
                </c:pt>
                <c:pt idx="180">
                  <c:v>-0.31315004843849742</c:v>
                </c:pt>
                <c:pt idx="181">
                  <c:v>-0.31315004843849742</c:v>
                </c:pt>
                <c:pt idx="182">
                  <c:v>-0.30219948081476239</c:v>
                </c:pt>
                <c:pt idx="183">
                  <c:v>-0.30219948081476239</c:v>
                </c:pt>
                <c:pt idx="184">
                  <c:v>-0.29128503300340081</c:v>
                </c:pt>
                <c:pt idx="185">
                  <c:v>-0.29128503300340081</c:v>
                </c:pt>
                <c:pt idx="186">
                  <c:v>-0.28040517565679607</c:v>
                </c:pt>
                <c:pt idx="187">
                  <c:v>-0.28040517565679607</c:v>
                </c:pt>
                <c:pt idx="188">
                  <c:v>-0.26955841028015781</c:v>
                </c:pt>
                <c:pt idx="189">
                  <c:v>-0.26955841028015781</c:v>
                </c:pt>
                <c:pt idx="190">
                  <c:v>-0.25874326756598826</c:v>
                </c:pt>
                <c:pt idx="191">
                  <c:v>-0.25874326756598826</c:v>
                </c:pt>
                <c:pt idx="192">
                  <c:v>-0.24795830579930581</c:v>
                </c:pt>
                <c:pt idx="193">
                  <c:v>-0.24795830579930581</c:v>
                </c:pt>
                <c:pt idx="194">
                  <c:v>-0.23720210932878771</c:v>
                </c:pt>
                <c:pt idx="195">
                  <c:v>-0.23720210932878771</c:v>
                </c:pt>
                <c:pt idx="196">
                  <c:v>-0.22647328709930536</c:v>
                </c:pt>
                <c:pt idx="197">
                  <c:v>-0.22647328709930536</c:v>
                </c:pt>
                <c:pt idx="198">
                  <c:v>-0.21577047124161228</c:v>
                </c:pt>
                <c:pt idx="199">
                  <c:v>-0.21577047124161228</c:v>
                </c:pt>
                <c:pt idx="200">
                  <c:v>-0.20509231571520856</c:v>
                </c:pt>
                <c:pt idx="201">
                  <c:v>-0.20509231571520856</c:v>
                </c:pt>
                <c:pt idx="202">
                  <c:v>-0.18911842627279254</c:v>
                </c:pt>
                <c:pt idx="203">
                  <c:v>-0.18911842627279254</c:v>
                </c:pt>
                <c:pt idx="204">
                  <c:v>-0.18911842627279254</c:v>
                </c:pt>
                <c:pt idx="205">
                  <c:v>-0.18911842627279254</c:v>
                </c:pt>
                <c:pt idx="206">
                  <c:v>-0.17319265100642342</c:v>
                </c:pt>
                <c:pt idx="207">
                  <c:v>-0.17319265100642342</c:v>
                </c:pt>
                <c:pt idx="208">
                  <c:v>-0.16260006814704189</c:v>
                </c:pt>
                <c:pt idx="209">
                  <c:v>-0.16260006814704189</c:v>
                </c:pt>
                <c:pt idx="210">
                  <c:v>-0.14674495548654862</c:v>
                </c:pt>
                <c:pt idx="211">
                  <c:v>-0.14674495548654862</c:v>
                </c:pt>
                <c:pt idx="212">
                  <c:v>-0.14674495548654862</c:v>
                </c:pt>
                <c:pt idx="213">
                  <c:v>-0.14674495548654862</c:v>
                </c:pt>
                <c:pt idx="214">
                  <c:v>-0.13092664893666775</c:v>
                </c:pt>
                <c:pt idx="215">
                  <c:v>-0.13092664893666775</c:v>
                </c:pt>
                <c:pt idx="216">
                  <c:v>-0.12039952625475503</c:v>
                </c:pt>
                <c:pt idx="217">
                  <c:v>-0.12039952625475503</c:v>
                </c:pt>
                <c:pt idx="218">
                  <c:v>-0.10988572976599141</c:v>
                </c:pt>
                <c:pt idx="219">
                  <c:v>-0.10988572976599141</c:v>
                </c:pt>
                <c:pt idx="220">
                  <c:v>-9.9384066355346079E-2</c:v>
                </c:pt>
                <c:pt idx="221">
                  <c:v>-9.9384066355346079E-2</c:v>
                </c:pt>
                <c:pt idx="222">
                  <c:v>-8.8893352384594393E-2</c:v>
                </c:pt>
                <c:pt idx="223">
                  <c:v>-8.8893352384594393E-2</c:v>
                </c:pt>
                <c:pt idx="224">
                  <c:v>-7.8412412733112211E-2</c:v>
                </c:pt>
                <c:pt idx="225">
                  <c:v>-7.8412412733112211E-2</c:v>
                </c:pt>
                <c:pt idx="226">
                  <c:v>-6.7940079855991167E-2</c:v>
                </c:pt>
                <c:pt idx="227">
                  <c:v>-6.7940079855991167E-2</c:v>
                </c:pt>
                <c:pt idx="228">
                  <c:v>-5.7475192857480067E-2</c:v>
                </c:pt>
                <c:pt idx="229">
                  <c:v>-5.7475192857480067E-2</c:v>
                </c:pt>
                <c:pt idx="230">
                  <c:v>-4.7016596577814158E-2</c:v>
                </c:pt>
                <c:pt idx="231">
                  <c:v>-4.7016596577814158E-2</c:v>
                </c:pt>
                <c:pt idx="232">
                  <c:v>-3.1337982021426625E-2</c:v>
                </c:pt>
                <c:pt idx="233">
                  <c:v>-3.1337982021426625E-2</c:v>
                </c:pt>
                <c:pt idx="234">
                  <c:v>-3.1337982021426625E-2</c:v>
                </c:pt>
                <c:pt idx="235">
                  <c:v>-3.1337982021426625E-2</c:v>
                </c:pt>
                <c:pt idx="236">
                  <c:v>-1.5667067624769982E-2</c:v>
                </c:pt>
                <c:pt idx="237">
                  <c:v>-1.5667067624769982E-2</c:v>
                </c:pt>
                <c:pt idx="238">
                  <c:v>-5.2221659743473866E-3</c:v>
                </c:pt>
                <c:pt idx="239">
                  <c:v>-5.2221659743473866E-3</c:v>
                </c:pt>
                <c:pt idx="240">
                  <c:v>5.2221659743473866E-3</c:v>
                </c:pt>
                <c:pt idx="241">
                  <c:v>5.2221659743473866E-3</c:v>
                </c:pt>
                <c:pt idx="242">
                  <c:v>0.1573106846101707</c:v>
                </c:pt>
                <c:pt idx="243">
                  <c:v>0.1573106846101707</c:v>
                </c:pt>
                <c:pt idx="244">
                  <c:v>0.1573106846101707</c:v>
                </c:pt>
                <c:pt idx="245">
                  <c:v>0.1573106846101707</c:v>
                </c:pt>
                <c:pt idx="246">
                  <c:v>0.1573106846101707</c:v>
                </c:pt>
                <c:pt idx="247">
                  <c:v>0.1573106846101707</c:v>
                </c:pt>
                <c:pt idx="248">
                  <c:v>0.1573106846101707</c:v>
                </c:pt>
                <c:pt idx="249">
                  <c:v>0.1573106846101707</c:v>
                </c:pt>
                <c:pt idx="250">
                  <c:v>0.1573106846101707</c:v>
                </c:pt>
                <c:pt idx="251">
                  <c:v>0.1573106846101707</c:v>
                </c:pt>
                <c:pt idx="252">
                  <c:v>0.1573106846101707</c:v>
                </c:pt>
                <c:pt idx="253">
                  <c:v>0.1573106846101707</c:v>
                </c:pt>
                <c:pt idx="254">
                  <c:v>0.1573106846101707</c:v>
                </c:pt>
                <c:pt idx="255">
                  <c:v>0.1573106846101707</c:v>
                </c:pt>
                <c:pt idx="256">
                  <c:v>0.1573106846101707</c:v>
                </c:pt>
                <c:pt idx="257">
                  <c:v>0.1573106846101707</c:v>
                </c:pt>
                <c:pt idx="258">
                  <c:v>0.1573106846101707</c:v>
                </c:pt>
                <c:pt idx="259">
                  <c:v>0.1573106846101707</c:v>
                </c:pt>
                <c:pt idx="260">
                  <c:v>0.1573106846101707</c:v>
                </c:pt>
                <c:pt idx="261">
                  <c:v>0.1573106846101707</c:v>
                </c:pt>
                <c:pt idx="262">
                  <c:v>0.1573106846101707</c:v>
                </c:pt>
                <c:pt idx="263">
                  <c:v>0.1573106846101707</c:v>
                </c:pt>
                <c:pt idx="264">
                  <c:v>0.1573106846101707</c:v>
                </c:pt>
                <c:pt idx="265">
                  <c:v>0.1573106846101707</c:v>
                </c:pt>
                <c:pt idx="266">
                  <c:v>0.1573106846101707</c:v>
                </c:pt>
                <c:pt idx="267">
                  <c:v>0.1573106846101707</c:v>
                </c:pt>
                <c:pt idx="268">
                  <c:v>0.1573106846101707</c:v>
                </c:pt>
                <c:pt idx="269">
                  <c:v>0.1573106846101707</c:v>
                </c:pt>
                <c:pt idx="270">
                  <c:v>0.1573106846101707</c:v>
                </c:pt>
                <c:pt idx="271">
                  <c:v>0.1573106846101707</c:v>
                </c:pt>
                <c:pt idx="272">
                  <c:v>0.1573106846101707</c:v>
                </c:pt>
                <c:pt idx="273">
                  <c:v>0.1573106846101707</c:v>
                </c:pt>
                <c:pt idx="274">
                  <c:v>0.1573106846101707</c:v>
                </c:pt>
                <c:pt idx="275">
                  <c:v>0.1573106846101707</c:v>
                </c:pt>
                <c:pt idx="276">
                  <c:v>0.1573106846101707</c:v>
                </c:pt>
                <c:pt idx="277">
                  <c:v>0.1573106846101707</c:v>
                </c:pt>
                <c:pt idx="278">
                  <c:v>0.1573106846101707</c:v>
                </c:pt>
                <c:pt idx="279">
                  <c:v>0.1573106846101707</c:v>
                </c:pt>
                <c:pt idx="280">
                  <c:v>0.1573106846101707</c:v>
                </c:pt>
                <c:pt idx="281">
                  <c:v>0.1573106846101707</c:v>
                </c:pt>
                <c:pt idx="282">
                  <c:v>0.1573106846101707</c:v>
                </c:pt>
                <c:pt idx="283">
                  <c:v>0.1573106846101707</c:v>
                </c:pt>
                <c:pt idx="284">
                  <c:v>0.1573106846101707</c:v>
                </c:pt>
                <c:pt idx="285">
                  <c:v>0.1573106846101707</c:v>
                </c:pt>
                <c:pt idx="286">
                  <c:v>0.1573106846101707</c:v>
                </c:pt>
                <c:pt idx="287">
                  <c:v>0.1573106846101707</c:v>
                </c:pt>
                <c:pt idx="288">
                  <c:v>0.1573106846101707</c:v>
                </c:pt>
                <c:pt idx="289">
                  <c:v>0.1573106846101707</c:v>
                </c:pt>
                <c:pt idx="290">
                  <c:v>0.1573106846101707</c:v>
                </c:pt>
                <c:pt idx="291">
                  <c:v>0.1573106846101707</c:v>
                </c:pt>
                <c:pt idx="292">
                  <c:v>0.1573106846101707</c:v>
                </c:pt>
                <c:pt idx="293">
                  <c:v>0.1573106846101707</c:v>
                </c:pt>
                <c:pt idx="294">
                  <c:v>0.1573106846101707</c:v>
                </c:pt>
                <c:pt idx="295">
                  <c:v>0.1573106846101707</c:v>
                </c:pt>
                <c:pt idx="296">
                  <c:v>0.1573106846101707</c:v>
                </c:pt>
                <c:pt idx="297">
                  <c:v>0.1573106846101707</c:v>
                </c:pt>
                <c:pt idx="298">
                  <c:v>0.31315004843849742</c:v>
                </c:pt>
                <c:pt idx="299">
                  <c:v>0.31315004843849742</c:v>
                </c:pt>
                <c:pt idx="300">
                  <c:v>0.3241382978165232</c:v>
                </c:pt>
                <c:pt idx="301">
                  <c:v>0.3241382978165232</c:v>
                </c:pt>
                <c:pt idx="302">
                  <c:v>0.3351658253080253</c:v>
                </c:pt>
                <c:pt idx="303">
                  <c:v>0.3351658253080253</c:v>
                </c:pt>
                <c:pt idx="304">
                  <c:v>0.3462342635998823</c:v>
                </c:pt>
                <c:pt idx="305">
                  <c:v>0.3462342635998823</c:v>
                </c:pt>
                <c:pt idx="306">
                  <c:v>0.3573452837109577</c:v>
                </c:pt>
                <c:pt idx="307">
                  <c:v>0.3573452837109577</c:v>
                </c:pt>
                <c:pt idx="308">
                  <c:v>0.36850059709715682</c:v>
                </c:pt>
                <c:pt idx="309">
                  <c:v>0.36850059709715682</c:v>
                </c:pt>
                <c:pt idx="310">
                  <c:v>0.37970195786468153</c:v>
                </c:pt>
                <c:pt idx="311">
                  <c:v>0.37970195786468153</c:v>
                </c:pt>
                <c:pt idx="312">
                  <c:v>0.39095116509950473</c:v>
                </c:pt>
                <c:pt idx="313">
                  <c:v>0.39095116509950473</c:v>
                </c:pt>
                <c:pt idx="314">
                  <c:v>0.40225006532172536</c:v>
                </c:pt>
                <c:pt idx="315">
                  <c:v>0.40225006532172536</c:v>
                </c:pt>
                <c:pt idx="316">
                  <c:v>0.41360055507417326</c:v>
                </c:pt>
                <c:pt idx="317">
                  <c:v>0.41360055507417326</c:v>
                </c:pt>
                <c:pt idx="318">
                  <c:v>0.42500458365540944</c:v>
                </c:pt>
                <c:pt idx="319">
                  <c:v>0.42500458365540944</c:v>
                </c:pt>
                <c:pt idx="320">
                  <c:v>0.44221541360690469</c:v>
                </c:pt>
                <c:pt idx="321">
                  <c:v>0.44221541360690469</c:v>
                </c:pt>
                <c:pt idx="322">
                  <c:v>0.44221541360690469</c:v>
                </c:pt>
                <c:pt idx="323">
                  <c:v>0.44221541360690469</c:v>
                </c:pt>
                <c:pt idx="324">
                  <c:v>0.45955824853388255</c:v>
                </c:pt>
                <c:pt idx="325">
                  <c:v>0.45955824853388255</c:v>
                </c:pt>
                <c:pt idx="326">
                  <c:v>0.47119708522996556</c:v>
                </c:pt>
                <c:pt idx="327">
                  <c:v>0.47119708522996556</c:v>
                </c:pt>
                <c:pt idx="328">
                  <c:v>0.4829001058141843</c:v>
                </c:pt>
                <c:pt idx="329">
                  <c:v>0.4829001058141843</c:v>
                </c:pt>
                <c:pt idx="330">
                  <c:v>0.49466964311086342</c:v>
                </c:pt>
                <c:pt idx="331">
                  <c:v>0.49466964311086342</c:v>
                </c:pt>
                <c:pt idx="332">
                  <c:v>0.50650810692911141</c:v>
                </c:pt>
                <c:pt idx="333">
                  <c:v>0.50650810692911141</c:v>
                </c:pt>
                <c:pt idx="334">
                  <c:v>0.51841798843925324</c:v>
                </c:pt>
                <c:pt idx="335">
                  <c:v>0.51841798843925324</c:v>
                </c:pt>
                <c:pt idx="336">
                  <c:v>0.53040186483602547</c:v>
                </c:pt>
                <c:pt idx="337">
                  <c:v>0.53040186483602547</c:v>
                </c:pt>
                <c:pt idx="338">
                  <c:v>0.54246240431254966</c:v>
                </c:pt>
                <c:pt idx="339">
                  <c:v>0.54246240431254966</c:v>
                </c:pt>
                <c:pt idx="340">
                  <c:v>0.55460237137144031</c:v>
                </c:pt>
                <c:pt idx="341">
                  <c:v>0.55460237137144031</c:v>
                </c:pt>
                <c:pt idx="342">
                  <c:v>0.56682463250202531</c:v>
                </c:pt>
                <c:pt idx="343">
                  <c:v>0.56682463250202531</c:v>
                </c:pt>
                <c:pt idx="344">
                  <c:v>0.57913216225555586</c:v>
                </c:pt>
                <c:pt idx="345">
                  <c:v>0.57913216225555586</c:v>
                </c:pt>
                <c:pt idx="346">
                  <c:v>0.59152804975356121</c:v>
                </c:pt>
                <c:pt idx="347">
                  <c:v>0.59152804975356121</c:v>
                </c:pt>
                <c:pt idx="348">
                  <c:v>0.61029461018633246</c:v>
                </c:pt>
                <c:pt idx="349">
                  <c:v>0.61029461018633246</c:v>
                </c:pt>
                <c:pt idx="350">
                  <c:v>0.61029461018633246</c:v>
                </c:pt>
                <c:pt idx="351">
                  <c:v>0.61029461018633246</c:v>
                </c:pt>
                <c:pt idx="352">
                  <c:v>0.62927861872107715</c:v>
                </c:pt>
                <c:pt idx="353">
                  <c:v>0.62927861872107715</c:v>
                </c:pt>
                <c:pt idx="354">
                  <c:v>0.64206137527650131</c:v>
                </c:pt>
                <c:pt idx="355">
                  <c:v>0.64206137527650131</c:v>
                </c:pt>
                <c:pt idx="356">
                  <c:v>0.65494991710068595</c:v>
                </c:pt>
                <c:pt idx="357">
                  <c:v>0.65494991710068595</c:v>
                </c:pt>
                <c:pt idx="358">
                  <c:v>0.66794818711638526</c:v>
                </c:pt>
                <c:pt idx="359">
                  <c:v>0.66794818711638526</c:v>
                </c:pt>
                <c:pt idx="360">
                  <c:v>0.68106030434689002</c:v>
                </c:pt>
                <c:pt idx="361">
                  <c:v>0.68106030434689002</c:v>
                </c:pt>
                <c:pt idx="362">
                  <c:v>0.69429057570308306</c:v>
                </c:pt>
                <c:pt idx="363">
                  <c:v>0.69429057570308306</c:v>
                </c:pt>
                <c:pt idx="364">
                  <c:v>0.71436744028018784</c:v>
                </c:pt>
                <c:pt idx="365">
                  <c:v>0.71436744028018784</c:v>
                </c:pt>
                <c:pt idx="366">
                  <c:v>0.71436744028018784</c:v>
                </c:pt>
                <c:pt idx="367">
                  <c:v>0.71436744028018784</c:v>
                </c:pt>
                <c:pt idx="368">
                  <c:v>0.73473647780725448</c:v>
                </c:pt>
                <c:pt idx="369">
                  <c:v>0.73473647780725448</c:v>
                </c:pt>
                <c:pt idx="370">
                  <c:v>0.74848666302844646</c:v>
                </c:pt>
                <c:pt idx="371">
                  <c:v>0.74848666302844646</c:v>
                </c:pt>
                <c:pt idx="372">
                  <c:v>0.76237984259987501</c:v>
                </c:pt>
                <c:pt idx="373">
                  <c:v>0.76237984259987501</c:v>
                </c:pt>
                <c:pt idx="374">
                  <c:v>0.77642176114792794</c:v>
                </c:pt>
                <c:pt idx="375">
                  <c:v>0.77642176114792794</c:v>
                </c:pt>
                <c:pt idx="376">
                  <c:v>0.79061846786136958</c:v>
                </c:pt>
                <c:pt idx="377">
                  <c:v>0.79061846786136958</c:v>
                </c:pt>
                <c:pt idx="378">
                  <c:v>0.80497633981653571</c:v>
                </c:pt>
                <c:pt idx="379">
                  <c:v>0.80497633981653571</c:v>
                </c:pt>
                <c:pt idx="380">
                  <c:v>0.81950210756825437</c:v>
                </c:pt>
                <c:pt idx="381">
                  <c:v>0.81950210756825437</c:v>
                </c:pt>
                <c:pt idx="382">
                  <c:v>0.84162123357291474</c:v>
                </c:pt>
                <c:pt idx="383">
                  <c:v>0.84162123357291474</c:v>
                </c:pt>
                <c:pt idx="384">
                  <c:v>0.84162123357291474</c:v>
                </c:pt>
                <c:pt idx="385">
                  <c:v>0.84162123357291474</c:v>
                </c:pt>
                <c:pt idx="386">
                  <c:v>0.86416000431830875</c:v>
                </c:pt>
                <c:pt idx="387">
                  <c:v>0.86416000431830875</c:v>
                </c:pt>
                <c:pt idx="388">
                  <c:v>0.8794327772267323</c:v>
                </c:pt>
                <c:pt idx="389">
                  <c:v>0.8794327772267323</c:v>
                </c:pt>
                <c:pt idx="390">
                  <c:v>0.8949134929250776</c:v>
                </c:pt>
                <c:pt idx="391">
                  <c:v>0.8949134929250776</c:v>
                </c:pt>
                <c:pt idx="392">
                  <c:v>0.9345892910734801</c:v>
                </c:pt>
                <c:pt idx="393">
                  <c:v>0.9345892910734801</c:v>
                </c:pt>
                <c:pt idx="394">
                  <c:v>0.9345892910734801</c:v>
                </c:pt>
                <c:pt idx="395">
                  <c:v>0.9345892910734801</c:v>
                </c:pt>
                <c:pt idx="396">
                  <c:v>0.9345892910734801</c:v>
                </c:pt>
                <c:pt idx="397">
                  <c:v>0.9345892910734801</c:v>
                </c:pt>
                <c:pt idx="398">
                  <c:v>0.9345892910734801</c:v>
                </c:pt>
                <c:pt idx="399">
                  <c:v>0.9345892910734801</c:v>
                </c:pt>
                <c:pt idx="400">
                  <c:v>0.97579378213052059</c:v>
                </c:pt>
                <c:pt idx="401">
                  <c:v>0.97579378213052059</c:v>
                </c:pt>
                <c:pt idx="402">
                  <c:v>1.0013312975256907</c:v>
                </c:pt>
                <c:pt idx="403">
                  <c:v>1.0013312975256907</c:v>
                </c:pt>
                <c:pt idx="404">
                  <c:v>1.0013312975256907</c:v>
                </c:pt>
                <c:pt idx="405">
                  <c:v>1.0013312975256907</c:v>
                </c:pt>
                <c:pt idx="406">
                  <c:v>1.0275391366732269</c:v>
                </c:pt>
                <c:pt idx="407">
                  <c:v>1.0275391366732269</c:v>
                </c:pt>
                <c:pt idx="408">
                  <c:v>1.0454103973142475</c:v>
                </c:pt>
                <c:pt idx="409">
                  <c:v>1.0454103973142475</c:v>
                </c:pt>
                <c:pt idx="410">
                  <c:v>1.0636219383377195</c:v>
                </c:pt>
                <c:pt idx="411">
                  <c:v>1.0636219383377195</c:v>
                </c:pt>
                <c:pt idx="412">
                  <c:v>1.0821932511951406</c:v>
                </c:pt>
                <c:pt idx="413">
                  <c:v>1.0821932511951406</c:v>
                </c:pt>
                <c:pt idx="414">
                  <c:v>1.1011455083738533</c:v>
                </c:pt>
                <c:pt idx="415">
                  <c:v>1.1011455083738533</c:v>
                </c:pt>
                <c:pt idx="416">
                  <c:v>1.1205017670747008</c:v>
                </c:pt>
                <c:pt idx="417">
                  <c:v>1.1205017670747008</c:v>
                </c:pt>
                <c:pt idx="418">
                  <c:v>1.1402872049254418</c:v>
                </c:pt>
                <c:pt idx="419">
                  <c:v>1.1402872049254418</c:v>
                </c:pt>
                <c:pt idx="420">
                  <c:v>1.1605293940091408</c:v>
                </c:pt>
                <c:pt idx="421">
                  <c:v>1.1605293940091408</c:v>
                </c:pt>
                <c:pt idx="422">
                  <c:v>1.1812586209770399</c:v>
                </c:pt>
                <c:pt idx="423">
                  <c:v>1.1812586209770399</c:v>
                </c:pt>
                <c:pt idx="424">
                  <c:v>1.2025082629254478</c:v>
                </c:pt>
                <c:pt idx="425">
                  <c:v>1.2025082629254478</c:v>
                </c:pt>
                <c:pt idx="426">
                  <c:v>1.2243152311840613</c:v>
                </c:pt>
                <c:pt idx="427">
                  <c:v>1.2243152311840613</c:v>
                </c:pt>
                <c:pt idx="428">
                  <c:v>1.2467204983795801</c:v>
                </c:pt>
                <c:pt idx="429">
                  <c:v>1.2467204983795801</c:v>
                </c:pt>
                <c:pt idx="430">
                  <c:v>1.2697697283697489</c:v>
                </c:pt>
                <c:pt idx="431">
                  <c:v>1.2697697283697489</c:v>
                </c:pt>
                <c:pt idx="432">
                  <c:v>1.2935140342648141</c:v>
                </c:pt>
                <c:pt idx="433">
                  <c:v>1.2935140342648141</c:v>
                </c:pt>
                <c:pt idx="434">
                  <c:v>1.3180108973035372</c:v>
                </c:pt>
                <c:pt idx="435">
                  <c:v>1.3180108973035372</c:v>
                </c:pt>
                <c:pt idx="436">
                  <c:v>1.6057296060590072</c:v>
                </c:pt>
                <c:pt idx="437">
                  <c:v>1.6057296060590072</c:v>
                </c:pt>
                <c:pt idx="438">
                  <c:v>1.6057296060590072</c:v>
                </c:pt>
                <c:pt idx="439">
                  <c:v>1.6057296060590072</c:v>
                </c:pt>
                <c:pt idx="440">
                  <c:v>1.6057296060590072</c:v>
                </c:pt>
                <c:pt idx="441">
                  <c:v>1.6057296060590072</c:v>
                </c:pt>
                <c:pt idx="442">
                  <c:v>1.6057296060590072</c:v>
                </c:pt>
                <c:pt idx="443">
                  <c:v>1.6057296060590072</c:v>
                </c:pt>
                <c:pt idx="444">
                  <c:v>1.6057296060590072</c:v>
                </c:pt>
                <c:pt idx="445">
                  <c:v>1.6057296060590072</c:v>
                </c:pt>
                <c:pt idx="446">
                  <c:v>1.6057296060590072</c:v>
                </c:pt>
                <c:pt idx="447">
                  <c:v>1.6057296060590072</c:v>
                </c:pt>
                <c:pt idx="448">
                  <c:v>1.6057296060590072</c:v>
                </c:pt>
                <c:pt idx="449">
                  <c:v>1.6057296060590072</c:v>
                </c:pt>
                <c:pt idx="450">
                  <c:v>1.6057296060590072</c:v>
                </c:pt>
                <c:pt idx="451">
                  <c:v>1.6057296060590072</c:v>
                </c:pt>
                <c:pt idx="452">
                  <c:v>1.6057296060590072</c:v>
                </c:pt>
                <c:pt idx="453">
                  <c:v>1.6057296060590072</c:v>
                </c:pt>
                <c:pt idx="454">
                  <c:v>1.6057296060590072</c:v>
                </c:pt>
                <c:pt idx="455">
                  <c:v>1.6057296060590072</c:v>
                </c:pt>
                <c:pt idx="456">
                  <c:v>1.6057296060590072</c:v>
                </c:pt>
                <c:pt idx="457">
                  <c:v>1.6057296060590072</c:v>
                </c:pt>
                <c:pt idx="458">
                  <c:v>1.6057296060590072</c:v>
                </c:pt>
                <c:pt idx="459">
                  <c:v>1.6057296060590072</c:v>
                </c:pt>
                <c:pt idx="460">
                  <c:v>1.6057296060590072</c:v>
                </c:pt>
                <c:pt idx="461">
                  <c:v>1.6057296060590072</c:v>
                </c:pt>
                <c:pt idx="462">
                  <c:v>1.6057296060590072</c:v>
                </c:pt>
                <c:pt idx="463">
                  <c:v>1.6057296060590072</c:v>
                </c:pt>
                <c:pt idx="464">
                  <c:v>1.6057296060590072</c:v>
                </c:pt>
                <c:pt idx="465">
                  <c:v>1.6057296060590072</c:v>
                </c:pt>
                <c:pt idx="466">
                  <c:v>1.6057296060590072</c:v>
                </c:pt>
                <c:pt idx="467">
                  <c:v>1.6057296060590072</c:v>
                </c:pt>
                <c:pt idx="468">
                  <c:v>1.6057296060590072</c:v>
                </c:pt>
                <c:pt idx="469">
                  <c:v>1.6057296060590072</c:v>
                </c:pt>
                <c:pt idx="470">
                  <c:v>1.6057296060590072</c:v>
                </c:pt>
                <c:pt idx="471">
                  <c:v>1.6057296060590072</c:v>
                </c:pt>
                <c:pt idx="472">
                  <c:v>2.18122651385533</c:v>
                </c:pt>
                <c:pt idx="473">
                  <c:v>2.18122651385533</c:v>
                </c:pt>
                <c:pt idx="474">
                  <c:v>2.3109913382574203</c:v>
                </c:pt>
                <c:pt idx="475">
                  <c:v>2.3109913382574203</c:v>
                </c:pt>
                <c:pt idx="476">
                  <c:v>2.6382572734767509</c:v>
                </c:pt>
                <c:pt idx="477">
                  <c:v>2.6382572734767509</c:v>
                </c:pt>
                <c:pt idx="478">
                  <c:v>2.6382572734767509</c:v>
                </c:pt>
                <c:pt idx="479">
                  <c:v>2.6382572734767509</c:v>
                </c:pt>
              </c:numCache>
            </c:numRef>
          </c:xVal>
          <c:yVal>
            <c:numRef>
              <c:f>'2kr AVG'!$G$61:$G$540</c:f>
              <c:numCache>
                <c:formatCode>0.00</c:formatCode>
                <c:ptCount val="480"/>
                <c:pt idx="0">
                  <c:v>-2.7093658352737147</c:v>
                </c:pt>
                <c:pt idx="1">
                  <c:v>-2.7093658352737147</c:v>
                </c:pt>
                <c:pt idx="2">
                  <c:v>-2.7093658352737147</c:v>
                </c:pt>
                <c:pt idx="3">
                  <c:v>-2.7093658352737147</c:v>
                </c:pt>
                <c:pt idx="4">
                  <c:v>-2.7093658352737147</c:v>
                </c:pt>
                <c:pt idx="5">
                  <c:v>-2.7093658352737147</c:v>
                </c:pt>
                <c:pt idx="6">
                  <c:v>-2.7093658352737147</c:v>
                </c:pt>
                <c:pt idx="7">
                  <c:v>-2.7093658352737147</c:v>
                </c:pt>
                <c:pt idx="8">
                  <c:v>-2.7093658352737147</c:v>
                </c:pt>
                <c:pt idx="9">
                  <c:v>-2.7093658352737147</c:v>
                </c:pt>
                <c:pt idx="10">
                  <c:v>-2.7093658352737147</c:v>
                </c:pt>
                <c:pt idx="11">
                  <c:v>-2.7093658352737147</c:v>
                </c:pt>
                <c:pt idx="12">
                  <c:v>-2.7093658352737147</c:v>
                </c:pt>
                <c:pt idx="13">
                  <c:v>-2.7093658352737147</c:v>
                </c:pt>
                <c:pt idx="14">
                  <c:v>-2.7093658352737147</c:v>
                </c:pt>
                <c:pt idx="15">
                  <c:v>-2.7093658352737147</c:v>
                </c:pt>
                <c:pt idx="16">
                  <c:v>-2.7093658352737147</c:v>
                </c:pt>
                <c:pt idx="17">
                  <c:v>-2.7093658352737147</c:v>
                </c:pt>
                <c:pt idx="18">
                  <c:v>-2.7093658352737147</c:v>
                </c:pt>
                <c:pt idx="19">
                  <c:v>-2.7093658352737147</c:v>
                </c:pt>
                <c:pt idx="20">
                  <c:v>-2.7093658352737147</c:v>
                </c:pt>
                <c:pt idx="21">
                  <c:v>-2.7093658352737147</c:v>
                </c:pt>
                <c:pt idx="22">
                  <c:v>-2.7093658352737147</c:v>
                </c:pt>
                <c:pt idx="23">
                  <c:v>-2.7093658352737147</c:v>
                </c:pt>
                <c:pt idx="24">
                  <c:v>-1.9522486046388967</c:v>
                </c:pt>
                <c:pt idx="25">
                  <c:v>-1.9522486046388967</c:v>
                </c:pt>
                <c:pt idx="26">
                  <c:v>-1.7716242156206448</c:v>
                </c:pt>
                <c:pt idx="27">
                  <c:v>-1.7716242156206448</c:v>
                </c:pt>
                <c:pt idx="28">
                  <c:v>-1.3652193403295882</c:v>
                </c:pt>
                <c:pt idx="29">
                  <c:v>-1.3652193403295882</c:v>
                </c:pt>
                <c:pt idx="30">
                  <c:v>-1.2297510485659053</c:v>
                </c:pt>
                <c:pt idx="31">
                  <c:v>-1.2297510485659053</c:v>
                </c:pt>
                <c:pt idx="32">
                  <c:v>-1.228245845324085</c:v>
                </c:pt>
                <c:pt idx="33">
                  <c:v>-1.228245845324085</c:v>
                </c:pt>
                <c:pt idx="34">
                  <c:v>-1.1394388540567835</c:v>
                </c:pt>
                <c:pt idx="35">
                  <c:v>-1.1394388540567835</c:v>
                </c:pt>
                <c:pt idx="36">
                  <c:v>-1.0039705622930928</c:v>
                </c:pt>
                <c:pt idx="37">
                  <c:v>-1.0039705622930928</c:v>
                </c:pt>
                <c:pt idx="38">
                  <c:v>-1.0024653590512722</c:v>
                </c:pt>
                <c:pt idx="39">
                  <c:v>-1.0024653590512722</c:v>
                </c:pt>
                <c:pt idx="40">
                  <c:v>-0.95881446503853185</c:v>
                </c:pt>
                <c:pt idx="41">
                  <c:v>-0.95881446503853185</c:v>
                </c:pt>
                <c:pt idx="42">
                  <c:v>-0.95881446503853185</c:v>
                </c:pt>
                <c:pt idx="43">
                  <c:v>-0.95881446503853185</c:v>
                </c:pt>
                <c:pt idx="44">
                  <c:v>-0.95881446503853185</c:v>
                </c:pt>
                <c:pt idx="45">
                  <c:v>-0.95881446503853185</c:v>
                </c:pt>
                <c:pt idx="46">
                  <c:v>-0.91365836778397091</c:v>
                </c:pt>
                <c:pt idx="47">
                  <c:v>-0.91365836778397091</c:v>
                </c:pt>
                <c:pt idx="48">
                  <c:v>-0.91215316454215034</c:v>
                </c:pt>
                <c:pt idx="49">
                  <c:v>-0.91215316454215034</c:v>
                </c:pt>
                <c:pt idx="50">
                  <c:v>-0.86850227052940998</c:v>
                </c:pt>
                <c:pt idx="51">
                  <c:v>-0.86850227052940998</c:v>
                </c:pt>
                <c:pt idx="52">
                  <c:v>-0.73152877552390649</c:v>
                </c:pt>
                <c:pt idx="53">
                  <c:v>-0.73152877552390649</c:v>
                </c:pt>
                <c:pt idx="54">
                  <c:v>-0.64272178425659721</c:v>
                </c:pt>
                <c:pt idx="55">
                  <c:v>-0.64272178425659721</c:v>
                </c:pt>
                <c:pt idx="56">
                  <c:v>-0.59756568700203627</c:v>
                </c:pt>
                <c:pt idx="57">
                  <c:v>-0.59756568700203627</c:v>
                </c:pt>
                <c:pt idx="58">
                  <c:v>-0.55090438650565465</c:v>
                </c:pt>
                <c:pt idx="59">
                  <c:v>-0.55090438650565465</c:v>
                </c:pt>
                <c:pt idx="60">
                  <c:v>-0.55090438650565465</c:v>
                </c:pt>
                <c:pt idx="61">
                  <c:v>-0.55090438650565465</c:v>
                </c:pt>
                <c:pt idx="62">
                  <c:v>-0.52832633787837324</c:v>
                </c:pt>
                <c:pt idx="63">
                  <c:v>-0.52832633787837324</c:v>
                </c:pt>
                <c:pt idx="64">
                  <c:v>-0.50574828925109372</c:v>
                </c:pt>
                <c:pt idx="65">
                  <c:v>-0.50574828925109372</c:v>
                </c:pt>
                <c:pt idx="66">
                  <c:v>-0.46059219199653278</c:v>
                </c:pt>
                <c:pt idx="67">
                  <c:v>-0.46059219199653278</c:v>
                </c:pt>
                <c:pt idx="68">
                  <c:v>-0.41995170446742452</c:v>
                </c:pt>
                <c:pt idx="69">
                  <c:v>-0.41995170446742452</c:v>
                </c:pt>
                <c:pt idx="70">
                  <c:v>-0.41543609474197185</c:v>
                </c:pt>
                <c:pt idx="71">
                  <c:v>-0.41543609474197185</c:v>
                </c:pt>
                <c:pt idx="72">
                  <c:v>-0.38382682666377499</c:v>
                </c:pt>
                <c:pt idx="73">
                  <c:v>-0.38382682666377499</c:v>
                </c:pt>
                <c:pt idx="74">
                  <c:v>-0.38382682666377499</c:v>
                </c:pt>
                <c:pt idx="75">
                  <c:v>-0.38382682666377499</c:v>
                </c:pt>
                <c:pt idx="76">
                  <c:v>-0.37027999748740587</c:v>
                </c:pt>
                <c:pt idx="77">
                  <c:v>-0.37027999748740587</c:v>
                </c:pt>
                <c:pt idx="78">
                  <c:v>-0.35221755858558113</c:v>
                </c:pt>
                <c:pt idx="79">
                  <c:v>-0.35221755858558113</c:v>
                </c:pt>
                <c:pt idx="80">
                  <c:v>-0.30104064836374589</c:v>
                </c:pt>
                <c:pt idx="81">
                  <c:v>-0.30104064836374589</c:v>
                </c:pt>
                <c:pt idx="82">
                  <c:v>-0.30104064836374589</c:v>
                </c:pt>
                <c:pt idx="83">
                  <c:v>-0.30104064836374589</c:v>
                </c:pt>
                <c:pt idx="84">
                  <c:v>-0.30104064836374589</c:v>
                </c:pt>
                <c:pt idx="85">
                  <c:v>-0.30104064836374589</c:v>
                </c:pt>
                <c:pt idx="86">
                  <c:v>-0.30104064836374589</c:v>
                </c:pt>
                <c:pt idx="87">
                  <c:v>-0.30104064836374589</c:v>
                </c:pt>
                <c:pt idx="88">
                  <c:v>-0.30104064836374589</c:v>
                </c:pt>
                <c:pt idx="89">
                  <c:v>-0.30104064836374589</c:v>
                </c:pt>
                <c:pt idx="90">
                  <c:v>-0.30104064836374589</c:v>
                </c:pt>
                <c:pt idx="91">
                  <c:v>-0.30104064836374589</c:v>
                </c:pt>
                <c:pt idx="92">
                  <c:v>-0.30104064836374589</c:v>
                </c:pt>
                <c:pt idx="93">
                  <c:v>-0.30104064836374589</c:v>
                </c:pt>
                <c:pt idx="94">
                  <c:v>-0.30104064836374589</c:v>
                </c:pt>
                <c:pt idx="95">
                  <c:v>-0.30104064836374589</c:v>
                </c:pt>
                <c:pt idx="96">
                  <c:v>-0.30104064836374589</c:v>
                </c:pt>
                <c:pt idx="97">
                  <c:v>-0.30104064836374589</c:v>
                </c:pt>
                <c:pt idx="98">
                  <c:v>-0.30104064836374589</c:v>
                </c:pt>
                <c:pt idx="99">
                  <c:v>-0.30104064836374589</c:v>
                </c:pt>
                <c:pt idx="100">
                  <c:v>-0.30104064836374589</c:v>
                </c:pt>
                <c:pt idx="101">
                  <c:v>-0.30104064836374589</c:v>
                </c:pt>
                <c:pt idx="102">
                  <c:v>-0.30104064836374589</c:v>
                </c:pt>
                <c:pt idx="103">
                  <c:v>-0.30104064836374589</c:v>
                </c:pt>
                <c:pt idx="104">
                  <c:v>-0.30104064836374589</c:v>
                </c:pt>
                <c:pt idx="105">
                  <c:v>-0.30104064836374589</c:v>
                </c:pt>
                <c:pt idx="106">
                  <c:v>-0.30104064836374589</c:v>
                </c:pt>
                <c:pt idx="107">
                  <c:v>-0.30104064836374589</c:v>
                </c:pt>
                <c:pt idx="108">
                  <c:v>-0.30104064836374589</c:v>
                </c:pt>
                <c:pt idx="109">
                  <c:v>-0.30104064836374589</c:v>
                </c:pt>
                <c:pt idx="110">
                  <c:v>-0.30104064836374589</c:v>
                </c:pt>
                <c:pt idx="111">
                  <c:v>-0.30104064836374589</c:v>
                </c:pt>
                <c:pt idx="112">
                  <c:v>-0.30104064836374589</c:v>
                </c:pt>
                <c:pt idx="113">
                  <c:v>-0.30104064836374589</c:v>
                </c:pt>
                <c:pt idx="114">
                  <c:v>-0.30104064836374589</c:v>
                </c:pt>
                <c:pt idx="115">
                  <c:v>-0.30104064836374589</c:v>
                </c:pt>
                <c:pt idx="116">
                  <c:v>-0.30104064836374589</c:v>
                </c:pt>
                <c:pt idx="117">
                  <c:v>-0.30104064836374589</c:v>
                </c:pt>
                <c:pt idx="118">
                  <c:v>-0.30104064836374589</c:v>
                </c:pt>
                <c:pt idx="119">
                  <c:v>-0.30104064836374589</c:v>
                </c:pt>
                <c:pt idx="120">
                  <c:v>-0.30104064836374589</c:v>
                </c:pt>
                <c:pt idx="121">
                  <c:v>-0.30104064836374589</c:v>
                </c:pt>
                <c:pt idx="122">
                  <c:v>-0.30104064836374589</c:v>
                </c:pt>
                <c:pt idx="123">
                  <c:v>-0.30104064836374589</c:v>
                </c:pt>
                <c:pt idx="124">
                  <c:v>-0.30104064836374589</c:v>
                </c:pt>
                <c:pt idx="125">
                  <c:v>-0.30104064836374589</c:v>
                </c:pt>
                <c:pt idx="126">
                  <c:v>-0.30104064836374589</c:v>
                </c:pt>
                <c:pt idx="127">
                  <c:v>-0.30104064836374589</c:v>
                </c:pt>
                <c:pt idx="128">
                  <c:v>-0.30104064836374589</c:v>
                </c:pt>
                <c:pt idx="129">
                  <c:v>-0.30104064836374589</c:v>
                </c:pt>
                <c:pt idx="130">
                  <c:v>-0.30104064836374589</c:v>
                </c:pt>
                <c:pt idx="131">
                  <c:v>-0.30104064836374589</c:v>
                </c:pt>
                <c:pt idx="132">
                  <c:v>-0.30104064836374589</c:v>
                </c:pt>
                <c:pt idx="133">
                  <c:v>-0.30104064836374589</c:v>
                </c:pt>
                <c:pt idx="134">
                  <c:v>-0.30104064836374589</c:v>
                </c:pt>
                <c:pt idx="135">
                  <c:v>-0.30104064836374589</c:v>
                </c:pt>
                <c:pt idx="136">
                  <c:v>-0.26642097380191387</c:v>
                </c:pt>
                <c:pt idx="137">
                  <c:v>-0.26642097380191387</c:v>
                </c:pt>
                <c:pt idx="138">
                  <c:v>-0.21720082779444277</c:v>
                </c:pt>
                <c:pt idx="139">
                  <c:v>-0.21720082779444277</c:v>
                </c:pt>
                <c:pt idx="140">
                  <c:v>-0.21720082779444277</c:v>
                </c:pt>
                <c:pt idx="141">
                  <c:v>-0.21720082779444277</c:v>
                </c:pt>
                <c:pt idx="142">
                  <c:v>-0.2126852180689871</c:v>
                </c:pt>
                <c:pt idx="143">
                  <c:v>-0.2126852180689871</c:v>
                </c:pt>
                <c:pt idx="144">
                  <c:v>-0.19868682792007145</c:v>
                </c:pt>
                <c:pt idx="145">
                  <c:v>-0.19868682792007145</c:v>
                </c:pt>
                <c:pt idx="146">
                  <c:v>-0.19116081171097962</c:v>
                </c:pt>
                <c:pt idx="147">
                  <c:v>-0.19116081171097962</c:v>
                </c:pt>
                <c:pt idx="148">
                  <c:v>-0.19010716944170561</c:v>
                </c:pt>
                <c:pt idx="149">
                  <c:v>-0.19010716944170561</c:v>
                </c:pt>
                <c:pt idx="150">
                  <c:v>-0.19010716944170561</c:v>
                </c:pt>
                <c:pt idx="151">
                  <c:v>-0.19010716944170561</c:v>
                </c:pt>
                <c:pt idx="152">
                  <c:v>-0.18965560846915905</c:v>
                </c:pt>
                <c:pt idx="153">
                  <c:v>-0.18965560846915905</c:v>
                </c:pt>
                <c:pt idx="154">
                  <c:v>-0.17851710447970168</c:v>
                </c:pt>
                <c:pt idx="155">
                  <c:v>-0.17851710447970168</c:v>
                </c:pt>
                <c:pt idx="156">
                  <c:v>-0.17656034026533754</c:v>
                </c:pt>
                <c:pt idx="157">
                  <c:v>-0.17656034026533754</c:v>
                </c:pt>
                <c:pt idx="158">
                  <c:v>-0.17656034026533754</c:v>
                </c:pt>
                <c:pt idx="159">
                  <c:v>-0.17656034026533754</c:v>
                </c:pt>
                <c:pt idx="160">
                  <c:v>-0.16948588502878928</c:v>
                </c:pt>
                <c:pt idx="161">
                  <c:v>-0.16948588502878928</c:v>
                </c:pt>
                <c:pt idx="162">
                  <c:v>-0.16707755984187755</c:v>
                </c:pt>
                <c:pt idx="163">
                  <c:v>-0.16707755984187755</c:v>
                </c:pt>
                <c:pt idx="164">
                  <c:v>-0.16045466557787688</c:v>
                </c:pt>
                <c:pt idx="165">
                  <c:v>-0.16045466557787688</c:v>
                </c:pt>
                <c:pt idx="166">
                  <c:v>-0.15849790136351274</c:v>
                </c:pt>
                <c:pt idx="167">
                  <c:v>-0.15849790136351274</c:v>
                </c:pt>
                <c:pt idx="168">
                  <c:v>-0.14946668191260035</c:v>
                </c:pt>
                <c:pt idx="169">
                  <c:v>-0.14946668191260035</c:v>
                </c:pt>
                <c:pt idx="170">
                  <c:v>-0.14449951121459709</c:v>
                </c:pt>
                <c:pt idx="171">
                  <c:v>-0.14449951121459709</c:v>
                </c:pt>
                <c:pt idx="172">
                  <c:v>-0.14043546246168798</c:v>
                </c:pt>
                <c:pt idx="173">
                  <c:v>-0.14043546246168798</c:v>
                </c:pt>
                <c:pt idx="174">
                  <c:v>-0.13998390148914039</c:v>
                </c:pt>
                <c:pt idx="175">
                  <c:v>-0.13998390148914039</c:v>
                </c:pt>
                <c:pt idx="176">
                  <c:v>-0.13591985273623128</c:v>
                </c:pt>
                <c:pt idx="177">
                  <c:v>-0.13591985273623128</c:v>
                </c:pt>
                <c:pt idx="178">
                  <c:v>-0.13140424301077558</c:v>
                </c:pt>
                <c:pt idx="179">
                  <c:v>-0.13140424301077558</c:v>
                </c:pt>
                <c:pt idx="180">
                  <c:v>-0.13095268203822799</c:v>
                </c:pt>
                <c:pt idx="181">
                  <c:v>-0.13095268203822799</c:v>
                </c:pt>
                <c:pt idx="182">
                  <c:v>-0.12192146258731561</c:v>
                </c:pt>
                <c:pt idx="183">
                  <c:v>-0.12192146258731561</c:v>
                </c:pt>
                <c:pt idx="184">
                  <c:v>-0.1133418041089508</c:v>
                </c:pt>
                <c:pt idx="185">
                  <c:v>-0.1133418041089508</c:v>
                </c:pt>
                <c:pt idx="186">
                  <c:v>-0.11289024313640322</c:v>
                </c:pt>
                <c:pt idx="187">
                  <c:v>-0.11289024313640322</c:v>
                </c:pt>
                <c:pt idx="188">
                  <c:v>-0.11078295859785824</c:v>
                </c:pt>
                <c:pt idx="189">
                  <c:v>-0.11078295859785824</c:v>
                </c:pt>
                <c:pt idx="190">
                  <c:v>-0.10837463341094752</c:v>
                </c:pt>
                <c:pt idx="191">
                  <c:v>-0.10837463341094752</c:v>
                </c:pt>
                <c:pt idx="192">
                  <c:v>-0.10626734887240254</c:v>
                </c:pt>
                <c:pt idx="193">
                  <c:v>-0.10626734887240254</c:v>
                </c:pt>
                <c:pt idx="194">
                  <c:v>-0.1043105846580384</c:v>
                </c:pt>
                <c:pt idx="195">
                  <c:v>-0.1043105846580384</c:v>
                </c:pt>
                <c:pt idx="196">
                  <c:v>-0.10084861720185771</c:v>
                </c:pt>
                <c:pt idx="197">
                  <c:v>-0.10084861720185771</c:v>
                </c:pt>
                <c:pt idx="198">
                  <c:v>-9.5279365207126016E-2</c:v>
                </c:pt>
                <c:pt idx="199">
                  <c:v>-9.5279365207126016E-2</c:v>
                </c:pt>
                <c:pt idx="200">
                  <c:v>-8.1280975058210359E-2</c:v>
                </c:pt>
                <c:pt idx="201">
                  <c:v>-8.1280975058210359E-2</c:v>
                </c:pt>
                <c:pt idx="202">
                  <c:v>-7.9173690519665371E-2</c:v>
                </c:pt>
                <c:pt idx="203">
                  <c:v>-7.9173690519665371E-2</c:v>
                </c:pt>
                <c:pt idx="204">
                  <c:v>-7.9173690519665371E-2</c:v>
                </c:pt>
                <c:pt idx="205">
                  <c:v>-7.9173690519665371E-2</c:v>
                </c:pt>
                <c:pt idx="206">
                  <c:v>-6.111125161784059E-2</c:v>
                </c:pt>
                <c:pt idx="207">
                  <c:v>-6.111125161784059E-2</c:v>
                </c:pt>
                <c:pt idx="208">
                  <c:v>-5.6595641892383891E-2</c:v>
                </c:pt>
                <c:pt idx="209">
                  <c:v>-5.6595641892383891E-2</c:v>
                </c:pt>
                <c:pt idx="210">
                  <c:v>-5.4187316705476191E-2</c:v>
                </c:pt>
                <c:pt idx="211">
                  <c:v>-5.4187316705476191E-2</c:v>
                </c:pt>
                <c:pt idx="212">
                  <c:v>-5.4187316705476191E-2</c:v>
                </c:pt>
                <c:pt idx="213">
                  <c:v>-5.4187316705476191E-2</c:v>
                </c:pt>
                <c:pt idx="214">
                  <c:v>-5.2080032166928199E-2</c:v>
                </c:pt>
                <c:pt idx="215">
                  <c:v>-5.2080032166928199E-2</c:v>
                </c:pt>
                <c:pt idx="216">
                  <c:v>-5.0123267952564061E-2</c:v>
                </c:pt>
                <c:pt idx="217">
                  <c:v>-5.0123267952564061E-2</c:v>
                </c:pt>
                <c:pt idx="218">
                  <c:v>-4.75644224414715E-2</c:v>
                </c:pt>
                <c:pt idx="219">
                  <c:v>-4.75644224414715E-2</c:v>
                </c:pt>
                <c:pt idx="220">
                  <c:v>-4.5607658227107363E-2</c:v>
                </c:pt>
                <c:pt idx="221">
                  <c:v>-4.5607658227107363E-2</c:v>
                </c:pt>
                <c:pt idx="222">
                  <c:v>-3.8533202990559109E-2</c:v>
                </c:pt>
                <c:pt idx="223">
                  <c:v>-3.8533202990559109E-2</c:v>
                </c:pt>
                <c:pt idx="224">
                  <c:v>-3.4017593265103417E-2</c:v>
                </c:pt>
                <c:pt idx="225">
                  <c:v>-3.4017593265103417E-2</c:v>
                </c:pt>
                <c:pt idx="226">
                  <c:v>-2.9501983539646719E-2</c:v>
                </c:pt>
                <c:pt idx="227">
                  <c:v>-2.9501983539646719E-2</c:v>
                </c:pt>
                <c:pt idx="228">
                  <c:v>-1.5955154363278636E-2</c:v>
                </c:pt>
                <c:pt idx="229">
                  <c:v>-1.5955154363278636E-2</c:v>
                </c:pt>
                <c:pt idx="230">
                  <c:v>-1.1439544637821937E-2</c:v>
                </c:pt>
                <c:pt idx="231">
                  <c:v>-1.1439544637821937E-2</c:v>
                </c:pt>
                <c:pt idx="232">
                  <c:v>-9.0312194509152427E-3</c:v>
                </c:pt>
                <c:pt idx="233">
                  <c:v>-9.0312194509152427E-3</c:v>
                </c:pt>
                <c:pt idx="234">
                  <c:v>-9.0312194509152427E-3</c:v>
                </c:pt>
                <c:pt idx="235">
                  <c:v>-9.0312194509152427E-3</c:v>
                </c:pt>
                <c:pt idx="236">
                  <c:v>-9.031219450911232E-3</c:v>
                </c:pt>
                <c:pt idx="237">
                  <c:v>-9.031219450911232E-3</c:v>
                </c:pt>
                <c:pt idx="238">
                  <c:v>-6.9239349123662438E-3</c:v>
                </c:pt>
                <c:pt idx="239">
                  <c:v>-6.9239349123662438E-3</c:v>
                </c:pt>
                <c:pt idx="240">
                  <c:v>-2.4083251869095467E-3</c:v>
                </c:pt>
                <c:pt idx="241">
                  <c:v>-2.4083251869095467E-3</c:v>
                </c:pt>
                <c:pt idx="242">
                  <c:v>-1.8062438901821209E-3</c:v>
                </c:pt>
                <c:pt idx="243">
                  <c:v>-1.8062438901821209E-3</c:v>
                </c:pt>
                <c:pt idx="244">
                  <c:v>-1.8062438901821209E-3</c:v>
                </c:pt>
                <c:pt idx="245">
                  <c:v>-1.8062438901821209E-3</c:v>
                </c:pt>
                <c:pt idx="246">
                  <c:v>-1.8062438901821209E-3</c:v>
                </c:pt>
                <c:pt idx="247">
                  <c:v>-1.8062438901821209E-3</c:v>
                </c:pt>
                <c:pt idx="248">
                  <c:v>-1.8062438901821209E-3</c:v>
                </c:pt>
                <c:pt idx="249">
                  <c:v>-1.8062438901821209E-3</c:v>
                </c:pt>
                <c:pt idx="250">
                  <c:v>-1.8062438901821209E-3</c:v>
                </c:pt>
                <c:pt idx="251">
                  <c:v>-1.8062438901821209E-3</c:v>
                </c:pt>
                <c:pt idx="252">
                  <c:v>-1.8062438901821209E-3</c:v>
                </c:pt>
                <c:pt idx="253">
                  <c:v>-1.8062438901821209E-3</c:v>
                </c:pt>
                <c:pt idx="254">
                  <c:v>-1.8062438901821209E-3</c:v>
                </c:pt>
                <c:pt idx="255">
                  <c:v>-1.8062438901821209E-3</c:v>
                </c:pt>
                <c:pt idx="256">
                  <c:v>-1.8062438901821209E-3</c:v>
                </c:pt>
                <c:pt idx="257">
                  <c:v>-1.8062438901821209E-3</c:v>
                </c:pt>
                <c:pt idx="258">
                  <c:v>-1.8062438901821209E-3</c:v>
                </c:pt>
                <c:pt idx="259">
                  <c:v>-1.8062438901821209E-3</c:v>
                </c:pt>
                <c:pt idx="260">
                  <c:v>-1.8062438901821209E-3</c:v>
                </c:pt>
                <c:pt idx="261">
                  <c:v>-1.8062438901821209E-3</c:v>
                </c:pt>
                <c:pt idx="262">
                  <c:v>-1.8062438901821209E-3</c:v>
                </c:pt>
                <c:pt idx="263">
                  <c:v>-1.8062438901821209E-3</c:v>
                </c:pt>
                <c:pt idx="264">
                  <c:v>-1.8062438901821209E-3</c:v>
                </c:pt>
                <c:pt idx="265">
                  <c:v>-1.8062438901821209E-3</c:v>
                </c:pt>
                <c:pt idx="266">
                  <c:v>-1.8062438901821209E-3</c:v>
                </c:pt>
                <c:pt idx="267">
                  <c:v>-1.8062438901821209E-3</c:v>
                </c:pt>
                <c:pt idx="268">
                  <c:v>-1.8062438901821209E-3</c:v>
                </c:pt>
                <c:pt idx="269">
                  <c:v>-1.8062438901821209E-3</c:v>
                </c:pt>
                <c:pt idx="270">
                  <c:v>-1.8062438901821209E-3</c:v>
                </c:pt>
                <c:pt idx="271">
                  <c:v>-1.8062438901821209E-3</c:v>
                </c:pt>
                <c:pt idx="272">
                  <c:v>-1.8062438901821209E-3</c:v>
                </c:pt>
                <c:pt idx="273">
                  <c:v>-1.8062438901821209E-3</c:v>
                </c:pt>
                <c:pt idx="274">
                  <c:v>-1.8062438901821209E-3</c:v>
                </c:pt>
                <c:pt idx="275">
                  <c:v>-1.8062438901821209E-3</c:v>
                </c:pt>
                <c:pt idx="276">
                  <c:v>-1.8062438901821209E-3</c:v>
                </c:pt>
                <c:pt idx="277">
                  <c:v>-1.8062438901821209E-3</c:v>
                </c:pt>
                <c:pt idx="278">
                  <c:v>-1.8062438901821209E-3</c:v>
                </c:pt>
                <c:pt idx="279">
                  <c:v>-1.8062438901821209E-3</c:v>
                </c:pt>
                <c:pt idx="280">
                  <c:v>-1.8062438901821209E-3</c:v>
                </c:pt>
                <c:pt idx="281">
                  <c:v>-1.8062438901821209E-3</c:v>
                </c:pt>
                <c:pt idx="282">
                  <c:v>-1.8062438901821209E-3</c:v>
                </c:pt>
                <c:pt idx="283">
                  <c:v>-1.8062438901821209E-3</c:v>
                </c:pt>
                <c:pt idx="284">
                  <c:v>-1.8062438901821209E-3</c:v>
                </c:pt>
                <c:pt idx="285">
                  <c:v>-1.8062438901821209E-3</c:v>
                </c:pt>
                <c:pt idx="286">
                  <c:v>-1.8062438901821209E-3</c:v>
                </c:pt>
                <c:pt idx="287">
                  <c:v>-1.8062438901821209E-3</c:v>
                </c:pt>
                <c:pt idx="288">
                  <c:v>-1.8062438901821209E-3</c:v>
                </c:pt>
                <c:pt idx="289">
                  <c:v>-1.8062438901821209E-3</c:v>
                </c:pt>
                <c:pt idx="290">
                  <c:v>-1.8062438901821209E-3</c:v>
                </c:pt>
                <c:pt idx="291">
                  <c:v>-1.8062438901821209E-3</c:v>
                </c:pt>
                <c:pt idx="292">
                  <c:v>-1.8062438901821209E-3</c:v>
                </c:pt>
                <c:pt idx="293">
                  <c:v>-1.8062438901821209E-3</c:v>
                </c:pt>
                <c:pt idx="294">
                  <c:v>-1.8062438901821209E-3</c:v>
                </c:pt>
                <c:pt idx="295">
                  <c:v>-1.8062438901821209E-3</c:v>
                </c:pt>
                <c:pt idx="296">
                  <c:v>-1.8062438901821209E-3</c:v>
                </c:pt>
                <c:pt idx="297">
                  <c:v>-1.8062438901821209E-3</c:v>
                </c:pt>
                <c:pt idx="298">
                  <c:v>2.709365835273573E-3</c:v>
                </c:pt>
                <c:pt idx="299">
                  <c:v>2.709365835273573E-3</c:v>
                </c:pt>
                <c:pt idx="300">
                  <c:v>8.5796584783669784E-3</c:v>
                </c:pt>
                <c:pt idx="301">
                  <c:v>8.5796584783669784E-3</c:v>
                </c:pt>
                <c:pt idx="302">
                  <c:v>2.0169723440370928E-2</c:v>
                </c:pt>
                <c:pt idx="303">
                  <c:v>2.0169723440370928E-2</c:v>
                </c:pt>
                <c:pt idx="304">
                  <c:v>2.664209738019176E-2</c:v>
                </c:pt>
                <c:pt idx="305">
                  <c:v>2.664209738019176E-2</c:v>
                </c:pt>
                <c:pt idx="306">
                  <c:v>2.9200942891283319E-2</c:v>
                </c:pt>
                <c:pt idx="307">
                  <c:v>2.9200942891283319E-2</c:v>
                </c:pt>
                <c:pt idx="308">
                  <c:v>3.3716552616739011E-2</c:v>
                </c:pt>
                <c:pt idx="309">
                  <c:v>3.3716552616739011E-2</c:v>
                </c:pt>
                <c:pt idx="310">
                  <c:v>4.72633817931081E-2</c:v>
                </c:pt>
                <c:pt idx="311">
                  <c:v>4.72633817931081E-2</c:v>
                </c:pt>
                <c:pt idx="312">
                  <c:v>4.7865463089835525E-2</c:v>
                </c:pt>
                <c:pt idx="313">
                  <c:v>4.7865463089835525E-2</c:v>
                </c:pt>
                <c:pt idx="314">
                  <c:v>4.9220146007472237E-2</c:v>
                </c:pt>
                <c:pt idx="315">
                  <c:v>4.9220146007472237E-2</c:v>
                </c:pt>
                <c:pt idx="316">
                  <c:v>5.4187316705475504E-2</c:v>
                </c:pt>
                <c:pt idx="317">
                  <c:v>5.4187316705475504E-2</c:v>
                </c:pt>
                <c:pt idx="318">
                  <c:v>6.0810210969476183E-2</c:v>
                </c:pt>
                <c:pt idx="319">
                  <c:v>6.0810210969476183E-2</c:v>
                </c:pt>
                <c:pt idx="320">
                  <c:v>6.276697518384132E-2</c:v>
                </c:pt>
                <c:pt idx="321">
                  <c:v>6.276697518384132E-2</c:v>
                </c:pt>
                <c:pt idx="322">
                  <c:v>6.276697518384132E-2</c:v>
                </c:pt>
                <c:pt idx="323">
                  <c:v>6.276697518384132E-2</c:v>
                </c:pt>
                <c:pt idx="324">
                  <c:v>7.4357040145845266E-2</c:v>
                </c:pt>
                <c:pt idx="325">
                  <c:v>7.4357040145845266E-2</c:v>
                </c:pt>
                <c:pt idx="326">
                  <c:v>9.2419479047670047E-2</c:v>
                </c:pt>
                <c:pt idx="327">
                  <c:v>9.2419479047670047E-2</c:v>
                </c:pt>
                <c:pt idx="328">
                  <c:v>9.4827804234581758E-2</c:v>
                </c:pt>
                <c:pt idx="329">
                  <c:v>9.4827804234581758E-2</c:v>
                </c:pt>
                <c:pt idx="330">
                  <c:v>0.11048191794949483</c:v>
                </c:pt>
                <c:pt idx="331">
                  <c:v>0.11048191794949483</c:v>
                </c:pt>
                <c:pt idx="332">
                  <c:v>0.12402874712586293</c:v>
                </c:pt>
                <c:pt idx="333">
                  <c:v>0.12402874712586293</c:v>
                </c:pt>
                <c:pt idx="334">
                  <c:v>0.12493186907095506</c:v>
                </c:pt>
                <c:pt idx="335">
                  <c:v>0.12493186907095506</c:v>
                </c:pt>
                <c:pt idx="336">
                  <c:v>0.12643707231277562</c:v>
                </c:pt>
                <c:pt idx="337">
                  <c:v>0.12643707231277562</c:v>
                </c:pt>
                <c:pt idx="338">
                  <c:v>0.13998390148914372</c:v>
                </c:pt>
                <c:pt idx="339">
                  <c:v>0.13998390148914372</c:v>
                </c:pt>
                <c:pt idx="340">
                  <c:v>0.14209118602768769</c:v>
                </c:pt>
                <c:pt idx="341">
                  <c:v>0.14209118602768769</c:v>
                </c:pt>
                <c:pt idx="342">
                  <c:v>0.14856355996750853</c:v>
                </c:pt>
                <c:pt idx="343">
                  <c:v>0.14856355996750853</c:v>
                </c:pt>
                <c:pt idx="344">
                  <c:v>0.16211038914387763</c:v>
                </c:pt>
                <c:pt idx="345">
                  <c:v>0.16211038914387763</c:v>
                </c:pt>
                <c:pt idx="346">
                  <c:v>0.17008796632551601</c:v>
                </c:pt>
                <c:pt idx="347">
                  <c:v>0.17008796632551601</c:v>
                </c:pt>
                <c:pt idx="348">
                  <c:v>0.17159316956733658</c:v>
                </c:pt>
                <c:pt idx="349">
                  <c:v>0.17159316956733658</c:v>
                </c:pt>
                <c:pt idx="350">
                  <c:v>0.17159316956733658</c:v>
                </c:pt>
                <c:pt idx="351">
                  <c:v>0.17159316956733658</c:v>
                </c:pt>
                <c:pt idx="352">
                  <c:v>0.17821606383133726</c:v>
                </c:pt>
                <c:pt idx="353">
                  <c:v>0.17821606383133726</c:v>
                </c:pt>
                <c:pt idx="354">
                  <c:v>0.18920404749661479</c:v>
                </c:pt>
                <c:pt idx="355">
                  <c:v>0.18920404749661479</c:v>
                </c:pt>
                <c:pt idx="356">
                  <c:v>0.21524406358007697</c:v>
                </c:pt>
                <c:pt idx="357">
                  <c:v>0.21524406358007697</c:v>
                </c:pt>
                <c:pt idx="358">
                  <c:v>0.21674926682189752</c:v>
                </c:pt>
                <c:pt idx="359">
                  <c:v>0.21674926682189752</c:v>
                </c:pt>
                <c:pt idx="360">
                  <c:v>0.24790697392754482</c:v>
                </c:pt>
                <c:pt idx="361">
                  <c:v>0.24790697392754482</c:v>
                </c:pt>
                <c:pt idx="362">
                  <c:v>0.26040016083463791</c:v>
                </c:pt>
                <c:pt idx="363">
                  <c:v>0.26040016083463791</c:v>
                </c:pt>
                <c:pt idx="364">
                  <c:v>0.26190536407645848</c:v>
                </c:pt>
                <c:pt idx="365">
                  <c:v>0.26190536407645848</c:v>
                </c:pt>
                <c:pt idx="366">
                  <c:v>0.26190536407645848</c:v>
                </c:pt>
                <c:pt idx="367">
                  <c:v>0.26190536407645848</c:v>
                </c:pt>
                <c:pt idx="368">
                  <c:v>0.2664209738019172</c:v>
                </c:pt>
                <c:pt idx="369">
                  <c:v>0.2664209738019172</c:v>
                </c:pt>
                <c:pt idx="370">
                  <c:v>0.27093658352737288</c:v>
                </c:pt>
                <c:pt idx="371">
                  <c:v>0.27093658352737288</c:v>
                </c:pt>
                <c:pt idx="372">
                  <c:v>0.29803024188011001</c:v>
                </c:pt>
                <c:pt idx="373">
                  <c:v>0.29803024188011001</c:v>
                </c:pt>
                <c:pt idx="374">
                  <c:v>0.30660990035847585</c:v>
                </c:pt>
                <c:pt idx="375">
                  <c:v>0.30660990035847585</c:v>
                </c:pt>
                <c:pt idx="376">
                  <c:v>0.30706146133101941</c:v>
                </c:pt>
                <c:pt idx="377">
                  <c:v>0.30706146133101941</c:v>
                </c:pt>
                <c:pt idx="378">
                  <c:v>0.32723118477139218</c:v>
                </c:pt>
                <c:pt idx="379">
                  <c:v>0.32723118477139218</c:v>
                </c:pt>
                <c:pt idx="380">
                  <c:v>0.34273477816212539</c:v>
                </c:pt>
                <c:pt idx="381">
                  <c:v>0.34273477816212539</c:v>
                </c:pt>
                <c:pt idx="382">
                  <c:v>0.35221755858558035</c:v>
                </c:pt>
                <c:pt idx="383">
                  <c:v>0.35221755858558035</c:v>
                </c:pt>
                <c:pt idx="384">
                  <c:v>0.35221755858558035</c:v>
                </c:pt>
                <c:pt idx="385">
                  <c:v>0.35221755858558035</c:v>
                </c:pt>
                <c:pt idx="386">
                  <c:v>0.35673316831104007</c:v>
                </c:pt>
                <c:pt idx="387">
                  <c:v>0.35673316831104007</c:v>
                </c:pt>
                <c:pt idx="388">
                  <c:v>0.39586845259832071</c:v>
                </c:pt>
                <c:pt idx="389">
                  <c:v>0.39586845259832071</c:v>
                </c:pt>
                <c:pt idx="390">
                  <c:v>0.39692209486759872</c:v>
                </c:pt>
                <c:pt idx="391">
                  <c:v>0.39692209486759872</c:v>
                </c:pt>
                <c:pt idx="392">
                  <c:v>0.39737365584014128</c:v>
                </c:pt>
                <c:pt idx="393">
                  <c:v>0.39737365584014128</c:v>
                </c:pt>
                <c:pt idx="394">
                  <c:v>0.39737365584014128</c:v>
                </c:pt>
                <c:pt idx="395">
                  <c:v>0.39737365584014128</c:v>
                </c:pt>
                <c:pt idx="396">
                  <c:v>0.39737365584014128</c:v>
                </c:pt>
                <c:pt idx="397">
                  <c:v>0.39737365584014128</c:v>
                </c:pt>
                <c:pt idx="398">
                  <c:v>0.39737365584014128</c:v>
                </c:pt>
                <c:pt idx="399">
                  <c:v>0.39737365584014128</c:v>
                </c:pt>
                <c:pt idx="400">
                  <c:v>0.39737365584014633</c:v>
                </c:pt>
                <c:pt idx="401">
                  <c:v>0.39737365584014633</c:v>
                </c:pt>
                <c:pt idx="402">
                  <c:v>0.4289829239183392</c:v>
                </c:pt>
                <c:pt idx="403">
                  <c:v>0.4289829239183392</c:v>
                </c:pt>
                <c:pt idx="404">
                  <c:v>0.4289829239183392</c:v>
                </c:pt>
                <c:pt idx="405">
                  <c:v>0.4289829239183392</c:v>
                </c:pt>
                <c:pt idx="406">
                  <c:v>0.4410245498528817</c:v>
                </c:pt>
                <c:pt idx="407">
                  <c:v>0.4410245498528817</c:v>
                </c:pt>
                <c:pt idx="408">
                  <c:v>0.44252975309470827</c:v>
                </c:pt>
                <c:pt idx="409">
                  <c:v>0.44252975309470827</c:v>
                </c:pt>
                <c:pt idx="410">
                  <c:v>0.4876858503492712</c:v>
                </c:pt>
                <c:pt idx="411">
                  <c:v>0.4876858503492712</c:v>
                </c:pt>
                <c:pt idx="412">
                  <c:v>0.50078111855309171</c:v>
                </c:pt>
                <c:pt idx="413">
                  <c:v>0.50078111855309171</c:v>
                </c:pt>
                <c:pt idx="414">
                  <c:v>0.62315414211295406</c:v>
                </c:pt>
                <c:pt idx="415">
                  <c:v>0.62315414211295406</c:v>
                </c:pt>
                <c:pt idx="416">
                  <c:v>0.71196113338025535</c:v>
                </c:pt>
                <c:pt idx="417">
                  <c:v>0.71196113338025535</c:v>
                </c:pt>
                <c:pt idx="418">
                  <c:v>0.71346633662207593</c:v>
                </c:pt>
                <c:pt idx="419">
                  <c:v>0.71346633662207593</c:v>
                </c:pt>
                <c:pt idx="420">
                  <c:v>0.80227332788937733</c:v>
                </c:pt>
                <c:pt idx="421">
                  <c:v>0.80227332788937733</c:v>
                </c:pt>
                <c:pt idx="422">
                  <c:v>0.84893462838576683</c:v>
                </c:pt>
                <c:pt idx="423">
                  <c:v>0.84893462838576683</c:v>
                </c:pt>
                <c:pt idx="424">
                  <c:v>0.93021560344397636</c:v>
                </c:pt>
                <c:pt idx="425">
                  <c:v>0.93021560344397636</c:v>
                </c:pt>
                <c:pt idx="426">
                  <c:v>0.93774161965306813</c:v>
                </c:pt>
                <c:pt idx="427">
                  <c:v>0.93774161965306813</c:v>
                </c:pt>
                <c:pt idx="428">
                  <c:v>0.98289771690762917</c:v>
                </c:pt>
                <c:pt idx="429">
                  <c:v>0.98289771690762917</c:v>
                </c:pt>
                <c:pt idx="430">
                  <c:v>1.3441464949441249</c:v>
                </c:pt>
                <c:pt idx="431">
                  <c:v>1.3441464949441249</c:v>
                </c:pt>
                <c:pt idx="432">
                  <c:v>1.4344586894532467</c:v>
                </c:pt>
                <c:pt idx="433">
                  <c:v>1.4344586894532467</c:v>
                </c:pt>
                <c:pt idx="434">
                  <c:v>1.6602391757260595</c:v>
                </c:pt>
                <c:pt idx="435">
                  <c:v>1.6602391757260595</c:v>
                </c:pt>
                <c:pt idx="436">
                  <c:v>1.8062438901824769</c:v>
                </c:pt>
                <c:pt idx="437">
                  <c:v>1.8062438901824769</c:v>
                </c:pt>
                <c:pt idx="438">
                  <c:v>1.8062438901824769</c:v>
                </c:pt>
                <c:pt idx="439">
                  <c:v>1.8062438901824769</c:v>
                </c:pt>
                <c:pt idx="440">
                  <c:v>1.8062438901824769</c:v>
                </c:pt>
                <c:pt idx="441">
                  <c:v>1.8062438901824769</c:v>
                </c:pt>
                <c:pt idx="442">
                  <c:v>1.8062438901824769</c:v>
                </c:pt>
                <c:pt idx="443">
                  <c:v>1.8062438901824769</c:v>
                </c:pt>
                <c:pt idx="444">
                  <c:v>1.8062438901824769</c:v>
                </c:pt>
                <c:pt idx="445">
                  <c:v>1.8062438901824769</c:v>
                </c:pt>
                <c:pt idx="446">
                  <c:v>1.8062438901824769</c:v>
                </c:pt>
                <c:pt idx="447">
                  <c:v>1.8062438901824769</c:v>
                </c:pt>
                <c:pt idx="448">
                  <c:v>1.8062438901824769</c:v>
                </c:pt>
                <c:pt idx="449">
                  <c:v>1.8062438901824769</c:v>
                </c:pt>
                <c:pt idx="450">
                  <c:v>1.8062438901824769</c:v>
                </c:pt>
                <c:pt idx="451">
                  <c:v>1.8062438901824769</c:v>
                </c:pt>
                <c:pt idx="452">
                  <c:v>1.8062438901824769</c:v>
                </c:pt>
                <c:pt idx="453">
                  <c:v>1.8062438901824769</c:v>
                </c:pt>
                <c:pt idx="454">
                  <c:v>1.8062438901824769</c:v>
                </c:pt>
                <c:pt idx="455">
                  <c:v>1.8062438901824769</c:v>
                </c:pt>
                <c:pt idx="456">
                  <c:v>1.8062438901824769</c:v>
                </c:pt>
                <c:pt idx="457">
                  <c:v>1.8062438901824769</c:v>
                </c:pt>
                <c:pt idx="458">
                  <c:v>1.8062438901824769</c:v>
                </c:pt>
                <c:pt idx="459">
                  <c:v>1.8062438901824769</c:v>
                </c:pt>
                <c:pt idx="460">
                  <c:v>1.8062438901824769</c:v>
                </c:pt>
                <c:pt idx="461">
                  <c:v>1.8062438901824769</c:v>
                </c:pt>
                <c:pt idx="462">
                  <c:v>1.8062438901824769</c:v>
                </c:pt>
                <c:pt idx="463">
                  <c:v>1.8062438901824769</c:v>
                </c:pt>
                <c:pt idx="464">
                  <c:v>1.8062438901824769</c:v>
                </c:pt>
                <c:pt idx="465">
                  <c:v>1.8062438901824769</c:v>
                </c:pt>
                <c:pt idx="466">
                  <c:v>1.8062438901824769</c:v>
                </c:pt>
                <c:pt idx="467">
                  <c:v>1.8062438901824769</c:v>
                </c:pt>
                <c:pt idx="468">
                  <c:v>1.8062438901824769</c:v>
                </c:pt>
                <c:pt idx="469">
                  <c:v>1.8062438901824769</c:v>
                </c:pt>
                <c:pt idx="470">
                  <c:v>1.8062438901824769</c:v>
                </c:pt>
                <c:pt idx="471">
                  <c:v>1.8062438901824769</c:v>
                </c:pt>
                <c:pt idx="472">
                  <c:v>2.2021123427807989</c:v>
                </c:pt>
                <c:pt idx="473">
                  <c:v>2.2021123427807989</c:v>
                </c:pt>
                <c:pt idx="474">
                  <c:v>2.9697659961083511</c:v>
                </c:pt>
                <c:pt idx="475">
                  <c:v>2.9697659961083511</c:v>
                </c:pt>
                <c:pt idx="476">
                  <c:v>4.2145690770924453</c:v>
                </c:pt>
                <c:pt idx="477">
                  <c:v>4.2145690770924453</c:v>
                </c:pt>
                <c:pt idx="478">
                  <c:v>4.2145690770924453</c:v>
                </c:pt>
                <c:pt idx="479">
                  <c:v>4.2145690770924453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A-4295-8EAD-AFF56973D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76080"/>
        <c:axId val="678677880"/>
      </c:scatterChart>
      <c:valAx>
        <c:axId val="67867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677880"/>
        <c:crosses val="autoZero"/>
        <c:crossBetween val="midCat"/>
      </c:valAx>
      <c:valAx>
        <c:axId val="67867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867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1.3230489697018658E-2"/>
          <c:y val="8.8305427585997839E-2"/>
          <c:w val="0.96829275834217898"/>
          <c:h val="0.888553207497537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5"/>
            <c:backward val="0.5"/>
            <c:dispRSqr val="0"/>
            <c:dispEq val="1"/>
            <c:trendlineLbl>
              <c:layout>
                <c:manualLayout>
                  <c:x val="-3.2382373712712333E-2"/>
                  <c:y val="5.1887425565278309E-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'2kr Unique Succ Mess v2'!$F$61:$F$540</c:f>
              <c:numCache>
                <c:formatCode>General</c:formatCode>
                <c:ptCount val="480"/>
                <c:pt idx="0">
                  <c:v>-66.928035603650443</c:v>
                </c:pt>
                <c:pt idx="1">
                  <c:v>-59.45441688730606</c:v>
                </c:pt>
                <c:pt idx="2">
                  <c:v>-55.699621222398711</c:v>
                </c:pt>
                <c:pt idx="3">
                  <c:v>-53.10960035185893</c:v>
                </c:pt>
                <c:pt idx="4">
                  <c:v>-51.107038808575375</c:v>
                </c:pt>
                <c:pt idx="5">
                  <c:v>-49.462296377758285</c:v>
                </c:pt>
                <c:pt idx="6">
                  <c:v>-48.059708938058499</c:v>
                </c:pt>
                <c:pt idx="7">
                  <c:v>-46.270894084002357</c:v>
                </c:pt>
                <c:pt idx="8">
                  <c:v>-46.270894084002357</c:v>
                </c:pt>
                <c:pt idx="9">
                  <c:v>-44.749414394605367</c:v>
                </c:pt>
                <c:pt idx="10">
                  <c:v>-43.845048848698333</c:v>
                </c:pt>
                <c:pt idx="11">
                  <c:v>-43.010724522273861</c:v>
                </c:pt>
                <c:pt idx="12">
                  <c:v>-42.235303244855956</c:v>
                </c:pt>
                <c:pt idx="13">
                  <c:v>-41.510148786578732</c:v>
                </c:pt>
                <c:pt idx="14">
                  <c:v>-40.828424450555005</c:v>
                </c:pt>
                <c:pt idx="15">
                  <c:v>-40.184621946556767</c:v>
                </c:pt>
                <c:pt idx="16">
                  <c:v>-39.574235585991012</c:v>
                </c:pt>
                <c:pt idx="17">
                  <c:v>-38.993530999327781</c:v>
                </c:pt>
                <c:pt idx="18">
                  <c:v>-38.439377188880066</c:v>
                </c:pt>
                <c:pt idx="19">
                  <c:v>-37.90912213007315</c:v>
                </c:pt>
                <c:pt idx="20">
                  <c:v>-37.400499002298893</c:v>
                </c:pt>
                <c:pt idx="21">
                  <c:v>-36.673922829876247</c:v>
                </c:pt>
                <c:pt idx="22">
                  <c:v>-36.673922829876247</c:v>
                </c:pt>
                <c:pt idx="23">
                  <c:v>-35.986131732860294</c:v>
                </c:pt>
                <c:pt idx="24">
                  <c:v>-35.546868983251379</c:v>
                </c:pt>
                <c:pt idx="25">
                  <c:v>-34.913987417170013</c:v>
                </c:pt>
                <c:pt idx="26">
                  <c:v>-34.913987417170013</c:v>
                </c:pt>
                <c:pt idx="27">
                  <c:v>-34.309374725272079</c:v>
                </c:pt>
                <c:pt idx="28">
                  <c:v>-33.920580461491383</c:v>
                </c:pt>
                <c:pt idx="29">
                  <c:v>-33.542338800410064</c:v>
                </c:pt>
                <c:pt idx="30">
                  <c:v>-33.173983422097308</c:v>
                </c:pt>
                <c:pt idx="31">
                  <c:v>-32.814910172062355</c:v>
                </c:pt>
                <c:pt idx="32">
                  <c:v>-32.464569482591315</c:v>
                </c:pt>
                <c:pt idx="33">
                  <c:v>-32.122459921004641</c:v>
                </c:pt>
                <c:pt idx="34">
                  <c:v>-31.788122668885531</c:v>
                </c:pt>
                <c:pt idx="35">
                  <c:v>-31.461136775050218</c:v>
                </c:pt>
                <c:pt idx="36">
                  <c:v>-31.141115055234241</c:v>
                </c:pt>
                <c:pt idx="37">
                  <c:v>-30.673366910580182</c:v>
                </c:pt>
                <c:pt idx="38">
                  <c:v>-30.673366910580182</c:v>
                </c:pt>
                <c:pt idx="39">
                  <c:v>-30.219398049429543</c:v>
                </c:pt>
                <c:pt idx="40">
                  <c:v>-29.923921193334735</c:v>
                </c:pt>
                <c:pt idx="41">
                  <c:v>-29.633869287147267</c:v>
                </c:pt>
                <c:pt idx="42">
                  <c:v>-29.34899691943156</c:v>
                </c:pt>
                <c:pt idx="43">
                  <c:v>-29.06907512691096</c:v>
                </c:pt>
                <c:pt idx="44">
                  <c:v>-28.793889939037857</c:v>
                </c:pt>
                <c:pt idx="45">
                  <c:v>-28.523241080994655</c:v>
                </c:pt>
                <c:pt idx="46">
                  <c:v>-28.256940814794344</c:v>
                </c:pt>
                <c:pt idx="47">
                  <c:v>-27.994812901137625</c:v>
                </c:pt>
                <c:pt idx="48">
                  <c:v>-27.736691667177716</c:v>
                </c:pt>
                <c:pt idx="49">
                  <c:v>-27.48242116743824</c:v>
                </c:pt>
                <c:pt idx="50">
                  <c:v>-27.231854426890237</c:v>
                </c:pt>
                <c:pt idx="51">
                  <c:v>-26.984852756682653</c:v>
                </c:pt>
                <c:pt idx="52">
                  <c:v>-26.741285134283306</c:v>
                </c:pt>
                <c:pt idx="53">
                  <c:v>-26.501027640860862</c:v>
                </c:pt>
                <c:pt idx="54">
                  <c:v>-26.263962949654399</c:v>
                </c:pt>
                <c:pt idx="55">
                  <c:v>-26.029979859863154</c:v>
                </c:pt>
                <c:pt idx="56">
                  <c:v>-25.798972871261128</c:v>
                </c:pt>
                <c:pt idx="57">
                  <c:v>-25.570841795323908</c:v>
                </c:pt>
                <c:pt idx="58">
                  <c:v>-25.34549139915466</c:v>
                </c:pt>
                <c:pt idx="59">
                  <c:v>-25.122831078931426</c:v>
                </c:pt>
                <c:pt idx="60">
                  <c:v>-24.902774559974581</c:v>
                </c:pt>
                <c:pt idx="61">
                  <c:v>-24.685239620861473</c:v>
                </c:pt>
                <c:pt idx="62">
                  <c:v>-24.470147839301688</c:v>
                </c:pt>
                <c:pt idx="63">
                  <c:v>-24.25742435773655</c:v>
                </c:pt>
                <c:pt idx="64">
                  <c:v>-24.046997666846263</c:v>
                </c:pt>
                <c:pt idx="65">
                  <c:v>-23.838799405340914</c:v>
                </c:pt>
                <c:pt idx="66">
                  <c:v>-23.632764174580682</c:v>
                </c:pt>
                <c:pt idx="67">
                  <c:v>-23.428829366721345</c:v>
                </c:pt>
                <c:pt idx="68">
                  <c:v>-23.226935005212443</c:v>
                </c:pt>
                <c:pt idx="69">
                  <c:v>-23.027023596593423</c:v>
                </c:pt>
                <c:pt idx="70">
                  <c:v>-22.829039992636435</c:v>
                </c:pt>
                <c:pt idx="71">
                  <c:v>-22.632931261977298</c:v>
                </c:pt>
                <c:pt idx="72">
                  <c:v>-22.438646570457923</c:v>
                </c:pt>
                <c:pt idx="73">
                  <c:v>-22.246137069477935</c:v>
                </c:pt>
                <c:pt idx="74">
                  <c:v>-21.960599049544729</c:v>
                </c:pt>
                <c:pt idx="75">
                  <c:v>-21.960599049544729</c:v>
                </c:pt>
                <c:pt idx="76">
                  <c:v>-21.678798864307385</c:v>
                </c:pt>
                <c:pt idx="77">
                  <c:v>-21.492937839889453</c:v>
                </c:pt>
                <c:pt idx="78">
                  <c:v>-21.308634123627602</c:v>
                </c:pt>
                <c:pt idx="79">
                  <c:v>-21.125848810677848</c:v>
                </c:pt>
                <c:pt idx="80">
                  <c:v>-20.944544377566526</c:v>
                </c:pt>
                <c:pt idx="81">
                  <c:v>-20.764684615893952</c:v>
                </c:pt>
                <c:pt idx="82">
                  <c:v>-20.586234569985347</c:v>
                </c:pt>
                <c:pt idx="83">
                  <c:v>-20.409160478208666</c:v>
                </c:pt>
                <c:pt idx="84">
                  <c:v>-20.233429717702766</c:v>
                </c:pt>
                <c:pt idx="85">
                  <c:v>-20.059010752278564</c:v>
                </c:pt>
                <c:pt idx="86">
                  <c:v>-19.885873083277406</c:v>
                </c:pt>
                <c:pt idx="87">
                  <c:v>-19.71398720318517</c:v>
                </c:pt>
                <c:pt idx="88">
                  <c:v>-19.543324551818582</c:v>
                </c:pt>
                <c:pt idx="89">
                  <c:v>-19.373857474913134</c:v>
                </c:pt>
                <c:pt idx="90">
                  <c:v>-19.205559184955778</c:v>
                </c:pt>
                <c:pt idx="91">
                  <c:v>-19.038403724116872</c:v>
                </c:pt>
                <c:pt idx="92">
                  <c:v>-18.872365929147165</c:v>
                </c:pt>
                <c:pt idx="93">
                  <c:v>-18.625351681351901</c:v>
                </c:pt>
                <c:pt idx="94">
                  <c:v>-18.625351681351901</c:v>
                </c:pt>
                <c:pt idx="95">
                  <c:v>-18.380718139133037</c:v>
                </c:pt>
                <c:pt idx="96">
                  <c:v>-18.218914138072432</c:v>
                </c:pt>
                <c:pt idx="97">
                  <c:v>-18.05811279936044</c:v>
                </c:pt>
                <c:pt idx="98">
                  <c:v>-17.898293085526937</c:v>
                </c:pt>
                <c:pt idx="99">
                  <c:v>-17.739434553593401</c:v>
                </c:pt>
                <c:pt idx="100">
                  <c:v>-17.581517331890961</c:v>
                </c:pt>
                <c:pt idx="101">
                  <c:v>-17.42452209799637</c:v>
                </c:pt>
                <c:pt idx="102">
                  <c:v>-17.268430057721844</c:v>
                </c:pt>
                <c:pt idx="103">
                  <c:v>-17.11322292509794</c:v>
                </c:pt>
                <c:pt idx="104">
                  <c:v>-16.958882903293883</c:v>
                </c:pt>
                <c:pt idx="105">
                  <c:v>-16.805392666422186</c:v>
                </c:pt>
                <c:pt idx="106">
                  <c:v>-16.652735342178921</c:v>
                </c:pt>
                <c:pt idx="107">
                  <c:v>-16.500894495273442</c:v>
                </c:pt>
                <c:pt idx="108">
                  <c:v>-16.349854111604607</c:v>
                </c:pt>
                <c:pt idx="109">
                  <c:v>-16.19959858314315</c:v>
                </c:pt>
                <c:pt idx="110">
                  <c:v>-16.05011269348233</c:v>
                </c:pt>
                <c:pt idx="111">
                  <c:v>-15.827294572345721</c:v>
                </c:pt>
                <c:pt idx="112">
                  <c:v>-15.827294572345721</c:v>
                </c:pt>
                <c:pt idx="113">
                  <c:v>-15.606126281597732</c:v>
                </c:pt>
                <c:pt idx="114">
                  <c:v>-15.459574144326808</c:v>
                </c:pt>
                <c:pt idx="115">
                  <c:v>-15.313720974933478</c:v>
                </c:pt>
                <c:pt idx="116">
                  <c:v>-15.168553636535707</c:v>
                </c:pt>
                <c:pt idx="117">
                  <c:v>-14.952060576809034</c:v>
                </c:pt>
                <c:pt idx="118">
                  <c:v>-14.952060576809034</c:v>
                </c:pt>
                <c:pt idx="119">
                  <c:v>-14.737039774690031</c:v>
                </c:pt>
                <c:pt idx="120">
                  <c:v>-14.594490370143433</c:v>
                </c:pt>
                <c:pt idx="121">
                  <c:v>-14.452565511098898</c:v>
                </c:pt>
                <c:pt idx="122">
                  <c:v>-14.311253754326316</c:v>
                </c:pt>
                <c:pt idx="123">
                  <c:v>-14.170543907640285</c:v>
                </c:pt>
                <c:pt idx="124">
                  <c:v>-14.030425021900605</c:v>
                </c:pt>
                <c:pt idx="125">
                  <c:v>-13.890886383322547</c:v>
                </c:pt>
                <c:pt idx="126">
                  <c:v>-13.751917506082373</c:v>
                </c:pt>
                <c:pt idx="127">
                  <c:v>-13.613508125204381</c:v>
                </c:pt>
                <c:pt idx="128">
                  <c:v>-13.475648189716599</c:v>
                </c:pt>
                <c:pt idx="129">
                  <c:v>-13.338327856062683</c:v>
                </c:pt>
                <c:pt idx="130">
                  <c:v>-13.201537481758614</c:v>
                </c:pt>
                <c:pt idx="131">
                  <c:v>-13.065267619282924</c:v>
                </c:pt>
                <c:pt idx="132">
                  <c:v>-12.929509010190273</c:v>
                </c:pt>
                <c:pt idx="133">
                  <c:v>-12.794252579438201</c:v>
                </c:pt>
                <c:pt idx="134">
                  <c:v>-12.659489429917922</c:v>
                </c:pt>
                <c:pt idx="135">
                  <c:v>-12.525210837179998</c:v>
                </c:pt>
                <c:pt idx="136">
                  <c:v>-12.39140824434662</c:v>
                </c:pt>
                <c:pt idx="137">
                  <c:v>-12.258073257202353</c:v>
                </c:pt>
                <c:pt idx="138">
                  <c:v>-12.125197639455678</c:v>
                </c:pt>
                <c:pt idx="139">
                  <c:v>-11.992773308164146</c:v>
                </c:pt>
                <c:pt idx="140">
                  <c:v>-11.860792329316244</c:v>
                </c:pt>
                <c:pt idx="141">
                  <c:v>-11.729246913563214</c:v>
                </c:pt>
                <c:pt idx="142">
                  <c:v>-11.598129412094837</c:v>
                </c:pt>
                <c:pt idx="143">
                  <c:v>-11.467432312653038</c:v>
                </c:pt>
                <c:pt idx="144">
                  <c:v>-11.337148235677713</c:v>
                </c:pt>
                <c:pt idx="145">
                  <c:v>-11.207269930579322</c:v>
                </c:pt>
                <c:pt idx="146">
                  <c:v>-11.077790272133205</c:v>
                </c:pt>
                <c:pt idx="147">
                  <c:v>-10.884302959603735</c:v>
                </c:pt>
                <c:pt idx="148">
                  <c:v>-10.884302959603735</c:v>
                </c:pt>
                <c:pt idx="149">
                  <c:v>-10.691673732446009</c:v>
                </c:pt>
                <c:pt idx="150">
                  <c:v>-10.563719795867243</c:v>
                </c:pt>
                <c:pt idx="151">
                  <c:v>-10.436130642005541</c:v>
                </c:pt>
                <c:pt idx="152">
                  <c:v>-10.30889982832664</c:v>
                </c:pt>
                <c:pt idx="153">
                  <c:v>-10.18202101544205</c:v>
                </c:pt>
                <c:pt idx="154">
                  <c:v>-10.055487964317404</c:v>
                </c:pt>
                <c:pt idx="155">
                  <c:v>-9.92929453356561</c:v>
                </c:pt>
                <c:pt idx="156">
                  <c:v>-9.8034346768213645</c:v>
                </c:pt>
                <c:pt idx="157">
                  <c:v>-9.677902440194126</c:v>
                </c:pt>
                <c:pt idx="158">
                  <c:v>-9.5526919597964302</c:v>
                </c:pt>
                <c:pt idx="159">
                  <c:v>-9.4277974593447862</c:v>
                </c:pt>
                <c:pt idx="160">
                  <c:v>-9.3032132478304064</c:v>
                </c:pt>
                <c:pt idx="161">
                  <c:v>-9.178933717257145</c:v>
                </c:pt>
                <c:pt idx="162">
                  <c:v>-9.0549533404442109</c:v>
                </c:pt>
                <c:pt idx="163">
                  <c:v>-8.9312666688911655</c:v>
                </c:pt>
                <c:pt idx="164">
                  <c:v>-8.7462756283528602</c:v>
                </c:pt>
                <c:pt idx="165">
                  <c:v>-8.7462756283528602</c:v>
                </c:pt>
                <c:pt idx="166">
                  <c:v>-8.5619155378219496</c:v>
                </c:pt>
                <c:pt idx="167">
                  <c:v>-8.4393507044892146</c:v>
                </c:pt>
                <c:pt idx="168">
                  <c:v>-8.3170534434782759</c:v>
                </c:pt>
                <c:pt idx="169">
                  <c:v>-8.1950187367500629</c:v>
                </c:pt>
                <c:pt idx="170">
                  <c:v>-8.0732416315652831</c:v>
                </c:pt>
                <c:pt idx="171">
                  <c:v>-7.9517172387729511</c:v>
                </c:pt>
                <c:pt idx="172">
                  <c:v>-7.8304407311437281</c:v>
                </c:pt>
                <c:pt idx="173">
                  <c:v>-7.7094073417463731</c:v>
                </c:pt>
                <c:pt idx="174">
                  <c:v>-7.5886123623658142</c:v>
                </c:pt>
                <c:pt idx="175">
                  <c:v>-7.4680511419614133</c:v>
                </c:pt>
                <c:pt idx="176">
                  <c:v>-7.3477190851639449</c:v>
                </c:pt>
                <c:pt idx="177">
                  <c:v>-7.2276116508099628</c:v>
                </c:pt>
                <c:pt idx="178">
                  <c:v>-7.1077243505122416</c:v>
                </c:pt>
                <c:pt idx="179">
                  <c:v>-6.9880527472650362</c:v>
                </c:pt>
                <c:pt idx="180">
                  <c:v>-6.8685924540829379</c:v>
                </c:pt>
                <c:pt idx="181">
                  <c:v>-6.7493391326721497</c:v>
                </c:pt>
                <c:pt idx="182">
                  <c:v>-6.6302884921330794</c:v>
                </c:pt>
                <c:pt idx="183">
                  <c:v>-6.5114362876931233</c:v>
                </c:pt>
                <c:pt idx="184">
                  <c:v>-6.3927783194686381</c:v>
                </c:pt>
                <c:pt idx="185">
                  <c:v>-6.2743104312550564</c:v>
                </c:pt>
                <c:pt idx="186">
                  <c:v>-6.1560285093441669</c:v>
                </c:pt>
                <c:pt idx="187">
                  <c:v>-6.0379284813676515</c:v>
                </c:pt>
                <c:pt idx="188">
                  <c:v>-5.9200063151659279</c:v>
                </c:pt>
                <c:pt idx="189">
                  <c:v>-5.8022580176814547</c:v>
                </c:pt>
                <c:pt idx="190">
                  <c:v>-5.6846796338756205</c:v>
                </c:pt>
                <c:pt idx="191">
                  <c:v>-5.567267245668412</c:v>
                </c:pt>
                <c:pt idx="192">
                  <c:v>-5.4500169709000756</c:v>
                </c:pt>
                <c:pt idx="193">
                  <c:v>-5.3329249623139692</c:v>
                </c:pt>
                <c:pt idx="194">
                  <c:v>-5.2159874065599015</c:v>
                </c:pt>
                <c:pt idx="195">
                  <c:v>-5.0992005232172239</c:v>
                </c:pt>
                <c:pt idx="196">
                  <c:v>-4.9825605638369703</c:v>
                </c:pt>
                <c:pt idx="197">
                  <c:v>-4.8660638110023786</c:v>
                </c:pt>
                <c:pt idx="198">
                  <c:v>-4.7497065774071441</c:v>
                </c:pt>
                <c:pt idx="199">
                  <c:v>-4.6334852049507456</c:v>
                </c:pt>
                <c:pt idx="200">
                  <c:v>-4.5173960638502946</c:v>
                </c:pt>
                <c:pt idx="201">
                  <c:v>-4.4014355517681958</c:v>
                </c:pt>
                <c:pt idx="202">
                  <c:v>-4.2856000929551721</c:v>
                </c:pt>
                <c:pt idx="203">
                  <c:v>-4.169886137407997</c:v>
                </c:pt>
                <c:pt idx="204">
                  <c:v>-4.0542901600414272</c:v>
                </c:pt>
                <c:pt idx="205">
                  <c:v>-3.9388086598737888</c:v>
                </c:pt>
                <c:pt idx="206">
                  <c:v>-3.8234381592257183</c:v>
                </c:pt>
                <c:pt idx="207">
                  <c:v>-3.7081752029315482</c:v>
                </c:pt>
                <c:pt idx="208">
                  <c:v>-3.5930163575628233</c:v>
                </c:pt>
                <c:pt idx="209">
                  <c:v>-3.4779582106635156</c:v>
                </c:pt>
                <c:pt idx="210">
                  <c:v>-3.3629973699964384</c:v>
                </c:pt>
                <c:pt idx="211">
                  <c:v>-3.2481304628004266</c:v>
                </c:pt>
                <c:pt idx="212">
                  <c:v>-3.1333541350578256</c:v>
                </c:pt>
                <c:pt idx="213">
                  <c:v>-3.0186650507718724</c:v>
                </c:pt>
                <c:pt idx="214">
                  <c:v>-2.904059891253532</c:v>
                </c:pt>
                <c:pt idx="215">
                  <c:v>-2.7895353544174109</c:v>
                </c:pt>
                <c:pt idx="216">
                  <c:v>-2.6178925323603166</c:v>
                </c:pt>
                <c:pt idx="217">
                  <c:v>-2.6178925323603166</c:v>
                </c:pt>
                <c:pt idx="218">
                  <c:v>-2.4464126936556632</c:v>
                </c:pt>
                <c:pt idx="219">
                  <c:v>-2.3321779345968219</c:v>
                </c:pt>
                <c:pt idx="220">
                  <c:v>-2.218007512787719</c:v>
                </c:pt>
                <c:pt idx="221">
                  <c:v>-2.1038982114358737</c:v>
                </c:pt>
                <c:pt idx="222">
                  <c:v>-1.9898468256444386</c:v>
                </c:pt>
                <c:pt idx="223">
                  <c:v>-1.8758501617666956</c:v>
                </c:pt>
                <c:pt idx="224">
                  <c:v>-1.7619050367662887</c:v>
                </c:pt>
                <c:pt idx="225">
                  <c:v>-1.6480082775828078</c:v>
                </c:pt>
                <c:pt idx="226">
                  <c:v>-1.5341567205024185</c:v>
                </c:pt>
                <c:pt idx="227">
                  <c:v>-1.4203472105331953</c:v>
                </c:pt>
                <c:pt idx="228">
                  <c:v>-1.3065766007848401</c:v>
                </c:pt>
                <c:pt idx="229">
                  <c:v>-1.1928417518524599</c:v>
                </c:pt>
                <c:pt idx="230">
                  <c:v>-1.0791395312041079</c:v>
                </c:pt>
                <c:pt idx="231">
                  <c:v>-0.9654668125717274</c:v>
                </c:pt>
                <c:pt idx="232">
                  <c:v>-0.85182047534525174</c:v>
                </c:pt>
                <c:pt idx="233">
                  <c:v>-0.68139362059902264</c:v>
                </c:pt>
                <c:pt idx="234">
                  <c:v>-0.68139362059902264</c:v>
                </c:pt>
                <c:pt idx="235">
                  <c:v>-0.51100861822273691</c:v>
                </c:pt>
                <c:pt idx="236">
                  <c:v>-0.39743669262138459</c:v>
                </c:pt>
                <c:pt idx="237">
                  <c:v>-0.28387560921884042</c:v>
                </c:pt>
                <c:pt idx="238">
                  <c:v>-0.17032226876550088</c:v>
                </c:pt>
                <c:pt idx="239">
                  <c:v>-5.6773573490424944E-2</c:v>
                </c:pt>
                <c:pt idx="240">
                  <c:v>5.677357349042797E-2</c:v>
                </c:pt>
                <c:pt idx="241">
                  <c:v>0.17032226876550391</c:v>
                </c:pt>
                <c:pt idx="242">
                  <c:v>0.28387560921884342</c:v>
                </c:pt>
                <c:pt idx="243">
                  <c:v>0.39743669262138764</c:v>
                </c:pt>
                <c:pt idx="244">
                  <c:v>0.51100861822273691</c:v>
                </c:pt>
                <c:pt idx="245">
                  <c:v>0.6245944873436402</c:v>
                </c:pt>
                <c:pt idx="246">
                  <c:v>0.73819740396950884</c:v>
                </c:pt>
                <c:pt idx="247">
                  <c:v>0.85182047534525174</c:v>
                </c:pt>
                <c:pt idx="248">
                  <c:v>0.9654668125717274</c:v>
                </c:pt>
                <c:pt idx="249">
                  <c:v>1.0791395312041079</c:v>
                </c:pt>
                <c:pt idx="250">
                  <c:v>1.1928417518524599</c:v>
                </c:pt>
                <c:pt idx="251">
                  <c:v>1.3065766007848372</c:v>
                </c:pt>
                <c:pt idx="252">
                  <c:v>1.4203472105331922</c:v>
                </c:pt>
                <c:pt idx="253">
                  <c:v>1.5341567205024151</c:v>
                </c:pt>
                <c:pt idx="254">
                  <c:v>1.6480082775828049</c:v>
                </c:pt>
                <c:pt idx="255">
                  <c:v>1.8188713554495131</c:v>
                </c:pt>
                <c:pt idx="256">
                  <c:v>1.8188713554495131</c:v>
                </c:pt>
                <c:pt idx="257">
                  <c:v>1.9898468256444415</c:v>
                </c:pt>
                <c:pt idx="258">
                  <c:v>2.1038982114358769</c:v>
                </c:pt>
                <c:pt idx="259">
                  <c:v>2.218007512787719</c:v>
                </c:pt>
                <c:pt idx="260">
                  <c:v>2.3321779345968219</c:v>
                </c:pt>
                <c:pt idx="261">
                  <c:v>2.4464126936556632</c:v>
                </c:pt>
                <c:pt idx="262">
                  <c:v>2.5607150193038932</c:v>
                </c:pt>
                <c:pt idx="263">
                  <c:v>2.6750881540862794</c:v>
                </c:pt>
                <c:pt idx="264">
                  <c:v>2.8467877507510293</c:v>
                </c:pt>
                <c:pt idx="265">
                  <c:v>2.8467877507510293</c:v>
                </c:pt>
                <c:pt idx="266">
                  <c:v>3.0186650507718693</c:v>
                </c:pt>
                <c:pt idx="267">
                  <c:v>3.1333541350578238</c:v>
                </c:pt>
                <c:pt idx="268">
                  <c:v>3.3055523847714388</c:v>
                </c:pt>
                <c:pt idx="269">
                  <c:v>3.3055523847714388</c:v>
                </c:pt>
                <c:pt idx="270">
                  <c:v>3.4779582106635187</c:v>
                </c:pt>
                <c:pt idx="271">
                  <c:v>3.5930163575628264</c:v>
                </c:pt>
                <c:pt idx="272">
                  <c:v>3.7081752029315509</c:v>
                </c:pt>
                <c:pt idx="273">
                  <c:v>3.8234381592257205</c:v>
                </c:pt>
                <c:pt idx="274">
                  <c:v>4.0542901600414272</c:v>
                </c:pt>
                <c:pt idx="275">
                  <c:v>4.0542901600414272</c:v>
                </c:pt>
                <c:pt idx="276">
                  <c:v>4.0542901600414272</c:v>
                </c:pt>
                <c:pt idx="277">
                  <c:v>4.2856000929551721</c:v>
                </c:pt>
                <c:pt idx="278">
                  <c:v>4.4014355517681958</c:v>
                </c:pt>
                <c:pt idx="279">
                  <c:v>4.5173960638502946</c:v>
                </c:pt>
                <c:pt idx="280">
                  <c:v>4.6334852049507456</c:v>
                </c:pt>
                <c:pt idx="281">
                  <c:v>4.7497065774071405</c:v>
                </c:pt>
                <c:pt idx="282">
                  <c:v>4.8660638110023759</c:v>
                </c:pt>
                <c:pt idx="283">
                  <c:v>4.9825605638369668</c:v>
                </c:pt>
                <c:pt idx="284">
                  <c:v>5.0992005232172204</c:v>
                </c:pt>
                <c:pt idx="285">
                  <c:v>5.215987406559905</c:v>
                </c:pt>
                <c:pt idx="286">
                  <c:v>5.3329249623139727</c:v>
                </c:pt>
                <c:pt idx="287">
                  <c:v>5.4500169709000792</c:v>
                </c:pt>
                <c:pt idx="288">
                  <c:v>5.5672672456684156</c:v>
                </c:pt>
                <c:pt idx="289">
                  <c:v>5.6846796338756205</c:v>
                </c:pt>
                <c:pt idx="290">
                  <c:v>5.8022580176814547</c:v>
                </c:pt>
                <c:pt idx="291">
                  <c:v>5.9789454160146818</c:v>
                </c:pt>
                <c:pt idx="292">
                  <c:v>5.9789454160146818</c:v>
                </c:pt>
                <c:pt idx="293">
                  <c:v>6.1560285093441669</c:v>
                </c:pt>
                <c:pt idx="294">
                  <c:v>6.2743104312550564</c:v>
                </c:pt>
                <c:pt idx="295">
                  <c:v>6.3927783194686381</c:v>
                </c:pt>
                <c:pt idx="296">
                  <c:v>6.5114362876931189</c:v>
                </c:pt>
                <c:pt idx="297">
                  <c:v>6.630288492133074</c:v>
                </c:pt>
                <c:pt idx="298">
                  <c:v>6.8089401911831615</c:v>
                </c:pt>
                <c:pt idx="299">
                  <c:v>6.8089401911831615</c:v>
                </c:pt>
                <c:pt idx="300">
                  <c:v>6.9880527472650389</c:v>
                </c:pt>
                <c:pt idx="301">
                  <c:v>7.1077243505122443</c:v>
                </c:pt>
                <c:pt idx="302">
                  <c:v>7.2276116508099655</c:v>
                </c:pt>
                <c:pt idx="303">
                  <c:v>7.3477190851639467</c:v>
                </c:pt>
                <c:pt idx="304">
                  <c:v>7.4680511419614133</c:v>
                </c:pt>
                <c:pt idx="305">
                  <c:v>7.5886123623658142</c:v>
                </c:pt>
                <c:pt idx="306">
                  <c:v>7.7094073417463731</c:v>
                </c:pt>
                <c:pt idx="307">
                  <c:v>7.8304407311437281</c:v>
                </c:pt>
                <c:pt idx="308">
                  <c:v>7.9517172387729511</c:v>
                </c:pt>
                <c:pt idx="309">
                  <c:v>8.0732416315652831</c:v>
                </c:pt>
                <c:pt idx="310">
                  <c:v>8.1950187367500629</c:v>
                </c:pt>
                <c:pt idx="311">
                  <c:v>8.3170534434782688</c:v>
                </c:pt>
                <c:pt idx="312">
                  <c:v>8.4393507044892093</c:v>
                </c:pt>
                <c:pt idx="313">
                  <c:v>8.561915537821946</c:v>
                </c:pt>
                <c:pt idx="314">
                  <c:v>8.684753028573148</c:v>
                </c:pt>
                <c:pt idx="315">
                  <c:v>8.8078683307030232</c:v>
                </c:pt>
                <c:pt idx="316">
                  <c:v>8.931266668891169</c:v>
                </c:pt>
                <c:pt idx="317">
                  <c:v>9.0549533404442162</c:v>
                </c:pt>
                <c:pt idx="318">
                  <c:v>9.1789337172571468</c:v>
                </c:pt>
                <c:pt idx="319">
                  <c:v>9.3032132478304064</c:v>
                </c:pt>
                <c:pt idx="320">
                  <c:v>9.4277974593447862</c:v>
                </c:pt>
                <c:pt idx="321">
                  <c:v>9.5526919597964302</c:v>
                </c:pt>
                <c:pt idx="322">
                  <c:v>9.677902440194126</c:v>
                </c:pt>
                <c:pt idx="323">
                  <c:v>9.8034346768213645</c:v>
                </c:pt>
                <c:pt idx="324">
                  <c:v>9.92929453356561</c:v>
                </c:pt>
                <c:pt idx="325">
                  <c:v>10.055487964317404</c:v>
                </c:pt>
                <c:pt idx="326">
                  <c:v>10.245416814044624</c:v>
                </c:pt>
                <c:pt idx="327">
                  <c:v>10.245416814044624</c:v>
                </c:pt>
                <c:pt idx="328">
                  <c:v>10.436130642005539</c:v>
                </c:pt>
                <c:pt idx="329">
                  <c:v>10.56371979586724</c:v>
                </c:pt>
                <c:pt idx="330">
                  <c:v>10.691673732446013</c:v>
                </c:pt>
                <c:pt idx="331">
                  <c:v>10.819999000301584</c:v>
                </c:pt>
                <c:pt idx="332">
                  <c:v>10.948702256990575</c:v>
                </c:pt>
                <c:pt idx="333">
                  <c:v>11.077790272133209</c:v>
                </c:pt>
                <c:pt idx="334">
                  <c:v>11.207269930579322</c:v>
                </c:pt>
                <c:pt idx="335">
                  <c:v>11.337148235677713</c:v>
                </c:pt>
                <c:pt idx="336">
                  <c:v>11.467432312653038</c:v>
                </c:pt>
                <c:pt idx="337">
                  <c:v>11.598129412094837</c:v>
                </c:pt>
                <c:pt idx="338">
                  <c:v>11.729246913563214</c:v>
                </c:pt>
                <c:pt idx="339">
                  <c:v>11.860792329316244</c:v>
                </c:pt>
                <c:pt idx="340">
                  <c:v>11.992773308164146</c:v>
                </c:pt>
                <c:pt idx="341">
                  <c:v>12.125197639455667</c:v>
                </c:pt>
                <c:pt idx="342">
                  <c:v>12.258073257202348</c:v>
                </c:pt>
                <c:pt idx="343">
                  <c:v>12.39140824434662</c:v>
                </c:pt>
                <c:pt idx="344">
                  <c:v>12.525210837179992</c:v>
                </c:pt>
                <c:pt idx="345">
                  <c:v>12.726809893788369</c:v>
                </c:pt>
                <c:pt idx="346">
                  <c:v>12.726809893788369</c:v>
                </c:pt>
                <c:pt idx="347">
                  <c:v>12.929509010190269</c:v>
                </c:pt>
                <c:pt idx="348">
                  <c:v>13.065267619282931</c:v>
                </c:pt>
                <c:pt idx="349">
                  <c:v>13.201537481758614</c:v>
                </c:pt>
                <c:pt idx="350">
                  <c:v>13.338327856062683</c:v>
                </c:pt>
                <c:pt idx="351">
                  <c:v>13.475648189716599</c:v>
                </c:pt>
                <c:pt idx="352">
                  <c:v>13.613508125204381</c:v>
                </c:pt>
                <c:pt idx="353">
                  <c:v>13.751917506082373</c:v>
                </c:pt>
                <c:pt idx="354">
                  <c:v>13.890886383322547</c:v>
                </c:pt>
                <c:pt idx="355">
                  <c:v>14.030425021900605</c:v>
                </c:pt>
                <c:pt idx="356">
                  <c:v>14.170543907640283</c:v>
                </c:pt>
                <c:pt idx="357">
                  <c:v>14.311253754326311</c:v>
                </c:pt>
                <c:pt idx="358">
                  <c:v>14.452565511098889</c:v>
                </c:pt>
                <c:pt idx="359">
                  <c:v>14.59449037014342</c:v>
                </c:pt>
                <c:pt idx="360">
                  <c:v>14.737039774690029</c:v>
                </c:pt>
                <c:pt idx="361">
                  <c:v>14.880225427338058</c:v>
                </c:pt>
                <c:pt idx="362">
                  <c:v>15.024059298721998</c:v>
                </c:pt>
                <c:pt idx="363">
                  <c:v>15.168553636535707</c:v>
                </c:pt>
                <c:pt idx="364">
                  <c:v>15.313720974933478</c:v>
                </c:pt>
                <c:pt idx="365">
                  <c:v>15.459574144326808</c:v>
                </c:pt>
                <c:pt idx="366">
                  <c:v>15.606126281597732</c:v>
                </c:pt>
                <c:pt idx="367">
                  <c:v>15.753390840750045</c:v>
                </c:pt>
                <c:pt idx="368">
                  <c:v>15.901381604021633</c:v>
                </c:pt>
                <c:pt idx="369">
                  <c:v>16.05011269348233</c:v>
                </c:pt>
                <c:pt idx="370">
                  <c:v>16.19959858314315</c:v>
                </c:pt>
                <c:pt idx="371">
                  <c:v>16.349854111604607</c:v>
                </c:pt>
                <c:pt idx="372">
                  <c:v>16.500894495273442</c:v>
                </c:pt>
                <c:pt idx="373">
                  <c:v>16.652735342178914</c:v>
                </c:pt>
                <c:pt idx="374">
                  <c:v>16.805392666422165</c:v>
                </c:pt>
                <c:pt idx="375">
                  <c:v>16.958882903293887</c:v>
                </c:pt>
                <c:pt idx="376">
                  <c:v>17.11322292509794</c:v>
                </c:pt>
                <c:pt idx="377">
                  <c:v>17.268430057721844</c:v>
                </c:pt>
                <c:pt idx="378">
                  <c:v>17.42452209799637</c:v>
                </c:pt>
                <c:pt idx="379">
                  <c:v>17.581517331890961</c:v>
                </c:pt>
                <c:pt idx="380">
                  <c:v>17.739434553593401</c:v>
                </c:pt>
                <c:pt idx="381">
                  <c:v>17.898293085526937</c:v>
                </c:pt>
                <c:pt idx="382">
                  <c:v>18.05811279936044</c:v>
                </c:pt>
                <c:pt idx="383">
                  <c:v>18.218914138072432</c:v>
                </c:pt>
                <c:pt idx="384">
                  <c:v>18.380718139133037</c:v>
                </c:pt>
                <c:pt idx="385">
                  <c:v>18.543546458873269</c:v>
                </c:pt>
                <c:pt idx="386">
                  <c:v>18.707421398115823</c:v>
                </c:pt>
                <c:pt idx="387">
                  <c:v>18.872365929147165</c:v>
                </c:pt>
                <c:pt idx="388">
                  <c:v>19.038403724116851</c:v>
                </c:pt>
                <c:pt idx="389">
                  <c:v>19.205559184955792</c:v>
                </c:pt>
                <c:pt idx="390">
                  <c:v>19.373857474913162</c:v>
                </c:pt>
                <c:pt idx="391">
                  <c:v>19.5433245518186</c:v>
                </c:pt>
                <c:pt idx="392">
                  <c:v>19.799775476335544</c:v>
                </c:pt>
                <c:pt idx="393">
                  <c:v>19.799775476335544</c:v>
                </c:pt>
                <c:pt idx="394">
                  <c:v>20.059010752278564</c:v>
                </c:pt>
                <c:pt idx="395">
                  <c:v>20.233429717702766</c:v>
                </c:pt>
                <c:pt idx="396">
                  <c:v>20.497527594823772</c:v>
                </c:pt>
                <c:pt idx="397">
                  <c:v>20.497527594823772</c:v>
                </c:pt>
                <c:pt idx="398">
                  <c:v>20.764684615893952</c:v>
                </c:pt>
                <c:pt idx="399">
                  <c:v>20.944544377566526</c:v>
                </c:pt>
                <c:pt idx="400">
                  <c:v>21.125848810677848</c:v>
                </c:pt>
                <c:pt idx="401">
                  <c:v>21.308634123627602</c:v>
                </c:pt>
                <c:pt idx="402">
                  <c:v>21.492937839889453</c:v>
                </c:pt>
                <c:pt idx="403">
                  <c:v>21.678798864307307</c:v>
                </c:pt>
                <c:pt idx="404">
                  <c:v>21.866257553644004</c:v>
                </c:pt>
                <c:pt idx="405">
                  <c:v>22.055355791715893</c:v>
                </c:pt>
                <c:pt idx="406">
                  <c:v>22.246137069477971</c:v>
                </c:pt>
                <c:pt idx="407">
                  <c:v>22.438646570457923</c:v>
                </c:pt>
                <c:pt idx="408">
                  <c:v>22.632931261977298</c:v>
                </c:pt>
                <c:pt idx="409">
                  <c:v>22.829039992636435</c:v>
                </c:pt>
                <c:pt idx="410">
                  <c:v>23.027023596593423</c:v>
                </c:pt>
                <c:pt idx="411">
                  <c:v>23.226935005212443</c:v>
                </c:pt>
                <c:pt idx="412">
                  <c:v>23.428829366721345</c:v>
                </c:pt>
                <c:pt idx="413">
                  <c:v>23.632764174580682</c:v>
                </c:pt>
                <c:pt idx="414">
                  <c:v>23.838799405340914</c:v>
                </c:pt>
                <c:pt idx="415">
                  <c:v>24.046997666846263</c:v>
                </c:pt>
                <c:pt idx="416">
                  <c:v>24.25742435773655</c:v>
                </c:pt>
                <c:pt idx="417">
                  <c:v>24.470147839301688</c:v>
                </c:pt>
                <c:pt idx="418">
                  <c:v>24.685239620861473</c:v>
                </c:pt>
                <c:pt idx="419">
                  <c:v>24.902774559974578</c:v>
                </c:pt>
                <c:pt idx="420">
                  <c:v>25.122831078931437</c:v>
                </c:pt>
                <c:pt idx="421">
                  <c:v>25.457824779862904</c:v>
                </c:pt>
                <c:pt idx="422">
                  <c:v>25.457824779862904</c:v>
                </c:pt>
                <c:pt idx="423">
                  <c:v>25.798972871261128</c:v>
                </c:pt>
                <c:pt idx="424">
                  <c:v>26.029979859863154</c:v>
                </c:pt>
                <c:pt idx="425">
                  <c:v>26.263962949654399</c:v>
                </c:pt>
                <c:pt idx="426">
                  <c:v>26.501027640860862</c:v>
                </c:pt>
                <c:pt idx="427">
                  <c:v>26.741285134283306</c:v>
                </c:pt>
                <c:pt idx="428">
                  <c:v>26.984852756682653</c:v>
                </c:pt>
                <c:pt idx="429">
                  <c:v>27.231854426890237</c:v>
                </c:pt>
                <c:pt idx="430">
                  <c:v>27.48242116743824</c:v>
                </c:pt>
                <c:pt idx="431">
                  <c:v>27.736691667177716</c:v>
                </c:pt>
                <c:pt idx="432">
                  <c:v>27.994812901137625</c:v>
                </c:pt>
                <c:pt idx="433">
                  <c:v>28.256940814794319</c:v>
                </c:pt>
                <c:pt idx="434">
                  <c:v>28.523241080994641</c:v>
                </c:pt>
                <c:pt idx="435">
                  <c:v>28.793889939037872</c:v>
                </c:pt>
                <c:pt idx="436">
                  <c:v>29.069075126910953</c:v>
                </c:pt>
                <c:pt idx="437">
                  <c:v>29.348996919431546</c:v>
                </c:pt>
                <c:pt idx="438">
                  <c:v>29.633869287147267</c:v>
                </c:pt>
                <c:pt idx="439">
                  <c:v>29.923921193334735</c:v>
                </c:pt>
                <c:pt idx="440">
                  <c:v>30.219398049429543</c:v>
                </c:pt>
                <c:pt idx="441">
                  <c:v>30.673366910580132</c:v>
                </c:pt>
                <c:pt idx="442">
                  <c:v>30.673366910580132</c:v>
                </c:pt>
                <c:pt idx="443">
                  <c:v>31.141115055234241</c:v>
                </c:pt>
                <c:pt idx="444">
                  <c:v>31.461136775050228</c:v>
                </c:pt>
                <c:pt idx="445">
                  <c:v>31.788122668885531</c:v>
                </c:pt>
                <c:pt idx="446">
                  <c:v>32.122459921004655</c:v>
                </c:pt>
                <c:pt idx="447">
                  <c:v>32.464569482591322</c:v>
                </c:pt>
                <c:pt idx="448">
                  <c:v>32.993322077820942</c:v>
                </c:pt>
                <c:pt idx="449">
                  <c:v>32.993322077820942</c:v>
                </c:pt>
                <c:pt idx="450">
                  <c:v>33.542338800410079</c:v>
                </c:pt>
                <c:pt idx="451">
                  <c:v>34.113614210589304</c:v>
                </c:pt>
                <c:pt idx="452">
                  <c:v>34.113614210589304</c:v>
                </c:pt>
                <c:pt idx="453">
                  <c:v>34.709459028705076</c:v>
                </c:pt>
                <c:pt idx="454">
                  <c:v>35.121652561517074</c:v>
                </c:pt>
                <c:pt idx="455">
                  <c:v>35.764675831953092</c:v>
                </c:pt>
                <c:pt idx="456">
                  <c:v>35.764675831953092</c:v>
                </c:pt>
                <c:pt idx="457">
                  <c:v>36.440592595449196</c:v>
                </c:pt>
                <c:pt idx="458">
                  <c:v>36.911554399193619</c:v>
                </c:pt>
                <c:pt idx="459">
                  <c:v>37.400499002298893</c:v>
                </c:pt>
                <c:pt idx="460">
                  <c:v>37.90912213007315</c:v>
                </c:pt>
                <c:pt idx="461">
                  <c:v>38.439377188880066</c:v>
                </c:pt>
                <c:pt idx="462">
                  <c:v>38.993530999327774</c:v>
                </c:pt>
                <c:pt idx="463">
                  <c:v>39.574235585991005</c:v>
                </c:pt>
                <c:pt idx="464">
                  <c:v>40.184621946556746</c:v>
                </c:pt>
                <c:pt idx="465">
                  <c:v>40.828424450555033</c:v>
                </c:pt>
                <c:pt idx="466">
                  <c:v>41.510148786578746</c:v>
                </c:pt>
                <c:pt idx="467">
                  <c:v>42.23530324485597</c:v>
                </c:pt>
                <c:pt idx="468">
                  <c:v>43.010724522273861</c:v>
                </c:pt>
                <c:pt idx="469">
                  <c:v>43.845048848698333</c:v>
                </c:pt>
                <c:pt idx="470">
                  <c:v>44.749414394605367</c:v>
                </c:pt>
                <c:pt idx="471">
                  <c:v>45.738547084632891</c:v>
                </c:pt>
                <c:pt idx="472">
                  <c:v>46.832513819801314</c:v>
                </c:pt>
                <c:pt idx="473">
                  <c:v>48.059708938058499</c:v>
                </c:pt>
                <c:pt idx="474">
                  <c:v>49.462296377758257</c:v>
                </c:pt>
                <c:pt idx="475">
                  <c:v>51.107038808575346</c:v>
                </c:pt>
                <c:pt idx="476">
                  <c:v>53.10960035185893</c:v>
                </c:pt>
                <c:pt idx="477">
                  <c:v>55.699621222398683</c:v>
                </c:pt>
                <c:pt idx="478">
                  <c:v>59.454416887305932</c:v>
                </c:pt>
                <c:pt idx="479">
                  <c:v>66.928035603650116</c:v>
                </c:pt>
              </c:numCache>
            </c:numRef>
          </c:xVal>
          <c:yVal>
            <c:numRef>
              <c:f>'2kr Unique Succ Mess v2'!$C$61:$C$540</c:f>
              <c:numCache>
                <c:formatCode>0.00000</c:formatCode>
                <c:ptCount val="480"/>
                <c:pt idx="0">
                  <c:v>-82.518518518518476</c:v>
                </c:pt>
                <c:pt idx="1">
                  <c:v>-80.16666666666697</c:v>
                </c:pt>
                <c:pt idx="2">
                  <c:v>-79.999999999999773</c:v>
                </c:pt>
                <c:pt idx="3">
                  <c:v>-78.444444444445253</c:v>
                </c:pt>
                <c:pt idx="4">
                  <c:v>-71.666666666666515</c:v>
                </c:pt>
                <c:pt idx="5">
                  <c:v>-70.851851851851848</c:v>
                </c:pt>
                <c:pt idx="6">
                  <c:v>-63.500000000000909</c:v>
                </c:pt>
                <c:pt idx="7">
                  <c:v>-61.777777777778283</c:v>
                </c:pt>
                <c:pt idx="8">
                  <c:v>-61.777777777778283</c:v>
                </c:pt>
                <c:pt idx="9">
                  <c:v>-58.333333333333144</c:v>
                </c:pt>
                <c:pt idx="10">
                  <c:v>-56.962962962962933</c:v>
                </c:pt>
                <c:pt idx="11">
                  <c:v>-56.8888888888888</c:v>
                </c:pt>
                <c:pt idx="12">
                  <c:v>-55.16666666666697</c:v>
                </c:pt>
                <c:pt idx="13">
                  <c:v>-53.555555555555543</c:v>
                </c:pt>
                <c:pt idx="14">
                  <c:v>-53.074074074074019</c:v>
                </c:pt>
                <c:pt idx="15">
                  <c:v>-51.666666666666515</c:v>
                </c:pt>
                <c:pt idx="16">
                  <c:v>-50.722222222222626</c:v>
                </c:pt>
                <c:pt idx="17">
                  <c:v>-50.055555555555543</c:v>
                </c:pt>
                <c:pt idx="18">
                  <c:v>-49.5</c:v>
                </c:pt>
                <c:pt idx="19">
                  <c:v>-48.388888888888914</c:v>
                </c:pt>
                <c:pt idx="20">
                  <c:v>-47.370370370370438</c:v>
                </c:pt>
                <c:pt idx="21">
                  <c:v>-46.8888888888888</c:v>
                </c:pt>
                <c:pt idx="22">
                  <c:v>-46.8888888888888</c:v>
                </c:pt>
                <c:pt idx="23">
                  <c:v>-46.777777777778283</c:v>
                </c:pt>
                <c:pt idx="24">
                  <c:v>-46.277777777778283</c:v>
                </c:pt>
                <c:pt idx="25">
                  <c:v>-46.222222222222626</c:v>
                </c:pt>
                <c:pt idx="26" formatCode="General">
                  <c:v>-46.222222222222626</c:v>
                </c:pt>
                <c:pt idx="27" formatCode="General">
                  <c:v>-45.722222222221717</c:v>
                </c:pt>
                <c:pt idx="28" formatCode="General">
                  <c:v>-43.500000000000909</c:v>
                </c:pt>
                <c:pt idx="29" formatCode="General">
                  <c:v>-43.444444444445253</c:v>
                </c:pt>
                <c:pt idx="30" formatCode="General">
                  <c:v>-36.83333333333394</c:v>
                </c:pt>
                <c:pt idx="31" formatCode="General">
                  <c:v>-36.166666666666629</c:v>
                </c:pt>
                <c:pt idx="32" formatCode="General">
                  <c:v>-31.962962962962933</c:v>
                </c:pt>
                <c:pt idx="33" formatCode="General">
                  <c:v>-31.770370370370415</c:v>
                </c:pt>
                <c:pt idx="34" formatCode="General">
                  <c:v>-30.692592592592575</c:v>
                </c:pt>
                <c:pt idx="35" formatCode="General">
                  <c:v>-29.611111111110404</c:v>
                </c:pt>
                <c:pt idx="36" formatCode="General">
                  <c:v>-29.037037037036953</c:v>
                </c:pt>
                <c:pt idx="37" formatCode="General">
                  <c:v>-28.888888888888687</c:v>
                </c:pt>
                <c:pt idx="38" formatCode="General">
                  <c:v>-28.888888888888687</c:v>
                </c:pt>
                <c:pt idx="39" formatCode="General">
                  <c:v>-28.629629629629562</c:v>
                </c:pt>
                <c:pt idx="40" formatCode="General">
                  <c:v>-28.333333333333144</c:v>
                </c:pt>
                <c:pt idx="41" formatCode="General">
                  <c:v>-28.081481481481489</c:v>
                </c:pt>
                <c:pt idx="42" formatCode="General">
                  <c:v>-28.074074074074019</c:v>
                </c:pt>
                <c:pt idx="43" formatCode="General">
                  <c:v>-27.825925925925958</c:v>
                </c:pt>
                <c:pt idx="44" formatCode="General">
                  <c:v>-25.722222222222626</c:v>
                </c:pt>
                <c:pt idx="45" formatCode="General">
                  <c:v>-25.722222222221717</c:v>
                </c:pt>
                <c:pt idx="46" formatCode="General">
                  <c:v>-24.555555555556566</c:v>
                </c:pt>
                <c:pt idx="47" formatCode="General">
                  <c:v>-23.499999999999545</c:v>
                </c:pt>
                <c:pt idx="48" formatCode="General">
                  <c:v>-23.388888888888914</c:v>
                </c:pt>
                <c:pt idx="49" formatCode="General">
                  <c:v>-22.944444444445253</c:v>
                </c:pt>
                <c:pt idx="50" formatCode="General">
                  <c:v>-22.925925925926094</c:v>
                </c:pt>
                <c:pt idx="51" formatCode="General">
                  <c:v>-22.370370370370438</c:v>
                </c:pt>
                <c:pt idx="52" formatCode="General">
                  <c:v>-21.748148148148118</c:v>
                </c:pt>
                <c:pt idx="53" formatCode="General">
                  <c:v>-21.159259259259272</c:v>
                </c:pt>
                <c:pt idx="54" formatCode="General">
                  <c:v>-21.101851851851762</c:v>
                </c:pt>
                <c:pt idx="55" formatCode="General">
                  <c:v>-20.324074074073991</c:v>
                </c:pt>
                <c:pt idx="56" formatCode="General">
                  <c:v>-19.611111111110404</c:v>
                </c:pt>
                <c:pt idx="57" formatCode="General">
                  <c:v>-19.555555555556566</c:v>
                </c:pt>
                <c:pt idx="58" formatCode="General">
                  <c:v>-19.048148148148186</c:v>
                </c:pt>
                <c:pt idx="59" formatCode="General">
                  <c:v>-18.885185185185179</c:v>
                </c:pt>
                <c:pt idx="60" formatCode="General">
                  <c:v>-18.718518518518522</c:v>
                </c:pt>
                <c:pt idx="61" formatCode="General">
                  <c:v>-18.581481481481489</c:v>
                </c:pt>
                <c:pt idx="62" formatCode="General">
                  <c:v>-18.481481481481296</c:v>
                </c:pt>
                <c:pt idx="63" formatCode="General">
                  <c:v>-18</c:v>
                </c:pt>
                <c:pt idx="64" formatCode="General">
                  <c:v>-17.996296296296293</c:v>
                </c:pt>
                <c:pt idx="65" formatCode="General">
                  <c:v>-17.490740740740648</c:v>
                </c:pt>
                <c:pt idx="66" formatCode="General">
                  <c:v>-17.435185185185105</c:v>
                </c:pt>
                <c:pt idx="67" formatCode="General">
                  <c:v>-16.722222222222172</c:v>
                </c:pt>
                <c:pt idx="68" formatCode="General">
                  <c:v>-16.647407407407414</c:v>
                </c:pt>
                <c:pt idx="69" formatCode="General">
                  <c:v>-16.277777777777374</c:v>
                </c:pt>
                <c:pt idx="70" formatCode="General">
                  <c:v>-16.259259259259125</c:v>
                </c:pt>
                <c:pt idx="71" formatCode="General">
                  <c:v>-15.53814814814816</c:v>
                </c:pt>
                <c:pt idx="72" formatCode="General">
                  <c:v>-15.148148148148266</c:v>
                </c:pt>
                <c:pt idx="73" formatCode="General">
                  <c:v>-14.666666666666629</c:v>
                </c:pt>
                <c:pt idx="74" formatCode="General">
                  <c:v>-14.611111111110404</c:v>
                </c:pt>
                <c:pt idx="75" formatCode="General">
                  <c:v>-14.611111111110404</c:v>
                </c:pt>
                <c:pt idx="76" formatCode="General">
                  <c:v>-14.592592592592609</c:v>
                </c:pt>
                <c:pt idx="77" formatCode="General">
                  <c:v>-13.791851851851852</c:v>
                </c:pt>
                <c:pt idx="78" formatCode="General">
                  <c:v>-13.738148148148156</c:v>
                </c:pt>
                <c:pt idx="79" formatCode="General">
                  <c:v>-13.385185185185179</c:v>
                </c:pt>
                <c:pt idx="80" formatCode="General">
                  <c:v>-13.293703703703713</c:v>
                </c:pt>
                <c:pt idx="81" formatCode="General">
                  <c:v>-12.33333333333394</c:v>
                </c:pt>
                <c:pt idx="82" formatCode="General">
                  <c:v>-12.214814814814872</c:v>
                </c:pt>
                <c:pt idx="83" formatCode="General">
                  <c:v>-11.833333333332575</c:v>
                </c:pt>
                <c:pt idx="84" formatCode="General">
                  <c:v>-11.814814814814781</c:v>
                </c:pt>
                <c:pt idx="85" formatCode="General">
                  <c:v>-11.736296296296302</c:v>
                </c:pt>
                <c:pt idx="86" formatCode="General">
                  <c:v>-11.470370370370347</c:v>
                </c:pt>
                <c:pt idx="87" formatCode="General">
                  <c:v>-11.407407407407391</c:v>
                </c:pt>
                <c:pt idx="88" formatCode="General">
                  <c:v>-11.333333333333258</c:v>
                </c:pt>
                <c:pt idx="89" formatCode="General">
                  <c:v>-11.214814814814872</c:v>
                </c:pt>
                <c:pt idx="90" formatCode="General">
                  <c:v>-11.192592592592575</c:v>
                </c:pt>
                <c:pt idx="91" formatCode="General">
                  <c:v>-11.159259259259272</c:v>
                </c:pt>
                <c:pt idx="92" formatCode="General">
                  <c:v>-11.081481481481489</c:v>
                </c:pt>
                <c:pt idx="93" formatCode="General">
                  <c:v>-10.555555555555429</c:v>
                </c:pt>
                <c:pt idx="94" formatCode="General">
                  <c:v>-10.555555555555429</c:v>
                </c:pt>
                <c:pt idx="95" formatCode="General">
                  <c:v>-10.16666666666697</c:v>
                </c:pt>
                <c:pt idx="96" formatCode="General">
                  <c:v>-10.055555555555543</c:v>
                </c:pt>
                <c:pt idx="97" formatCode="General">
                  <c:v>-9.9048148148148272</c:v>
                </c:pt>
                <c:pt idx="98" formatCode="General">
                  <c:v>-9.4444444444442297</c:v>
                </c:pt>
                <c:pt idx="99" formatCode="General">
                  <c:v>-9.2362962962963024</c:v>
                </c:pt>
                <c:pt idx="100" formatCode="General">
                  <c:v>-9.1270370370370486</c:v>
                </c:pt>
                <c:pt idx="101" formatCode="General">
                  <c:v>-9.0555555555565661</c:v>
                </c:pt>
                <c:pt idx="102" formatCode="General">
                  <c:v>-8.4444444444452529</c:v>
                </c:pt>
                <c:pt idx="103" formatCode="General">
                  <c:v>-8.4029629629629667</c:v>
                </c:pt>
                <c:pt idx="104" formatCode="General">
                  <c:v>-8.3296296296296077</c:v>
                </c:pt>
                <c:pt idx="105" formatCode="General">
                  <c:v>-8</c:v>
                </c:pt>
                <c:pt idx="106" formatCode="General">
                  <c:v>-7.9444444444438886</c:v>
                </c:pt>
                <c:pt idx="107" formatCode="General">
                  <c:v>-7.9029629629629667</c:v>
                </c:pt>
                <c:pt idx="108" formatCode="General">
                  <c:v>-7.8333333333332575</c:v>
                </c:pt>
                <c:pt idx="109" formatCode="General">
                  <c:v>-7.7777777777776009</c:v>
                </c:pt>
                <c:pt idx="110" formatCode="General">
                  <c:v>-7.6825925925925986</c:v>
                </c:pt>
                <c:pt idx="111" formatCode="General">
                  <c:v>-7.5185185185184764</c:v>
                </c:pt>
                <c:pt idx="112" formatCode="General">
                  <c:v>-7.5185185185184764</c:v>
                </c:pt>
                <c:pt idx="113" formatCode="General">
                  <c:v>-7.4048148148148272</c:v>
                </c:pt>
                <c:pt idx="114" formatCode="General">
                  <c:v>-7.2937037037037129</c:v>
                </c:pt>
                <c:pt idx="115" formatCode="General">
                  <c:v>-7.1807407407407453</c:v>
                </c:pt>
                <c:pt idx="116" formatCode="General">
                  <c:v>-7.0714814814814915</c:v>
                </c:pt>
                <c:pt idx="117" formatCode="General">
                  <c:v>-7.0140740740740739</c:v>
                </c:pt>
                <c:pt idx="118" formatCode="General">
                  <c:v>-7.0140740740740739</c:v>
                </c:pt>
                <c:pt idx="119" formatCode="General">
                  <c:v>-6.9907407407406481</c:v>
                </c:pt>
                <c:pt idx="120" formatCode="General">
                  <c:v>-6.8148148148147811</c:v>
                </c:pt>
                <c:pt idx="121" formatCode="General">
                  <c:v>-6.7937037037037129</c:v>
                </c:pt>
                <c:pt idx="122" formatCode="General">
                  <c:v>-6.6666666666665151</c:v>
                </c:pt>
                <c:pt idx="123" formatCode="General">
                  <c:v>-6.4074074074073906</c:v>
                </c:pt>
                <c:pt idx="124" formatCode="General">
                  <c:v>-6.3851851851851791</c:v>
                </c:pt>
                <c:pt idx="125" formatCode="General">
                  <c:v>-6.2362962962963024</c:v>
                </c:pt>
                <c:pt idx="126" formatCode="General">
                  <c:v>-6.1842592592592531</c:v>
                </c:pt>
                <c:pt idx="127" formatCode="General">
                  <c:v>-6.1666666666666288</c:v>
                </c:pt>
                <c:pt idx="128" formatCode="General">
                  <c:v>-6.0814814814814895</c:v>
                </c:pt>
                <c:pt idx="129" formatCode="General">
                  <c:v>-5.7788888888888899</c:v>
                </c:pt>
                <c:pt idx="130" formatCode="General">
                  <c:v>-5.7777777777777146</c:v>
                </c:pt>
                <c:pt idx="131" formatCode="General">
                  <c:v>-5.7222222222217169</c:v>
                </c:pt>
                <c:pt idx="132" formatCode="General">
                  <c:v>-5.7037037037039227</c:v>
                </c:pt>
                <c:pt idx="133" formatCode="General">
                  <c:v>-5.2362962962963024</c:v>
                </c:pt>
                <c:pt idx="134" formatCode="General">
                  <c:v>-5.206666666666667</c:v>
                </c:pt>
                <c:pt idx="135" formatCode="General">
                  <c:v>-5.1018518518517624</c:v>
                </c:pt>
                <c:pt idx="136" formatCode="General">
                  <c:v>-5.0953703703703646</c:v>
                </c:pt>
                <c:pt idx="137" formatCode="General">
                  <c:v>-5.0555555555555429</c:v>
                </c:pt>
                <c:pt idx="138" formatCode="General">
                  <c:v>-4.9999999999997726</c:v>
                </c:pt>
                <c:pt idx="139" formatCode="General">
                  <c:v>-4.956666666666667</c:v>
                </c:pt>
                <c:pt idx="140" formatCode="General">
                  <c:v>-4.6807407407407453</c:v>
                </c:pt>
                <c:pt idx="141" formatCode="General">
                  <c:v>-4.5159259259259414</c:v>
                </c:pt>
                <c:pt idx="142" formatCode="General">
                  <c:v>-4.5</c:v>
                </c:pt>
                <c:pt idx="143" formatCode="General">
                  <c:v>-4.473148148148141</c:v>
                </c:pt>
                <c:pt idx="144" formatCode="General">
                  <c:v>-4.2481481481481183</c:v>
                </c:pt>
                <c:pt idx="145" formatCode="General">
                  <c:v>-4.2129629629628766</c:v>
                </c:pt>
                <c:pt idx="146" formatCode="General">
                  <c:v>-4.1111111111110858</c:v>
                </c:pt>
                <c:pt idx="147" formatCode="General">
                  <c:v>-3.8888888888886868</c:v>
                </c:pt>
                <c:pt idx="148" formatCode="General">
                  <c:v>-3.8888888888886868</c:v>
                </c:pt>
                <c:pt idx="149" formatCode="General">
                  <c:v>-3.8288888888888906</c:v>
                </c:pt>
                <c:pt idx="150" formatCode="General">
                  <c:v>-3.770370370370415</c:v>
                </c:pt>
                <c:pt idx="151" formatCode="General">
                  <c:v>-3.6296296296295623</c:v>
                </c:pt>
                <c:pt idx="152" formatCode="General">
                  <c:v>-3.6270370370370415</c:v>
                </c:pt>
                <c:pt idx="153" formatCode="General">
                  <c:v>-3.6074074074074076</c:v>
                </c:pt>
                <c:pt idx="154" formatCode="General">
                  <c:v>-3.6037037037037294</c:v>
                </c:pt>
                <c:pt idx="155" formatCode="General">
                  <c:v>-3.5677777777777777</c:v>
                </c:pt>
                <c:pt idx="156" formatCode="General">
                  <c:v>-3.567592592592586</c:v>
                </c:pt>
                <c:pt idx="157" formatCode="General">
                  <c:v>-3.5555555555555429</c:v>
                </c:pt>
                <c:pt idx="158" formatCode="General">
                  <c:v>-3.3888888888889142</c:v>
                </c:pt>
                <c:pt idx="159" formatCode="General">
                  <c:v>-3.3814814814815009</c:v>
                </c:pt>
                <c:pt idx="160" formatCode="General">
                  <c:v>-3.270370370370415</c:v>
                </c:pt>
                <c:pt idx="161" formatCode="General">
                  <c:v>-3.1925925925925753</c:v>
                </c:pt>
                <c:pt idx="162" formatCode="General">
                  <c:v>-3.1629629629629505</c:v>
                </c:pt>
                <c:pt idx="163" formatCode="General">
                  <c:v>-3.1370370370370324</c:v>
                </c:pt>
                <c:pt idx="164" formatCode="General">
                  <c:v>-3.0740740740740193</c:v>
                </c:pt>
                <c:pt idx="165" formatCode="General">
                  <c:v>-3.0740740740740193</c:v>
                </c:pt>
                <c:pt idx="166" formatCode="General">
                  <c:v>-3.0462962962962195</c:v>
                </c:pt>
                <c:pt idx="167" formatCode="General">
                  <c:v>-2.9842592592592538</c:v>
                </c:pt>
                <c:pt idx="168" formatCode="General">
                  <c:v>-2.9444444444438886</c:v>
                </c:pt>
                <c:pt idx="169" formatCode="General">
                  <c:v>-2.9351851851851052</c:v>
                </c:pt>
                <c:pt idx="170" formatCode="General">
                  <c:v>-2.9259259259260944</c:v>
                </c:pt>
                <c:pt idx="171" formatCode="General">
                  <c:v>-2.9148148148148039</c:v>
                </c:pt>
                <c:pt idx="172" formatCode="General">
                  <c:v>-2.8898148148148088</c:v>
                </c:pt>
                <c:pt idx="173" formatCode="General">
                  <c:v>-2.8814814814815009</c:v>
                </c:pt>
                <c:pt idx="174" formatCode="General">
                  <c:v>-2.8788888888888877</c:v>
                </c:pt>
                <c:pt idx="175" formatCode="General">
                  <c:v>-2.8453703703703646</c:v>
                </c:pt>
                <c:pt idx="176" formatCode="General">
                  <c:v>-2.8344444444444434</c:v>
                </c:pt>
                <c:pt idx="177" formatCode="General">
                  <c:v>-2.8333333333332575</c:v>
                </c:pt>
                <c:pt idx="178" formatCode="General">
                  <c:v>-2.8120370370370296</c:v>
                </c:pt>
                <c:pt idx="179" formatCode="General">
                  <c:v>-2.7009259259259188</c:v>
                </c:pt>
                <c:pt idx="180" formatCode="General">
                  <c:v>-2.6955555555555542</c:v>
                </c:pt>
                <c:pt idx="181" formatCode="General">
                  <c:v>-2.5788888888888906</c:v>
                </c:pt>
                <c:pt idx="182" formatCode="General">
                  <c:v>-2.5344444444444427</c:v>
                </c:pt>
                <c:pt idx="183" formatCode="General">
                  <c:v>-2.34925925925927</c:v>
                </c:pt>
                <c:pt idx="184" formatCode="General">
                  <c:v>-2.2918518518518596</c:v>
                </c:pt>
                <c:pt idx="185" formatCode="General">
                  <c:v>-2.2620370370370324</c:v>
                </c:pt>
                <c:pt idx="186" formatCode="General">
                  <c:v>-2.2381481481481558</c:v>
                </c:pt>
                <c:pt idx="187" formatCode="General">
                  <c:v>-1.9962962962962933</c:v>
                </c:pt>
                <c:pt idx="188" formatCode="General">
                  <c:v>-1.9898148148148103</c:v>
                </c:pt>
                <c:pt idx="189" formatCode="General">
                  <c:v>-1.9629629629629335</c:v>
                </c:pt>
                <c:pt idx="190" formatCode="General">
                  <c:v>-1.940740740740722</c:v>
                </c:pt>
                <c:pt idx="191" formatCode="General">
                  <c:v>-1.8888888888888005</c:v>
                </c:pt>
                <c:pt idx="192" formatCode="General">
                  <c:v>-1.8592592592592609</c:v>
                </c:pt>
                <c:pt idx="193" formatCode="General">
                  <c:v>-1.8296296296296077</c:v>
                </c:pt>
                <c:pt idx="194" formatCode="General">
                  <c:v>-1.8009259259259203</c:v>
                </c:pt>
                <c:pt idx="195" formatCode="General">
                  <c:v>-1.7362962962963024</c:v>
                </c:pt>
                <c:pt idx="196" formatCode="General">
                  <c:v>-1.7185185185185219</c:v>
                </c:pt>
                <c:pt idx="197" formatCode="General">
                  <c:v>-1.7148148148148721</c:v>
                </c:pt>
                <c:pt idx="198" formatCode="General">
                  <c:v>-1.6900000000000013</c:v>
                </c:pt>
                <c:pt idx="199" formatCode="General">
                  <c:v>-1.5259259259258897</c:v>
                </c:pt>
                <c:pt idx="200" formatCode="General">
                  <c:v>-1.5159259259259414</c:v>
                </c:pt>
                <c:pt idx="201" formatCode="General">
                  <c:v>-1.4351851851851052</c:v>
                </c:pt>
                <c:pt idx="202" formatCode="General">
                  <c:v>-1.4029629629629596</c:v>
                </c:pt>
                <c:pt idx="203" formatCode="General">
                  <c:v>-1.4011111111111099</c:v>
                </c:pt>
                <c:pt idx="204" formatCode="General">
                  <c:v>-1.2777777777782831</c:v>
                </c:pt>
                <c:pt idx="205" formatCode="General">
                  <c:v>-1.2685185185184196</c:v>
                </c:pt>
                <c:pt idx="206" formatCode="General">
                  <c:v>-1.1925925925925753</c:v>
                </c:pt>
                <c:pt idx="207" formatCode="General">
                  <c:v>-1.1251851851851882</c:v>
                </c:pt>
                <c:pt idx="208" formatCode="General">
                  <c:v>-0.99259259259264354</c:v>
                </c:pt>
                <c:pt idx="209" formatCode="General">
                  <c:v>-0.86777777777777843</c:v>
                </c:pt>
                <c:pt idx="210" formatCode="General">
                  <c:v>-0.83981481481480813</c:v>
                </c:pt>
                <c:pt idx="211" formatCode="General">
                  <c:v>-0.80370370370366118</c:v>
                </c:pt>
                <c:pt idx="212" formatCode="General">
                  <c:v>-0.7937037037037129</c:v>
                </c:pt>
                <c:pt idx="213" formatCode="General">
                  <c:v>-0.74555555555555486</c:v>
                </c:pt>
                <c:pt idx="214" formatCode="General">
                  <c:v>-0.73629629629630244</c:v>
                </c:pt>
                <c:pt idx="215" formatCode="General">
                  <c:v>-0.71851851851852189</c:v>
                </c:pt>
                <c:pt idx="216" formatCode="General">
                  <c:v>-0.70370370370392266</c:v>
                </c:pt>
                <c:pt idx="217" formatCode="General">
                  <c:v>-0.70370370370392266</c:v>
                </c:pt>
                <c:pt idx="218" formatCode="General">
                  <c:v>-0.68259259259259863</c:v>
                </c:pt>
                <c:pt idx="219" formatCode="General">
                  <c:v>-0.61111111111108585</c:v>
                </c:pt>
                <c:pt idx="220" formatCode="General">
                  <c:v>-0.56759259259258599</c:v>
                </c:pt>
                <c:pt idx="221" formatCode="General">
                  <c:v>-0.53444444444444272</c:v>
                </c:pt>
                <c:pt idx="222" formatCode="General">
                  <c:v>-0.49537037037036313</c:v>
                </c:pt>
                <c:pt idx="223" formatCode="General">
                  <c:v>-0.47037037037034679</c:v>
                </c:pt>
                <c:pt idx="224" formatCode="General">
                  <c:v>-0.43981481481480955</c:v>
                </c:pt>
                <c:pt idx="225" formatCode="General">
                  <c:v>-0.29629629629619103</c:v>
                </c:pt>
                <c:pt idx="226" formatCode="General">
                  <c:v>-0.25666666666666771</c:v>
                </c:pt>
                <c:pt idx="227" formatCode="General">
                  <c:v>-0.23425925925925384</c:v>
                </c:pt>
                <c:pt idx="228" formatCode="General">
                  <c:v>-0.21481481481487208</c:v>
                </c:pt>
                <c:pt idx="229" formatCode="General">
                  <c:v>-0.19555555555555415</c:v>
                </c:pt>
                <c:pt idx="230" formatCode="General">
                  <c:v>7.4074074073564589E-3</c:v>
                </c:pt>
                <c:pt idx="231" formatCode="General">
                  <c:v>9.259259259351893E-3</c:v>
                </c:pt>
                <c:pt idx="232" formatCode="General">
                  <c:v>0.33333333333337123</c:v>
                </c:pt>
                <c:pt idx="233" formatCode="General">
                  <c:v>0.38888888888959627</c:v>
                </c:pt>
                <c:pt idx="234" formatCode="General">
                  <c:v>0.38888888888959627</c:v>
                </c:pt>
                <c:pt idx="235" formatCode="General">
                  <c:v>0.40462962962963545</c:v>
                </c:pt>
                <c:pt idx="236" formatCode="General">
                  <c:v>0.44814814814816373</c:v>
                </c:pt>
                <c:pt idx="237" formatCode="General">
                  <c:v>0.5555555555557703</c:v>
                </c:pt>
                <c:pt idx="238" formatCode="General">
                  <c:v>0.55925925925924957</c:v>
                </c:pt>
                <c:pt idx="239" formatCode="General">
                  <c:v>0.60462962962963474</c:v>
                </c:pt>
                <c:pt idx="240" formatCode="General">
                  <c:v>0.61851851851849915</c:v>
                </c:pt>
                <c:pt idx="241" formatCode="General">
                  <c:v>0.78148148148147811</c:v>
                </c:pt>
                <c:pt idx="242" formatCode="General">
                  <c:v>0.793333333333333</c:v>
                </c:pt>
                <c:pt idx="243" formatCode="General">
                  <c:v>0.84259259259266628</c:v>
                </c:pt>
                <c:pt idx="244" formatCode="General">
                  <c:v>0.93222222222222229</c:v>
                </c:pt>
                <c:pt idx="245" formatCode="General">
                  <c:v>0.99999999999909051</c:v>
                </c:pt>
                <c:pt idx="246" formatCode="General">
                  <c:v>1.0211111111111109</c:v>
                </c:pt>
                <c:pt idx="247" formatCode="General">
                  <c:v>1.0648148148148948</c:v>
                </c:pt>
                <c:pt idx="248" formatCode="General">
                  <c:v>1.0655555555555551</c:v>
                </c:pt>
                <c:pt idx="249" formatCode="General">
                  <c:v>1.1525925925925833</c:v>
                </c:pt>
                <c:pt idx="250" formatCode="General">
                  <c:v>1.3322222222222209</c:v>
                </c:pt>
                <c:pt idx="251" formatCode="General">
                  <c:v>1.3601851851851912</c:v>
                </c:pt>
                <c:pt idx="252" formatCode="General">
                  <c:v>1.3748148148148118</c:v>
                </c:pt>
                <c:pt idx="253" formatCode="General">
                  <c:v>1.3981481481482092</c:v>
                </c:pt>
                <c:pt idx="254" formatCode="General">
                  <c:v>1.4444444444444571</c:v>
                </c:pt>
                <c:pt idx="255" formatCode="General">
                  <c:v>1.5000000000004547</c:v>
                </c:pt>
                <c:pt idx="256" formatCode="General">
                  <c:v>1.5000000000004547</c:v>
                </c:pt>
                <c:pt idx="257" formatCode="General">
                  <c:v>1.5555555555547471</c:v>
                </c:pt>
                <c:pt idx="258" formatCode="General">
                  <c:v>1.621296296296304</c:v>
                </c:pt>
                <c:pt idx="259" formatCode="General">
                  <c:v>1.6759259259259807</c:v>
                </c:pt>
                <c:pt idx="260" formatCode="General">
                  <c:v>1.698888888888888</c:v>
                </c:pt>
                <c:pt idx="261" formatCode="General">
                  <c:v>1.7490740740740804</c:v>
                </c:pt>
                <c:pt idx="262" formatCode="General">
                  <c:v>1.8981481481482092</c:v>
                </c:pt>
                <c:pt idx="263" formatCode="General">
                  <c:v>1.9990740740740804</c:v>
                </c:pt>
                <c:pt idx="264" formatCode="General">
                  <c:v>2.0555555555561114</c:v>
                </c:pt>
                <c:pt idx="265" formatCode="General">
                  <c:v>2.0555555555561114</c:v>
                </c:pt>
                <c:pt idx="266" formatCode="General">
                  <c:v>2.0592592592592496</c:v>
                </c:pt>
                <c:pt idx="267" formatCode="General">
                  <c:v>2.15074074074073</c:v>
                </c:pt>
                <c:pt idx="268" formatCode="General">
                  <c:v>2.1666666666667425</c:v>
                </c:pt>
                <c:pt idx="269" formatCode="General">
                  <c:v>2.1666666666667425</c:v>
                </c:pt>
                <c:pt idx="270" formatCode="General">
                  <c:v>2.2618518518518442</c:v>
                </c:pt>
                <c:pt idx="271" formatCode="General">
                  <c:v>2.3407407407407277</c:v>
                </c:pt>
                <c:pt idx="272" formatCode="General">
                  <c:v>2.453703703703809</c:v>
                </c:pt>
                <c:pt idx="273" formatCode="General">
                  <c:v>2.4814814814815236</c:v>
                </c:pt>
                <c:pt idx="274" formatCode="General">
                  <c:v>2.6296296296295623</c:v>
                </c:pt>
                <c:pt idx="275" formatCode="General">
                  <c:v>2.6296296296295623</c:v>
                </c:pt>
                <c:pt idx="276" formatCode="General">
                  <c:v>2.6296296296295623</c:v>
                </c:pt>
                <c:pt idx="277" formatCode="General">
                  <c:v>2.6759259259259807</c:v>
                </c:pt>
                <c:pt idx="278" formatCode="General">
                  <c:v>2.698888888888888</c:v>
                </c:pt>
                <c:pt idx="279" formatCode="General">
                  <c:v>2.7259259259259352</c:v>
                </c:pt>
                <c:pt idx="280" formatCode="General">
                  <c:v>2.8601851851851912</c:v>
                </c:pt>
                <c:pt idx="281" formatCode="General">
                  <c:v>2.8729629629629585</c:v>
                </c:pt>
                <c:pt idx="282" formatCode="General">
                  <c:v>2.8925925925926208</c:v>
                </c:pt>
                <c:pt idx="283" formatCode="General">
                  <c:v>3.0370370370370665</c:v>
                </c:pt>
                <c:pt idx="284" formatCode="General">
                  <c:v>3.0933333333333337</c:v>
                </c:pt>
                <c:pt idx="285" formatCode="General">
                  <c:v>3.1111111111111995</c:v>
                </c:pt>
                <c:pt idx="286" formatCode="General">
                  <c:v>3.1666666666674246</c:v>
                </c:pt>
                <c:pt idx="287" formatCode="General">
                  <c:v>3.1703703703703923</c:v>
                </c:pt>
                <c:pt idx="288" formatCode="General">
                  <c:v>3.1851851851852189</c:v>
                </c:pt>
                <c:pt idx="289" formatCode="General">
                  <c:v>3.2157407407407455</c:v>
                </c:pt>
                <c:pt idx="290" formatCode="General">
                  <c:v>3.3433333333333337</c:v>
                </c:pt>
                <c:pt idx="291" formatCode="General">
                  <c:v>3.3729629629629585</c:v>
                </c:pt>
                <c:pt idx="292" formatCode="General">
                  <c:v>3.3729629629629585</c:v>
                </c:pt>
                <c:pt idx="293" formatCode="General">
                  <c:v>3.4435185185185233</c:v>
                </c:pt>
                <c:pt idx="294" formatCode="General">
                  <c:v>3.6666666666667425</c:v>
                </c:pt>
                <c:pt idx="295" formatCode="General">
                  <c:v>3.837037037037021</c:v>
                </c:pt>
                <c:pt idx="296" formatCode="General">
                  <c:v>3.8629629629629676</c:v>
                </c:pt>
                <c:pt idx="297" formatCode="General">
                  <c:v>3.8888888888890278</c:v>
                </c:pt>
                <c:pt idx="298" formatCode="General">
                  <c:v>3.8981481481482092</c:v>
                </c:pt>
                <c:pt idx="299" formatCode="General">
                  <c:v>3.8981481481482092</c:v>
                </c:pt>
                <c:pt idx="300" formatCode="General">
                  <c:v>4.1759259259259807</c:v>
                </c:pt>
                <c:pt idx="301" formatCode="General">
                  <c:v>4.2081481481481404</c:v>
                </c:pt>
                <c:pt idx="302" formatCode="General">
                  <c:v>4.2962962962960773</c:v>
                </c:pt>
                <c:pt idx="303" formatCode="General">
                  <c:v>4.3192592592592547</c:v>
                </c:pt>
                <c:pt idx="304" formatCode="General">
                  <c:v>4.337037037037021</c:v>
                </c:pt>
                <c:pt idx="305" formatCode="General">
                  <c:v>4.3888888888889142</c:v>
                </c:pt>
                <c:pt idx="306" formatCode="General">
                  <c:v>4.5379629629629683</c:v>
                </c:pt>
                <c:pt idx="307" formatCode="General">
                  <c:v>4.6148148148148493</c:v>
                </c:pt>
                <c:pt idx="308" formatCode="General">
                  <c:v>4.6185185185184991</c:v>
                </c:pt>
                <c:pt idx="309" formatCode="General">
                  <c:v>4.65074074074073</c:v>
                </c:pt>
                <c:pt idx="310" formatCode="General">
                  <c:v>4.6962962962963388</c:v>
                </c:pt>
                <c:pt idx="311" formatCode="General">
                  <c:v>4.7637037037036976</c:v>
                </c:pt>
                <c:pt idx="312" formatCode="General">
                  <c:v>4.8333333333330302</c:v>
                </c:pt>
                <c:pt idx="313" formatCode="General">
                  <c:v>4.9481481481481637</c:v>
                </c:pt>
                <c:pt idx="314" formatCode="General">
                  <c:v>5.0970370370370404</c:v>
                </c:pt>
                <c:pt idx="315" formatCode="General">
                  <c:v>5.2488888888888887</c:v>
                </c:pt>
                <c:pt idx="316" formatCode="General">
                  <c:v>5.3333333333333712</c:v>
                </c:pt>
                <c:pt idx="317" formatCode="General">
                  <c:v>5.4212962962963012</c:v>
                </c:pt>
                <c:pt idx="318" formatCode="General">
                  <c:v>5.4600000000000009</c:v>
                </c:pt>
                <c:pt idx="319" formatCode="General">
                  <c:v>5.5555555555557703</c:v>
                </c:pt>
                <c:pt idx="320" formatCode="General">
                  <c:v>5.5824074074074126</c:v>
                </c:pt>
                <c:pt idx="321" formatCode="General">
                  <c:v>5.7211111111111137</c:v>
                </c:pt>
                <c:pt idx="322" formatCode="General">
                  <c:v>5.8425925925926663</c:v>
                </c:pt>
                <c:pt idx="323" formatCode="General">
                  <c:v>5.8981481481482092</c:v>
                </c:pt>
                <c:pt idx="324" formatCode="General">
                  <c:v>5.9444444444434339</c:v>
                </c:pt>
                <c:pt idx="325" formatCode="General">
                  <c:v>5.9481481481481637</c:v>
                </c:pt>
                <c:pt idx="326" formatCode="General">
                  <c:v>5.9629629629630472</c:v>
                </c:pt>
                <c:pt idx="327" formatCode="General">
                  <c:v>5.9629629629630472</c:v>
                </c:pt>
                <c:pt idx="328" formatCode="General">
                  <c:v>6.0592592592592496</c:v>
                </c:pt>
                <c:pt idx="329" formatCode="General">
                  <c:v>6.4444444444444571</c:v>
                </c:pt>
                <c:pt idx="330" formatCode="General">
                  <c:v>6.5000000000004547</c:v>
                </c:pt>
                <c:pt idx="331" formatCode="General">
                  <c:v>6.5092592592593519</c:v>
                </c:pt>
                <c:pt idx="332" formatCode="General">
                  <c:v>6.6111111111110858</c:v>
                </c:pt>
                <c:pt idx="333" formatCode="General">
                  <c:v>6.9840740740740586</c:v>
                </c:pt>
                <c:pt idx="334" formatCode="General">
                  <c:v>7.1111111111104037</c:v>
                </c:pt>
                <c:pt idx="335" formatCode="General">
                  <c:v>7.2870370370371234</c:v>
                </c:pt>
                <c:pt idx="336" formatCode="General">
                  <c:v>7.611111111111768</c:v>
                </c:pt>
                <c:pt idx="337" formatCode="General">
                  <c:v>7.6407407407407391</c:v>
                </c:pt>
                <c:pt idx="338" formatCode="General">
                  <c:v>7.6666666666660603</c:v>
                </c:pt>
                <c:pt idx="339" formatCode="General">
                  <c:v>7.6962962962963388</c:v>
                </c:pt>
                <c:pt idx="340" formatCode="General">
                  <c:v>7.7081481481481404</c:v>
                </c:pt>
                <c:pt idx="341" formatCode="General">
                  <c:v>7.729629629629585</c:v>
                </c:pt>
                <c:pt idx="342" formatCode="General">
                  <c:v>7.7851851851851279</c:v>
                </c:pt>
                <c:pt idx="343" formatCode="General">
                  <c:v>7.7870370370371234</c:v>
                </c:pt>
                <c:pt idx="344" formatCode="General">
                  <c:v>8.1666666666674246</c:v>
                </c:pt>
                <c:pt idx="345" formatCode="General">
                  <c:v>8.2777777777778283</c:v>
                </c:pt>
                <c:pt idx="346" formatCode="General">
                  <c:v>8.2777777777778283</c:v>
                </c:pt>
                <c:pt idx="347" formatCode="General">
                  <c:v>8.430370370370369</c:v>
                </c:pt>
                <c:pt idx="348" formatCode="General">
                  <c:v>8.4518518518518135</c:v>
                </c:pt>
                <c:pt idx="349" formatCode="General">
                  <c:v>8.5396296296296157</c:v>
                </c:pt>
                <c:pt idx="350" formatCode="General">
                  <c:v>8.6666666666667425</c:v>
                </c:pt>
                <c:pt idx="351" formatCode="General">
                  <c:v>8.7222222222217169</c:v>
                </c:pt>
                <c:pt idx="352" formatCode="General">
                  <c:v>8.8333333333333712</c:v>
                </c:pt>
                <c:pt idx="353" formatCode="General">
                  <c:v>9.0951851851851728</c:v>
                </c:pt>
                <c:pt idx="354" formatCode="General">
                  <c:v>9.3824074074074169</c:v>
                </c:pt>
                <c:pt idx="355" formatCode="General">
                  <c:v>9.3962962962962706</c:v>
                </c:pt>
                <c:pt idx="356" formatCode="General">
                  <c:v>9.430370370370369</c:v>
                </c:pt>
                <c:pt idx="357" formatCode="General">
                  <c:v>9.4444444444445708</c:v>
                </c:pt>
                <c:pt idx="358" formatCode="General">
                  <c:v>9.6407407407407391</c:v>
                </c:pt>
                <c:pt idx="359" formatCode="General">
                  <c:v>9.7777777777778283</c:v>
                </c:pt>
                <c:pt idx="360" formatCode="General">
                  <c:v>9.851851851851734</c:v>
                </c:pt>
                <c:pt idx="361" formatCode="General">
                  <c:v>10.143333333333331</c:v>
                </c:pt>
                <c:pt idx="362" formatCode="General">
                  <c:v>10.307407407407425</c:v>
                </c:pt>
                <c:pt idx="363" formatCode="General">
                  <c:v>10.396296296296271</c:v>
                </c:pt>
                <c:pt idx="364" formatCode="General">
                  <c:v>10.407407407407391</c:v>
                </c:pt>
                <c:pt idx="365" formatCode="General">
                  <c:v>10.614814814814849</c:v>
                </c:pt>
                <c:pt idx="366" formatCode="General">
                  <c:v>10.640740740740739</c:v>
                </c:pt>
                <c:pt idx="367" formatCode="General">
                  <c:v>10.892592592592621</c:v>
                </c:pt>
                <c:pt idx="368" formatCode="General">
                  <c:v>10.962962962963047</c:v>
                </c:pt>
                <c:pt idx="369" formatCode="General">
                  <c:v>11.064814814814895</c:v>
                </c:pt>
                <c:pt idx="370" formatCode="General">
                  <c:v>11.229629629629585</c:v>
                </c:pt>
                <c:pt idx="371" formatCode="General">
                  <c:v>11.418518518518511</c:v>
                </c:pt>
                <c:pt idx="372" formatCode="General">
                  <c:v>11.444444444444457</c:v>
                </c:pt>
                <c:pt idx="373" formatCode="General">
                  <c:v>11.500000000000455</c:v>
                </c:pt>
                <c:pt idx="374" formatCode="General">
                  <c:v>11.611111111111086</c:v>
                </c:pt>
                <c:pt idx="375" formatCode="General">
                  <c:v>11.925925925925981</c:v>
                </c:pt>
                <c:pt idx="376" formatCode="General">
                  <c:v>11.930370370370369</c:v>
                </c:pt>
                <c:pt idx="377" formatCode="General">
                  <c:v>12</c:v>
                </c:pt>
                <c:pt idx="378" formatCode="General">
                  <c:v>12.055555555554747</c:v>
                </c:pt>
                <c:pt idx="379" formatCode="General">
                  <c:v>12.055555555556111</c:v>
                </c:pt>
                <c:pt idx="380" formatCode="General">
                  <c:v>12.111111111110404</c:v>
                </c:pt>
                <c:pt idx="381" formatCode="General">
                  <c:v>12.140740740740739</c:v>
                </c:pt>
                <c:pt idx="382" formatCode="General">
                  <c:v>12.507407407407356</c:v>
                </c:pt>
                <c:pt idx="383" formatCode="General">
                  <c:v>13.16666666666606</c:v>
                </c:pt>
                <c:pt idx="384" formatCode="General">
                  <c:v>13.185185185185219</c:v>
                </c:pt>
                <c:pt idx="385" formatCode="General">
                  <c:v>13.342592592592666</c:v>
                </c:pt>
                <c:pt idx="386" formatCode="General">
                  <c:v>13.777777777777374</c:v>
                </c:pt>
                <c:pt idx="387" formatCode="General">
                  <c:v>13.817407407407401</c:v>
                </c:pt>
                <c:pt idx="388" formatCode="General">
                  <c:v>14.319259259259255</c:v>
                </c:pt>
                <c:pt idx="389" formatCode="General">
                  <c:v>14.503703703703707</c:v>
                </c:pt>
                <c:pt idx="390" formatCode="General">
                  <c:v>14.70814814814814</c:v>
                </c:pt>
                <c:pt idx="391" formatCode="General">
                  <c:v>14.761851851851844</c:v>
                </c:pt>
                <c:pt idx="392" formatCode="General">
                  <c:v>14.777777777777828</c:v>
                </c:pt>
                <c:pt idx="393" formatCode="General">
                  <c:v>14.777777777777828</c:v>
                </c:pt>
                <c:pt idx="394" formatCode="General">
                  <c:v>14.83333333333303</c:v>
                </c:pt>
                <c:pt idx="395" formatCode="General">
                  <c:v>14.872962962962958</c:v>
                </c:pt>
                <c:pt idx="396" formatCode="General">
                  <c:v>14.944444444444457</c:v>
                </c:pt>
                <c:pt idx="397" formatCode="General">
                  <c:v>14.944444444444457</c:v>
                </c:pt>
                <c:pt idx="398" formatCode="General">
                  <c:v>15.000000000000227</c:v>
                </c:pt>
                <c:pt idx="399" formatCode="General">
                  <c:v>15.444444444443434</c:v>
                </c:pt>
                <c:pt idx="400" formatCode="General">
                  <c:v>15.5</c:v>
                </c:pt>
                <c:pt idx="401" formatCode="General">
                  <c:v>15.814814814814895</c:v>
                </c:pt>
                <c:pt idx="402" formatCode="General">
                  <c:v>15.944444444445253</c:v>
                </c:pt>
                <c:pt idx="403" formatCode="General">
                  <c:v>16.229629629629585</c:v>
                </c:pt>
                <c:pt idx="404" formatCode="General">
                  <c:v>16.555555555554747</c:v>
                </c:pt>
                <c:pt idx="405" formatCode="General">
                  <c:v>16.585185185185196</c:v>
                </c:pt>
                <c:pt idx="406" formatCode="General">
                  <c:v>16.618518518518499</c:v>
                </c:pt>
                <c:pt idx="407" formatCode="General">
                  <c:v>17.166666666666742</c:v>
                </c:pt>
                <c:pt idx="408" formatCode="General">
                  <c:v>17.777777777777942</c:v>
                </c:pt>
                <c:pt idx="409" formatCode="General">
                  <c:v>17.807407407407425</c:v>
                </c:pt>
                <c:pt idx="410" formatCode="General">
                  <c:v>18.592592592592609</c:v>
                </c:pt>
                <c:pt idx="411" formatCode="General">
                  <c:v>18.722222222221717</c:v>
                </c:pt>
                <c:pt idx="412" formatCode="General">
                  <c:v>19.620370370370438</c:v>
                </c:pt>
                <c:pt idx="413" formatCode="General">
                  <c:v>19.777777777777828</c:v>
                </c:pt>
                <c:pt idx="414" formatCode="General">
                  <c:v>20.000000000000227</c:v>
                </c:pt>
                <c:pt idx="415" formatCode="General">
                  <c:v>20.281481481481478</c:v>
                </c:pt>
                <c:pt idx="416" formatCode="General">
                  <c:v>20.814814814814895</c:v>
                </c:pt>
                <c:pt idx="417" formatCode="General">
                  <c:v>21.140740740740739</c:v>
                </c:pt>
                <c:pt idx="418" formatCode="General">
                  <c:v>22.055555555556111</c:v>
                </c:pt>
                <c:pt idx="419" formatCode="General">
                  <c:v>22.111111111110404</c:v>
                </c:pt>
                <c:pt idx="420" formatCode="General">
                  <c:v>22.118518518518499</c:v>
                </c:pt>
                <c:pt idx="421" formatCode="General">
                  <c:v>22.555555555555543</c:v>
                </c:pt>
                <c:pt idx="422" formatCode="General">
                  <c:v>22.555555555555543</c:v>
                </c:pt>
                <c:pt idx="423" formatCode="General">
                  <c:v>22.629629629629562</c:v>
                </c:pt>
                <c:pt idx="424" formatCode="General">
                  <c:v>23.16666666666606</c:v>
                </c:pt>
                <c:pt idx="425" formatCode="General">
                  <c:v>23.185185185185219</c:v>
                </c:pt>
                <c:pt idx="426" formatCode="General">
                  <c:v>23.222222222221717</c:v>
                </c:pt>
                <c:pt idx="427" formatCode="General">
                  <c:v>24.174074074074042</c:v>
                </c:pt>
                <c:pt idx="428" formatCode="General">
                  <c:v>24.277777777778283</c:v>
                </c:pt>
                <c:pt idx="429" formatCode="General">
                  <c:v>24.296296296296077</c:v>
                </c:pt>
                <c:pt idx="430" formatCode="General">
                  <c:v>24.444444444444571</c:v>
                </c:pt>
                <c:pt idx="431" formatCode="General">
                  <c:v>24.696296296296339</c:v>
                </c:pt>
                <c:pt idx="432" formatCode="General">
                  <c:v>24.83333333333303</c:v>
                </c:pt>
                <c:pt idx="433" formatCode="General">
                  <c:v>24.930370370370369</c:v>
                </c:pt>
                <c:pt idx="434" formatCode="General">
                  <c:v>25.388888888889596</c:v>
                </c:pt>
                <c:pt idx="435" formatCode="General">
                  <c:v>25.814814814814895</c:v>
                </c:pt>
                <c:pt idx="436" formatCode="General">
                  <c:v>26.499999999999091</c:v>
                </c:pt>
                <c:pt idx="437" formatCode="General">
                  <c:v>26.817407407407401</c:v>
                </c:pt>
                <c:pt idx="438" formatCode="General">
                  <c:v>27.055555555554747</c:v>
                </c:pt>
                <c:pt idx="439" formatCode="General">
                  <c:v>27.166666666666742</c:v>
                </c:pt>
                <c:pt idx="440" formatCode="General">
                  <c:v>27.555555555555543</c:v>
                </c:pt>
                <c:pt idx="441" formatCode="General">
                  <c:v>28.777777777777374</c:v>
                </c:pt>
                <c:pt idx="442" formatCode="General">
                  <c:v>28.777777777777374</c:v>
                </c:pt>
                <c:pt idx="443" formatCode="General">
                  <c:v>29.148148148148152</c:v>
                </c:pt>
                <c:pt idx="444" formatCode="General">
                  <c:v>30.5</c:v>
                </c:pt>
                <c:pt idx="445" formatCode="General">
                  <c:v>31.555555555554747</c:v>
                </c:pt>
                <c:pt idx="446" formatCode="General">
                  <c:v>31.925925925925981</c:v>
                </c:pt>
                <c:pt idx="447" formatCode="General">
                  <c:v>32.611111111110404</c:v>
                </c:pt>
                <c:pt idx="448" formatCode="General">
                  <c:v>33.16666666666606</c:v>
                </c:pt>
                <c:pt idx="449" formatCode="General">
                  <c:v>33.16666666666606</c:v>
                </c:pt>
                <c:pt idx="450" formatCode="General">
                  <c:v>33.222222222221717</c:v>
                </c:pt>
                <c:pt idx="451" formatCode="General">
                  <c:v>33.333333333333485</c:v>
                </c:pt>
                <c:pt idx="452" formatCode="General">
                  <c:v>33.333333333333485</c:v>
                </c:pt>
                <c:pt idx="453" formatCode="General">
                  <c:v>34.148148148148152</c:v>
                </c:pt>
                <c:pt idx="454" formatCode="General">
                  <c:v>34.277777777777374</c:v>
                </c:pt>
                <c:pt idx="455" formatCode="General">
                  <c:v>34.33333333333303</c:v>
                </c:pt>
                <c:pt idx="456" formatCode="General">
                  <c:v>34.33333333333303</c:v>
                </c:pt>
                <c:pt idx="457" formatCode="General">
                  <c:v>34.703703703703809</c:v>
                </c:pt>
                <c:pt idx="458" formatCode="General">
                  <c:v>34.777777777777828</c:v>
                </c:pt>
                <c:pt idx="459" formatCode="General">
                  <c:v>35.000000000000227</c:v>
                </c:pt>
                <c:pt idx="460" formatCode="General">
                  <c:v>35.388888888889596</c:v>
                </c:pt>
                <c:pt idx="461" formatCode="General">
                  <c:v>35.407407407407391</c:v>
                </c:pt>
                <c:pt idx="462" formatCode="General">
                  <c:v>35.55555555555577</c:v>
                </c:pt>
                <c:pt idx="463" formatCode="General">
                  <c:v>37.611111111110404</c:v>
                </c:pt>
                <c:pt idx="464" formatCode="General">
                  <c:v>37.629629629629562</c:v>
                </c:pt>
                <c:pt idx="465" formatCode="General">
                  <c:v>37.66666666666606</c:v>
                </c:pt>
                <c:pt idx="466" formatCode="General">
                  <c:v>37.722222222222285</c:v>
                </c:pt>
                <c:pt idx="467" formatCode="General">
                  <c:v>38.166666666667425</c:v>
                </c:pt>
                <c:pt idx="468" formatCode="General">
                  <c:v>45.814814814814895</c:v>
                </c:pt>
                <c:pt idx="469" formatCode="General">
                  <c:v>47.055555555554747</c:v>
                </c:pt>
                <c:pt idx="470" formatCode="General">
                  <c:v>47.611111111110404</c:v>
                </c:pt>
                <c:pt idx="471" formatCode="General">
                  <c:v>48.222222222221717</c:v>
                </c:pt>
                <c:pt idx="472" formatCode="General">
                  <c:v>49.444444444444571</c:v>
                </c:pt>
                <c:pt idx="473" formatCode="General">
                  <c:v>52.111111111110404</c:v>
                </c:pt>
                <c:pt idx="474" formatCode="General">
                  <c:v>52.555555555555543</c:v>
                </c:pt>
                <c:pt idx="475" formatCode="General">
                  <c:v>54.388888888888914</c:v>
                </c:pt>
                <c:pt idx="476" formatCode="General">
                  <c:v>57.222222222222399</c:v>
                </c:pt>
                <c:pt idx="477" formatCode="General">
                  <c:v>59.148148148148152</c:v>
                </c:pt>
                <c:pt idx="478" formatCode="General">
                  <c:v>63.592592592592609</c:v>
                </c:pt>
                <c:pt idx="479" formatCode="General">
                  <c:v>65.000000000000227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5-449C-B545-4693E8B42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91200"/>
        <c:axId val="551291376"/>
      </c:scatterChart>
      <c:valAx>
        <c:axId val="6158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291376"/>
        <c:crosses val="autoZero"/>
        <c:crossBetween val="midCat"/>
      </c:valAx>
      <c:valAx>
        <c:axId val="55129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89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Homoskedasticity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154038407397211E-2"/>
          <c:y val="3.1052774580166941E-2"/>
          <c:w val="0.82673826960793695"/>
          <c:h val="0.9572088532646551"/>
        </c:manualLayout>
      </c:layout>
      <c:scatterChart>
        <c:scatterStyle val="lineMarker"/>
        <c:varyColors val="0"/>
        <c:ser>
          <c:idx val="0"/>
          <c:order val="0"/>
          <c:tx>
            <c:v>Ripetizione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'2kr Unique Succ Mess v2'!$AG$61:$AG$76</c:f>
              <c:numCache>
                <c:formatCode>0.0000</c:formatCode>
                <c:ptCount val="16"/>
                <c:pt idx="0">
                  <c:v>257.77407407407389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v2'!$AF$61:$AF$76</c:f>
              <c:numCache>
                <c:formatCode>General</c:formatCode>
                <c:ptCount val="16"/>
                <c:pt idx="0">
                  <c:v>4.614814814814828</c:v>
                </c:pt>
                <c:pt idx="1">
                  <c:v>1.0655555555555556</c:v>
                </c:pt>
                <c:pt idx="2">
                  <c:v>-29.037037037037209</c:v>
                </c:pt>
                <c:pt idx="3">
                  <c:v>-2.9148148148147932</c:v>
                </c:pt>
                <c:pt idx="4">
                  <c:v>15.5</c:v>
                </c:pt>
                <c:pt idx="5">
                  <c:v>2.8729629629629603</c:v>
                </c:pt>
                <c:pt idx="6">
                  <c:v>4.833333333333333</c:v>
                </c:pt>
                <c:pt idx="7">
                  <c:v>-7.7777777777777777</c:v>
                </c:pt>
                <c:pt idx="8">
                  <c:v>7.2870370370370479</c:v>
                </c:pt>
                <c:pt idx="9">
                  <c:v>0.404629629629631</c:v>
                </c:pt>
                <c:pt idx="10">
                  <c:v>-29.611111111111111</c:v>
                </c:pt>
                <c:pt idx="11">
                  <c:v>-2.88148148148146</c:v>
                </c:pt>
                <c:pt idx="12">
                  <c:v>22.555555555555557</c:v>
                </c:pt>
                <c:pt idx="13">
                  <c:v>1.1525925925925953</c:v>
                </c:pt>
                <c:pt idx="14">
                  <c:v>1</c:v>
                </c:pt>
                <c:pt idx="15">
                  <c:v>-7.5185185185184755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6-4AD3-A469-FF87E8E381E1}"/>
            </c:ext>
          </c:extLst>
        </c:ser>
        <c:ser>
          <c:idx val="1"/>
          <c:order val="1"/>
          <c:tx>
            <c:v>Ripetizione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'2kr Unique Succ Mess v2'!$AG$77:$AG$92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v2'!$AF$77:$AF$92</c:f>
              <c:numCache>
                <c:formatCode>General</c:formatCode>
                <c:ptCount val="16"/>
                <c:pt idx="0">
                  <c:v>-18.885185185185176</c:v>
                </c:pt>
                <c:pt idx="1">
                  <c:v>-3.8288888888888888</c:v>
                </c:pt>
                <c:pt idx="2">
                  <c:v>-15.148148148148321</c:v>
                </c:pt>
                <c:pt idx="3">
                  <c:v>-28.081481481481461</c:v>
                </c:pt>
                <c:pt idx="4">
                  <c:v>-49.5</c:v>
                </c:pt>
                <c:pt idx="5">
                  <c:v>-9.9048148148148183</c:v>
                </c:pt>
                <c:pt idx="6">
                  <c:v>13.166666666666666</c:v>
                </c:pt>
                <c:pt idx="7">
                  <c:v>-71.666666666666671</c:v>
                </c:pt>
                <c:pt idx="8">
                  <c:v>-20.324074074074062</c:v>
                </c:pt>
                <c:pt idx="9">
                  <c:v>-3.5675925925925913</c:v>
                </c:pt>
                <c:pt idx="10">
                  <c:v>-14.611111111111111</c:v>
                </c:pt>
                <c:pt idx="11">
                  <c:v>-27.825925925925905</c:v>
                </c:pt>
                <c:pt idx="12">
                  <c:v>-53.555555555555557</c:v>
                </c:pt>
                <c:pt idx="13">
                  <c:v>-9.2362962962962936</c:v>
                </c:pt>
                <c:pt idx="14">
                  <c:v>13.777777777777779</c:v>
                </c:pt>
                <c:pt idx="15">
                  <c:v>-70.851851851851805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6-4AD3-A469-FF87E8E381E1}"/>
            </c:ext>
          </c:extLst>
        </c:ser>
        <c:ser>
          <c:idx val="2"/>
          <c:order val="2"/>
          <c:tx>
            <c:v>Ripetizione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'2kr Unique Succ Mess v2'!$AG$93:$AG$108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v2'!$AF$93:$AF$108</c:f>
              <c:numCache>
                <c:formatCode>General</c:formatCode>
                <c:ptCount val="16"/>
                <c:pt idx="0">
                  <c:v>-1.94074074074073</c:v>
                </c:pt>
                <c:pt idx="1">
                  <c:v>5.721111111111111</c:v>
                </c:pt>
                <c:pt idx="2">
                  <c:v>-2.9259259259260983</c:v>
                </c:pt>
                <c:pt idx="3">
                  <c:v>-6.0814814814814602</c:v>
                </c:pt>
                <c:pt idx="4">
                  <c:v>-2.8333333333333335</c:v>
                </c:pt>
                <c:pt idx="5">
                  <c:v>14.87296296296296</c:v>
                </c:pt>
                <c:pt idx="6">
                  <c:v>23.166666666666668</c:v>
                </c:pt>
                <c:pt idx="7">
                  <c:v>-10.555555555555555</c:v>
                </c:pt>
                <c:pt idx="8">
                  <c:v>1.0648148148148255</c:v>
                </c:pt>
                <c:pt idx="9">
                  <c:v>5.582407407407409</c:v>
                </c:pt>
                <c:pt idx="10">
                  <c:v>-2.9444444444444446</c:v>
                </c:pt>
                <c:pt idx="11">
                  <c:v>-3.6037037037036823</c:v>
                </c:pt>
                <c:pt idx="12">
                  <c:v>5.333333333333333</c:v>
                </c:pt>
                <c:pt idx="13">
                  <c:v>14.319259259259262</c:v>
                </c:pt>
                <c:pt idx="14">
                  <c:v>22.111111111111111</c:v>
                </c:pt>
                <c:pt idx="15">
                  <c:v>-3.6296296296295867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6-4AD3-A469-FF87E8E381E1}"/>
            </c:ext>
          </c:extLst>
        </c:ser>
        <c:ser>
          <c:idx val="3"/>
          <c:order val="3"/>
          <c:tx>
            <c:v>Ripetizione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'2kr Unique Succ Mess v2'!$AG$109:$AG$124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v2'!$AF$109:$AF$124</c:f>
              <c:numCache>
                <c:formatCode>General</c:formatCode>
                <c:ptCount val="16"/>
                <c:pt idx="0">
                  <c:v>-18.718518518518508</c:v>
                </c:pt>
                <c:pt idx="1">
                  <c:v>-4.956666666666667</c:v>
                </c:pt>
                <c:pt idx="2">
                  <c:v>9.8518518518516789</c:v>
                </c:pt>
                <c:pt idx="3">
                  <c:v>-0.47037037037034879</c:v>
                </c:pt>
                <c:pt idx="4">
                  <c:v>-50.055555555555557</c:v>
                </c:pt>
                <c:pt idx="5">
                  <c:v>-13.293703703703706</c:v>
                </c:pt>
                <c:pt idx="6">
                  <c:v>33.166666666666664</c:v>
                </c:pt>
                <c:pt idx="7">
                  <c:v>-3.8888888888888888</c:v>
                </c:pt>
                <c:pt idx="8">
                  <c:v>-21.101851851851841</c:v>
                </c:pt>
                <c:pt idx="9">
                  <c:v>-5.095370370370369</c:v>
                </c:pt>
                <c:pt idx="10">
                  <c:v>8.1666666666666661</c:v>
                </c:pt>
                <c:pt idx="11">
                  <c:v>-0.21481481481479325</c:v>
                </c:pt>
                <c:pt idx="12">
                  <c:v>-56.888888888888886</c:v>
                </c:pt>
                <c:pt idx="13">
                  <c:v>-13.791851851851849</c:v>
                </c:pt>
                <c:pt idx="14">
                  <c:v>31.555555555555557</c:v>
                </c:pt>
                <c:pt idx="15">
                  <c:v>-3.0740740740740309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6-4AD3-A469-FF87E8E381E1}"/>
            </c:ext>
          </c:extLst>
        </c:ser>
        <c:ser>
          <c:idx val="4"/>
          <c:order val="4"/>
          <c:tx>
            <c:v>Ripetizione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'2kr Unique Succ Mess v2'!$AG$125:$AG$140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v2'!$AF$125:$AF$140</c:f>
              <c:numCache>
                <c:formatCode>General</c:formatCode>
                <c:ptCount val="16"/>
                <c:pt idx="0">
                  <c:v>0.78148148148149221</c:v>
                </c:pt>
                <c:pt idx="1">
                  <c:v>-1.4011111111111112</c:v>
                </c:pt>
                <c:pt idx="2">
                  <c:v>2.629629629629457</c:v>
                </c:pt>
                <c:pt idx="3">
                  <c:v>-1.5259259259259044</c:v>
                </c:pt>
                <c:pt idx="4">
                  <c:v>8.2777777777777786</c:v>
                </c:pt>
                <c:pt idx="5">
                  <c:v>-3.6270370370370397</c:v>
                </c:pt>
                <c:pt idx="6">
                  <c:v>24.833333333333332</c:v>
                </c:pt>
                <c:pt idx="7">
                  <c:v>3.8888888888888888</c:v>
                </c:pt>
                <c:pt idx="8">
                  <c:v>1.398148148148159</c:v>
                </c:pt>
                <c:pt idx="9">
                  <c:v>-1.9898148148148134</c:v>
                </c:pt>
                <c:pt idx="10">
                  <c:v>0.3888888888888889</c:v>
                </c:pt>
                <c:pt idx="11">
                  <c:v>-1.7148148148147933</c:v>
                </c:pt>
                <c:pt idx="12">
                  <c:v>9.7777777777777786</c:v>
                </c:pt>
                <c:pt idx="13">
                  <c:v>-5.2362962962962936</c:v>
                </c:pt>
                <c:pt idx="14">
                  <c:v>23.222222222222221</c:v>
                </c:pt>
                <c:pt idx="15">
                  <c:v>3.0370370370370803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6-4AD3-A469-FF87E8E381E1}"/>
            </c:ext>
          </c:extLst>
        </c:ser>
        <c:ser>
          <c:idx val="5"/>
          <c:order val="5"/>
          <c:tx>
            <c:v>Ripetizione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'2kr Unique Succ Mess v2'!$AG$141:$AG$156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v2'!$AF$141:$AF$156</c:f>
              <c:numCache>
                <c:formatCode>General</c:formatCode>
                <c:ptCount val="16"/>
                <c:pt idx="0">
                  <c:v>-8.3296296296296184</c:v>
                </c:pt>
                <c:pt idx="1">
                  <c:v>-2.8788888888888891</c:v>
                </c:pt>
                <c:pt idx="2">
                  <c:v>-14.592592592592766</c:v>
                </c:pt>
                <c:pt idx="3">
                  <c:v>16.585185185185207</c:v>
                </c:pt>
                <c:pt idx="4">
                  <c:v>-23.388888888888889</c:v>
                </c:pt>
                <c:pt idx="5">
                  <c:v>-7.4048148148148174</c:v>
                </c:pt>
                <c:pt idx="6">
                  <c:v>-36.833333333333336</c:v>
                </c:pt>
                <c:pt idx="7">
                  <c:v>35.555555555555557</c:v>
                </c:pt>
                <c:pt idx="8">
                  <c:v>-5.1018518518518414</c:v>
                </c:pt>
                <c:pt idx="9">
                  <c:v>-2.845370370370369</c:v>
                </c:pt>
                <c:pt idx="10">
                  <c:v>-16.277777777777779</c:v>
                </c:pt>
                <c:pt idx="11">
                  <c:v>16.229629629629652</c:v>
                </c:pt>
                <c:pt idx="12">
                  <c:v>-14.666666666666666</c:v>
                </c:pt>
                <c:pt idx="13">
                  <c:v>-7.0140740740740712</c:v>
                </c:pt>
                <c:pt idx="14">
                  <c:v>-43.444444444444443</c:v>
                </c:pt>
                <c:pt idx="15">
                  <c:v>34.148148148148188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6-4AD3-A469-FF87E8E381E1}"/>
            </c:ext>
          </c:extLst>
        </c:ser>
        <c:ser>
          <c:idx val="6"/>
          <c:order val="6"/>
          <c:tx>
            <c:v>Ripetizione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'2kr Unique Succ Mess v2'!$AG$157:$AG$172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v2'!$AF$158:$AF$172</c:f>
              <c:numCache>
                <c:formatCode>General</c:formatCode>
                <c:ptCount val="15"/>
                <c:pt idx="0">
                  <c:v>3.3433333333333333</c:v>
                </c:pt>
                <c:pt idx="1">
                  <c:v>2.629629629629457</c:v>
                </c:pt>
                <c:pt idx="2">
                  <c:v>21.140740740740764</c:v>
                </c:pt>
                <c:pt idx="3">
                  <c:v>-7.833333333333333</c:v>
                </c:pt>
                <c:pt idx="4">
                  <c:v>9.0951851851851817</c:v>
                </c:pt>
                <c:pt idx="5">
                  <c:v>-9.0555555555555554</c:v>
                </c:pt>
                <c:pt idx="6">
                  <c:v>57.222222222222221</c:v>
                </c:pt>
                <c:pt idx="7">
                  <c:v>-3.0462962962962856</c:v>
                </c:pt>
                <c:pt idx="8">
                  <c:v>2.8601851851851867</c:v>
                </c:pt>
                <c:pt idx="9">
                  <c:v>2.0555555555555554</c:v>
                </c:pt>
                <c:pt idx="10">
                  <c:v>22.118518518518542</c:v>
                </c:pt>
                <c:pt idx="11">
                  <c:v>-5.7777777777777777</c:v>
                </c:pt>
                <c:pt idx="12">
                  <c:v>7.7081481481481511</c:v>
                </c:pt>
                <c:pt idx="13">
                  <c:v>-8.4444444444444446</c:v>
                </c:pt>
                <c:pt idx="14">
                  <c:v>59.148148148148188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6-4AD3-A469-FF87E8E381E1}"/>
            </c:ext>
          </c:extLst>
        </c:ser>
        <c:ser>
          <c:idx val="7"/>
          <c:order val="7"/>
          <c:tx>
            <c:v>Ripetizione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'2kr Unique Succ Mess v2'!$AG$173:$AG$188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v2'!$AF$173:$AF$188</c:f>
              <c:numCache>
                <c:formatCode>General</c:formatCode>
                <c:ptCount val="16"/>
                <c:pt idx="0">
                  <c:v>5.9481481481481593</c:v>
                </c:pt>
                <c:pt idx="1">
                  <c:v>1.3322222222222222</c:v>
                </c:pt>
                <c:pt idx="2">
                  <c:v>-5.7037037037038765</c:v>
                </c:pt>
                <c:pt idx="3">
                  <c:v>7.6407407407407621</c:v>
                </c:pt>
                <c:pt idx="4">
                  <c:v>17.166666666666668</c:v>
                </c:pt>
                <c:pt idx="5">
                  <c:v>3.3729629629629603</c:v>
                </c:pt>
                <c:pt idx="6">
                  <c:v>-43.5</c:v>
                </c:pt>
                <c:pt idx="7">
                  <c:v>17.777777777777779</c:v>
                </c:pt>
                <c:pt idx="8">
                  <c:v>4.1759259259259371</c:v>
                </c:pt>
                <c:pt idx="9">
                  <c:v>0.60462962962963096</c:v>
                </c:pt>
                <c:pt idx="10">
                  <c:v>-7.9444444444444446</c:v>
                </c:pt>
                <c:pt idx="11">
                  <c:v>7.7296296296296516</c:v>
                </c:pt>
                <c:pt idx="12">
                  <c:v>12</c:v>
                </c:pt>
                <c:pt idx="13">
                  <c:v>1.3748148148148176</c:v>
                </c:pt>
                <c:pt idx="14">
                  <c:v>-46.222222222222221</c:v>
                </c:pt>
                <c:pt idx="15">
                  <c:v>18.592592592592634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6-4AD3-A469-FF87E8E381E1}"/>
            </c:ext>
          </c:extLst>
        </c:ser>
        <c:ser>
          <c:idx val="8"/>
          <c:order val="8"/>
          <c:tx>
            <c:v>Ripetizione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'2kr Unique Succ Mess v2'!$AG$189:$AG$204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v2'!$AF$189:$AF$204</c:f>
              <c:numCache>
                <c:formatCode>General</c:formatCode>
                <c:ptCount val="16"/>
                <c:pt idx="0">
                  <c:v>10.614814814814826</c:v>
                </c:pt>
                <c:pt idx="1">
                  <c:v>-5.778888888888889</c:v>
                </c:pt>
                <c:pt idx="2">
                  <c:v>10.407407407407234</c:v>
                </c:pt>
                <c:pt idx="3">
                  <c:v>-11.470370370370349</c:v>
                </c:pt>
                <c:pt idx="4">
                  <c:v>30.5</c:v>
                </c:pt>
                <c:pt idx="5">
                  <c:v>-15.538148148148151</c:v>
                </c:pt>
                <c:pt idx="6">
                  <c:v>47.055555555555557</c:v>
                </c:pt>
                <c:pt idx="7">
                  <c:v>-28.888888888888889</c:v>
                </c:pt>
                <c:pt idx="8">
                  <c:v>7.7870370370370479</c:v>
                </c:pt>
                <c:pt idx="9">
                  <c:v>-6.1842592592592576</c:v>
                </c:pt>
                <c:pt idx="10">
                  <c:v>11.5</c:v>
                </c:pt>
                <c:pt idx="11">
                  <c:v>-12.214814814814794</c:v>
                </c:pt>
                <c:pt idx="12">
                  <c:v>22.555555555555557</c:v>
                </c:pt>
                <c:pt idx="13">
                  <c:v>-16.647407407407403</c:v>
                </c:pt>
                <c:pt idx="14">
                  <c:v>52.111111111111114</c:v>
                </c:pt>
                <c:pt idx="15">
                  <c:v>-31.962962962962919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6-4AD3-A469-FF87E8E381E1}"/>
            </c:ext>
          </c:extLst>
        </c:ser>
        <c:ser>
          <c:idx val="9"/>
          <c:order val="9"/>
          <c:tx>
            <c:v>Ripetizione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'2kr Unique Succ Mess v2'!$AG$205:$AG$220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v2'!$AF$205:$AF$220</c:f>
              <c:numCache>
                <c:formatCode>General</c:formatCode>
                <c:ptCount val="16"/>
                <c:pt idx="0">
                  <c:v>6.05925925925927</c:v>
                </c:pt>
                <c:pt idx="1">
                  <c:v>-0.5344444444444445</c:v>
                </c:pt>
                <c:pt idx="2">
                  <c:v>24.296296296296124</c:v>
                </c:pt>
                <c:pt idx="3">
                  <c:v>9.6407407407407621</c:v>
                </c:pt>
                <c:pt idx="4">
                  <c:v>14.944444444444445</c:v>
                </c:pt>
                <c:pt idx="5">
                  <c:v>-1.5159259259259286</c:v>
                </c:pt>
                <c:pt idx="6">
                  <c:v>37.611111111111114</c:v>
                </c:pt>
                <c:pt idx="7">
                  <c:v>24.444444444444443</c:v>
                </c:pt>
                <c:pt idx="8">
                  <c:v>5.8981481481481586</c:v>
                </c:pt>
                <c:pt idx="9">
                  <c:v>-0.43981481481481349</c:v>
                </c:pt>
                <c:pt idx="10">
                  <c:v>22.055555555555557</c:v>
                </c:pt>
                <c:pt idx="11">
                  <c:v>11.229629629629651</c:v>
                </c:pt>
                <c:pt idx="12">
                  <c:v>14.777777777777779</c:v>
                </c:pt>
                <c:pt idx="13">
                  <c:v>-1.1251851851851824</c:v>
                </c:pt>
                <c:pt idx="14">
                  <c:v>37.666666666666664</c:v>
                </c:pt>
                <c:pt idx="15">
                  <c:v>29.148148148148191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6-4AD3-A469-FF87E8E381E1}"/>
            </c:ext>
          </c:extLst>
        </c:ser>
        <c:ser>
          <c:idx val="10"/>
          <c:order val="10"/>
          <c:tx>
            <c:v>Ripetizione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'2kr Unique Succ Mess v2'!$AG$221:$AG$236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v2'!$AF$221:$AF$236</c:f>
              <c:numCache>
                <c:formatCode>General</c:formatCode>
                <c:ptCount val="16"/>
                <c:pt idx="0">
                  <c:v>-0.71851851851850779</c:v>
                </c:pt>
                <c:pt idx="1">
                  <c:v>-2.8344444444444443</c:v>
                </c:pt>
                <c:pt idx="2">
                  <c:v>13.185185185185013</c:v>
                </c:pt>
                <c:pt idx="3">
                  <c:v>3.8629629629629845</c:v>
                </c:pt>
                <c:pt idx="4">
                  <c:v>-3.3888888888888888</c:v>
                </c:pt>
                <c:pt idx="5">
                  <c:v>-7.6825925925925951</c:v>
                </c:pt>
                <c:pt idx="6">
                  <c:v>47.611111111111114</c:v>
                </c:pt>
                <c:pt idx="7">
                  <c:v>9.4444444444444446</c:v>
                </c:pt>
                <c:pt idx="8">
                  <c:v>-1.2685185185185077</c:v>
                </c:pt>
                <c:pt idx="9">
                  <c:v>-2.8898148148148133</c:v>
                </c:pt>
                <c:pt idx="10">
                  <c:v>15.944444444444445</c:v>
                </c:pt>
                <c:pt idx="11">
                  <c:v>4.61851851851854</c:v>
                </c:pt>
                <c:pt idx="12">
                  <c:v>-4.1111111111111107</c:v>
                </c:pt>
                <c:pt idx="13">
                  <c:v>-7.9029629629629605</c:v>
                </c:pt>
                <c:pt idx="14">
                  <c:v>48.222222222222221</c:v>
                </c:pt>
                <c:pt idx="15">
                  <c:v>11.925925925925968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6-4AD3-A469-FF87E8E381E1}"/>
            </c:ext>
          </c:extLst>
        </c:ser>
        <c:ser>
          <c:idx val="11"/>
          <c:order val="11"/>
          <c:tx>
            <c:v>Ripetizione 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'2kr Unique Succ Mess v2'!$AG$237:$AG$252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v2'!$AF$237:$AF$252</c:f>
              <c:numCache>
                <c:formatCode>General</c:formatCode>
                <c:ptCount val="16"/>
                <c:pt idx="0">
                  <c:v>-3.1629629629629523</c:v>
                </c:pt>
                <c:pt idx="1">
                  <c:v>2.6988888888888889</c:v>
                </c:pt>
                <c:pt idx="2">
                  <c:v>3.1851851851850128</c:v>
                </c:pt>
                <c:pt idx="3">
                  <c:v>-3.1925925925925709</c:v>
                </c:pt>
                <c:pt idx="4">
                  <c:v>-10.055555555555555</c:v>
                </c:pt>
                <c:pt idx="5">
                  <c:v>6.984074074074071</c:v>
                </c:pt>
                <c:pt idx="6">
                  <c:v>33.166666666666664</c:v>
                </c:pt>
                <c:pt idx="7">
                  <c:v>-10.555555555555555</c:v>
                </c:pt>
                <c:pt idx="8">
                  <c:v>1.898148148148159</c:v>
                </c:pt>
                <c:pt idx="9">
                  <c:v>3.2157407407407419</c:v>
                </c:pt>
                <c:pt idx="10">
                  <c:v>3.1666666666666665</c:v>
                </c:pt>
                <c:pt idx="11">
                  <c:v>-3.2703703703703488</c:v>
                </c:pt>
                <c:pt idx="12">
                  <c:v>3.6666666666666665</c:v>
                </c:pt>
                <c:pt idx="13">
                  <c:v>8.4303703703703725</c:v>
                </c:pt>
                <c:pt idx="14">
                  <c:v>33.222222222222221</c:v>
                </c:pt>
                <c:pt idx="15">
                  <c:v>-11.407407407407364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6-4AD3-A469-FF87E8E381E1}"/>
            </c:ext>
          </c:extLst>
        </c:ser>
        <c:ser>
          <c:idx val="12"/>
          <c:order val="12"/>
          <c:tx>
            <c:v>Ripetizione 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'2kr Unique Succ Mess v2'!$AG$253:$AG$268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v2'!$AF$253:$AF$268</c:f>
              <c:numCache>
                <c:formatCode>General</c:formatCode>
                <c:ptCount val="16"/>
                <c:pt idx="0">
                  <c:v>-1.7185185185185077</c:v>
                </c:pt>
                <c:pt idx="1">
                  <c:v>-2.5788888888888888</c:v>
                </c:pt>
                <c:pt idx="2">
                  <c:v>35.407407407407234</c:v>
                </c:pt>
                <c:pt idx="3">
                  <c:v>-0.80370370370368216</c:v>
                </c:pt>
                <c:pt idx="4">
                  <c:v>-4.5</c:v>
                </c:pt>
                <c:pt idx="5">
                  <c:v>-6.7937037037037067</c:v>
                </c:pt>
                <c:pt idx="6">
                  <c:v>-10.166666666666666</c:v>
                </c:pt>
                <c:pt idx="7">
                  <c:v>0.55555555555555558</c:v>
                </c:pt>
                <c:pt idx="8">
                  <c:v>-1.4351851851851745</c:v>
                </c:pt>
                <c:pt idx="9">
                  <c:v>-1.8009259259259245</c:v>
                </c:pt>
                <c:pt idx="10">
                  <c:v>35.388888888888886</c:v>
                </c:pt>
                <c:pt idx="11">
                  <c:v>7.407407407428966E-3</c:v>
                </c:pt>
                <c:pt idx="12">
                  <c:v>-3.5555555555555554</c:v>
                </c:pt>
                <c:pt idx="13">
                  <c:v>-4.6807407407407382</c:v>
                </c:pt>
                <c:pt idx="14">
                  <c:v>-12.333333333333334</c:v>
                </c:pt>
                <c:pt idx="15">
                  <c:v>2.4814814814815245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C26-4AD3-A469-FF87E8E381E1}"/>
            </c:ext>
          </c:extLst>
        </c:ser>
        <c:ser>
          <c:idx val="13"/>
          <c:order val="13"/>
          <c:tx>
            <c:v>Ripetizione 14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'2kr Unique Succ Mess v2'!$AG$269:$AG$284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v2'!$AF$269:$AF$284</c:f>
              <c:numCache>
                <c:formatCode>General</c:formatCode>
                <c:ptCount val="16"/>
                <c:pt idx="0">
                  <c:v>-6.3851851851851746</c:v>
                </c:pt>
                <c:pt idx="1">
                  <c:v>-0.19555555555555557</c:v>
                </c:pt>
                <c:pt idx="2">
                  <c:v>-16.25925925925943</c:v>
                </c:pt>
                <c:pt idx="3">
                  <c:v>-1.8592592592592376</c:v>
                </c:pt>
                <c:pt idx="4">
                  <c:v>-16.722222222222221</c:v>
                </c:pt>
                <c:pt idx="5">
                  <c:v>-0.6825925925925953</c:v>
                </c:pt>
                <c:pt idx="6">
                  <c:v>-50.722222222222221</c:v>
                </c:pt>
                <c:pt idx="7">
                  <c:v>-3.8888888888888888</c:v>
                </c:pt>
                <c:pt idx="8">
                  <c:v>-6.9907407407407298</c:v>
                </c:pt>
                <c:pt idx="9">
                  <c:v>-0.23425925925925792</c:v>
                </c:pt>
                <c:pt idx="10">
                  <c:v>-14.611111111111111</c:v>
                </c:pt>
                <c:pt idx="11">
                  <c:v>-0.99259259259257104</c:v>
                </c:pt>
                <c:pt idx="12">
                  <c:v>-18</c:v>
                </c:pt>
                <c:pt idx="13">
                  <c:v>-0.73629629629629356</c:v>
                </c:pt>
                <c:pt idx="14">
                  <c:v>-46.222222222222221</c:v>
                </c:pt>
                <c:pt idx="15">
                  <c:v>-1.9629629629629199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C26-4AD3-A469-FF87E8E381E1}"/>
            </c:ext>
          </c:extLst>
        </c:ser>
        <c:ser>
          <c:idx val="14"/>
          <c:order val="14"/>
          <c:tx>
            <c:v>Ripetizione 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'2kr Unique Succ Mess v2'!$AG$285:$AG$300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v2'!$AF$285:$AF$300</c:f>
              <c:numCache>
                <c:formatCode>General</c:formatCode>
                <c:ptCount val="16"/>
                <c:pt idx="0">
                  <c:v>-1.8296296296296188</c:v>
                </c:pt>
                <c:pt idx="1">
                  <c:v>-0.74555555555555553</c:v>
                </c:pt>
                <c:pt idx="2">
                  <c:v>5.9629629629627905</c:v>
                </c:pt>
                <c:pt idx="3">
                  <c:v>-18.581481481481461</c:v>
                </c:pt>
                <c:pt idx="4">
                  <c:v>-5.0555555555555554</c:v>
                </c:pt>
                <c:pt idx="5">
                  <c:v>-2.2381481481481509</c:v>
                </c:pt>
                <c:pt idx="6">
                  <c:v>12.055555555555555</c:v>
                </c:pt>
                <c:pt idx="7">
                  <c:v>-51.666666666666664</c:v>
                </c:pt>
                <c:pt idx="8">
                  <c:v>-4.2129629629629521</c:v>
                </c:pt>
                <c:pt idx="9">
                  <c:v>-0.83981481481481346</c:v>
                </c:pt>
                <c:pt idx="10">
                  <c:v>7.6111111111111107</c:v>
                </c:pt>
                <c:pt idx="11">
                  <c:v>-19.048148148148126</c:v>
                </c:pt>
                <c:pt idx="12">
                  <c:v>-11.333333333333334</c:v>
                </c:pt>
                <c:pt idx="13">
                  <c:v>-2.2918518518518494</c:v>
                </c:pt>
                <c:pt idx="14">
                  <c:v>12.111111111111111</c:v>
                </c:pt>
                <c:pt idx="15">
                  <c:v>-53.074074074074034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C26-4AD3-A469-FF87E8E381E1}"/>
            </c:ext>
          </c:extLst>
        </c:ser>
        <c:ser>
          <c:idx val="15"/>
          <c:order val="15"/>
          <c:tx>
            <c:v>Ripetizione 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'2kr Unique Succ Mess v2'!$AG$301:$AG$316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v2'!$AF$301:$AF$316</c:f>
              <c:numCache>
                <c:formatCode>General</c:formatCode>
                <c:ptCount val="16"/>
                <c:pt idx="0">
                  <c:v>10.892592592592603</c:v>
                </c:pt>
                <c:pt idx="1">
                  <c:v>-3.5677777777777777</c:v>
                </c:pt>
                <c:pt idx="2">
                  <c:v>-6.8148148148149872</c:v>
                </c:pt>
                <c:pt idx="3">
                  <c:v>17.807407407407428</c:v>
                </c:pt>
                <c:pt idx="4">
                  <c:v>27.166666666666668</c:v>
                </c:pt>
                <c:pt idx="5">
                  <c:v>-9.1270370370370397</c:v>
                </c:pt>
                <c:pt idx="6">
                  <c:v>-22.944444444444443</c:v>
                </c:pt>
                <c:pt idx="7">
                  <c:v>49.444444444444443</c:v>
                </c:pt>
                <c:pt idx="8">
                  <c:v>11.064814814814826</c:v>
                </c:pt>
                <c:pt idx="9">
                  <c:v>-2.8120370370370358</c:v>
                </c:pt>
                <c:pt idx="10">
                  <c:v>-5.7222222222222223</c:v>
                </c:pt>
                <c:pt idx="11">
                  <c:v>16.618518518518542</c:v>
                </c:pt>
                <c:pt idx="12">
                  <c:v>27.555555555555557</c:v>
                </c:pt>
                <c:pt idx="13">
                  <c:v>-7.0140740740740712</c:v>
                </c:pt>
                <c:pt idx="14">
                  <c:v>-19.555555555555557</c:v>
                </c:pt>
                <c:pt idx="15">
                  <c:v>45.814814814814859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C26-4AD3-A469-FF87E8E381E1}"/>
            </c:ext>
          </c:extLst>
        </c:ser>
        <c:ser>
          <c:idx val="16"/>
          <c:order val="16"/>
          <c:tx>
            <c:v>Ripetizione 17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'2kr Unique Succ Mess v2'!$AG$317:$AG$332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v2'!$AF$317:$AF$332</c:f>
              <c:numCache>
                <c:formatCode>General</c:formatCode>
                <c:ptCount val="16"/>
                <c:pt idx="0">
                  <c:v>4.9481481481481593</c:v>
                </c:pt>
                <c:pt idx="1">
                  <c:v>3.0933333333333333</c:v>
                </c:pt>
                <c:pt idx="2">
                  <c:v>-18.481481481481655</c:v>
                </c:pt>
                <c:pt idx="3">
                  <c:v>10.640740740740762</c:v>
                </c:pt>
                <c:pt idx="4">
                  <c:v>14.944444444444445</c:v>
                </c:pt>
                <c:pt idx="5">
                  <c:v>8.5396296296296264</c:v>
                </c:pt>
                <c:pt idx="6">
                  <c:v>5.9444444444444446</c:v>
                </c:pt>
                <c:pt idx="7">
                  <c:v>35</c:v>
                </c:pt>
                <c:pt idx="8">
                  <c:v>6.5092592592592702</c:v>
                </c:pt>
                <c:pt idx="9">
                  <c:v>3.4435185185185198</c:v>
                </c:pt>
                <c:pt idx="10">
                  <c:v>-19.611111111111111</c:v>
                </c:pt>
                <c:pt idx="11">
                  <c:v>9.3962962962963186</c:v>
                </c:pt>
                <c:pt idx="12">
                  <c:v>19.777777777777779</c:v>
                </c:pt>
                <c:pt idx="13">
                  <c:v>9.4303703703703725</c:v>
                </c:pt>
                <c:pt idx="14">
                  <c:v>7.1111111111111107</c:v>
                </c:pt>
                <c:pt idx="15">
                  <c:v>31.92592592592597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C26-4AD3-A469-FF87E8E381E1}"/>
            </c:ext>
          </c:extLst>
        </c:ser>
        <c:ser>
          <c:idx val="17"/>
          <c:order val="17"/>
          <c:tx>
            <c:v>Ripetizione 18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'2kr Unique Succ Mess v2'!$AG$333:$AG$348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v2'!$AF$333:$AF$348</c:f>
              <c:numCache>
                <c:formatCode>General</c:formatCode>
                <c:ptCount val="16"/>
                <c:pt idx="0">
                  <c:v>2.05925925925927</c:v>
                </c:pt>
                <c:pt idx="1">
                  <c:v>-5.206666666666667</c:v>
                </c:pt>
                <c:pt idx="2">
                  <c:v>10.962962962962791</c:v>
                </c:pt>
                <c:pt idx="3">
                  <c:v>-11.192592592592572</c:v>
                </c:pt>
                <c:pt idx="4">
                  <c:v>4.3888888888888893</c:v>
                </c:pt>
                <c:pt idx="5">
                  <c:v>-13.73814814814815</c:v>
                </c:pt>
                <c:pt idx="6">
                  <c:v>27.055555555555557</c:v>
                </c:pt>
                <c:pt idx="7">
                  <c:v>-28.888888888888889</c:v>
                </c:pt>
                <c:pt idx="8">
                  <c:v>3.898148148148159</c:v>
                </c:pt>
                <c:pt idx="9">
                  <c:v>-4.4731481481481472</c:v>
                </c:pt>
                <c:pt idx="10">
                  <c:v>12.055555555555555</c:v>
                </c:pt>
                <c:pt idx="11">
                  <c:v>-11.159259259259239</c:v>
                </c:pt>
                <c:pt idx="12">
                  <c:v>8.6666666666666661</c:v>
                </c:pt>
                <c:pt idx="13">
                  <c:v>-11.736296296296294</c:v>
                </c:pt>
                <c:pt idx="14">
                  <c:v>28.777777777777779</c:v>
                </c:pt>
                <c:pt idx="15">
                  <c:v>-28.07407407407403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C26-4AD3-A469-FF87E8E381E1}"/>
            </c:ext>
          </c:extLst>
        </c:ser>
        <c:ser>
          <c:idx val="18"/>
          <c:order val="18"/>
          <c:tx>
            <c:v>Ripetizione 19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'2kr Unique Succ Mess v2'!$AG$349:$AG$364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v2'!$AF$349:$AF$364</c:f>
              <c:numCache>
                <c:formatCode>General</c:formatCode>
                <c:ptCount val="16"/>
                <c:pt idx="0">
                  <c:v>0.55925925925927</c:v>
                </c:pt>
                <c:pt idx="1">
                  <c:v>-2.6955555555555555</c:v>
                </c:pt>
                <c:pt idx="2">
                  <c:v>-22.925925925926098</c:v>
                </c:pt>
                <c:pt idx="3">
                  <c:v>-3.1370370370370155</c:v>
                </c:pt>
                <c:pt idx="4">
                  <c:v>2.1666666666666665</c:v>
                </c:pt>
                <c:pt idx="5">
                  <c:v>-7.2937037037037067</c:v>
                </c:pt>
                <c:pt idx="6">
                  <c:v>-55.166666666666664</c:v>
                </c:pt>
                <c:pt idx="7">
                  <c:v>-5</c:v>
                </c:pt>
                <c:pt idx="8">
                  <c:v>2.4537037037037144</c:v>
                </c:pt>
                <c:pt idx="9">
                  <c:v>-2.2620370370370355</c:v>
                </c:pt>
                <c:pt idx="10">
                  <c:v>-25.722222222222221</c:v>
                </c:pt>
                <c:pt idx="11">
                  <c:v>-3.38148148148146</c:v>
                </c:pt>
                <c:pt idx="12">
                  <c:v>6.4444444444444446</c:v>
                </c:pt>
                <c:pt idx="13">
                  <c:v>-6.2362962962962936</c:v>
                </c:pt>
                <c:pt idx="14">
                  <c:v>-61.777777777777779</c:v>
                </c:pt>
                <c:pt idx="15">
                  <c:v>-6.4074074074073639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C26-4AD3-A469-FF87E8E381E1}"/>
            </c:ext>
          </c:extLst>
        </c:ser>
        <c:ser>
          <c:idx val="19"/>
          <c:order val="19"/>
          <c:tx>
            <c:v>Ripetizione 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'2kr Unique Succ Mess v2'!$AG$365:$AG$380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v2'!$AF$365:$AF$380</c:f>
              <c:numCache>
                <c:formatCode>General</c:formatCode>
                <c:ptCount val="16"/>
                <c:pt idx="0">
                  <c:v>3.1703703703703812</c:v>
                </c:pt>
                <c:pt idx="1">
                  <c:v>1.6988888888888889</c:v>
                </c:pt>
                <c:pt idx="2">
                  <c:v>-11.814814814814987</c:v>
                </c:pt>
                <c:pt idx="3">
                  <c:v>10.307407407407428</c:v>
                </c:pt>
                <c:pt idx="4">
                  <c:v>-0.61111111111111116</c:v>
                </c:pt>
                <c:pt idx="5">
                  <c:v>4.650740740740738</c:v>
                </c:pt>
                <c:pt idx="6">
                  <c:v>-63.5</c:v>
                </c:pt>
                <c:pt idx="7">
                  <c:v>15</c:v>
                </c:pt>
                <c:pt idx="8">
                  <c:v>2.6759259259259367</c:v>
                </c:pt>
                <c:pt idx="9">
                  <c:v>1.7490740740740753</c:v>
                </c:pt>
                <c:pt idx="10">
                  <c:v>-11.833333333333334</c:v>
                </c:pt>
                <c:pt idx="11">
                  <c:v>10.396296296296319</c:v>
                </c:pt>
                <c:pt idx="12">
                  <c:v>-1.8888888888888888</c:v>
                </c:pt>
                <c:pt idx="13">
                  <c:v>4.7637037037037064</c:v>
                </c:pt>
                <c:pt idx="14">
                  <c:v>-61.777777777777779</c:v>
                </c:pt>
                <c:pt idx="15">
                  <c:v>15.814814814814858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C26-4AD3-A469-FF87E8E381E1}"/>
            </c:ext>
          </c:extLst>
        </c:ser>
        <c:ser>
          <c:idx val="20"/>
          <c:order val="20"/>
          <c:tx>
            <c:v>Ripetizione 21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'2kr Unique Succ Mess v2'!$AG$381:$AG$396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v2'!$AF$381:$AF$396</c:f>
              <c:numCache>
                <c:formatCode>General</c:formatCode>
                <c:ptCount val="16"/>
                <c:pt idx="0">
                  <c:v>-1.9962962962962856</c:v>
                </c:pt>
                <c:pt idx="1">
                  <c:v>5.46</c:v>
                </c:pt>
                <c:pt idx="2">
                  <c:v>37.629629629629456</c:v>
                </c:pt>
                <c:pt idx="3">
                  <c:v>7.6962962962963175</c:v>
                </c:pt>
                <c:pt idx="4">
                  <c:v>-6.166666666666667</c:v>
                </c:pt>
                <c:pt idx="5">
                  <c:v>14.76185185185185</c:v>
                </c:pt>
                <c:pt idx="6">
                  <c:v>26.5</c:v>
                </c:pt>
                <c:pt idx="7">
                  <c:v>20</c:v>
                </c:pt>
                <c:pt idx="8">
                  <c:v>-2.9351851851851745</c:v>
                </c:pt>
                <c:pt idx="9">
                  <c:v>5.4212962962962976</c:v>
                </c:pt>
                <c:pt idx="10">
                  <c:v>38.166666666666664</c:v>
                </c:pt>
                <c:pt idx="11">
                  <c:v>7.785185185185207</c:v>
                </c:pt>
                <c:pt idx="12">
                  <c:v>-8</c:v>
                </c:pt>
                <c:pt idx="13">
                  <c:v>14.708148148148151</c:v>
                </c:pt>
                <c:pt idx="14">
                  <c:v>28.777777777777779</c:v>
                </c:pt>
                <c:pt idx="15">
                  <c:v>20.814814814814859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C26-4AD3-A469-FF87E8E381E1}"/>
            </c:ext>
          </c:extLst>
        </c:ser>
        <c:ser>
          <c:idx val="21"/>
          <c:order val="21"/>
          <c:tx>
            <c:v>Ripetizione 22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'2kr Unique Succ Mess v2'!$AG$397:$AG$412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v2'!$AF$397:$AF$412</c:f>
              <c:numCache>
                <c:formatCode>General</c:formatCode>
                <c:ptCount val="16"/>
                <c:pt idx="0">
                  <c:v>2.7259259259259365</c:v>
                </c:pt>
                <c:pt idx="1">
                  <c:v>-0.86777777777777776</c:v>
                </c:pt>
                <c:pt idx="2">
                  <c:v>2.629629629629457</c:v>
                </c:pt>
                <c:pt idx="3">
                  <c:v>11.418518518518541</c:v>
                </c:pt>
                <c:pt idx="4">
                  <c:v>8.2777777777777786</c:v>
                </c:pt>
                <c:pt idx="5">
                  <c:v>-2.349259259259262</c:v>
                </c:pt>
                <c:pt idx="6">
                  <c:v>18.722222222222221</c:v>
                </c:pt>
                <c:pt idx="7">
                  <c:v>33.333333333333336</c:v>
                </c:pt>
                <c:pt idx="8">
                  <c:v>0.84259259259260333</c:v>
                </c:pt>
                <c:pt idx="9">
                  <c:v>-0.49537037037036902</c:v>
                </c:pt>
                <c:pt idx="10">
                  <c:v>1.5</c:v>
                </c:pt>
                <c:pt idx="11">
                  <c:v>8.4518518518518739</c:v>
                </c:pt>
                <c:pt idx="12">
                  <c:v>3.1111111111111112</c:v>
                </c:pt>
                <c:pt idx="13">
                  <c:v>-1.4029629629629603</c:v>
                </c:pt>
                <c:pt idx="14">
                  <c:v>16.555555555555557</c:v>
                </c:pt>
                <c:pt idx="15">
                  <c:v>25.814814814814859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C26-4AD3-A469-FF87E8E381E1}"/>
            </c:ext>
          </c:extLst>
        </c:ser>
        <c:ser>
          <c:idx val="22"/>
          <c:order val="22"/>
          <c:tx>
            <c:v>Ripetizione 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'2kr Unique Succ Mess v2'!$AG$413:$AG$428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v2'!$AF$413:$AF$428</c:f>
              <c:numCache>
                <c:formatCode>General</c:formatCode>
                <c:ptCount val="16"/>
                <c:pt idx="0">
                  <c:v>4.3370370370370477</c:v>
                </c:pt>
                <c:pt idx="1">
                  <c:v>1.0211111111111111</c:v>
                </c:pt>
                <c:pt idx="2">
                  <c:v>23.185185185185013</c:v>
                </c:pt>
                <c:pt idx="3">
                  <c:v>-4.2481481481481262</c:v>
                </c:pt>
                <c:pt idx="4">
                  <c:v>11.611111111111111</c:v>
                </c:pt>
                <c:pt idx="5">
                  <c:v>3.3729629629629603</c:v>
                </c:pt>
                <c:pt idx="6">
                  <c:v>32.611111111111114</c:v>
                </c:pt>
                <c:pt idx="7">
                  <c:v>-9.4444444444444446</c:v>
                </c:pt>
                <c:pt idx="8">
                  <c:v>5.8425925925926032</c:v>
                </c:pt>
                <c:pt idx="9">
                  <c:v>1.3601851851851865</c:v>
                </c:pt>
                <c:pt idx="10">
                  <c:v>25.388888888888889</c:v>
                </c:pt>
                <c:pt idx="11">
                  <c:v>-3.7703703703703488</c:v>
                </c:pt>
                <c:pt idx="12">
                  <c:v>14.777777777777779</c:v>
                </c:pt>
                <c:pt idx="13">
                  <c:v>4.2081481481481511</c:v>
                </c:pt>
                <c:pt idx="14">
                  <c:v>34.333333333333336</c:v>
                </c:pt>
                <c:pt idx="15">
                  <c:v>-7.5185185185184755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C26-4AD3-A469-FF87E8E381E1}"/>
            </c:ext>
          </c:extLst>
        </c:ser>
        <c:ser>
          <c:idx val="23"/>
          <c:order val="23"/>
          <c:tx>
            <c:v>Ripetizione 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'2kr Unique Succ Mess v2'!$AG$429:$AG$444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v2'!$AF$429:$AF$444</c:f>
              <c:numCache>
                <c:formatCode>General</c:formatCode>
                <c:ptCount val="16"/>
                <c:pt idx="0">
                  <c:v>3.8370370370370477</c:v>
                </c:pt>
                <c:pt idx="1">
                  <c:v>-0.25666666666666665</c:v>
                </c:pt>
                <c:pt idx="2">
                  <c:v>5.9629629629627905</c:v>
                </c:pt>
                <c:pt idx="3">
                  <c:v>4.6962962962963175</c:v>
                </c:pt>
                <c:pt idx="4">
                  <c:v>6.6111111111111107</c:v>
                </c:pt>
                <c:pt idx="5">
                  <c:v>-0.79370370370370635</c:v>
                </c:pt>
                <c:pt idx="6">
                  <c:v>-25.722222222222221</c:v>
                </c:pt>
                <c:pt idx="7">
                  <c:v>5.5555555555555554</c:v>
                </c:pt>
                <c:pt idx="8">
                  <c:v>1.6759259259259367</c:v>
                </c:pt>
                <c:pt idx="9">
                  <c:v>-0.56759259259259121</c:v>
                </c:pt>
                <c:pt idx="10">
                  <c:v>6.5</c:v>
                </c:pt>
                <c:pt idx="11">
                  <c:v>2.3407407407407623</c:v>
                </c:pt>
                <c:pt idx="12">
                  <c:v>1.4444444444444444</c:v>
                </c:pt>
                <c:pt idx="13">
                  <c:v>-1.7362962962962936</c:v>
                </c:pt>
                <c:pt idx="14">
                  <c:v>-24.555555555555557</c:v>
                </c:pt>
                <c:pt idx="15">
                  <c:v>-0.2962962962962532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C26-4AD3-A469-FF87E8E381E1}"/>
            </c:ext>
          </c:extLst>
        </c:ser>
        <c:ser>
          <c:idx val="24"/>
          <c:order val="24"/>
          <c:tx>
            <c:v>Ripetizione 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'2kr Unique Succ Mess v2'!$AG$445:$AG$460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v2'!$AF$445:$AF$460</c:f>
              <c:numCache>
                <c:formatCode>General</c:formatCode>
                <c:ptCount val="16"/>
                <c:pt idx="0">
                  <c:v>14.503703703703714</c:v>
                </c:pt>
                <c:pt idx="1">
                  <c:v>-1.69</c:v>
                </c:pt>
                <c:pt idx="2">
                  <c:v>-0.70370370370387614</c:v>
                </c:pt>
                <c:pt idx="3">
                  <c:v>12.140740740740762</c:v>
                </c:pt>
                <c:pt idx="4">
                  <c:v>37.722222222222221</c:v>
                </c:pt>
                <c:pt idx="5">
                  <c:v>-4.515925925925929</c:v>
                </c:pt>
                <c:pt idx="6">
                  <c:v>-1.2777777777777777</c:v>
                </c:pt>
                <c:pt idx="7">
                  <c:v>33.333333333333336</c:v>
                </c:pt>
                <c:pt idx="8">
                  <c:v>13.342592592592604</c:v>
                </c:pt>
                <c:pt idx="9">
                  <c:v>-2.7009259259259246</c:v>
                </c:pt>
                <c:pt idx="10">
                  <c:v>0.3888888888888889</c:v>
                </c:pt>
                <c:pt idx="11">
                  <c:v>12.507407407407429</c:v>
                </c:pt>
                <c:pt idx="12">
                  <c:v>34.777777777777779</c:v>
                </c:pt>
                <c:pt idx="13">
                  <c:v>-7.1807407407407382</c:v>
                </c:pt>
                <c:pt idx="14">
                  <c:v>1.5555555555555556</c:v>
                </c:pt>
                <c:pt idx="15">
                  <c:v>34.703703703703745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C26-4AD3-A469-FF87E8E381E1}"/>
            </c:ext>
          </c:extLst>
        </c:ser>
        <c:ser>
          <c:idx val="25"/>
          <c:order val="25"/>
          <c:tx>
            <c:v>Ripetizione 26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'2kr Unique Succ Mess v2'!$AG$461:$AG$476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v2'!$AF$461:$AF$476</c:f>
              <c:numCache>
                <c:formatCode>General</c:formatCode>
                <c:ptCount val="16"/>
                <c:pt idx="0">
                  <c:v>-13.385185185185174</c:v>
                </c:pt>
                <c:pt idx="1">
                  <c:v>-2.5344444444444445</c:v>
                </c:pt>
                <c:pt idx="2">
                  <c:v>-22.370370370370544</c:v>
                </c:pt>
                <c:pt idx="3">
                  <c:v>-30.692592592592572</c:v>
                </c:pt>
                <c:pt idx="4">
                  <c:v>-36.166666666666664</c:v>
                </c:pt>
                <c:pt idx="5">
                  <c:v>-7.0714814814814844</c:v>
                </c:pt>
                <c:pt idx="6">
                  <c:v>-46.277777777777779</c:v>
                </c:pt>
                <c:pt idx="7">
                  <c:v>-80</c:v>
                </c:pt>
                <c:pt idx="8">
                  <c:v>-17.435185185185173</c:v>
                </c:pt>
                <c:pt idx="9">
                  <c:v>-2.9842592592592578</c:v>
                </c:pt>
                <c:pt idx="10">
                  <c:v>-23.5</c:v>
                </c:pt>
                <c:pt idx="11">
                  <c:v>-31.770370370370348</c:v>
                </c:pt>
                <c:pt idx="12">
                  <c:v>-46.888888888888886</c:v>
                </c:pt>
                <c:pt idx="13">
                  <c:v>-8.4029629629629596</c:v>
                </c:pt>
                <c:pt idx="14">
                  <c:v>-46.777777777777779</c:v>
                </c:pt>
                <c:pt idx="15">
                  <c:v>-82.518518518518476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C26-4AD3-A469-FF87E8E381E1}"/>
            </c:ext>
          </c:extLst>
        </c:ser>
        <c:ser>
          <c:idx val="26"/>
          <c:order val="26"/>
          <c:tx>
            <c:v>Ripetizione 27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'2kr Unique Succ Mess v2'!$AG$477:$AG$492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v2'!$AF$477:$AF$492</c:f>
              <c:numCache>
                <c:formatCode>General</c:formatCode>
                <c:ptCount val="16"/>
                <c:pt idx="0">
                  <c:v>20.281481481481492</c:v>
                </c:pt>
                <c:pt idx="1">
                  <c:v>10.143333333333333</c:v>
                </c:pt>
                <c:pt idx="2">
                  <c:v>4.2962962962961235</c:v>
                </c:pt>
                <c:pt idx="3">
                  <c:v>-1.1925925925925711</c:v>
                </c:pt>
                <c:pt idx="4">
                  <c:v>54.388888888888886</c:v>
                </c:pt>
                <c:pt idx="5">
                  <c:v>26.817407407407405</c:v>
                </c:pt>
                <c:pt idx="6">
                  <c:v>8.7222222222222214</c:v>
                </c:pt>
                <c:pt idx="7">
                  <c:v>-6.666666666666667</c:v>
                </c:pt>
                <c:pt idx="8">
                  <c:v>19.620370370370381</c:v>
                </c:pt>
                <c:pt idx="9">
                  <c:v>9.382407407407408</c:v>
                </c:pt>
                <c:pt idx="10">
                  <c:v>1.5</c:v>
                </c:pt>
                <c:pt idx="11">
                  <c:v>0.61851851851854012</c:v>
                </c:pt>
                <c:pt idx="12">
                  <c:v>52.555555555555557</c:v>
                </c:pt>
                <c:pt idx="13">
                  <c:v>24.930370370370373</c:v>
                </c:pt>
                <c:pt idx="14">
                  <c:v>7.666666666666667</c:v>
                </c:pt>
                <c:pt idx="15">
                  <c:v>-3.0740740740740309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C26-4AD3-A469-FF87E8E381E1}"/>
            </c:ext>
          </c:extLst>
        </c:ser>
        <c:ser>
          <c:idx val="27"/>
          <c:order val="27"/>
          <c:tx>
            <c:v>Ripetizione 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'2kr Unique Succ Mess v2'!$AG$493:$AG$508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v2'!$AF$493:$AF$508</c:f>
              <c:numCache>
                <c:formatCode>General</c:formatCode>
                <c:ptCount val="16"/>
                <c:pt idx="0">
                  <c:v>-17.996296296296286</c:v>
                </c:pt>
                <c:pt idx="1">
                  <c:v>5.2488888888888887</c:v>
                </c:pt>
                <c:pt idx="2">
                  <c:v>22.629629629629456</c:v>
                </c:pt>
                <c:pt idx="3">
                  <c:v>-21.748148148148125</c:v>
                </c:pt>
                <c:pt idx="4">
                  <c:v>-48.388888888888886</c:v>
                </c:pt>
                <c:pt idx="5">
                  <c:v>13.817407407407405</c:v>
                </c:pt>
                <c:pt idx="6">
                  <c:v>14.833333333333334</c:v>
                </c:pt>
                <c:pt idx="7">
                  <c:v>-58.333333333333336</c:v>
                </c:pt>
                <c:pt idx="8">
                  <c:v>-17.49074074074073</c:v>
                </c:pt>
                <c:pt idx="9">
                  <c:v>4.5379629629629648</c:v>
                </c:pt>
                <c:pt idx="10">
                  <c:v>24.277777777777779</c:v>
                </c:pt>
                <c:pt idx="11">
                  <c:v>-21.159259259259237</c:v>
                </c:pt>
                <c:pt idx="12">
                  <c:v>-46.888888888888886</c:v>
                </c:pt>
                <c:pt idx="13">
                  <c:v>11.930370370370373</c:v>
                </c:pt>
                <c:pt idx="14">
                  <c:v>15.444444444444445</c:v>
                </c:pt>
                <c:pt idx="15">
                  <c:v>-56.962962962962919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C26-4AD3-A469-FF87E8E381E1}"/>
            </c:ext>
          </c:extLst>
        </c:ser>
        <c:ser>
          <c:idx val="28"/>
          <c:order val="28"/>
          <c:tx>
            <c:v>Ripetizione 29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'2kr Unique Succ Mess v2'!$AG$509:$AG$524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v2'!$AF$509:$AF$524</c:f>
              <c:numCache>
                <c:formatCode>General</c:formatCode>
                <c:ptCount val="16"/>
                <c:pt idx="0">
                  <c:v>0.44814814814815895</c:v>
                </c:pt>
                <c:pt idx="1">
                  <c:v>0.79333333333333333</c:v>
                </c:pt>
                <c:pt idx="2">
                  <c:v>-47.370370370370544</c:v>
                </c:pt>
                <c:pt idx="3">
                  <c:v>-11.081481481481459</c:v>
                </c:pt>
                <c:pt idx="4">
                  <c:v>2.1666666666666665</c:v>
                </c:pt>
                <c:pt idx="5">
                  <c:v>2.150740740740738</c:v>
                </c:pt>
                <c:pt idx="6">
                  <c:v>-80.166666666666671</c:v>
                </c:pt>
                <c:pt idx="7">
                  <c:v>-28.333333333333332</c:v>
                </c:pt>
                <c:pt idx="8">
                  <c:v>9.2592592592700383E-3</c:v>
                </c:pt>
                <c:pt idx="9">
                  <c:v>1.6212962962962976</c:v>
                </c:pt>
                <c:pt idx="10">
                  <c:v>-45.722222222222221</c:v>
                </c:pt>
                <c:pt idx="11">
                  <c:v>-11.214814814814794</c:v>
                </c:pt>
                <c:pt idx="12">
                  <c:v>0.33333333333333331</c:v>
                </c:pt>
                <c:pt idx="13">
                  <c:v>4.3192592592592618</c:v>
                </c:pt>
                <c:pt idx="14">
                  <c:v>-78.444444444444443</c:v>
                </c:pt>
                <c:pt idx="15">
                  <c:v>-28.629629629629587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C26-4AD3-A469-FF87E8E381E1}"/>
            </c:ext>
          </c:extLst>
        </c:ser>
        <c:ser>
          <c:idx val="29"/>
          <c:order val="29"/>
          <c:tx>
            <c:v>Ripetizione 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'2kr Unique Succ Mess v2'!$AG$525:$AG$540</c:f>
              <c:numCache>
                <c:formatCode>0.0000</c:formatCode>
                <c:ptCount val="16"/>
                <c:pt idx="0">
                  <c:v>257.77407407407406</c:v>
                </c:pt>
                <c:pt idx="1">
                  <c:v>26.567777777777778</c:v>
                </c:pt>
                <c:pt idx="2">
                  <c:v>2344.5925925925926</c:v>
                </c:pt>
                <c:pt idx="3">
                  <c:v>293.19259259259258</c:v>
                </c:pt>
                <c:pt idx="4">
                  <c:v>680.61111111111109</c:v>
                </c:pt>
                <c:pt idx="5">
                  <c:v>70.793703703703713</c:v>
                </c:pt>
                <c:pt idx="6">
                  <c:v>4406.833333333333</c:v>
                </c:pt>
                <c:pt idx="7">
                  <c:v>772.77777777777783</c:v>
                </c:pt>
                <c:pt idx="8">
                  <c:v>257.43518518518516</c:v>
                </c:pt>
                <c:pt idx="9">
                  <c:v>26.684259259259257</c:v>
                </c:pt>
                <c:pt idx="10">
                  <c:v>2345.1666666666665</c:v>
                </c:pt>
                <c:pt idx="11">
                  <c:v>293.3259259259259</c:v>
                </c:pt>
                <c:pt idx="12">
                  <c:v>679.66666666666663</c:v>
                </c:pt>
                <c:pt idx="13">
                  <c:v>71.125185185185188</c:v>
                </c:pt>
                <c:pt idx="14">
                  <c:v>4407.333333333333</c:v>
                </c:pt>
                <c:pt idx="15">
                  <c:v>773.07407407407402</c:v>
                </c:pt>
              </c:numCache>
            </c:numRef>
          </c:xVal>
          <c:yVal>
            <c:numRef>
              <c:f>'2kr Unique Succ Mess v2'!$AF$525:$AF$540</c:f>
              <c:numCache>
                <c:formatCode>General</c:formatCode>
                <c:ptCount val="16"/>
                <c:pt idx="0">
                  <c:v>2.8925925925926035</c:v>
                </c:pt>
                <c:pt idx="1">
                  <c:v>0.93222222222222217</c:v>
                </c:pt>
                <c:pt idx="2">
                  <c:v>-0.70370370370387614</c:v>
                </c:pt>
                <c:pt idx="3">
                  <c:v>24.696296296296318</c:v>
                </c:pt>
                <c:pt idx="4">
                  <c:v>8.8333333333333339</c:v>
                </c:pt>
                <c:pt idx="5">
                  <c:v>2.2618518518518491</c:v>
                </c:pt>
                <c:pt idx="6">
                  <c:v>34.277777777777779</c:v>
                </c:pt>
                <c:pt idx="7">
                  <c:v>65</c:v>
                </c:pt>
                <c:pt idx="8">
                  <c:v>3.898148148148159</c:v>
                </c:pt>
                <c:pt idx="9">
                  <c:v>1.9990740740740753</c:v>
                </c:pt>
                <c:pt idx="10">
                  <c:v>2.0555555555555554</c:v>
                </c:pt>
                <c:pt idx="11">
                  <c:v>24.174074074074095</c:v>
                </c:pt>
                <c:pt idx="12">
                  <c:v>11.444444444444445</c:v>
                </c:pt>
                <c:pt idx="13">
                  <c:v>5.0970370370370395</c:v>
                </c:pt>
                <c:pt idx="14">
                  <c:v>34.333333333333336</c:v>
                </c:pt>
                <c:pt idx="15">
                  <c:v>63.592592592592638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C26-4AD3-A469-FF87E8E3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806752"/>
        <c:axId val="627808192"/>
      </c:scatterChart>
      <c:valAx>
        <c:axId val="627806752"/>
        <c:scaling>
          <c:orientation val="minMax"/>
          <c:min val="-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808192"/>
        <c:crosses val="autoZero"/>
        <c:crossBetween val="midCat"/>
      </c:valAx>
      <c:valAx>
        <c:axId val="627808192"/>
        <c:scaling>
          <c:orientation val="minMax"/>
          <c:max val="12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80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422420849388794"/>
          <c:y val="7.1985668724114993E-2"/>
          <c:w val="0.1027043024000146"/>
          <c:h val="0.883267448137881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Variation</a:t>
            </a:r>
          </a:p>
        </c:rich>
      </c:tx>
      <c:layout>
        <c:manualLayout>
          <c:xMode val="edge"/>
          <c:yMode val="edge"/>
          <c:x val="0.6124011602930054"/>
          <c:y val="5.9853000920892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1.6578021650546445E-2"/>
          <c:y val="9.5334218620946723E-2"/>
          <c:w val="0.96829236932149421"/>
          <c:h val="0.77100620371284001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93-4C5B-8AA4-8E10375E9C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93-4C5B-8AA4-8E10375E9C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93-4C5B-8AA4-8E10375E9C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893-4C5B-8AA4-8E10375E9C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93-4C5B-8AA4-8E10375E9C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93-4C5B-8AA4-8E10375E9C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893-4C5B-8AA4-8E10375E9C5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893-4C5B-8AA4-8E10375E9C5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893-4C5B-8AA4-8E10375E9C5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893-4C5B-8AA4-8E10375E9C5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893-4C5B-8AA4-8E10375E9C5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893-4C5B-8AA4-8E10375E9C5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893-4C5B-8AA4-8E10375E9C5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893-4C5B-8AA4-8E10375E9C5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893-4C5B-8AA4-8E10375E9C5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893-4C5B-8AA4-8E10375E9C5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893-4C5B-8AA4-8E10375E9C58}"/>
              </c:ext>
            </c:extLst>
          </c:dPt>
          <c:dLbls>
            <c:dLbl>
              <c:idx val="5"/>
              <c:layout>
                <c:manualLayout>
                  <c:x val="-6.4841619421269845E-3"/>
                  <c:y val="-0.1030693075451602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893-4C5B-8AA4-8E10375E9C5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893-4C5B-8AA4-8E10375E9C58}"/>
                </c:ext>
              </c:extLst>
            </c:dLbl>
            <c:dLbl>
              <c:idx val="7"/>
              <c:layout>
                <c:manualLayout>
                  <c:x val="1.2042015035378297E-2"/>
                  <c:y val="-5.7597554216413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893-4C5B-8AA4-8E10375E9C5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893-4C5B-8AA4-8E10375E9C5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893-4C5B-8AA4-8E10375E9C58}"/>
                </c:ext>
              </c:extLst>
            </c:dLbl>
            <c:dLbl>
              <c:idx val="10"/>
              <c:layout>
                <c:manualLayout>
                  <c:x val="4.4678934137894498E-2"/>
                  <c:y val="-0.1346076731420848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893-4C5B-8AA4-8E10375E9C58}"/>
                </c:ext>
              </c:extLst>
            </c:dLbl>
            <c:dLbl>
              <c:idx val="11"/>
              <c:layout>
                <c:manualLayout>
                  <c:x val="4.8386873255421275E-3"/>
                  <c:y val="-0.146559876870607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893-4C5B-8AA4-8E10375E9C58}"/>
                </c:ext>
              </c:extLst>
            </c:dLbl>
            <c:dLbl>
              <c:idx val="12"/>
              <c:layout>
                <c:manualLayout>
                  <c:x val="5.9822557152161913E-2"/>
                  <c:y val="-0.1512349937246593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893-4C5B-8AA4-8E10375E9C58}"/>
                </c:ext>
              </c:extLst>
            </c:dLbl>
            <c:dLbl>
              <c:idx val="13"/>
              <c:layout>
                <c:manualLayout>
                  <c:x val="0.12240019022153369"/>
                  <c:y val="-7.007042034995836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893-4C5B-8AA4-8E10375E9C58}"/>
                </c:ext>
              </c:extLst>
            </c:dLbl>
            <c:dLbl>
              <c:idx val="14"/>
              <c:layout>
                <c:manualLayout>
                  <c:x val="0.13197698377792497"/>
                  <c:y val="4.85125127285103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893-4C5B-8AA4-8E10375E9C58}"/>
                </c:ext>
              </c:extLst>
            </c:dLbl>
            <c:dLbl>
              <c:idx val="15"/>
              <c:layout>
                <c:manualLayout>
                  <c:x val="1.7295071279184903E-2"/>
                  <c:y val="8.973844876138985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893-4C5B-8AA4-8E10375E9C58}"/>
                </c:ext>
              </c:extLst>
            </c:dLbl>
            <c:dLbl>
              <c:idx val="16"/>
              <c:layout>
                <c:manualLayout>
                  <c:x val="1.68866832527007E-2"/>
                  <c:y val="4.391019841915838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893-4C5B-8AA4-8E10375E9C58}"/>
                </c:ext>
              </c:extLst>
            </c:dLbl>
            <c:numFmt formatCode="0.0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'2kr Unique Succ Mess v2'!$D$33:$S$33</c:f>
              <c:strCache>
                <c:ptCount val="16"/>
                <c:pt idx="0">
                  <c:v>H</c:v>
                </c:pt>
                <c:pt idx="1">
                  <c:v>D</c:v>
                </c:pt>
                <c:pt idx="2">
                  <c:v>Psucc</c:v>
                </c:pt>
                <c:pt idx="3">
                  <c:v>Vmax</c:v>
                </c:pt>
                <c:pt idx="4">
                  <c:v> H + D</c:v>
                </c:pt>
                <c:pt idx="5">
                  <c:v>H + Psucc</c:v>
                </c:pt>
                <c:pt idx="6">
                  <c:v>H + Vmax</c:v>
                </c:pt>
                <c:pt idx="7">
                  <c:v>D + Psucc</c:v>
                </c:pt>
                <c:pt idx="8">
                  <c:v>D+ Vmax</c:v>
                </c:pt>
                <c:pt idx="9">
                  <c:v>Psucc + Vmax</c:v>
                </c:pt>
                <c:pt idx="10">
                  <c:v>H + D + Psucc</c:v>
                </c:pt>
                <c:pt idx="11">
                  <c:v>H + D + Vmax</c:v>
                </c:pt>
                <c:pt idx="12">
                  <c:v>H + Psucc + Vmax</c:v>
                </c:pt>
                <c:pt idx="13">
                  <c:v>D + Psucc + Vmax</c:v>
                </c:pt>
                <c:pt idx="14">
                  <c:v>All</c:v>
                </c:pt>
                <c:pt idx="15">
                  <c:v>Error Variation</c:v>
                </c:pt>
              </c:strCache>
            </c:strRef>
          </c:cat>
          <c:val>
            <c:numRef>
              <c:f>'2kr Unique Succ Mess v2'!$D$32:$S$32</c:f>
              <c:numCache>
                <c:formatCode>0.000%</c:formatCode>
                <c:ptCount val="16"/>
                <c:pt idx="0">
                  <c:v>0.32551117777874949</c:v>
                </c:pt>
                <c:pt idx="1">
                  <c:v>0.35164203555781315</c:v>
                </c:pt>
                <c:pt idx="2">
                  <c:v>6.9190913796715006E-2</c:v>
                </c:pt>
                <c:pt idx="3" formatCode="0.00000%">
                  <c:v>8.5350596588131855E-10</c:v>
                </c:pt>
                <c:pt idx="4">
                  <c:v>0.17946466993664822</c:v>
                </c:pt>
                <c:pt idx="5">
                  <c:v>2.9384572855610077E-2</c:v>
                </c:pt>
                <c:pt idx="6">
                  <c:v>2.2571530910379828E-9</c:v>
                </c:pt>
                <c:pt idx="7">
                  <c:v>3.2909223419263521E-2</c:v>
                </c:pt>
                <c:pt idx="8">
                  <c:v>1.0454620370366368E-8</c:v>
                </c:pt>
                <c:pt idx="9">
                  <c:v>1.7389014339598247E-10</c:v>
                </c:pt>
                <c:pt idx="10">
                  <c:v>1.1086023422597008E-2</c:v>
                </c:pt>
                <c:pt idx="11">
                  <c:v>1.0784956736166333E-8</c:v>
                </c:pt>
                <c:pt idx="12">
                  <c:v>2.1372588167224087E-9</c:v>
                </c:pt>
                <c:pt idx="13">
                  <c:v>4.3923495826173295E-10</c:v>
                </c:pt>
                <c:pt idx="14">
                  <c:v>6.5062328689414809E-10</c:v>
                </c:pt>
                <c:pt idx="15" formatCode="0.0000%">
                  <c:v>8.1135548136040774E-4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893-4C5B-8AA4-8E10375E9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qi</a:t>
            </a:r>
            <a:r>
              <a:rPr lang="it-IT" baseline="0"/>
              <a:t> confidence intervals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'2kr Unique Succ Mess v2'!$C$35:$R$35</c:f>
                <c:numCache>
                  <c:formatCode>General</c:formatCode>
                  <c:ptCount val="16"/>
                  <c:pt idx="0">
                    <c:v>2.5975328141523164</c:v>
                  </c:pt>
                  <c:pt idx="1">
                    <c:v>2.5975328141523164</c:v>
                  </c:pt>
                  <c:pt idx="2">
                    <c:v>2.5975328141523164</c:v>
                  </c:pt>
                  <c:pt idx="3">
                    <c:v>2.5975328141523164</c:v>
                  </c:pt>
                  <c:pt idx="4">
                    <c:v>2.5975328141523164</c:v>
                  </c:pt>
                  <c:pt idx="5">
                    <c:v>2.5975328141523164</c:v>
                  </c:pt>
                  <c:pt idx="6">
                    <c:v>2.5975328141523164</c:v>
                  </c:pt>
                  <c:pt idx="7">
                    <c:v>2.5975328141523164</c:v>
                  </c:pt>
                  <c:pt idx="8">
                    <c:v>2.5975328141523164</c:v>
                  </c:pt>
                  <c:pt idx="9">
                    <c:v>2.5975328141523164</c:v>
                  </c:pt>
                  <c:pt idx="10">
                    <c:v>2.5975328141523164</c:v>
                  </c:pt>
                  <c:pt idx="11">
                    <c:v>2.5975328141523164</c:v>
                  </c:pt>
                  <c:pt idx="12">
                    <c:v>2.5975328141523164</c:v>
                  </c:pt>
                  <c:pt idx="13">
                    <c:v>2.5975328141523164</c:v>
                  </c:pt>
                  <c:pt idx="14">
                    <c:v>2.5975328141523164</c:v>
                  </c:pt>
                  <c:pt idx="15">
                    <c:v>2.5975328141523164</c:v>
                  </c:pt>
                </c:numCache>
              </c:numRef>
            </c:plus>
            <c:minus>
              <c:numRef>
                <c:f>'2kr Unique Succ Mess v2'!$C$36:$R$36</c:f>
                <c:numCache>
                  <c:formatCode>General</c:formatCode>
                  <c:ptCount val="16"/>
                  <c:pt idx="0">
                    <c:v>2.5975328141523164</c:v>
                  </c:pt>
                  <c:pt idx="1">
                    <c:v>2.5975328141523164</c:v>
                  </c:pt>
                  <c:pt idx="2">
                    <c:v>2.5975328141523164</c:v>
                  </c:pt>
                  <c:pt idx="3">
                    <c:v>2.5975328141523164</c:v>
                  </c:pt>
                  <c:pt idx="4">
                    <c:v>2.5975328141523164</c:v>
                  </c:pt>
                  <c:pt idx="5">
                    <c:v>2.5975328141523164</c:v>
                  </c:pt>
                  <c:pt idx="6">
                    <c:v>2.5975328141523164</c:v>
                  </c:pt>
                  <c:pt idx="7">
                    <c:v>2.5975328141523164</c:v>
                  </c:pt>
                  <c:pt idx="8">
                    <c:v>2.5975328141523164</c:v>
                  </c:pt>
                  <c:pt idx="9">
                    <c:v>2.5975328141523164</c:v>
                  </c:pt>
                  <c:pt idx="10">
                    <c:v>2.5975328141523164</c:v>
                  </c:pt>
                  <c:pt idx="11">
                    <c:v>2.5975328141523164</c:v>
                  </c:pt>
                  <c:pt idx="12">
                    <c:v>2.5975328141523164</c:v>
                  </c:pt>
                  <c:pt idx="13">
                    <c:v>2.5975328141523164</c:v>
                  </c:pt>
                  <c:pt idx="14">
                    <c:v>2.5975328141523164</c:v>
                  </c:pt>
                  <c:pt idx="15">
                    <c:v>2.5975328141523164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'2kr Unique Succ Mess v2'!$C$30:$R$30</c:f>
              <c:numCache>
                <c:formatCode>0.0000</c:formatCode>
                <c:ptCount val="16"/>
                <c:pt idx="0">
                  <c:v>590.23180864197514</c:v>
                </c:pt>
                <c:pt idx="1">
                  <c:v>-435.06238888888885</c:v>
                </c:pt>
                <c:pt idx="2">
                  <c:v>452.18794444444455</c:v>
                </c:pt>
                <c:pt idx="3">
                  <c:v>200.58253703703707</c:v>
                </c:pt>
                <c:pt idx="4">
                  <c:v>2.2277777777681727E-2</c:v>
                </c:pt>
                <c:pt idx="5">
                  <c:v>-323.04131481481483</c:v>
                </c:pt>
                <c:pt idx="6">
                  <c:v>-130.71585802469141</c:v>
                </c:pt>
                <c:pt idx="7">
                  <c:v>3.6228395061762814E-2</c:v>
                </c:pt>
                <c:pt idx="8">
                  <c:v>138.33351234567908</c:v>
                </c:pt>
                <c:pt idx="9">
                  <c:v>7.7969135802447909E-2</c:v>
                </c:pt>
                <c:pt idx="10">
                  <c:v>-1.0055555555508515E-2</c:v>
                </c:pt>
                <c:pt idx="11">
                  <c:v>-80.289080246913656</c:v>
                </c:pt>
                <c:pt idx="12">
                  <c:v>-7.919135802466902E-2</c:v>
                </c:pt>
                <c:pt idx="13">
                  <c:v>3.5253086419716813E-2</c:v>
                </c:pt>
                <c:pt idx="14">
                  <c:v>1.5981481481507367E-2</c:v>
                </c:pt>
                <c:pt idx="15">
                  <c:v>-1.9450617283954821E-2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4-4711-9C3D-2ED34030F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758352"/>
        <c:axId val="377756552"/>
      </c:barChart>
      <c:catAx>
        <c:axId val="37775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7756552"/>
        <c:crosses val="autoZero"/>
        <c:auto val="1"/>
        <c:lblAlgn val="ctr"/>
        <c:lblOffset val="100"/>
        <c:noMultiLvlLbl val="0"/>
      </c:catAx>
      <c:valAx>
        <c:axId val="37775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775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Average number of duplicates generated per message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184751980186453"/>
          <c:y val="0.11512972798821307"/>
          <c:w val="0.85778592957779387"/>
          <c:h val="0.745873126087710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'AVG Analisi Alternativa'!$AK$3:$AK$11</c:f>
                <c:numCache>
                  <c:formatCode>General</c:formatCode>
                  <c:ptCount val="9"/>
                  <c:pt idx="0">
                    <c:v>7.6137150023275089E-4</c:v>
                  </c:pt>
                  <c:pt idx="1">
                    <c:v>4.6353806932887811E-3</c:v>
                  </c:pt>
                  <c:pt idx="2">
                    <c:v>1.2322738817803734E-2</c:v>
                  </c:pt>
                  <c:pt idx="3">
                    <c:v>1.3392659625773666E-4</c:v>
                  </c:pt>
                  <c:pt idx="4">
                    <c:v>1.1875952454308252E-3</c:v>
                  </c:pt>
                  <c:pt idx="5">
                    <c:v>3.0237416275234181E-3</c:v>
                  </c:pt>
                  <c:pt idx="6">
                    <c:v>1.4204849568575595E-5</c:v>
                  </c:pt>
                  <c:pt idx="7">
                    <c:v>2.5896899797193972E-4</c:v>
                  </c:pt>
                  <c:pt idx="8">
                    <c:v>1.1875952454308259E-3</c:v>
                  </c:pt>
                </c:numCache>
              </c:numRef>
            </c:plus>
            <c:minus>
              <c:numRef>
                <c:f>'AVG Analisi Alternativa'!$AL$3:$AL$11</c:f>
                <c:numCache>
                  <c:formatCode>General</c:formatCode>
                  <c:ptCount val="9"/>
                  <c:pt idx="0">
                    <c:v>7.6137150023275089E-4</c:v>
                  </c:pt>
                  <c:pt idx="1">
                    <c:v>4.6353806932887811E-3</c:v>
                  </c:pt>
                  <c:pt idx="2">
                    <c:v>1.2322738817803734E-2</c:v>
                  </c:pt>
                  <c:pt idx="3">
                    <c:v>1.3392659625773666E-4</c:v>
                  </c:pt>
                  <c:pt idx="4">
                    <c:v>1.1875952454308252E-3</c:v>
                  </c:pt>
                  <c:pt idx="5">
                    <c:v>3.0237416275234181E-3</c:v>
                  </c:pt>
                  <c:pt idx="6">
                    <c:v>1.4204849568575595E-5</c:v>
                  </c:pt>
                  <c:pt idx="7">
                    <c:v>2.5896899797193972E-4</c:v>
                  </c:pt>
                  <c:pt idx="8">
                    <c:v>1.1875952454308259E-3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'AVG Analisi Alternativa'!$AG$3:$AG$11</c:f>
              <c:numCache>
                <c:formatCode>0.00E+00</c:formatCode>
                <c:ptCount val="9"/>
                <c:pt idx="0">
                  <c:v>3.5131999999999997E-3</c:v>
                </c:pt>
                <c:pt idx="1">
                  <c:v>0.10337933333333332</c:v>
                </c:pt>
                <c:pt idx="2">
                  <c:v>0.96218000000000015</c:v>
                </c:pt>
                <c:pt idx="3">
                  <c:v>1.3883333333333336E-4</c:v>
                </c:pt>
                <c:pt idx="4">
                  <c:v>4.7422333333333325E-3</c:v>
                </c:pt>
                <c:pt idx="5">
                  <c:v>4.7765666666666665E-2</c:v>
                </c:pt>
                <c:pt idx="6">
                  <c:v>5.6000000000000006E-6</c:v>
                </c:pt>
                <c:pt idx="7">
                  <c:v>3.8463333333333332E-4</c:v>
                </c:pt>
                <c:pt idx="8">
                  <c:v>4.7422333333333334E-3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7-4A57-B2EA-1B305543B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34643024"/>
        <c:axId val="634644824"/>
      </c:barChart>
      <c:catAx>
        <c:axId val="63464302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Configuration</a:t>
                </a:r>
              </a:p>
            </c:rich>
          </c:tx>
          <c:layout>
            <c:manualLayout>
              <c:xMode val="edge"/>
              <c:yMode val="edge"/>
              <c:x val="0.44134442393513867"/>
              <c:y val="0.91805634286166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high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4644824"/>
        <c:crosses val="autoZero"/>
        <c:auto val="1"/>
        <c:lblAlgn val="ctr"/>
        <c:lblOffset val="100"/>
        <c:noMultiLvlLbl val="0"/>
      </c:catAx>
      <c:valAx>
        <c:axId val="634644824"/>
        <c:scaling>
          <c:logBase val="10"/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464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Rate of Unique Successful Received Messages</a:t>
            </a:r>
          </a:p>
        </c:rich>
      </c:tx>
      <c:layout>
        <c:manualLayout>
          <c:xMode val="edge"/>
          <c:yMode val="edge"/>
          <c:x val="0.26928423652925731"/>
          <c:y val="3.3107599699021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6763563378107149"/>
          <c:y val="0.16294340948887484"/>
          <c:w val="0.79903103288559518"/>
          <c:h val="0.735142197521964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'AVG Analisi Alternativa'!$AI$25:$AI$33</c:f>
                <c:numCache>
                  <c:formatCode>General</c:formatCode>
                  <c:ptCount val="9"/>
                  <c:pt idx="0">
                    <c:v>14.686059674614349</c:v>
                  </c:pt>
                  <c:pt idx="1">
                    <c:v>25.368973045302887</c:v>
                  </c:pt>
                  <c:pt idx="2">
                    <c:v>21.373194985803853</c:v>
                  </c:pt>
                  <c:pt idx="3">
                    <c:v>8.2008940260709835</c:v>
                  </c:pt>
                  <c:pt idx="4">
                    <c:v>16.346886340133896</c:v>
                  </c:pt>
                  <c:pt idx="5">
                    <c:v>29.496451940400402</c:v>
                  </c:pt>
                  <c:pt idx="6">
                    <c:v>5.8198182044787803</c:v>
                  </c:pt>
                  <c:pt idx="7">
                    <c:v>11.648492765783839</c:v>
                  </c:pt>
                  <c:pt idx="8">
                    <c:v>21.564991456377836</c:v>
                  </c:pt>
                </c:numCache>
              </c:numRef>
            </c:plus>
            <c:minus>
              <c:numRef>
                <c:f>'AVG Analisi Alternativa'!$AJ$25:$AJ$33</c:f>
                <c:numCache>
                  <c:formatCode>General</c:formatCode>
                  <c:ptCount val="9"/>
                  <c:pt idx="0">
                    <c:v>14.686059674614349</c:v>
                  </c:pt>
                  <c:pt idx="1">
                    <c:v>25.368973045302887</c:v>
                  </c:pt>
                  <c:pt idx="2">
                    <c:v>21.373194985803853</c:v>
                  </c:pt>
                  <c:pt idx="3">
                    <c:v>8.2008940260709835</c:v>
                  </c:pt>
                  <c:pt idx="4">
                    <c:v>16.346886340133896</c:v>
                  </c:pt>
                  <c:pt idx="5">
                    <c:v>29.496451940400402</c:v>
                  </c:pt>
                  <c:pt idx="6">
                    <c:v>5.8198182044787803</c:v>
                  </c:pt>
                  <c:pt idx="7">
                    <c:v>11.648492765783839</c:v>
                  </c:pt>
                  <c:pt idx="8">
                    <c:v>21.564991456377836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'AVG Analisi Alternativa'!$AG$25:$AG$33</c:f>
              <c:numCache>
                <c:formatCode>0</c:formatCode>
                <c:ptCount val="9"/>
                <c:pt idx="0">
                  <c:v>681.01851851851836</c:v>
                </c:pt>
                <c:pt idx="1">
                  <c:v>2393.9444444444439</c:v>
                </c:pt>
                <c:pt idx="2">
                  <c:v>4406.6111111111104</c:v>
                </c:pt>
                <c:pt idx="3">
                  <c:v>176.82407407407408</c:v>
                </c:pt>
                <c:pt idx="4">
                  <c:v>686.75925925925935</c:v>
                </c:pt>
                <c:pt idx="5">
                  <c:v>1825.648148148148</c:v>
                </c:pt>
                <c:pt idx="6">
                  <c:v>71.118333333333339</c:v>
                </c:pt>
                <c:pt idx="7">
                  <c:v>275.99629629629635</c:v>
                </c:pt>
                <c:pt idx="8">
                  <c:v>772.8333333333336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A-4039-8643-7314E2CAD7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32542040"/>
        <c:axId val="632542760"/>
      </c:barChart>
      <c:catAx>
        <c:axId val="632542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542760"/>
        <c:crosses val="autoZero"/>
        <c:auto val="1"/>
        <c:lblAlgn val="ctr"/>
        <c:lblOffset val="100"/>
        <c:noMultiLvlLbl val="0"/>
      </c:catAx>
      <c:valAx>
        <c:axId val="632542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54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79830281950952"/>
          <c:y val="4.1844977090099697E-2"/>
          <c:w val="0.83899495998582996"/>
          <c:h val="0.84408908642730907"/>
        </c:manualLayout>
      </c:layout>
      <c:scatterChart>
        <c:scatterStyle val="lineMarker"/>
        <c:varyColors val="0"/>
        <c:ser>
          <c:idx val="0"/>
          <c:order val="0"/>
          <c:tx>
            <c:v>D = 50m</c:v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'AVG Analisi Alternativa'!$AH$36:$AH$38</c:f>
              <c:numCache>
                <c:formatCode>0</c:formatCode>
                <c:ptCount val="3"/>
                <c:pt idx="0">
                  <c:v>2500</c:v>
                </c:pt>
                <c:pt idx="1">
                  <c:v>5000</c:v>
                </c:pt>
                <c:pt idx="2">
                  <c:v>8000</c:v>
                </c:pt>
              </c:numCache>
            </c:numRef>
          </c:xVal>
          <c:yVal>
            <c:numRef>
              <c:f>'AVG Analisi Alternativa'!$AI$36:$AI$38</c:f>
              <c:numCache>
                <c:formatCode>0.00E+00</c:formatCode>
                <c:ptCount val="3"/>
                <c:pt idx="0">
                  <c:v>3.5131999999999997E-3</c:v>
                </c:pt>
                <c:pt idx="1">
                  <c:v>1.3883333333333336E-4</c:v>
                </c:pt>
                <c:pt idx="2">
                  <c:v>5.6000000000000006E-6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9-4252-BFF5-D3F56E921402}"/>
            </c:ext>
          </c:extLst>
        </c:ser>
        <c:ser>
          <c:idx val="1"/>
          <c:order val="1"/>
          <c:tx>
            <c:v>D = 100m</c:v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'AVG Analisi Alternativa'!$AH$39:$AH$41</c:f>
              <c:numCache>
                <c:formatCode>0</c:formatCode>
                <c:ptCount val="3"/>
                <c:pt idx="0">
                  <c:v>2500</c:v>
                </c:pt>
                <c:pt idx="1">
                  <c:v>5000</c:v>
                </c:pt>
                <c:pt idx="2">
                  <c:v>8000</c:v>
                </c:pt>
              </c:numCache>
            </c:numRef>
          </c:xVal>
          <c:yVal>
            <c:numRef>
              <c:f>'AVG Analisi Alternativa'!$AI$39:$AI$41</c:f>
              <c:numCache>
                <c:formatCode>0.00E+00</c:formatCode>
                <c:ptCount val="3"/>
                <c:pt idx="0">
                  <c:v>0.10337933333333332</c:v>
                </c:pt>
                <c:pt idx="1">
                  <c:v>4.7422333333333325E-3</c:v>
                </c:pt>
                <c:pt idx="2">
                  <c:v>3.8463333333333332E-4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69-4252-BFF5-D3F56E921402}"/>
            </c:ext>
          </c:extLst>
        </c:ser>
        <c:ser>
          <c:idx val="2"/>
          <c:order val="2"/>
          <c:tx>
            <c:v>D = 170m</c:v>
          </c:tx>
          <c:spPr>
            <a:ln w="9525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'AVG Analisi Alternativa'!$AH$42:$AH$44</c:f>
              <c:numCache>
                <c:formatCode>0</c:formatCode>
                <c:ptCount val="3"/>
                <c:pt idx="0">
                  <c:v>2500</c:v>
                </c:pt>
                <c:pt idx="1">
                  <c:v>5000</c:v>
                </c:pt>
                <c:pt idx="2">
                  <c:v>8000</c:v>
                </c:pt>
              </c:numCache>
            </c:numRef>
          </c:xVal>
          <c:yVal>
            <c:numRef>
              <c:f>'AVG Analisi Alternativa'!$AI$42:$AI$44</c:f>
              <c:numCache>
                <c:formatCode>0.00E+00</c:formatCode>
                <c:ptCount val="3"/>
                <c:pt idx="0">
                  <c:v>0.96218000000000015</c:v>
                </c:pt>
                <c:pt idx="1">
                  <c:v>4.7765666666666665E-2</c:v>
                </c:pt>
                <c:pt idx="2">
                  <c:v>4.7422333333333334E-3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69-4252-BFF5-D3F56E921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798240"/>
        <c:axId val="844796800"/>
      </c:scatterChart>
      <c:valAx>
        <c:axId val="844798240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4796800"/>
        <c:crossesAt val="1.0000000000000004E-6"/>
        <c:crossBetween val="midCat"/>
        <c:dispUnits>
          <c:builtInUnit val="thousands"/>
          <c:dispUnitsLbl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it-IT"/>
                    <a:t>Miles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valAx>
        <c:axId val="844796800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Average Numbe rof duplicates per Message</a:t>
                </a:r>
              </a:p>
            </c:rich>
          </c:tx>
          <c:layout>
            <c:manualLayout>
              <c:xMode val="edge"/>
              <c:yMode val="edge"/>
              <c:x val="3.5170934107813932E-2"/>
              <c:y val="0.22437282442785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4798240"/>
        <c:crossesAt val="0"/>
        <c:crossBetween val="midCat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layout>
        <c:manualLayout>
          <c:xMode val="edge"/>
          <c:yMode val="edge"/>
          <c:x val="0.40320851895965826"/>
          <c:y val="0.77832166652887791"/>
          <c:w val="0.29266292272955596"/>
          <c:h val="4.4074731712854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'AVG Analisi Alternativa'!$E$71:$E$190</c:f>
              <c:numCache>
                <c:formatCode>General</c:formatCode>
                <c:ptCount val="120"/>
                <c:pt idx="0">
                  <c:v>-2.63825727347675</c:v>
                </c:pt>
                <c:pt idx="1">
                  <c:v>-2.2414027276049446</c:v>
                </c:pt>
                <c:pt idx="2">
                  <c:v>-2.0368341317013887</c:v>
                </c:pt>
                <c:pt idx="3">
                  <c:v>-1.8931845346736642</c:v>
                </c:pt>
                <c:pt idx="4">
                  <c:v>-1.7804643416920256</c:v>
                </c:pt>
                <c:pt idx="5">
                  <c:v>-1.6866708163300608</c:v>
                </c:pt>
                <c:pt idx="6">
                  <c:v>-1.6057296060590072</c:v>
                </c:pt>
                <c:pt idx="7">
                  <c:v>-1.5341205443525459</c:v>
                </c:pt>
                <c:pt idx="8">
                  <c:v>-1.469612744319599</c:v>
                </c:pt>
                <c:pt idx="9">
                  <c:v>-1.4106991784503988</c:v>
                </c:pt>
                <c:pt idx="10">
                  <c:v>-1.3563117453352478</c:v>
                </c:pt>
                <c:pt idx="11">
                  <c:v>-1.3056645257298085</c:v>
                </c:pt>
                <c:pt idx="12">
                  <c:v>-1.258161561063097</c:v>
                </c:pt>
                <c:pt idx="13">
                  <c:v>-1.2133396224885178</c:v>
                </c:pt>
                <c:pt idx="14">
                  <c:v>-1.170831118956791</c:v>
                </c:pt>
                <c:pt idx="15">
                  <c:v>-1.1303391749761575</c:v>
                </c:pt>
                <c:pt idx="16">
                  <c:v>-1.091620367434168</c:v>
                </c:pt>
                <c:pt idx="17">
                  <c:v>-1.054472451770053</c:v>
                </c:pt>
                <c:pt idx="18">
                  <c:v>-1.0187254360963267</c:v>
                </c:pt>
                <c:pt idx="19">
                  <c:v>-0.98423496044632541</c:v>
                </c:pt>
                <c:pt idx="20">
                  <c:v>-0.95087729940193999</c:v>
                </c:pt>
                <c:pt idx="21">
                  <c:v>-0.91854553105910053</c:v>
                </c:pt>
                <c:pt idx="22">
                  <c:v>-0.88714655901887607</c:v>
                </c:pt>
                <c:pt idx="23">
                  <c:v>-0.85659876830051918</c:v>
                </c:pt>
                <c:pt idx="24">
                  <c:v>-0.82683015918578762</c:v>
                </c:pt>
                <c:pt idx="25">
                  <c:v>-0.79777684612523825</c:v>
                </c:pt>
                <c:pt idx="26">
                  <c:v>-0.76938183882860001</c:v>
                </c:pt>
                <c:pt idx="27">
                  <c:v>-0.74159404386151673</c:v>
                </c:pt>
                <c:pt idx="28">
                  <c:v>-0.71436744028018739</c:v>
                </c:pt>
                <c:pt idx="29">
                  <c:v>-0.68766039389596745</c:v>
                </c:pt>
                <c:pt idx="30">
                  <c:v>-0.66143508290656117</c:v>
                </c:pt>
                <c:pt idx="31">
                  <c:v>-0.63565701369758276</c:v>
                </c:pt>
                <c:pt idx="32">
                  <c:v>-0.6102946101863328</c:v>
                </c:pt>
                <c:pt idx="33">
                  <c:v>-0.58531886355354357</c:v>
                </c:pt>
                <c:pt idx="34">
                  <c:v>-0.5607030318750833</c:v>
                </c:pt>
                <c:pt idx="35">
                  <c:v>-0.53642238122982666</c:v>
                </c:pt>
                <c:pt idx="36">
                  <c:v>-0.51245396147093147</c:v>
                </c:pt>
                <c:pt idx="37">
                  <c:v>-0.48877641111466941</c:v>
                </c:pt>
                <c:pt idx="38">
                  <c:v>-0.46536978680435537</c:v>
                </c:pt>
                <c:pt idx="39">
                  <c:v>-0.44221541360690492</c:v>
                </c:pt>
                <c:pt idx="40">
                  <c:v>-0.41929575304139605</c:v>
                </c:pt>
                <c:pt idx="41">
                  <c:v>-0.39659428625696769</c:v>
                </c:pt>
                <c:pt idx="42">
                  <c:v>-0.37409541019772358</c:v>
                </c:pt>
                <c:pt idx="43">
                  <c:v>-0.35178434493515626</c:v>
                </c:pt>
                <c:pt idx="44">
                  <c:v>-0.32964705062960331</c:v>
                </c:pt>
                <c:pt idx="45">
                  <c:v>-0.30767015281359317</c:v>
                </c:pt>
                <c:pt idx="46">
                  <c:v>-0.28584087488116566</c:v>
                </c:pt>
                <c:pt idx="47">
                  <c:v>-0.26414697682592364</c:v>
                </c:pt>
                <c:pt idx="48">
                  <c:v>-0.24257669940264884</c:v>
                </c:pt>
                <c:pt idx="49">
                  <c:v>-0.22111871299757052</c:v>
                </c:pt>
                <c:pt idx="50">
                  <c:v>-0.19976207058460896</c:v>
                </c:pt>
                <c:pt idx="51">
                  <c:v>-0.17849616422220874</c:v>
                </c:pt>
                <c:pt idx="52">
                  <c:v>-0.1573106846101707</c:v>
                </c:pt>
                <c:pt idx="53">
                  <c:v>-0.13619558328020984</c:v>
                </c:pt>
                <c:pt idx="54">
                  <c:v>-0.11514103703939974</c:v>
                </c:pt>
                <c:pt idx="55">
                  <c:v>-9.4137414323536367E-2</c:v>
                </c:pt>
                <c:pt idx="56">
                  <c:v>-7.3175243148818681E-2</c:v>
                </c:pt>
                <c:pt idx="57">
                  <c:v>-5.2245180375940357E-2</c:v>
                </c:pt>
                <c:pt idx="58">
                  <c:v>-3.1337982021426625E-2</c:v>
                </c:pt>
                <c:pt idx="59">
                  <c:v>-1.0444474367329168E-2</c:v>
                </c:pt>
                <c:pt idx="60">
                  <c:v>1.0444474367329168E-2</c:v>
                </c:pt>
                <c:pt idx="61">
                  <c:v>3.1337982021426479E-2</c:v>
                </c:pt>
                <c:pt idx="62">
                  <c:v>5.2245180375940489E-2</c:v>
                </c:pt>
                <c:pt idx="63">
                  <c:v>7.3175243148818681E-2</c:v>
                </c:pt>
                <c:pt idx="64">
                  <c:v>9.4137414323536367E-2</c:v>
                </c:pt>
                <c:pt idx="65">
                  <c:v>0.1151410370393996</c:v>
                </c:pt>
                <c:pt idx="66">
                  <c:v>0.13619558328021</c:v>
                </c:pt>
                <c:pt idx="67">
                  <c:v>0.1573106846101707</c:v>
                </c:pt>
                <c:pt idx="68">
                  <c:v>0.17849616422220863</c:v>
                </c:pt>
                <c:pt idx="69">
                  <c:v>0.19976207058460907</c:v>
                </c:pt>
                <c:pt idx="70">
                  <c:v>0.22111871299757052</c:v>
                </c:pt>
                <c:pt idx="71">
                  <c:v>0.24257669940264884</c:v>
                </c:pt>
                <c:pt idx="72">
                  <c:v>0.26414697682592353</c:v>
                </c:pt>
                <c:pt idx="73">
                  <c:v>0.28584087488116572</c:v>
                </c:pt>
                <c:pt idx="74">
                  <c:v>0.30767015281359317</c:v>
                </c:pt>
                <c:pt idx="75">
                  <c:v>0.32964705062960331</c:v>
                </c:pt>
                <c:pt idx="76">
                  <c:v>0.35178434493515615</c:v>
                </c:pt>
                <c:pt idx="77">
                  <c:v>0.37409541019772363</c:v>
                </c:pt>
                <c:pt idx="78">
                  <c:v>0.39659428625696769</c:v>
                </c:pt>
                <c:pt idx="79">
                  <c:v>0.41929575304139605</c:v>
                </c:pt>
                <c:pt idx="80">
                  <c:v>0.44221541360690469</c:v>
                </c:pt>
                <c:pt idx="81">
                  <c:v>0.46536978680435553</c:v>
                </c:pt>
                <c:pt idx="82">
                  <c:v>0.48877641111466941</c:v>
                </c:pt>
                <c:pt idx="83">
                  <c:v>0.51245396147093125</c:v>
                </c:pt>
                <c:pt idx="84">
                  <c:v>0.53642238122982666</c:v>
                </c:pt>
                <c:pt idx="85">
                  <c:v>0.5607030318750833</c:v>
                </c:pt>
                <c:pt idx="86">
                  <c:v>0.58531886355354357</c:v>
                </c:pt>
                <c:pt idx="87">
                  <c:v>0.61029461018633246</c:v>
                </c:pt>
                <c:pt idx="88">
                  <c:v>0.63565701369758265</c:v>
                </c:pt>
                <c:pt idx="89">
                  <c:v>0.66143508290656117</c:v>
                </c:pt>
                <c:pt idx="90">
                  <c:v>0.68766039389596745</c:v>
                </c:pt>
                <c:pt idx="91">
                  <c:v>0.71436744028018784</c:v>
                </c:pt>
                <c:pt idx="92">
                  <c:v>0.74159404386151673</c:v>
                </c:pt>
                <c:pt idx="93">
                  <c:v>0.76938183882860001</c:v>
                </c:pt>
                <c:pt idx="94">
                  <c:v>0.79777684612523825</c:v>
                </c:pt>
                <c:pt idx="95">
                  <c:v>0.82683015918578795</c:v>
                </c:pt>
                <c:pt idx="96">
                  <c:v>0.85659876830051918</c:v>
                </c:pt>
                <c:pt idx="97">
                  <c:v>0.88714655901887607</c:v>
                </c:pt>
                <c:pt idx="98">
                  <c:v>0.91854553105910053</c:v>
                </c:pt>
                <c:pt idx="99">
                  <c:v>0.95087729940193921</c:v>
                </c:pt>
                <c:pt idx="100">
                  <c:v>0.98423496044632541</c:v>
                </c:pt>
                <c:pt idx="101">
                  <c:v>1.0187254360963267</c:v>
                </c:pt>
                <c:pt idx="102">
                  <c:v>1.054472451770053</c:v>
                </c:pt>
                <c:pt idx="103">
                  <c:v>1.0916203674341685</c:v>
                </c:pt>
                <c:pt idx="104">
                  <c:v>1.1303391749761575</c:v>
                </c:pt>
                <c:pt idx="105">
                  <c:v>1.170831118956791</c:v>
                </c:pt>
                <c:pt idx="106">
                  <c:v>1.213339622488518</c:v>
                </c:pt>
                <c:pt idx="107">
                  <c:v>1.2581615610630965</c:v>
                </c:pt>
                <c:pt idx="108">
                  <c:v>1.3056645257298085</c:v>
                </c:pt>
                <c:pt idx="109">
                  <c:v>1.3563117453352478</c:v>
                </c:pt>
                <c:pt idx="110">
                  <c:v>1.4106991784503966</c:v>
                </c:pt>
                <c:pt idx="111">
                  <c:v>1.4696127443196003</c:v>
                </c:pt>
                <c:pt idx="112">
                  <c:v>1.5341205443525465</c:v>
                </c:pt>
                <c:pt idx="113">
                  <c:v>1.6057296060590072</c:v>
                </c:pt>
                <c:pt idx="114">
                  <c:v>1.686670816330061</c:v>
                </c:pt>
                <c:pt idx="115">
                  <c:v>1.7804643416920258</c:v>
                </c:pt>
                <c:pt idx="116">
                  <c:v>1.8931845346736642</c:v>
                </c:pt>
                <c:pt idx="117">
                  <c:v>2.0368341317013874</c:v>
                </c:pt>
                <c:pt idx="118">
                  <c:v>2.2414027276049464</c:v>
                </c:pt>
                <c:pt idx="119">
                  <c:v>2.6382572734767509</c:v>
                </c:pt>
              </c:numCache>
            </c:numRef>
          </c:xVal>
          <c:yVal>
            <c:numRef>
              <c:f>'AVG Analisi Alternativa'!$F$71:$F$190</c:f>
              <c:numCache>
                <c:formatCode>General</c:formatCode>
                <c:ptCount val="120"/>
                <c:pt idx="0">
                  <c:v>-1.7685803660644996</c:v>
                </c:pt>
                <c:pt idx="1">
                  <c:v>-1.7683720582106306</c:v>
                </c:pt>
                <c:pt idx="2">
                  <c:v>-1.7679072608905433</c:v>
                </c:pt>
                <c:pt idx="3">
                  <c:v>-1.7677105672200808</c:v>
                </c:pt>
                <c:pt idx="4">
                  <c:v>-1.7675516196456893</c:v>
                </c:pt>
                <c:pt idx="5">
                  <c:v>-1.7673814891075723</c:v>
                </c:pt>
                <c:pt idx="6">
                  <c:v>-1.7673645278001222</c:v>
                </c:pt>
                <c:pt idx="7">
                  <c:v>-1.7673110565596868</c:v>
                </c:pt>
                <c:pt idx="8">
                  <c:v>-1.7673006785393657</c:v>
                </c:pt>
                <c:pt idx="9">
                  <c:v>-1.7672921116417044</c:v>
                </c:pt>
                <c:pt idx="10">
                  <c:v>-1.7672148083269026</c:v>
                </c:pt>
                <c:pt idx="11">
                  <c:v>-1.7671919824317919</c:v>
                </c:pt>
                <c:pt idx="12">
                  <c:v>-1.7671720313345542</c:v>
                </c:pt>
                <c:pt idx="13">
                  <c:v>-1.7671223835752896</c:v>
                </c:pt>
                <c:pt idx="14">
                  <c:v>-1.7671150528407136</c:v>
                </c:pt>
                <c:pt idx="15">
                  <c:v>-1.7670552570449578</c:v>
                </c:pt>
                <c:pt idx="16">
                  <c:v>-1.7670130837601628</c:v>
                </c:pt>
                <c:pt idx="17">
                  <c:v>-1.7670077078881405</c:v>
                </c:pt>
                <c:pt idx="18">
                  <c:v>-1.7669740727530276</c:v>
                </c:pt>
                <c:pt idx="19">
                  <c:v>-1.7669733828015382</c:v>
                </c:pt>
                <c:pt idx="20">
                  <c:v>-1.7669397764144041</c:v>
                </c:pt>
                <c:pt idx="21">
                  <c:v>-1.7669358091933396</c:v>
                </c:pt>
                <c:pt idx="22">
                  <c:v>-1.7669227576109969</c:v>
                </c:pt>
                <c:pt idx="23">
                  <c:v>-1.7669206302605709</c:v>
                </c:pt>
                <c:pt idx="24">
                  <c:v>-1.7669043301566316</c:v>
                </c:pt>
                <c:pt idx="25">
                  <c:v>-1.7668569247397079</c:v>
                </c:pt>
                <c:pt idx="26">
                  <c:v>-1.7668398196923643</c:v>
                </c:pt>
                <c:pt idx="27">
                  <c:v>-1.766838353545449</c:v>
                </c:pt>
                <c:pt idx="28">
                  <c:v>-1.7667807138480978</c:v>
                </c:pt>
                <c:pt idx="29">
                  <c:v>-1.7666988108566994</c:v>
                </c:pt>
                <c:pt idx="30">
                  <c:v>-1.7666927162852089</c:v>
                </c:pt>
                <c:pt idx="31">
                  <c:v>-1.7666859317622288</c:v>
                </c:pt>
                <c:pt idx="32">
                  <c:v>-1.766684638103186</c:v>
                </c:pt>
                <c:pt idx="33">
                  <c:v>-1.7666838044118029</c:v>
                </c:pt>
                <c:pt idx="34">
                  <c:v>-1.7666760999535036</c:v>
                </c:pt>
                <c:pt idx="35">
                  <c:v>-1.7666733401475456</c:v>
                </c:pt>
                <c:pt idx="36">
                  <c:v>-1.7666555451487125</c:v>
                </c:pt>
                <c:pt idx="37">
                  <c:v>-1.7665780980940173</c:v>
                </c:pt>
                <c:pt idx="38">
                  <c:v>-1.7665684387731642</c:v>
                </c:pt>
                <c:pt idx="39">
                  <c:v>-1.766543140551883</c:v>
                </c:pt>
                <c:pt idx="40">
                  <c:v>-1.7665027783897478</c:v>
                </c:pt>
                <c:pt idx="41">
                  <c:v>-1.7664931190688948</c:v>
                </c:pt>
                <c:pt idx="42">
                  <c:v>-1.7664921128896394</c:v>
                </c:pt>
                <c:pt idx="43">
                  <c:v>-1.7664860183181488</c:v>
                </c:pt>
                <c:pt idx="44">
                  <c:v>-1.7664456274080347</c:v>
                </c:pt>
                <c:pt idx="45">
                  <c:v>-1.7664394465926081</c:v>
                </c:pt>
                <c:pt idx="46">
                  <c:v>-1.7663419047007813</c:v>
                </c:pt>
                <c:pt idx="47">
                  <c:v>-1.7663217811156711</c:v>
                </c:pt>
                <c:pt idx="48">
                  <c:v>-1.7663076658581154</c:v>
                </c:pt>
                <c:pt idx="49">
                  <c:v>-1.7662903595749206</c:v>
                </c:pt>
                <c:pt idx="50">
                  <c:v>-1.7662868523215156</c:v>
                </c:pt>
                <c:pt idx="51">
                  <c:v>-1.7661827846385172</c:v>
                </c:pt>
                <c:pt idx="52">
                  <c:v>-1.7661355804574448</c:v>
                </c:pt>
                <c:pt idx="53">
                  <c:v>-1.7661284222107414</c:v>
                </c:pt>
                <c:pt idx="54">
                  <c:v>-1.7661194240933991</c:v>
                </c:pt>
                <c:pt idx="55">
                  <c:v>-1.7661093623008439</c:v>
                </c:pt>
                <c:pt idx="56">
                  <c:v>-1.7659655074152851</c:v>
                </c:pt>
                <c:pt idx="57">
                  <c:v>-1.7659273875954908</c:v>
                </c:pt>
                <c:pt idx="58">
                  <c:v>-1.765532275375842</c:v>
                </c:pt>
                <c:pt idx="59">
                  <c:v>-1.765427230261567</c:v>
                </c:pt>
                <c:pt idx="60">
                  <c:v>-1.7128257311744539</c:v>
                </c:pt>
                <c:pt idx="61">
                  <c:v>-1.7127206860601787</c:v>
                </c:pt>
                <c:pt idx="62">
                  <c:v>-1.7124368860141681</c:v>
                </c:pt>
                <c:pt idx="63">
                  <c:v>-1.7123826098303281</c:v>
                </c:pt>
                <c:pt idx="64">
                  <c:v>-1.7122930311286091</c:v>
                </c:pt>
                <c:pt idx="65">
                  <c:v>-1.7121982202947614</c:v>
                </c:pt>
                <c:pt idx="66">
                  <c:v>-1.7121744169683739</c:v>
                </c:pt>
                <c:pt idx="67">
                  <c:v>-1.7121349172456006</c:v>
                </c:pt>
                <c:pt idx="68">
                  <c:v>-1.7120800948501649</c:v>
                </c:pt>
                <c:pt idx="69">
                  <c:v>-1.7120733390751635</c:v>
                </c:pt>
                <c:pt idx="70">
                  <c:v>-1.711963981764079</c:v>
                </c:pt>
                <c:pt idx="71">
                  <c:v>-1.7119524538246089</c:v>
                </c:pt>
                <c:pt idx="72">
                  <c:v>-1.7119334801586479</c:v>
                </c:pt>
                <c:pt idx="73">
                  <c:v>-1.7119070320182175</c:v>
                </c:pt>
                <c:pt idx="74">
                  <c:v>-1.7118939516878959</c:v>
                </c:pt>
                <c:pt idx="75">
                  <c:v>-1.7118931179965127</c:v>
                </c:pt>
                <c:pt idx="76">
                  <c:v>-1.711886735945235</c:v>
                </c:pt>
                <c:pt idx="77">
                  <c:v>-1.7118012394564954</c:v>
                </c:pt>
                <c:pt idx="78">
                  <c:v>-1.711784220653088</c:v>
                </c:pt>
                <c:pt idx="79">
                  <c:v>-1.7117815470910662</c:v>
                </c:pt>
                <c:pt idx="80">
                  <c:v>-1.7117093321684995</c:v>
                </c:pt>
                <c:pt idx="81">
                  <c:v>-1.7116886911197722</c:v>
                </c:pt>
                <c:pt idx="82">
                  <c:v>-1.7116133426675237</c:v>
                </c:pt>
                <c:pt idx="83">
                  <c:v>-1.711588216934115</c:v>
                </c:pt>
                <c:pt idx="84">
                  <c:v>-1.7115828985580501</c:v>
                </c:pt>
                <c:pt idx="85">
                  <c:v>-1.7115499533744269</c:v>
                </c:pt>
                <c:pt idx="86">
                  <c:v>-1.7115481709997458</c:v>
                </c:pt>
                <c:pt idx="87">
                  <c:v>-1.7115397190939996</c:v>
                </c:pt>
                <c:pt idx="88">
                  <c:v>-1.7115026342014392</c:v>
                </c:pt>
                <c:pt idx="89">
                  <c:v>-1.7114609783802612</c:v>
                </c:pt>
                <c:pt idx="90">
                  <c:v>-1.711420616218126</c:v>
                </c:pt>
                <c:pt idx="91">
                  <c:v>-1.7114107269134433</c:v>
                </c:pt>
                <c:pt idx="92">
                  <c:v>-1.7114030512031226</c:v>
                </c:pt>
                <c:pt idx="93">
                  <c:v>-1.7113589518037526</c:v>
                </c:pt>
                <c:pt idx="94">
                  <c:v>-1.7113401506256642</c:v>
                </c:pt>
                <c:pt idx="95">
                  <c:v>-1.7113000759433161</c:v>
                </c:pt>
                <c:pt idx="96">
                  <c:v>-1.7112921989971444</c:v>
                </c:pt>
                <c:pt idx="97">
                  <c:v>-1.7112696893297998</c:v>
                </c:pt>
                <c:pt idx="98">
                  <c:v>-1.7112527280223497</c:v>
                </c:pt>
                <c:pt idx="99">
                  <c:v>-1.7112412863268158</c:v>
                </c:pt>
                <c:pt idx="100">
                  <c:v>-1.7112367441461767</c:v>
                </c:pt>
                <c:pt idx="101">
                  <c:v>-1.7112012978884041</c:v>
                </c:pt>
                <c:pt idx="102">
                  <c:v>-1.7111851702723371</c:v>
                </c:pt>
                <c:pt idx="103">
                  <c:v>-1.7111424220279674</c:v>
                </c:pt>
                <c:pt idx="104">
                  <c:v>-1.7110986963523209</c:v>
                </c:pt>
                <c:pt idx="105">
                  <c:v>-1.711048444885503</c:v>
                </c:pt>
                <c:pt idx="106">
                  <c:v>-1.7110455125916726</c:v>
                </c:pt>
                <c:pt idx="107">
                  <c:v>-1.7110380668651819</c:v>
                </c:pt>
                <c:pt idx="108">
                  <c:v>-1.7110178857841143</c:v>
                </c:pt>
                <c:pt idx="109">
                  <c:v>-1.7109953186208122</c:v>
                </c:pt>
                <c:pt idx="110">
                  <c:v>-1.7108892385793029</c:v>
                </c:pt>
                <c:pt idx="111">
                  <c:v>-1.7108778543797263</c:v>
                </c:pt>
                <c:pt idx="112">
                  <c:v>-1.7108495088726996</c:v>
                </c:pt>
                <c:pt idx="113">
                  <c:v>-1.7107302910049114</c:v>
                </c:pt>
                <c:pt idx="114">
                  <c:v>-1.7106907625341592</c:v>
                </c:pt>
                <c:pt idx="115">
                  <c:v>-1.7105843087689265</c:v>
                </c:pt>
                <c:pt idx="116">
                  <c:v>-1.7105262953478515</c:v>
                </c:pt>
                <c:pt idx="117">
                  <c:v>-1.7103296016773892</c:v>
                </c:pt>
                <c:pt idx="118">
                  <c:v>-1.7099344894577406</c:v>
                </c:pt>
                <c:pt idx="119">
                  <c:v>-1.7097261816038716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2-4E86-802E-352566C64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580520"/>
        <c:axId val="778577640"/>
      </c:scatterChart>
      <c:valAx>
        <c:axId val="77858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8577640"/>
        <c:crosses val="autoZero"/>
        <c:crossBetween val="midCat"/>
      </c:valAx>
      <c:valAx>
        <c:axId val="778577640"/>
        <c:scaling>
          <c:orientation val="minMax"/>
          <c:max val="4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858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Repetition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[1]output!$A$1:$A$500</c:f>
              <c:numCache>
                <c:formatCode>General</c:formatCode>
                <c:ptCount val="5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  <c:pt idx="250">
                  <c:v>502</c:v>
                </c:pt>
                <c:pt idx="251">
                  <c:v>504</c:v>
                </c:pt>
                <c:pt idx="252">
                  <c:v>506</c:v>
                </c:pt>
                <c:pt idx="253">
                  <c:v>508</c:v>
                </c:pt>
                <c:pt idx="254">
                  <c:v>510</c:v>
                </c:pt>
                <c:pt idx="255">
                  <c:v>512</c:v>
                </c:pt>
                <c:pt idx="256">
                  <c:v>514</c:v>
                </c:pt>
                <c:pt idx="257">
                  <c:v>516</c:v>
                </c:pt>
                <c:pt idx="258">
                  <c:v>518</c:v>
                </c:pt>
                <c:pt idx="259">
                  <c:v>520</c:v>
                </c:pt>
                <c:pt idx="260">
                  <c:v>522</c:v>
                </c:pt>
                <c:pt idx="261">
                  <c:v>524</c:v>
                </c:pt>
                <c:pt idx="262">
                  <c:v>526</c:v>
                </c:pt>
                <c:pt idx="263">
                  <c:v>528</c:v>
                </c:pt>
                <c:pt idx="264">
                  <c:v>530</c:v>
                </c:pt>
                <c:pt idx="265">
                  <c:v>532</c:v>
                </c:pt>
                <c:pt idx="266">
                  <c:v>534</c:v>
                </c:pt>
                <c:pt idx="267">
                  <c:v>536</c:v>
                </c:pt>
                <c:pt idx="268">
                  <c:v>538</c:v>
                </c:pt>
                <c:pt idx="269">
                  <c:v>540</c:v>
                </c:pt>
                <c:pt idx="270">
                  <c:v>542</c:v>
                </c:pt>
                <c:pt idx="271">
                  <c:v>544</c:v>
                </c:pt>
                <c:pt idx="272">
                  <c:v>546</c:v>
                </c:pt>
                <c:pt idx="273">
                  <c:v>548</c:v>
                </c:pt>
                <c:pt idx="274">
                  <c:v>550</c:v>
                </c:pt>
                <c:pt idx="275">
                  <c:v>552</c:v>
                </c:pt>
                <c:pt idx="276">
                  <c:v>554</c:v>
                </c:pt>
                <c:pt idx="277">
                  <c:v>556</c:v>
                </c:pt>
                <c:pt idx="278">
                  <c:v>558</c:v>
                </c:pt>
                <c:pt idx="279">
                  <c:v>560</c:v>
                </c:pt>
                <c:pt idx="280">
                  <c:v>562</c:v>
                </c:pt>
                <c:pt idx="281">
                  <c:v>564</c:v>
                </c:pt>
                <c:pt idx="282">
                  <c:v>566</c:v>
                </c:pt>
                <c:pt idx="283">
                  <c:v>568</c:v>
                </c:pt>
                <c:pt idx="284">
                  <c:v>570</c:v>
                </c:pt>
                <c:pt idx="285">
                  <c:v>572</c:v>
                </c:pt>
                <c:pt idx="286">
                  <c:v>574</c:v>
                </c:pt>
                <c:pt idx="287">
                  <c:v>576</c:v>
                </c:pt>
                <c:pt idx="288">
                  <c:v>578</c:v>
                </c:pt>
                <c:pt idx="289">
                  <c:v>580</c:v>
                </c:pt>
                <c:pt idx="290">
                  <c:v>582</c:v>
                </c:pt>
                <c:pt idx="291">
                  <c:v>584</c:v>
                </c:pt>
                <c:pt idx="292">
                  <c:v>586</c:v>
                </c:pt>
                <c:pt idx="293">
                  <c:v>588</c:v>
                </c:pt>
                <c:pt idx="294">
                  <c:v>590</c:v>
                </c:pt>
                <c:pt idx="295">
                  <c:v>592</c:v>
                </c:pt>
                <c:pt idx="296">
                  <c:v>594</c:v>
                </c:pt>
                <c:pt idx="297">
                  <c:v>596</c:v>
                </c:pt>
                <c:pt idx="298">
                  <c:v>598</c:v>
                </c:pt>
                <c:pt idx="299">
                  <c:v>600</c:v>
                </c:pt>
                <c:pt idx="300">
                  <c:v>602</c:v>
                </c:pt>
                <c:pt idx="301">
                  <c:v>604</c:v>
                </c:pt>
                <c:pt idx="302">
                  <c:v>606</c:v>
                </c:pt>
                <c:pt idx="303">
                  <c:v>608</c:v>
                </c:pt>
                <c:pt idx="304">
                  <c:v>610</c:v>
                </c:pt>
                <c:pt idx="305">
                  <c:v>612</c:v>
                </c:pt>
                <c:pt idx="306">
                  <c:v>614</c:v>
                </c:pt>
                <c:pt idx="307">
                  <c:v>616</c:v>
                </c:pt>
                <c:pt idx="308">
                  <c:v>618</c:v>
                </c:pt>
                <c:pt idx="309">
                  <c:v>620</c:v>
                </c:pt>
                <c:pt idx="310">
                  <c:v>622</c:v>
                </c:pt>
                <c:pt idx="311">
                  <c:v>624</c:v>
                </c:pt>
                <c:pt idx="312">
                  <c:v>626</c:v>
                </c:pt>
                <c:pt idx="313">
                  <c:v>628</c:v>
                </c:pt>
                <c:pt idx="314">
                  <c:v>630</c:v>
                </c:pt>
                <c:pt idx="315">
                  <c:v>632</c:v>
                </c:pt>
                <c:pt idx="316">
                  <c:v>634</c:v>
                </c:pt>
                <c:pt idx="317">
                  <c:v>636</c:v>
                </c:pt>
                <c:pt idx="318">
                  <c:v>638</c:v>
                </c:pt>
                <c:pt idx="319">
                  <c:v>640</c:v>
                </c:pt>
                <c:pt idx="320">
                  <c:v>642</c:v>
                </c:pt>
                <c:pt idx="321">
                  <c:v>644</c:v>
                </c:pt>
                <c:pt idx="322">
                  <c:v>646</c:v>
                </c:pt>
                <c:pt idx="323">
                  <c:v>648</c:v>
                </c:pt>
                <c:pt idx="324">
                  <c:v>650</c:v>
                </c:pt>
                <c:pt idx="325">
                  <c:v>652</c:v>
                </c:pt>
                <c:pt idx="326">
                  <c:v>654</c:v>
                </c:pt>
                <c:pt idx="327">
                  <c:v>656</c:v>
                </c:pt>
                <c:pt idx="328">
                  <c:v>658</c:v>
                </c:pt>
                <c:pt idx="329">
                  <c:v>660</c:v>
                </c:pt>
                <c:pt idx="330">
                  <c:v>662</c:v>
                </c:pt>
                <c:pt idx="331">
                  <c:v>664</c:v>
                </c:pt>
                <c:pt idx="332">
                  <c:v>666</c:v>
                </c:pt>
                <c:pt idx="333">
                  <c:v>668</c:v>
                </c:pt>
                <c:pt idx="334">
                  <c:v>670</c:v>
                </c:pt>
                <c:pt idx="335">
                  <c:v>672</c:v>
                </c:pt>
                <c:pt idx="336">
                  <c:v>674</c:v>
                </c:pt>
                <c:pt idx="337">
                  <c:v>676</c:v>
                </c:pt>
                <c:pt idx="338">
                  <c:v>678</c:v>
                </c:pt>
                <c:pt idx="339">
                  <c:v>680</c:v>
                </c:pt>
                <c:pt idx="340">
                  <c:v>682</c:v>
                </c:pt>
                <c:pt idx="341">
                  <c:v>684</c:v>
                </c:pt>
                <c:pt idx="342">
                  <c:v>686</c:v>
                </c:pt>
                <c:pt idx="343">
                  <c:v>688</c:v>
                </c:pt>
                <c:pt idx="344">
                  <c:v>690</c:v>
                </c:pt>
                <c:pt idx="345">
                  <c:v>692</c:v>
                </c:pt>
                <c:pt idx="346">
                  <c:v>694</c:v>
                </c:pt>
                <c:pt idx="347">
                  <c:v>696</c:v>
                </c:pt>
                <c:pt idx="348">
                  <c:v>698</c:v>
                </c:pt>
                <c:pt idx="349">
                  <c:v>700</c:v>
                </c:pt>
                <c:pt idx="350">
                  <c:v>702</c:v>
                </c:pt>
                <c:pt idx="351">
                  <c:v>704</c:v>
                </c:pt>
                <c:pt idx="352">
                  <c:v>706</c:v>
                </c:pt>
                <c:pt idx="353">
                  <c:v>708</c:v>
                </c:pt>
                <c:pt idx="354">
                  <c:v>710</c:v>
                </c:pt>
                <c:pt idx="355">
                  <c:v>712</c:v>
                </c:pt>
                <c:pt idx="356">
                  <c:v>714</c:v>
                </c:pt>
                <c:pt idx="357">
                  <c:v>716</c:v>
                </c:pt>
                <c:pt idx="358">
                  <c:v>718</c:v>
                </c:pt>
                <c:pt idx="359">
                  <c:v>720</c:v>
                </c:pt>
                <c:pt idx="360">
                  <c:v>722</c:v>
                </c:pt>
                <c:pt idx="361">
                  <c:v>724</c:v>
                </c:pt>
                <c:pt idx="362">
                  <c:v>726</c:v>
                </c:pt>
                <c:pt idx="363">
                  <c:v>728</c:v>
                </c:pt>
                <c:pt idx="364">
                  <c:v>730</c:v>
                </c:pt>
                <c:pt idx="365">
                  <c:v>732</c:v>
                </c:pt>
                <c:pt idx="366">
                  <c:v>734</c:v>
                </c:pt>
                <c:pt idx="367">
                  <c:v>736</c:v>
                </c:pt>
                <c:pt idx="368">
                  <c:v>738</c:v>
                </c:pt>
                <c:pt idx="369">
                  <c:v>740</c:v>
                </c:pt>
                <c:pt idx="370">
                  <c:v>742</c:v>
                </c:pt>
                <c:pt idx="371">
                  <c:v>744</c:v>
                </c:pt>
                <c:pt idx="372">
                  <c:v>746</c:v>
                </c:pt>
                <c:pt idx="373">
                  <c:v>748</c:v>
                </c:pt>
                <c:pt idx="374">
                  <c:v>750</c:v>
                </c:pt>
                <c:pt idx="375">
                  <c:v>752</c:v>
                </c:pt>
                <c:pt idx="376">
                  <c:v>754</c:v>
                </c:pt>
                <c:pt idx="377">
                  <c:v>756</c:v>
                </c:pt>
                <c:pt idx="378">
                  <c:v>758</c:v>
                </c:pt>
                <c:pt idx="379">
                  <c:v>760</c:v>
                </c:pt>
                <c:pt idx="380">
                  <c:v>762</c:v>
                </c:pt>
                <c:pt idx="381">
                  <c:v>764</c:v>
                </c:pt>
                <c:pt idx="382">
                  <c:v>766</c:v>
                </c:pt>
                <c:pt idx="383">
                  <c:v>768</c:v>
                </c:pt>
                <c:pt idx="384">
                  <c:v>770</c:v>
                </c:pt>
                <c:pt idx="385">
                  <c:v>772</c:v>
                </c:pt>
                <c:pt idx="386">
                  <c:v>774</c:v>
                </c:pt>
                <c:pt idx="387">
                  <c:v>776</c:v>
                </c:pt>
                <c:pt idx="388">
                  <c:v>778</c:v>
                </c:pt>
                <c:pt idx="389">
                  <c:v>780</c:v>
                </c:pt>
                <c:pt idx="390">
                  <c:v>782</c:v>
                </c:pt>
                <c:pt idx="391">
                  <c:v>784</c:v>
                </c:pt>
                <c:pt idx="392">
                  <c:v>786</c:v>
                </c:pt>
                <c:pt idx="393">
                  <c:v>788</c:v>
                </c:pt>
                <c:pt idx="394">
                  <c:v>790</c:v>
                </c:pt>
                <c:pt idx="395">
                  <c:v>792</c:v>
                </c:pt>
                <c:pt idx="396">
                  <c:v>794</c:v>
                </c:pt>
                <c:pt idx="397">
                  <c:v>796</c:v>
                </c:pt>
                <c:pt idx="398">
                  <c:v>798</c:v>
                </c:pt>
                <c:pt idx="399">
                  <c:v>800</c:v>
                </c:pt>
                <c:pt idx="400">
                  <c:v>802</c:v>
                </c:pt>
                <c:pt idx="401">
                  <c:v>804</c:v>
                </c:pt>
                <c:pt idx="402">
                  <c:v>806</c:v>
                </c:pt>
                <c:pt idx="403">
                  <c:v>808</c:v>
                </c:pt>
                <c:pt idx="404">
                  <c:v>810</c:v>
                </c:pt>
                <c:pt idx="405">
                  <c:v>812</c:v>
                </c:pt>
                <c:pt idx="406">
                  <c:v>814</c:v>
                </c:pt>
                <c:pt idx="407">
                  <c:v>816</c:v>
                </c:pt>
                <c:pt idx="408">
                  <c:v>818</c:v>
                </c:pt>
                <c:pt idx="409">
                  <c:v>820</c:v>
                </c:pt>
                <c:pt idx="410">
                  <c:v>822</c:v>
                </c:pt>
                <c:pt idx="411">
                  <c:v>824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832</c:v>
                </c:pt>
                <c:pt idx="416">
                  <c:v>834</c:v>
                </c:pt>
                <c:pt idx="417">
                  <c:v>836</c:v>
                </c:pt>
                <c:pt idx="418">
                  <c:v>838</c:v>
                </c:pt>
                <c:pt idx="419">
                  <c:v>840</c:v>
                </c:pt>
                <c:pt idx="420">
                  <c:v>842</c:v>
                </c:pt>
                <c:pt idx="421">
                  <c:v>844</c:v>
                </c:pt>
                <c:pt idx="422">
                  <c:v>846</c:v>
                </c:pt>
                <c:pt idx="423">
                  <c:v>848</c:v>
                </c:pt>
                <c:pt idx="424">
                  <c:v>850</c:v>
                </c:pt>
                <c:pt idx="425">
                  <c:v>852</c:v>
                </c:pt>
                <c:pt idx="426">
                  <c:v>854</c:v>
                </c:pt>
                <c:pt idx="427">
                  <c:v>856</c:v>
                </c:pt>
                <c:pt idx="428">
                  <c:v>858</c:v>
                </c:pt>
                <c:pt idx="429">
                  <c:v>860</c:v>
                </c:pt>
                <c:pt idx="430">
                  <c:v>862</c:v>
                </c:pt>
                <c:pt idx="431">
                  <c:v>864</c:v>
                </c:pt>
                <c:pt idx="432">
                  <c:v>866</c:v>
                </c:pt>
                <c:pt idx="433">
                  <c:v>868</c:v>
                </c:pt>
                <c:pt idx="434">
                  <c:v>870</c:v>
                </c:pt>
                <c:pt idx="435">
                  <c:v>872</c:v>
                </c:pt>
                <c:pt idx="436">
                  <c:v>874</c:v>
                </c:pt>
                <c:pt idx="437">
                  <c:v>876</c:v>
                </c:pt>
                <c:pt idx="438">
                  <c:v>878</c:v>
                </c:pt>
                <c:pt idx="439">
                  <c:v>880</c:v>
                </c:pt>
                <c:pt idx="440">
                  <c:v>882</c:v>
                </c:pt>
                <c:pt idx="441">
                  <c:v>884</c:v>
                </c:pt>
                <c:pt idx="442">
                  <c:v>886</c:v>
                </c:pt>
                <c:pt idx="443">
                  <c:v>888</c:v>
                </c:pt>
                <c:pt idx="444">
                  <c:v>890</c:v>
                </c:pt>
                <c:pt idx="445">
                  <c:v>892</c:v>
                </c:pt>
                <c:pt idx="446">
                  <c:v>894</c:v>
                </c:pt>
                <c:pt idx="447">
                  <c:v>896</c:v>
                </c:pt>
                <c:pt idx="448">
                  <c:v>898</c:v>
                </c:pt>
                <c:pt idx="449">
                  <c:v>900</c:v>
                </c:pt>
                <c:pt idx="450">
                  <c:v>902</c:v>
                </c:pt>
                <c:pt idx="451">
                  <c:v>904</c:v>
                </c:pt>
                <c:pt idx="452">
                  <c:v>906</c:v>
                </c:pt>
                <c:pt idx="453">
                  <c:v>908</c:v>
                </c:pt>
                <c:pt idx="454">
                  <c:v>910</c:v>
                </c:pt>
                <c:pt idx="455">
                  <c:v>912</c:v>
                </c:pt>
                <c:pt idx="456">
                  <c:v>914</c:v>
                </c:pt>
                <c:pt idx="457">
                  <c:v>916</c:v>
                </c:pt>
                <c:pt idx="458">
                  <c:v>918</c:v>
                </c:pt>
                <c:pt idx="459">
                  <c:v>920</c:v>
                </c:pt>
                <c:pt idx="460">
                  <c:v>922</c:v>
                </c:pt>
                <c:pt idx="461">
                  <c:v>924</c:v>
                </c:pt>
                <c:pt idx="462">
                  <c:v>926</c:v>
                </c:pt>
                <c:pt idx="463">
                  <c:v>928</c:v>
                </c:pt>
                <c:pt idx="464">
                  <c:v>930</c:v>
                </c:pt>
                <c:pt idx="465">
                  <c:v>932</c:v>
                </c:pt>
                <c:pt idx="466">
                  <c:v>934</c:v>
                </c:pt>
                <c:pt idx="467">
                  <c:v>936</c:v>
                </c:pt>
                <c:pt idx="468">
                  <c:v>938</c:v>
                </c:pt>
                <c:pt idx="469">
                  <c:v>940</c:v>
                </c:pt>
                <c:pt idx="470">
                  <c:v>942</c:v>
                </c:pt>
                <c:pt idx="471">
                  <c:v>944</c:v>
                </c:pt>
                <c:pt idx="472">
                  <c:v>946</c:v>
                </c:pt>
                <c:pt idx="473">
                  <c:v>948</c:v>
                </c:pt>
                <c:pt idx="474">
                  <c:v>950</c:v>
                </c:pt>
                <c:pt idx="475">
                  <c:v>952</c:v>
                </c:pt>
                <c:pt idx="476">
                  <c:v>954</c:v>
                </c:pt>
                <c:pt idx="477">
                  <c:v>956</c:v>
                </c:pt>
                <c:pt idx="478">
                  <c:v>958</c:v>
                </c:pt>
                <c:pt idx="479">
                  <c:v>960</c:v>
                </c:pt>
                <c:pt idx="480">
                  <c:v>962</c:v>
                </c:pt>
                <c:pt idx="481">
                  <c:v>964</c:v>
                </c:pt>
                <c:pt idx="482">
                  <c:v>966</c:v>
                </c:pt>
                <c:pt idx="483">
                  <c:v>968</c:v>
                </c:pt>
                <c:pt idx="484">
                  <c:v>970</c:v>
                </c:pt>
                <c:pt idx="485">
                  <c:v>972</c:v>
                </c:pt>
                <c:pt idx="486">
                  <c:v>974</c:v>
                </c:pt>
                <c:pt idx="487">
                  <c:v>976</c:v>
                </c:pt>
                <c:pt idx="488">
                  <c:v>978</c:v>
                </c:pt>
                <c:pt idx="489">
                  <c:v>980</c:v>
                </c:pt>
                <c:pt idx="490">
                  <c:v>982</c:v>
                </c:pt>
                <c:pt idx="491">
                  <c:v>984</c:v>
                </c:pt>
                <c:pt idx="492">
                  <c:v>986</c:v>
                </c:pt>
                <c:pt idx="493">
                  <c:v>988</c:v>
                </c:pt>
                <c:pt idx="494">
                  <c:v>990</c:v>
                </c:pt>
                <c:pt idx="495">
                  <c:v>992</c:v>
                </c:pt>
                <c:pt idx="496">
                  <c:v>994</c:v>
                </c:pt>
                <c:pt idx="497">
                  <c:v>996</c:v>
                </c:pt>
                <c:pt idx="498">
                  <c:v>998</c:v>
                </c:pt>
                <c:pt idx="499">
                  <c:v>1000</c:v>
                </c:pt>
              </c:numCache>
            </c:numRef>
          </c:cat>
          <c:val>
            <c:numRef>
              <c:f>[1]output!$B$1:$B$500</c:f>
              <c:numCache>
                <c:formatCode>General</c:formatCode>
                <c:ptCount val="500"/>
                <c:pt idx="0">
                  <c:v>25.5</c:v>
                </c:pt>
                <c:pt idx="1">
                  <c:v>24.5</c:v>
                </c:pt>
                <c:pt idx="2">
                  <c:v>25</c:v>
                </c:pt>
                <c:pt idx="3">
                  <c:v>27</c:v>
                </c:pt>
                <c:pt idx="4">
                  <c:v>22</c:v>
                </c:pt>
                <c:pt idx="5">
                  <c:v>23</c:v>
                </c:pt>
                <c:pt idx="6">
                  <c:v>22</c:v>
                </c:pt>
                <c:pt idx="7">
                  <c:v>28</c:v>
                </c:pt>
                <c:pt idx="8">
                  <c:v>22.5</c:v>
                </c:pt>
                <c:pt idx="9">
                  <c:v>21</c:v>
                </c:pt>
                <c:pt idx="10">
                  <c:v>28</c:v>
                </c:pt>
                <c:pt idx="11">
                  <c:v>23</c:v>
                </c:pt>
                <c:pt idx="12">
                  <c:v>24</c:v>
                </c:pt>
                <c:pt idx="13">
                  <c:v>23.5</c:v>
                </c:pt>
                <c:pt idx="14">
                  <c:v>21</c:v>
                </c:pt>
                <c:pt idx="15">
                  <c:v>26</c:v>
                </c:pt>
                <c:pt idx="16">
                  <c:v>21</c:v>
                </c:pt>
                <c:pt idx="17">
                  <c:v>27</c:v>
                </c:pt>
                <c:pt idx="18">
                  <c:v>28</c:v>
                </c:pt>
                <c:pt idx="19">
                  <c:v>23</c:v>
                </c:pt>
                <c:pt idx="20">
                  <c:v>20.5</c:v>
                </c:pt>
                <c:pt idx="21">
                  <c:v>20</c:v>
                </c:pt>
                <c:pt idx="22">
                  <c:v>18</c:v>
                </c:pt>
                <c:pt idx="23">
                  <c:v>22.5</c:v>
                </c:pt>
                <c:pt idx="24">
                  <c:v>24.5</c:v>
                </c:pt>
                <c:pt idx="25">
                  <c:v>25.5</c:v>
                </c:pt>
                <c:pt idx="26">
                  <c:v>26</c:v>
                </c:pt>
                <c:pt idx="27">
                  <c:v>31</c:v>
                </c:pt>
                <c:pt idx="28">
                  <c:v>29.5</c:v>
                </c:pt>
                <c:pt idx="29">
                  <c:v>24</c:v>
                </c:pt>
                <c:pt idx="30">
                  <c:v>21.5</c:v>
                </c:pt>
                <c:pt idx="31">
                  <c:v>25</c:v>
                </c:pt>
                <c:pt idx="32">
                  <c:v>23</c:v>
                </c:pt>
                <c:pt idx="33">
                  <c:v>19</c:v>
                </c:pt>
                <c:pt idx="34">
                  <c:v>23.5</c:v>
                </c:pt>
                <c:pt idx="35">
                  <c:v>22.5</c:v>
                </c:pt>
                <c:pt idx="36">
                  <c:v>19.5</c:v>
                </c:pt>
                <c:pt idx="37">
                  <c:v>17.5</c:v>
                </c:pt>
                <c:pt idx="38">
                  <c:v>20.5</c:v>
                </c:pt>
                <c:pt idx="39">
                  <c:v>28.5</c:v>
                </c:pt>
                <c:pt idx="40">
                  <c:v>29.5</c:v>
                </c:pt>
                <c:pt idx="41">
                  <c:v>30</c:v>
                </c:pt>
                <c:pt idx="42">
                  <c:v>23</c:v>
                </c:pt>
                <c:pt idx="43">
                  <c:v>28.5</c:v>
                </c:pt>
                <c:pt idx="44">
                  <c:v>29.5</c:v>
                </c:pt>
                <c:pt idx="45">
                  <c:v>28.5</c:v>
                </c:pt>
                <c:pt idx="46">
                  <c:v>27.5</c:v>
                </c:pt>
                <c:pt idx="47">
                  <c:v>29</c:v>
                </c:pt>
                <c:pt idx="48">
                  <c:v>25.5</c:v>
                </c:pt>
                <c:pt idx="49">
                  <c:v>29.5</c:v>
                </c:pt>
                <c:pt idx="50">
                  <c:v>31.5</c:v>
                </c:pt>
                <c:pt idx="51">
                  <c:v>22</c:v>
                </c:pt>
                <c:pt idx="52">
                  <c:v>27</c:v>
                </c:pt>
                <c:pt idx="53">
                  <c:v>24</c:v>
                </c:pt>
                <c:pt idx="54">
                  <c:v>12</c:v>
                </c:pt>
                <c:pt idx="55">
                  <c:v>15.5</c:v>
                </c:pt>
                <c:pt idx="56">
                  <c:v>24.5</c:v>
                </c:pt>
                <c:pt idx="57">
                  <c:v>29</c:v>
                </c:pt>
                <c:pt idx="58">
                  <c:v>31</c:v>
                </c:pt>
                <c:pt idx="59">
                  <c:v>26.5</c:v>
                </c:pt>
                <c:pt idx="60">
                  <c:v>20</c:v>
                </c:pt>
                <c:pt idx="61">
                  <c:v>25.5</c:v>
                </c:pt>
                <c:pt idx="62">
                  <c:v>27.5</c:v>
                </c:pt>
                <c:pt idx="63">
                  <c:v>26</c:v>
                </c:pt>
                <c:pt idx="64">
                  <c:v>27</c:v>
                </c:pt>
                <c:pt idx="65">
                  <c:v>20</c:v>
                </c:pt>
                <c:pt idx="66">
                  <c:v>19.5</c:v>
                </c:pt>
                <c:pt idx="67">
                  <c:v>19</c:v>
                </c:pt>
                <c:pt idx="68">
                  <c:v>18</c:v>
                </c:pt>
                <c:pt idx="69">
                  <c:v>18.5</c:v>
                </c:pt>
                <c:pt idx="70">
                  <c:v>25</c:v>
                </c:pt>
                <c:pt idx="71">
                  <c:v>23</c:v>
                </c:pt>
                <c:pt idx="72">
                  <c:v>21</c:v>
                </c:pt>
                <c:pt idx="73">
                  <c:v>19.5</c:v>
                </c:pt>
                <c:pt idx="74">
                  <c:v>19</c:v>
                </c:pt>
                <c:pt idx="75">
                  <c:v>26.5</c:v>
                </c:pt>
                <c:pt idx="76">
                  <c:v>22</c:v>
                </c:pt>
                <c:pt idx="77">
                  <c:v>23</c:v>
                </c:pt>
                <c:pt idx="78">
                  <c:v>28</c:v>
                </c:pt>
                <c:pt idx="79">
                  <c:v>29</c:v>
                </c:pt>
                <c:pt idx="80">
                  <c:v>22</c:v>
                </c:pt>
                <c:pt idx="81">
                  <c:v>23.5</c:v>
                </c:pt>
                <c:pt idx="82">
                  <c:v>26.5</c:v>
                </c:pt>
                <c:pt idx="83">
                  <c:v>25.5</c:v>
                </c:pt>
                <c:pt idx="84">
                  <c:v>23</c:v>
                </c:pt>
                <c:pt idx="85">
                  <c:v>16</c:v>
                </c:pt>
                <c:pt idx="86">
                  <c:v>18.5</c:v>
                </c:pt>
                <c:pt idx="87">
                  <c:v>21.5</c:v>
                </c:pt>
                <c:pt idx="88">
                  <c:v>23.5</c:v>
                </c:pt>
                <c:pt idx="89">
                  <c:v>24.5</c:v>
                </c:pt>
                <c:pt idx="90">
                  <c:v>26.5</c:v>
                </c:pt>
                <c:pt idx="91">
                  <c:v>31.5</c:v>
                </c:pt>
                <c:pt idx="92">
                  <c:v>23.5</c:v>
                </c:pt>
                <c:pt idx="93">
                  <c:v>23.5</c:v>
                </c:pt>
                <c:pt idx="94">
                  <c:v>28.5</c:v>
                </c:pt>
                <c:pt idx="95">
                  <c:v>26</c:v>
                </c:pt>
                <c:pt idx="96">
                  <c:v>25.5</c:v>
                </c:pt>
                <c:pt idx="97">
                  <c:v>27</c:v>
                </c:pt>
                <c:pt idx="98">
                  <c:v>22.5</c:v>
                </c:pt>
                <c:pt idx="99">
                  <c:v>23.5</c:v>
                </c:pt>
                <c:pt idx="100">
                  <c:v>22.5</c:v>
                </c:pt>
                <c:pt idx="101">
                  <c:v>19</c:v>
                </c:pt>
                <c:pt idx="102">
                  <c:v>25</c:v>
                </c:pt>
                <c:pt idx="103">
                  <c:v>23.5</c:v>
                </c:pt>
                <c:pt idx="104">
                  <c:v>30.5</c:v>
                </c:pt>
                <c:pt idx="105">
                  <c:v>28</c:v>
                </c:pt>
                <c:pt idx="106">
                  <c:v>32</c:v>
                </c:pt>
                <c:pt idx="107">
                  <c:v>22.5</c:v>
                </c:pt>
                <c:pt idx="108">
                  <c:v>20</c:v>
                </c:pt>
                <c:pt idx="109">
                  <c:v>29.5</c:v>
                </c:pt>
                <c:pt idx="110">
                  <c:v>28</c:v>
                </c:pt>
                <c:pt idx="111">
                  <c:v>18</c:v>
                </c:pt>
                <c:pt idx="112">
                  <c:v>26.5</c:v>
                </c:pt>
                <c:pt idx="113">
                  <c:v>21.5</c:v>
                </c:pt>
                <c:pt idx="114">
                  <c:v>28</c:v>
                </c:pt>
                <c:pt idx="115">
                  <c:v>20.5</c:v>
                </c:pt>
                <c:pt idx="116">
                  <c:v>26.5</c:v>
                </c:pt>
                <c:pt idx="117">
                  <c:v>32</c:v>
                </c:pt>
                <c:pt idx="118">
                  <c:v>25</c:v>
                </c:pt>
                <c:pt idx="119">
                  <c:v>18.5</c:v>
                </c:pt>
                <c:pt idx="120">
                  <c:v>23.5</c:v>
                </c:pt>
                <c:pt idx="121">
                  <c:v>28.5</c:v>
                </c:pt>
                <c:pt idx="122">
                  <c:v>31</c:v>
                </c:pt>
                <c:pt idx="123">
                  <c:v>28.5</c:v>
                </c:pt>
                <c:pt idx="124">
                  <c:v>23</c:v>
                </c:pt>
                <c:pt idx="125">
                  <c:v>24.5</c:v>
                </c:pt>
                <c:pt idx="126">
                  <c:v>24.5</c:v>
                </c:pt>
                <c:pt idx="127">
                  <c:v>29.5</c:v>
                </c:pt>
                <c:pt idx="128">
                  <c:v>25.5</c:v>
                </c:pt>
                <c:pt idx="129">
                  <c:v>22</c:v>
                </c:pt>
                <c:pt idx="130">
                  <c:v>28.5</c:v>
                </c:pt>
                <c:pt idx="131">
                  <c:v>21</c:v>
                </c:pt>
                <c:pt idx="132">
                  <c:v>18</c:v>
                </c:pt>
                <c:pt idx="133">
                  <c:v>28</c:v>
                </c:pt>
                <c:pt idx="134">
                  <c:v>31.5</c:v>
                </c:pt>
                <c:pt idx="135">
                  <c:v>20.5</c:v>
                </c:pt>
                <c:pt idx="136">
                  <c:v>17.5</c:v>
                </c:pt>
                <c:pt idx="137">
                  <c:v>20</c:v>
                </c:pt>
                <c:pt idx="138">
                  <c:v>23</c:v>
                </c:pt>
                <c:pt idx="139">
                  <c:v>22</c:v>
                </c:pt>
                <c:pt idx="140">
                  <c:v>16.5</c:v>
                </c:pt>
                <c:pt idx="141">
                  <c:v>25.5</c:v>
                </c:pt>
                <c:pt idx="142">
                  <c:v>27</c:v>
                </c:pt>
                <c:pt idx="143">
                  <c:v>22.5</c:v>
                </c:pt>
                <c:pt idx="144">
                  <c:v>30</c:v>
                </c:pt>
                <c:pt idx="145">
                  <c:v>26.5</c:v>
                </c:pt>
                <c:pt idx="146">
                  <c:v>21.5</c:v>
                </c:pt>
                <c:pt idx="147">
                  <c:v>25</c:v>
                </c:pt>
                <c:pt idx="148">
                  <c:v>22.5</c:v>
                </c:pt>
                <c:pt idx="149">
                  <c:v>25.5</c:v>
                </c:pt>
                <c:pt idx="150">
                  <c:v>30</c:v>
                </c:pt>
                <c:pt idx="151">
                  <c:v>18.5</c:v>
                </c:pt>
                <c:pt idx="152">
                  <c:v>26.5</c:v>
                </c:pt>
                <c:pt idx="153">
                  <c:v>29.5</c:v>
                </c:pt>
                <c:pt idx="154">
                  <c:v>24.5</c:v>
                </c:pt>
                <c:pt idx="155">
                  <c:v>21</c:v>
                </c:pt>
                <c:pt idx="156">
                  <c:v>23.5</c:v>
                </c:pt>
                <c:pt idx="157">
                  <c:v>27</c:v>
                </c:pt>
                <c:pt idx="158">
                  <c:v>21</c:v>
                </c:pt>
                <c:pt idx="159">
                  <c:v>21</c:v>
                </c:pt>
                <c:pt idx="160">
                  <c:v>26.5</c:v>
                </c:pt>
                <c:pt idx="161">
                  <c:v>22</c:v>
                </c:pt>
                <c:pt idx="162">
                  <c:v>25</c:v>
                </c:pt>
                <c:pt idx="163">
                  <c:v>24.5</c:v>
                </c:pt>
                <c:pt idx="164">
                  <c:v>22.5</c:v>
                </c:pt>
                <c:pt idx="165">
                  <c:v>19.5</c:v>
                </c:pt>
                <c:pt idx="166">
                  <c:v>18</c:v>
                </c:pt>
                <c:pt idx="167">
                  <c:v>23</c:v>
                </c:pt>
                <c:pt idx="168">
                  <c:v>23.5</c:v>
                </c:pt>
                <c:pt idx="169">
                  <c:v>22.5</c:v>
                </c:pt>
                <c:pt idx="170">
                  <c:v>22.5</c:v>
                </c:pt>
                <c:pt idx="171">
                  <c:v>20</c:v>
                </c:pt>
                <c:pt idx="172">
                  <c:v>21</c:v>
                </c:pt>
                <c:pt idx="173">
                  <c:v>28</c:v>
                </c:pt>
                <c:pt idx="174">
                  <c:v>26.5</c:v>
                </c:pt>
                <c:pt idx="175">
                  <c:v>25.5</c:v>
                </c:pt>
                <c:pt idx="176">
                  <c:v>17</c:v>
                </c:pt>
                <c:pt idx="177">
                  <c:v>26</c:v>
                </c:pt>
                <c:pt idx="178">
                  <c:v>25.5</c:v>
                </c:pt>
                <c:pt idx="179">
                  <c:v>24</c:v>
                </c:pt>
                <c:pt idx="180">
                  <c:v>24</c:v>
                </c:pt>
                <c:pt idx="181">
                  <c:v>29</c:v>
                </c:pt>
                <c:pt idx="182">
                  <c:v>24.5</c:v>
                </c:pt>
                <c:pt idx="183">
                  <c:v>23.5</c:v>
                </c:pt>
                <c:pt idx="184">
                  <c:v>23.5</c:v>
                </c:pt>
                <c:pt idx="185">
                  <c:v>24</c:v>
                </c:pt>
                <c:pt idx="186">
                  <c:v>28.5</c:v>
                </c:pt>
                <c:pt idx="187">
                  <c:v>24.5</c:v>
                </c:pt>
                <c:pt idx="188">
                  <c:v>27</c:v>
                </c:pt>
                <c:pt idx="189">
                  <c:v>29</c:v>
                </c:pt>
                <c:pt idx="190">
                  <c:v>23.5</c:v>
                </c:pt>
                <c:pt idx="191">
                  <c:v>22</c:v>
                </c:pt>
                <c:pt idx="192">
                  <c:v>25.5</c:v>
                </c:pt>
                <c:pt idx="193">
                  <c:v>26</c:v>
                </c:pt>
                <c:pt idx="194">
                  <c:v>27</c:v>
                </c:pt>
                <c:pt idx="195">
                  <c:v>25</c:v>
                </c:pt>
                <c:pt idx="196">
                  <c:v>25</c:v>
                </c:pt>
                <c:pt idx="197">
                  <c:v>28</c:v>
                </c:pt>
                <c:pt idx="198">
                  <c:v>22</c:v>
                </c:pt>
                <c:pt idx="199">
                  <c:v>21</c:v>
                </c:pt>
                <c:pt idx="200">
                  <c:v>25.5</c:v>
                </c:pt>
                <c:pt idx="201">
                  <c:v>25</c:v>
                </c:pt>
                <c:pt idx="202">
                  <c:v>24.5</c:v>
                </c:pt>
                <c:pt idx="203">
                  <c:v>18</c:v>
                </c:pt>
                <c:pt idx="204">
                  <c:v>18.5</c:v>
                </c:pt>
                <c:pt idx="205">
                  <c:v>26</c:v>
                </c:pt>
                <c:pt idx="206">
                  <c:v>24.5</c:v>
                </c:pt>
                <c:pt idx="207">
                  <c:v>23.5</c:v>
                </c:pt>
                <c:pt idx="208">
                  <c:v>20.5</c:v>
                </c:pt>
                <c:pt idx="209">
                  <c:v>27</c:v>
                </c:pt>
                <c:pt idx="210">
                  <c:v>32</c:v>
                </c:pt>
                <c:pt idx="211">
                  <c:v>22</c:v>
                </c:pt>
                <c:pt idx="212">
                  <c:v>23</c:v>
                </c:pt>
                <c:pt idx="213">
                  <c:v>22.5</c:v>
                </c:pt>
                <c:pt idx="214">
                  <c:v>27.5</c:v>
                </c:pt>
                <c:pt idx="215">
                  <c:v>24</c:v>
                </c:pt>
                <c:pt idx="216">
                  <c:v>28.5</c:v>
                </c:pt>
                <c:pt idx="217">
                  <c:v>26.5</c:v>
                </c:pt>
                <c:pt idx="218">
                  <c:v>23.5</c:v>
                </c:pt>
                <c:pt idx="219">
                  <c:v>23.5</c:v>
                </c:pt>
                <c:pt idx="220">
                  <c:v>26.5</c:v>
                </c:pt>
                <c:pt idx="221">
                  <c:v>25</c:v>
                </c:pt>
                <c:pt idx="222">
                  <c:v>23</c:v>
                </c:pt>
                <c:pt idx="223">
                  <c:v>23.5</c:v>
                </c:pt>
                <c:pt idx="224">
                  <c:v>23</c:v>
                </c:pt>
                <c:pt idx="225">
                  <c:v>20.5</c:v>
                </c:pt>
                <c:pt idx="226">
                  <c:v>25</c:v>
                </c:pt>
                <c:pt idx="227">
                  <c:v>21.5</c:v>
                </c:pt>
                <c:pt idx="228">
                  <c:v>22.5</c:v>
                </c:pt>
                <c:pt idx="229">
                  <c:v>27.5</c:v>
                </c:pt>
                <c:pt idx="230">
                  <c:v>22.5</c:v>
                </c:pt>
                <c:pt idx="231">
                  <c:v>22</c:v>
                </c:pt>
                <c:pt idx="232">
                  <c:v>23</c:v>
                </c:pt>
                <c:pt idx="233">
                  <c:v>19.5</c:v>
                </c:pt>
                <c:pt idx="234">
                  <c:v>25</c:v>
                </c:pt>
                <c:pt idx="235">
                  <c:v>24.5</c:v>
                </c:pt>
                <c:pt idx="236">
                  <c:v>23</c:v>
                </c:pt>
                <c:pt idx="237">
                  <c:v>26.5</c:v>
                </c:pt>
                <c:pt idx="238">
                  <c:v>27</c:v>
                </c:pt>
                <c:pt idx="239">
                  <c:v>21</c:v>
                </c:pt>
                <c:pt idx="240">
                  <c:v>21</c:v>
                </c:pt>
                <c:pt idx="241">
                  <c:v>26</c:v>
                </c:pt>
                <c:pt idx="242">
                  <c:v>28</c:v>
                </c:pt>
                <c:pt idx="243">
                  <c:v>26.5</c:v>
                </c:pt>
                <c:pt idx="244">
                  <c:v>20</c:v>
                </c:pt>
                <c:pt idx="245">
                  <c:v>20</c:v>
                </c:pt>
                <c:pt idx="246">
                  <c:v>29</c:v>
                </c:pt>
                <c:pt idx="247">
                  <c:v>25</c:v>
                </c:pt>
                <c:pt idx="248">
                  <c:v>18.5</c:v>
                </c:pt>
                <c:pt idx="249">
                  <c:v>21</c:v>
                </c:pt>
                <c:pt idx="250">
                  <c:v>22.5</c:v>
                </c:pt>
                <c:pt idx="251">
                  <c:v>21</c:v>
                </c:pt>
                <c:pt idx="252">
                  <c:v>26</c:v>
                </c:pt>
                <c:pt idx="253">
                  <c:v>27.5</c:v>
                </c:pt>
                <c:pt idx="254">
                  <c:v>27</c:v>
                </c:pt>
                <c:pt idx="255">
                  <c:v>18.5</c:v>
                </c:pt>
                <c:pt idx="256">
                  <c:v>22.5</c:v>
                </c:pt>
                <c:pt idx="257">
                  <c:v>26</c:v>
                </c:pt>
                <c:pt idx="258">
                  <c:v>26.5</c:v>
                </c:pt>
                <c:pt idx="259">
                  <c:v>20</c:v>
                </c:pt>
                <c:pt idx="260">
                  <c:v>24</c:v>
                </c:pt>
                <c:pt idx="261">
                  <c:v>31</c:v>
                </c:pt>
                <c:pt idx="262">
                  <c:v>21</c:v>
                </c:pt>
                <c:pt idx="263">
                  <c:v>24.5</c:v>
                </c:pt>
                <c:pt idx="264">
                  <c:v>22.5</c:v>
                </c:pt>
                <c:pt idx="265">
                  <c:v>22</c:v>
                </c:pt>
                <c:pt idx="266">
                  <c:v>19.5</c:v>
                </c:pt>
                <c:pt idx="267">
                  <c:v>23.5</c:v>
                </c:pt>
                <c:pt idx="268">
                  <c:v>25</c:v>
                </c:pt>
                <c:pt idx="269">
                  <c:v>21</c:v>
                </c:pt>
                <c:pt idx="270">
                  <c:v>25</c:v>
                </c:pt>
                <c:pt idx="271">
                  <c:v>27</c:v>
                </c:pt>
                <c:pt idx="272">
                  <c:v>23</c:v>
                </c:pt>
                <c:pt idx="273">
                  <c:v>23</c:v>
                </c:pt>
                <c:pt idx="274">
                  <c:v>20.5</c:v>
                </c:pt>
                <c:pt idx="275">
                  <c:v>21.5</c:v>
                </c:pt>
                <c:pt idx="276">
                  <c:v>27</c:v>
                </c:pt>
                <c:pt idx="277">
                  <c:v>29</c:v>
                </c:pt>
                <c:pt idx="278">
                  <c:v>21</c:v>
                </c:pt>
                <c:pt idx="279">
                  <c:v>21.5</c:v>
                </c:pt>
                <c:pt idx="280">
                  <c:v>22</c:v>
                </c:pt>
                <c:pt idx="281">
                  <c:v>26</c:v>
                </c:pt>
                <c:pt idx="282">
                  <c:v>27</c:v>
                </c:pt>
                <c:pt idx="283">
                  <c:v>27.5</c:v>
                </c:pt>
                <c:pt idx="284">
                  <c:v>28.5</c:v>
                </c:pt>
                <c:pt idx="285">
                  <c:v>27.5</c:v>
                </c:pt>
                <c:pt idx="286">
                  <c:v>18.5</c:v>
                </c:pt>
                <c:pt idx="287">
                  <c:v>24</c:v>
                </c:pt>
                <c:pt idx="288">
                  <c:v>23.5</c:v>
                </c:pt>
                <c:pt idx="289">
                  <c:v>23</c:v>
                </c:pt>
                <c:pt idx="290">
                  <c:v>26.5</c:v>
                </c:pt>
                <c:pt idx="291">
                  <c:v>21.5</c:v>
                </c:pt>
                <c:pt idx="292">
                  <c:v>27</c:v>
                </c:pt>
                <c:pt idx="293">
                  <c:v>21</c:v>
                </c:pt>
                <c:pt idx="294">
                  <c:v>22.5</c:v>
                </c:pt>
                <c:pt idx="295">
                  <c:v>26</c:v>
                </c:pt>
                <c:pt idx="296">
                  <c:v>21.5</c:v>
                </c:pt>
                <c:pt idx="297">
                  <c:v>24</c:v>
                </c:pt>
                <c:pt idx="298">
                  <c:v>21</c:v>
                </c:pt>
                <c:pt idx="299">
                  <c:v>25.5</c:v>
                </c:pt>
                <c:pt idx="300">
                  <c:v>26.5</c:v>
                </c:pt>
                <c:pt idx="301">
                  <c:v>22.5</c:v>
                </c:pt>
                <c:pt idx="302">
                  <c:v>23.5</c:v>
                </c:pt>
                <c:pt idx="303">
                  <c:v>26</c:v>
                </c:pt>
                <c:pt idx="304">
                  <c:v>24</c:v>
                </c:pt>
                <c:pt idx="305">
                  <c:v>20.5</c:v>
                </c:pt>
                <c:pt idx="306">
                  <c:v>26.5</c:v>
                </c:pt>
                <c:pt idx="307">
                  <c:v>21.5</c:v>
                </c:pt>
                <c:pt idx="308">
                  <c:v>23</c:v>
                </c:pt>
                <c:pt idx="309">
                  <c:v>26.5</c:v>
                </c:pt>
                <c:pt idx="310">
                  <c:v>24</c:v>
                </c:pt>
                <c:pt idx="311">
                  <c:v>26</c:v>
                </c:pt>
                <c:pt idx="312">
                  <c:v>26</c:v>
                </c:pt>
                <c:pt idx="313">
                  <c:v>23</c:v>
                </c:pt>
                <c:pt idx="314">
                  <c:v>21</c:v>
                </c:pt>
                <c:pt idx="315">
                  <c:v>21.5</c:v>
                </c:pt>
                <c:pt idx="316">
                  <c:v>23.5</c:v>
                </c:pt>
                <c:pt idx="317">
                  <c:v>28.5</c:v>
                </c:pt>
                <c:pt idx="318">
                  <c:v>28.5</c:v>
                </c:pt>
                <c:pt idx="319">
                  <c:v>18</c:v>
                </c:pt>
                <c:pt idx="320">
                  <c:v>20</c:v>
                </c:pt>
                <c:pt idx="321">
                  <c:v>24</c:v>
                </c:pt>
                <c:pt idx="322">
                  <c:v>24.5</c:v>
                </c:pt>
                <c:pt idx="323">
                  <c:v>22</c:v>
                </c:pt>
                <c:pt idx="324">
                  <c:v>23</c:v>
                </c:pt>
                <c:pt idx="325">
                  <c:v>22.5</c:v>
                </c:pt>
                <c:pt idx="326">
                  <c:v>21.5</c:v>
                </c:pt>
                <c:pt idx="327">
                  <c:v>27.5</c:v>
                </c:pt>
                <c:pt idx="328">
                  <c:v>25.5</c:v>
                </c:pt>
                <c:pt idx="329">
                  <c:v>20</c:v>
                </c:pt>
                <c:pt idx="330">
                  <c:v>24</c:v>
                </c:pt>
                <c:pt idx="331">
                  <c:v>21</c:v>
                </c:pt>
                <c:pt idx="332">
                  <c:v>24.5</c:v>
                </c:pt>
                <c:pt idx="333">
                  <c:v>25.5</c:v>
                </c:pt>
                <c:pt idx="334">
                  <c:v>26.5</c:v>
                </c:pt>
                <c:pt idx="335">
                  <c:v>16.5</c:v>
                </c:pt>
                <c:pt idx="336">
                  <c:v>20.5</c:v>
                </c:pt>
                <c:pt idx="337">
                  <c:v>22</c:v>
                </c:pt>
                <c:pt idx="338">
                  <c:v>25</c:v>
                </c:pt>
                <c:pt idx="339">
                  <c:v>28</c:v>
                </c:pt>
                <c:pt idx="340">
                  <c:v>26</c:v>
                </c:pt>
                <c:pt idx="341">
                  <c:v>20</c:v>
                </c:pt>
                <c:pt idx="342">
                  <c:v>23</c:v>
                </c:pt>
                <c:pt idx="343">
                  <c:v>27</c:v>
                </c:pt>
                <c:pt idx="344">
                  <c:v>20.5</c:v>
                </c:pt>
                <c:pt idx="345">
                  <c:v>18</c:v>
                </c:pt>
                <c:pt idx="346">
                  <c:v>24</c:v>
                </c:pt>
                <c:pt idx="347">
                  <c:v>19.5</c:v>
                </c:pt>
                <c:pt idx="348">
                  <c:v>25.5</c:v>
                </c:pt>
                <c:pt idx="349">
                  <c:v>21.5</c:v>
                </c:pt>
                <c:pt idx="350">
                  <c:v>25</c:v>
                </c:pt>
                <c:pt idx="351">
                  <c:v>21.5</c:v>
                </c:pt>
                <c:pt idx="352">
                  <c:v>19.5</c:v>
                </c:pt>
                <c:pt idx="353">
                  <c:v>19</c:v>
                </c:pt>
                <c:pt idx="354">
                  <c:v>23</c:v>
                </c:pt>
                <c:pt idx="355">
                  <c:v>25</c:v>
                </c:pt>
                <c:pt idx="356">
                  <c:v>21</c:v>
                </c:pt>
                <c:pt idx="357">
                  <c:v>26.5</c:v>
                </c:pt>
                <c:pt idx="358">
                  <c:v>25.5</c:v>
                </c:pt>
                <c:pt idx="359">
                  <c:v>16</c:v>
                </c:pt>
                <c:pt idx="360">
                  <c:v>25.5</c:v>
                </c:pt>
                <c:pt idx="361">
                  <c:v>28</c:v>
                </c:pt>
                <c:pt idx="362">
                  <c:v>25</c:v>
                </c:pt>
                <c:pt idx="363">
                  <c:v>20.5</c:v>
                </c:pt>
                <c:pt idx="364">
                  <c:v>25</c:v>
                </c:pt>
                <c:pt idx="365">
                  <c:v>24.5</c:v>
                </c:pt>
                <c:pt idx="366">
                  <c:v>29</c:v>
                </c:pt>
                <c:pt idx="367">
                  <c:v>25</c:v>
                </c:pt>
                <c:pt idx="368">
                  <c:v>24</c:v>
                </c:pt>
                <c:pt idx="369">
                  <c:v>26.5</c:v>
                </c:pt>
                <c:pt idx="370">
                  <c:v>21</c:v>
                </c:pt>
                <c:pt idx="371">
                  <c:v>23.5</c:v>
                </c:pt>
                <c:pt idx="372">
                  <c:v>28.5</c:v>
                </c:pt>
                <c:pt idx="373">
                  <c:v>24.5</c:v>
                </c:pt>
                <c:pt idx="374">
                  <c:v>26</c:v>
                </c:pt>
                <c:pt idx="375">
                  <c:v>25.5</c:v>
                </c:pt>
                <c:pt idx="376">
                  <c:v>27.5</c:v>
                </c:pt>
                <c:pt idx="377">
                  <c:v>26</c:v>
                </c:pt>
                <c:pt idx="378">
                  <c:v>20</c:v>
                </c:pt>
                <c:pt idx="379">
                  <c:v>22.5</c:v>
                </c:pt>
                <c:pt idx="380">
                  <c:v>19.5</c:v>
                </c:pt>
                <c:pt idx="381">
                  <c:v>24</c:v>
                </c:pt>
                <c:pt idx="382">
                  <c:v>28.5</c:v>
                </c:pt>
                <c:pt idx="383">
                  <c:v>23</c:v>
                </c:pt>
                <c:pt idx="384">
                  <c:v>21.5</c:v>
                </c:pt>
                <c:pt idx="385">
                  <c:v>27</c:v>
                </c:pt>
                <c:pt idx="386">
                  <c:v>29.5</c:v>
                </c:pt>
                <c:pt idx="387">
                  <c:v>20.5</c:v>
                </c:pt>
                <c:pt idx="388">
                  <c:v>24</c:v>
                </c:pt>
                <c:pt idx="389">
                  <c:v>26.5</c:v>
                </c:pt>
                <c:pt idx="390">
                  <c:v>22.5</c:v>
                </c:pt>
                <c:pt idx="391">
                  <c:v>24.5</c:v>
                </c:pt>
                <c:pt idx="392">
                  <c:v>19</c:v>
                </c:pt>
                <c:pt idx="393">
                  <c:v>23.5</c:v>
                </c:pt>
                <c:pt idx="394">
                  <c:v>23.5</c:v>
                </c:pt>
                <c:pt idx="395">
                  <c:v>22.5</c:v>
                </c:pt>
                <c:pt idx="396">
                  <c:v>23</c:v>
                </c:pt>
                <c:pt idx="397">
                  <c:v>23</c:v>
                </c:pt>
                <c:pt idx="398">
                  <c:v>22.5</c:v>
                </c:pt>
                <c:pt idx="399">
                  <c:v>22</c:v>
                </c:pt>
                <c:pt idx="400">
                  <c:v>29.5</c:v>
                </c:pt>
                <c:pt idx="401">
                  <c:v>22</c:v>
                </c:pt>
                <c:pt idx="402">
                  <c:v>23.5</c:v>
                </c:pt>
                <c:pt idx="403">
                  <c:v>23</c:v>
                </c:pt>
                <c:pt idx="404">
                  <c:v>28</c:v>
                </c:pt>
                <c:pt idx="405">
                  <c:v>25.5</c:v>
                </c:pt>
                <c:pt idx="406">
                  <c:v>24</c:v>
                </c:pt>
                <c:pt idx="407">
                  <c:v>21</c:v>
                </c:pt>
                <c:pt idx="408">
                  <c:v>24</c:v>
                </c:pt>
                <c:pt idx="409">
                  <c:v>25</c:v>
                </c:pt>
                <c:pt idx="410">
                  <c:v>24</c:v>
                </c:pt>
                <c:pt idx="411">
                  <c:v>21</c:v>
                </c:pt>
                <c:pt idx="412">
                  <c:v>17</c:v>
                </c:pt>
                <c:pt idx="413">
                  <c:v>20</c:v>
                </c:pt>
                <c:pt idx="414">
                  <c:v>19.5</c:v>
                </c:pt>
                <c:pt idx="415">
                  <c:v>19.5</c:v>
                </c:pt>
                <c:pt idx="416">
                  <c:v>29</c:v>
                </c:pt>
                <c:pt idx="417">
                  <c:v>27</c:v>
                </c:pt>
                <c:pt idx="418">
                  <c:v>22.5</c:v>
                </c:pt>
                <c:pt idx="419">
                  <c:v>26.5</c:v>
                </c:pt>
                <c:pt idx="420">
                  <c:v>26</c:v>
                </c:pt>
                <c:pt idx="421">
                  <c:v>26.5</c:v>
                </c:pt>
                <c:pt idx="422">
                  <c:v>22.5</c:v>
                </c:pt>
                <c:pt idx="423">
                  <c:v>19.5</c:v>
                </c:pt>
                <c:pt idx="424">
                  <c:v>21</c:v>
                </c:pt>
                <c:pt idx="425">
                  <c:v>23.5</c:v>
                </c:pt>
                <c:pt idx="426">
                  <c:v>21</c:v>
                </c:pt>
                <c:pt idx="427">
                  <c:v>9.5</c:v>
                </c:pt>
                <c:pt idx="428">
                  <c:v>15</c:v>
                </c:pt>
                <c:pt idx="429">
                  <c:v>25.5</c:v>
                </c:pt>
                <c:pt idx="430">
                  <c:v>32.5</c:v>
                </c:pt>
                <c:pt idx="431">
                  <c:v>27.5</c:v>
                </c:pt>
                <c:pt idx="432">
                  <c:v>19</c:v>
                </c:pt>
                <c:pt idx="433">
                  <c:v>17</c:v>
                </c:pt>
                <c:pt idx="434">
                  <c:v>22.5</c:v>
                </c:pt>
                <c:pt idx="435">
                  <c:v>23.5</c:v>
                </c:pt>
                <c:pt idx="436">
                  <c:v>25</c:v>
                </c:pt>
                <c:pt idx="437">
                  <c:v>13.5</c:v>
                </c:pt>
                <c:pt idx="438">
                  <c:v>13</c:v>
                </c:pt>
                <c:pt idx="439">
                  <c:v>23</c:v>
                </c:pt>
                <c:pt idx="440">
                  <c:v>24.5</c:v>
                </c:pt>
                <c:pt idx="441">
                  <c:v>22</c:v>
                </c:pt>
                <c:pt idx="442">
                  <c:v>23.5</c:v>
                </c:pt>
                <c:pt idx="443">
                  <c:v>17</c:v>
                </c:pt>
                <c:pt idx="444">
                  <c:v>15.5</c:v>
                </c:pt>
                <c:pt idx="445">
                  <c:v>24</c:v>
                </c:pt>
                <c:pt idx="446">
                  <c:v>23.5</c:v>
                </c:pt>
                <c:pt idx="447">
                  <c:v>21.5</c:v>
                </c:pt>
                <c:pt idx="448">
                  <c:v>19.5</c:v>
                </c:pt>
                <c:pt idx="449">
                  <c:v>23</c:v>
                </c:pt>
                <c:pt idx="450">
                  <c:v>24</c:v>
                </c:pt>
                <c:pt idx="451">
                  <c:v>18</c:v>
                </c:pt>
                <c:pt idx="452">
                  <c:v>24</c:v>
                </c:pt>
                <c:pt idx="453">
                  <c:v>24.5</c:v>
                </c:pt>
                <c:pt idx="454">
                  <c:v>26</c:v>
                </c:pt>
                <c:pt idx="455">
                  <c:v>22</c:v>
                </c:pt>
                <c:pt idx="456">
                  <c:v>25.5</c:v>
                </c:pt>
                <c:pt idx="457">
                  <c:v>21</c:v>
                </c:pt>
                <c:pt idx="458">
                  <c:v>23.5</c:v>
                </c:pt>
                <c:pt idx="459">
                  <c:v>23</c:v>
                </c:pt>
                <c:pt idx="460">
                  <c:v>22</c:v>
                </c:pt>
                <c:pt idx="461">
                  <c:v>21</c:v>
                </c:pt>
                <c:pt idx="462">
                  <c:v>24.5</c:v>
                </c:pt>
                <c:pt idx="463">
                  <c:v>23.5</c:v>
                </c:pt>
                <c:pt idx="464">
                  <c:v>21</c:v>
                </c:pt>
                <c:pt idx="465">
                  <c:v>25.5</c:v>
                </c:pt>
                <c:pt idx="466">
                  <c:v>25</c:v>
                </c:pt>
                <c:pt idx="467">
                  <c:v>21.5</c:v>
                </c:pt>
                <c:pt idx="468">
                  <c:v>20</c:v>
                </c:pt>
                <c:pt idx="469">
                  <c:v>19</c:v>
                </c:pt>
                <c:pt idx="470">
                  <c:v>27.5</c:v>
                </c:pt>
                <c:pt idx="471">
                  <c:v>28</c:v>
                </c:pt>
                <c:pt idx="472">
                  <c:v>21.5</c:v>
                </c:pt>
                <c:pt idx="473">
                  <c:v>23</c:v>
                </c:pt>
                <c:pt idx="474">
                  <c:v>21</c:v>
                </c:pt>
                <c:pt idx="475">
                  <c:v>23</c:v>
                </c:pt>
                <c:pt idx="476">
                  <c:v>26</c:v>
                </c:pt>
                <c:pt idx="477">
                  <c:v>22.5</c:v>
                </c:pt>
                <c:pt idx="478">
                  <c:v>19</c:v>
                </c:pt>
                <c:pt idx="479">
                  <c:v>20</c:v>
                </c:pt>
                <c:pt idx="480">
                  <c:v>23</c:v>
                </c:pt>
                <c:pt idx="481">
                  <c:v>25.5</c:v>
                </c:pt>
                <c:pt idx="482">
                  <c:v>30</c:v>
                </c:pt>
                <c:pt idx="483">
                  <c:v>29.5</c:v>
                </c:pt>
                <c:pt idx="484">
                  <c:v>31</c:v>
                </c:pt>
                <c:pt idx="485">
                  <c:v>23.5</c:v>
                </c:pt>
                <c:pt idx="486">
                  <c:v>26.5</c:v>
                </c:pt>
                <c:pt idx="487">
                  <c:v>24</c:v>
                </c:pt>
                <c:pt idx="488">
                  <c:v>27</c:v>
                </c:pt>
                <c:pt idx="489">
                  <c:v>27.5</c:v>
                </c:pt>
                <c:pt idx="490">
                  <c:v>23</c:v>
                </c:pt>
                <c:pt idx="491">
                  <c:v>21.5</c:v>
                </c:pt>
                <c:pt idx="492">
                  <c:v>24.5</c:v>
                </c:pt>
                <c:pt idx="493">
                  <c:v>20.5</c:v>
                </c:pt>
                <c:pt idx="494">
                  <c:v>18</c:v>
                </c:pt>
                <c:pt idx="495">
                  <c:v>27</c:v>
                </c:pt>
                <c:pt idx="496">
                  <c:v>28</c:v>
                </c:pt>
                <c:pt idx="497">
                  <c:v>29</c:v>
                </c:pt>
                <c:pt idx="498">
                  <c:v>30</c:v>
                </c:pt>
                <c:pt idx="49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4-48A8-BB84-4BE8C4464488}"/>
            </c:ext>
          </c:extLst>
        </c:ser>
        <c:ser>
          <c:idx val="1"/>
          <c:order val="1"/>
          <c:tx>
            <c:v>Repetition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[1]output!$B$501:$B$1000</c:f>
              <c:numCache>
                <c:formatCode>General</c:formatCode>
                <c:ptCount val="500"/>
                <c:pt idx="0">
                  <c:v>23</c:v>
                </c:pt>
                <c:pt idx="1">
                  <c:v>23.5</c:v>
                </c:pt>
                <c:pt idx="2">
                  <c:v>27</c:v>
                </c:pt>
                <c:pt idx="3">
                  <c:v>21.5</c:v>
                </c:pt>
                <c:pt idx="4">
                  <c:v>17.5</c:v>
                </c:pt>
                <c:pt idx="5">
                  <c:v>17.5</c:v>
                </c:pt>
                <c:pt idx="6">
                  <c:v>16</c:v>
                </c:pt>
                <c:pt idx="7">
                  <c:v>21.5</c:v>
                </c:pt>
                <c:pt idx="8">
                  <c:v>16.5</c:v>
                </c:pt>
                <c:pt idx="9">
                  <c:v>24</c:v>
                </c:pt>
                <c:pt idx="10">
                  <c:v>23.5</c:v>
                </c:pt>
                <c:pt idx="11">
                  <c:v>20.5</c:v>
                </c:pt>
                <c:pt idx="12">
                  <c:v>28</c:v>
                </c:pt>
                <c:pt idx="13">
                  <c:v>24.5</c:v>
                </c:pt>
                <c:pt idx="14">
                  <c:v>29.5</c:v>
                </c:pt>
                <c:pt idx="15">
                  <c:v>23.5</c:v>
                </c:pt>
                <c:pt idx="16">
                  <c:v>15</c:v>
                </c:pt>
                <c:pt idx="17">
                  <c:v>18.5</c:v>
                </c:pt>
                <c:pt idx="18">
                  <c:v>24.5</c:v>
                </c:pt>
                <c:pt idx="19">
                  <c:v>24</c:v>
                </c:pt>
                <c:pt idx="20">
                  <c:v>23.5</c:v>
                </c:pt>
                <c:pt idx="21">
                  <c:v>23</c:v>
                </c:pt>
                <c:pt idx="22">
                  <c:v>14</c:v>
                </c:pt>
                <c:pt idx="23">
                  <c:v>16</c:v>
                </c:pt>
                <c:pt idx="24">
                  <c:v>14</c:v>
                </c:pt>
                <c:pt idx="25">
                  <c:v>14.5</c:v>
                </c:pt>
                <c:pt idx="26">
                  <c:v>28</c:v>
                </c:pt>
                <c:pt idx="27">
                  <c:v>24.5</c:v>
                </c:pt>
                <c:pt idx="28">
                  <c:v>28</c:v>
                </c:pt>
                <c:pt idx="29">
                  <c:v>18</c:v>
                </c:pt>
                <c:pt idx="30">
                  <c:v>17.5</c:v>
                </c:pt>
                <c:pt idx="31">
                  <c:v>23</c:v>
                </c:pt>
                <c:pt idx="32">
                  <c:v>22</c:v>
                </c:pt>
                <c:pt idx="33">
                  <c:v>19.5</c:v>
                </c:pt>
                <c:pt idx="34">
                  <c:v>18.5</c:v>
                </c:pt>
                <c:pt idx="35">
                  <c:v>20</c:v>
                </c:pt>
                <c:pt idx="36">
                  <c:v>21.5</c:v>
                </c:pt>
                <c:pt idx="37">
                  <c:v>16</c:v>
                </c:pt>
                <c:pt idx="38">
                  <c:v>18</c:v>
                </c:pt>
                <c:pt idx="39">
                  <c:v>24</c:v>
                </c:pt>
                <c:pt idx="40">
                  <c:v>26.5</c:v>
                </c:pt>
                <c:pt idx="41">
                  <c:v>22.5</c:v>
                </c:pt>
                <c:pt idx="42">
                  <c:v>23</c:v>
                </c:pt>
                <c:pt idx="43">
                  <c:v>21.5</c:v>
                </c:pt>
                <c:pt idx="44">
                  <c:v>17</c:v>
                </c:pt>
                <c:pt idx="45">
                  <c:v>22</c:v>
                </c:pt>
                <c:pt idx="46">
                  <c:v>27</c:v>
                </c:pt>
                <c:pt idx="47">
                  <c:v>26.5</c:v>
                </c:pt>
                <c:pt idx="48">
                  <c:v>21.5</c:v>
                </c:pt>
                <c:pt idx="49">
                  <c:v>20</c:v>
                </c:pt>
                <c:pt idx="50">
                  <c:v>20.5</c:v>
                </c:pt>
                <c:pt idx="51">
                  <c:v>23</c:v>
                </c:pt>
                <c:pt idx="52">
                  <c:v>26</c:v>
                </c:pt>
                <c:pt idx="53">
                  <c:v>20.5</c:v>
                </c:pt>
                <c:pt idx="54">
                  <c:v>26</c:v>
                </c:pt>
                <c:pt idx="55">
                  <c:v>24</c:v>
                </c:pt>
                <c:pt idx="56">
                  <c:v>21</c:v>
                </c:pt>
                <c:pt idx="57">
                  <c:v>27.5</c:v>
                </c:pt>
                <c:pt idx="58">
                  <c:v>25.5</c:v>
                </c:pt>
                <c:pt idx="59">
                  <c:v>17.5</c:v>
                </c:pt>
                <c:pt idx="60">
                  <c:v>24</c:v>
                </c:pt>
                <c:pt idx="61">
                  <c:v>21.5</c:v>
                </c:pt>
                <c:pt idx="62">
                  <c:v>15.5</c:v>
                </c:pt>
                <c:pt idx="63">
                  <c:v>27</c:v>
                </c:pt>
                <c:pt idx="64">
                  <c:v>28</c:v>
                </c:pt>
                <c:pt idx="65">
                  <c:v>22.5</c:v>
                </c:pt>
                <c:pt idx="66">
                  <c:v>17.5</c:v>
                </c:pt>
                <c:pt idx="67">
                  <c:v>20</c:v>
                </c:pt>
                <c:pt idx="68">
                  <c:v>21</c:v>
                </c:pt>
                <c:pt idx="69">
                  <c:v>12.5</c:v>
                </c:pt>
                <c:pt idx="70">
                  <c:v>16</c:v>
                </c:pt>
                <c:pt idx="71">
                  <c:v>21</c:v>
                </c:pt>
                <c:pt idx="72">
                  <c:v>28.5</c:v>
                </c:pt>
                <c:pt idx="73">
                  <c:v>23</c:v>
                </c:pt>
                <c:pt idx="74">
                  <c:v>25.5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22</c:v>
                </c:pt>
                <c:pt idx="79">
                  <c:v>20</c:v>
                </c:pt>
                <c:pt idx="80">
                  <c:v>22</c:v>
                </c:pt>
                <c:pt idx="81">
                  <c:v>24.5</c:v>
                </c:pt>
                <c:pt idx="82">
                  <c:v>25.5</c:v>
                </c:pt>
                <c:pt idx="83">
                  <c:v>26.5</c:v>
                </c:pt>
                <c:pt idx="84">
                  <c:v>21</c:v>
                </c:pt>
                <c:pt idx="85">
                  <c:v>22.5</c:v>
                </c:pt>
                <c:pt idx="86">
                  <c:v>13</c:v>
                </c:pt>
                <c:pt idx="87">
                  <c:v>13</c:v>
                </c:pt>
                <c:pt idx="88">
                  <c:v>24.5</c:v>
                </c:pt>
                <c:pt idx="89">
                  <c:v>27.5</c:v>
                </c:pt>
                <c:pt idx="90">
                  <c:v>23.5</c:v>
                </c:pt>
                <c:pt idx="91">
                  <c:v>15</c:v>
                </c:pt>
                <c:pt idx="92">
                  <c:v>16.5</c:v>
                </c:pt>
                <c:pt idx="93">
                  <c:v>10.5</c:v>
                </c:pt>
                <c:pt idx="94">
                  <c:v>25.5</c:v>
                </c:pt>
                <c:pt idx="95">
                  <c:v>22.5</c:v>
                </c:pt>
                <c:pt idx="96">
                  <c:v>26.5</c:v>
                </c:pt>
                <c:pt idx="97">
                  <c:v>21</c:v>
                </c:pt>
                <c:pt idx="98">
                  <c:v>20</c:v>
                </c:pt>
                <c:pt idx="99">
                  <c:v>22.5</c:v>
                </c:pt>
                <c:pt idx="100">
                  <c:v>21</c:v>
                </c:pt>
                <c:pt idx="101">
                  <c:v>19</c:v>
                </c:pt>
                <c:pt idx="102">
                  <c:v>22</c:v>
                </c:pt>
                <c:pt idx="103">
                  <c:v>16.5</c:v>
                </c:pt>
                <c:pt idx="104">
                  <c:v>18.5</c:v>
                </c:pt>
                <c:pt idx="105">
                  <c:v>14.5</c:v>
                </c:pt>
                <c:pt idx="106">
                  <c:v>18</c:v>
                </c:pt>
                <c:pt idx="107">
                  <c:v>29</c:v>
                </c:pt>
                <c:pt idx="108">
                  <c:v>28</c:v>
                </c:pt>
                <c:pt idx="109">
                  <c:v>18.5</c:v>
                </c:pt>
                <c:pt idx="110">
                  <c:v>19.5</c:v>
                </c:pt>
                <c:pt idx="111">
                  <c:v>25.5</c:v>
                </c:pt>
                <c:pt idx="112">
                  <c:v>26</c:v>
                </c:pt>
                <c:pt idx="113">
                  <c:v>19</c:v>
                </c:pt>
                <c:pt idx="114">
                  <c:v>18</c:v>
                </c:pt>
                <c:pt idx="115">
                  <c:v>20.5</c:v>
                </c:pt>
                <c:pt idx="116">
                  <c:v>21.5</c:v>
                </c:pt>
                <c:pt idx="117">
                  <c:v>13.5</c:v>
                </c:pt>
                <c:pt idx="118">
                  <c:v>8.5</c:v>
                </c:pt>
                <c:pt idx="119">
                  <c:v>21</c:v>
                </c:pt>
                <c:pt idx="120">
                  <c:v>24</c:v>
                </c:pt>
                <c:pt idx="121">
                  <c:v>23.5</c:v>
                </c:pt>
                <c:pt idx="122">
                  <c:v>13</c:v>
                </c:pt>
                <c:pt idx="123">
                  <c:v>13.5</c:v>
                </c:pt>
                <c:pt idx="124">
                  <c:v>21.5</c:v>
                </c:pt>
                <c:pt idx="125">
                  <c:v>22</c:v>
                </c:pt>
                <c:pt idx="126">
                  <c:v>19</c:v>
                </c:pt>
                <c:pt idx="127">
                  <c:v>23.5</c:v>
                </c:pt>
                <c:pt idx="128">
                  <c:v>21</c:v>
                </c:pt>
                <c:pt idx="129">
                  <c:v>22</c:v>
                </c:pt>
                <c:pt idx="130">
                  <c:v>26</c:v>
                </c:pt>
                <c:pt idx="131">
                  <c:v>23.5</c:v>
                </c:pt>
                <c:pt idx="132">
                  <c:v>11.5</c:v>
                </c:pt>
                <c:pt idx="133">
                  <c:v>19</c:v>
                </c:pt>
                <c:pt idx="134">
                  <c:v>20</c:v>
                </c:pt>
                <c:pt idx="135">
                  <c:v>27</c:v>
                </c:pt>
                <c:pt idx="136">
                  <c:v>20</c:v>
                </c:pt>
                <c:pt idx="137">
                  <c:v>13.5</c:v>
                </c:pt>
                <c:pt idx="138">
                  <c:v>18</c:v>
                </c:pt>
                <c:pt idx="139">
                  <c:v>19.5</c:v>
                </c:pt>
                <c:pt idx="140">
                  <c:v>22.5</c:v>
                </c:pt>
                <c:pt idx="141">
                  <c:v>26.5</c:v>
                </c:pt>
                <c:pt idx="142">
                  <c:v>21</c:v>
                </c:pt>
                <c:pt idx="143">
                  <c:v>21.5</c:v>
                </c:pt>
                <c:pt idx="144">
                  <c:v>20</c:v>
                </c:pt>
                <c:pt idx="145">
                  <c:v>26</c:v>
                </c:pt>
                <c:pt idx="146">
                  <c:v>19</c:v>
                </c:pt>
                <c:pt idx="147">
                  <c:v>19.5</c:v>
                </c:pt>
                <c:pt idx="148">
                  <c:v>21</c:v>
                </c:pt>
                <c:pt idx="149">
                  <c:v>22.5</c:v>
                </c:pt>
                <c:pt idx="150">
                  <c:v>15</c:v>
                </c:pt>
                <c:pt idx="151">
                  <c:v>12.5</c:v>
                </c:pt>
                <c:pt idx="152">
                  <c:v>18</c:v>
                </c:pt>
                <c:pt idx="153">
                  <c:v>24.5</c:v>
                </c:pt>
                <c:pt idx="154">
                  <c:v>23</c:v>
                </c:pt>
                <c:pt idx="155">
                  <c:v>21</c:v>
                </c:pt>
                <c:pt idx="156">
                  <c:v>17.5</c:v>
                </c:pt>
                <c:pt idx="157">
                  <c:v>19.5</c:v>
                </c:pt>
                <c:pt idx="158">
                  <c:v>25</c:v>
                </c:pt>
                <c:pt idx="159">
                  <c:v>27.5</c:v>
                </c:pt>
                <c:pt idx="160">
                  <c:v>23.5</c:v>
                </c:pt>
                <c:pt idx="161">
                  <c:v>20.5</c:v>
                </c:pt>
                <c:pt idx="162">
                  <c:v>17</c:v>
                </c:pt>
                <c:pt idx="163">
                  <c:v>20</c:v>
                </c:pt>
                <c:pt idx="164">
                  <c:v>25.5</c:v>
                </c:pt>
                <c:pt idx="165">
                  <c:v>28.5</c:v>
                </c:pt>
                <c:pt idx="166">
                  <c:v>29.5</c:v>
                </c:pt>
                <c:pt idx="167">
                  <c:v>14</c:v>
                </c:pt>
                <c:pt idx="168">
                  <c:v>16</c:v>
                </c:pt>
                <c:pt idx="169">
                  <c:v>22</c:v>
                </c:pt>
                <c:pt idx="170">
                  <c:v>24</c:v>
                </c:pt>
                <c:pt idx="171">
                  <c:v>22</c:v>
                </c:pt>
                <c:pt idx="172">
                  <c:v>19</c:v>
                </c:pt>
                <c:pt idx="173">
                  <c:v>25.5</c:v>
                </c:pt>
                <c:pt idx="174">
                  <c:v>20</c:v>
                </c:pt>
                <c:pt idx="175">
                  <c:v>22.5</c:v>
                </c:pt>
                <c:pt idx="176">
                  <c:v>21.5</c:v>
                </c:pt>
                <c:pt idx="177">
                  <c:v>16</c:v>
                </c:pt>
                <c:pt idx="178">
                  <c:v>23.5</c:v>
                </c:pt>
                <c:pt idx="179">
                  <c:v>28</c:v>
                </c:pt>
                <c:pt idx="180">
                  <c:v>16.5</c:v>
                </c:pt>
                <c:pt idx="181">
                  <c:v>19</c:v>
                </c:pt>
                <c:pt idx="182">
                  <c:v>26</c:v>
                </c:pt>
                <c:pt idx="183">
                  <c:v>20.5</c:v>
                </c:pt>
                <c:pt idx="184">
                  <c:v>27</c:v>
                </c:pt>
                <c:pt idx="185">
                  <c:v>20</c:v>
                </c:pt>
                <c:pt idx="186">
                  <c:v>15.5</c:v>
                </c:pt>
                <c:pt idx="187">
                  <c:v>15.5</c:v>
                </c:pt>
                <c:pt idx="188">
                  <c:v>20.5</c:v>
                </c:pt>
                <c:pt idx="189">
                  <c:v>15</c:v>
                </c:pt>
                <c:pt idx="190">
                  <c:v>18.5</c:v>
                </c:pt>
                <c:pt idx="191">
                  <c:v>24</c:v>
                </c:pt>
                <c:pt idx="192">
                  <c:v>23</c:v>
                </c:pt>
                <c:pt idx="193">
                  <c:v>27.5</c:v>
                </c:pt>
                <c:pt idx="194">
                  <c:v>26</c:v>
                </c:pt>
                <c:pt idx="195">
                  <c:v>18.5</c:v>
                </c:pt>
                <c:pt idx="196">
                  <c:v>22.5</c:v>
                </c:pt>
                <c:pt idx="197">
                  <c:v>27.5</c:v>
                </c:pt>
                <c:pt idx="198">
                  <c:v>32.5</c:v>
                </c:pt>
                <c:pt idx="199">
                  <c:v>28</c:v>
                </c:pt>
                <c:pt idx="200">
                  <c:v>26.5</c:v>
                </c:pt>
                <c:pt idx="201">
                  <c:v>23.5</c:v>
                </c:pt>
                <c:pt idx="202">
                  <c:v>15.5</c:v>
                </c:pt>
                <c:pt idx="203">
                  <c:v>26</c:v>
                </c:pt>
                <c:pt idx="204">
                  <c:v>28.5</c:v>
                </c:pt>
                <c:pt idx="205">
                  <c:v>22.5</c:v>
                </c:pt>
                <c:pt idx="206">
                  <c:v>21</c:v>
                </c:pt>
                <c:pt idx="207">
                  <c:v>15.5</c:v>
                </c:pt>
                <c:pt idx="208">
                  <c:v>18</c:v>
                </c:pt>
                <c:pt idx="209">
                  <c:v>20</c:v>
                </c:pt>
                <c:pt idx="210">
                  <c:v>19</c:v>
                </c:pt>
                <c:pt idx="211">
                  <c:v>20.5</c:v>
                </c:pt>
                <c:pt idx="212">
                  <c:v>26</c:v>
                </c:pt>
                <c:pt idx="213">
                  <c:v>22.5</c:v>
                </c:pt>
                <c:pt idx="214">
                  <c:v>23</c:v>
                </c:pt>
                <c:pt idx="215">
                  <c:v>17</c:v>
                </c:pt>
                <c:pt idx="216">
                  <c:v>21.5</c:v>
                </c:pt>
                <c:pt idx="217">
                  <c:v>20.5</c:v>
                </c:pt>
                <c:pt idx="218">
                  <c:v>23</c:v>
                </c:pt>
                <c:pt idx="219">
                  <c:v>24</c:v>
                </c:pt>
                <c:pt idx="220">
                  <c:v>19.5</c:v>
                </c:pt>
                <c:pt idx="221">
                  <c:v>14</c:v>
                </c:pt>
                <c:pt idx="222">
                  <c:v>21</c:v>
                </c:pt>
                <c:pt idx="223">
                  <c:v>17.5</c:v>
                </c:pt>
                <c:pt idx="224">
                  <c:v>18.5</c:v>
                </c:pt>
                <c:pt idx="225">
                  <c:v>20.5</c:v>
                </c:pt>
                <c:pt idx="226">
                  <c:v>12.5</c:v>
                </c:pt>
                <c:pt idx="227">
                  <c:v>11.5</c:v>
                </c:pt>
                <c:pt idx="228">
                  <c:v>18.5</c:v>
                </c:pt>
                <c:pt idx="229">
                  <c:v>23.5</c:v>
                </c:pt>
                <c:pt idx="230">
                  <c:v>25</c:v>
                </c:pt>
                <c:pt idx="231">
                  <c:v>14</c:v>
                </c:pt>
                <c:pt idx="232">
                  <c:v>8.5</c:v>
                </c:pt>
                <c:pt idx="233">
                  <c:v>21.5</c:v>
                </c:pt>
                <c:pt idx="234">
                  <c:v>18</c:v>
                </c:pt>
                <c:pt idx="235">
                  <c:v>18.5</c:v>
                </c:pt>
                <c:pt idx="236">
                  <c:v>18.5</c:v>
                </c:pt>
                <c:pt idx="237">
                  <c:v>20</c:v>
                </c:pt>
                <c:pt idx="238">
                  <c:v>18</c:v>
                </c:pt>
                <c:pt idx="239">
                  <c:v>14.5</c:v>
                </c:pt>
                <c:pt idx="240">
                  <c:v>28.5</c:v>
                </c:pt>
                <c:pt idx="241">
                  <c:v>24</c:v>
                </c:pt>
                <c:pt idx="242">
                  <c:v>19</c:v>
                </c:pt>
                <c:pt idx="243">
                  <c:v>16.5</c:v>
                </c:pt>
                <c:pt idx="244">
                  <c:v>14</c:v>
                </c:pt>
                <c:pt idx="245">
                  <c:v>15.5</c:v>
                </c:pt>
                <c:pt idx="246">
                  <c:v>19</c:v>
                </c:pt>
                <c:pt idx="247">
                  <c:v>19</c:v>
                </c:pt>
                <c:pt idx="248">
                  <c:v>15.5</c:v>
                </c:pt>
                <c:pt idx="249">
                  <c:v>19.5</c:v>
                </c:pt>
                <c:pt idx="250">
                  <c:v>17.5</c:v>
                </c:pt>
                <c:pt idx="251">
                  <c:v>22</c:v>
                </c:pt>
                <c:pt idx="252">
                  <c:v>21.5</c:v>
                </c:pt>
                <c:pt idx="253">
                  <c:v>22.5</c:v>
                </c:pt>
                <c:pt idx="254">
                  <c:v>16.5</c:v>
                </c:pt>
                <c:pt idx="255">
                  <c:v>25.5</c:v>
                </c:pt>
                <c:pt idx="256">
                  <c:v>22</c:v>
                </c:pt>
                <c:pt idx="257">
                  <c:v>26.5</c:v>
                </c:pt>
                <c:pt idx="258">
                  <c:v>24</c:v>
                </c:pt>
                <c:pt idx="259">
                  <c:v>21</c:v>
                </c:pt>
                <c:pt idx="260">
                  <c:v>15.5</c:v>
                </c:pt>
                <c:pt idx="261">
                  <c:v>14.5</c:v>
                </c:pt>
                <c:pt idx="262">
                  <c:v>21.5</c:v>
                </c:pt>
                <c:pt idx="263">
                  <c:v>24</c:v>
                </c:pt>
                <c:pt idx="264">
                  <c:v>26</c:v>
                </c:pt>
                <c:pt idx="265">
                  <c:v>31.5</c:v>
                </c:pt>
                <c:pt idx="266">
                  <c:v>17</c:v>
                </c:pt>
                <c:pt idx="267">
                  <c:v>18.5</c:v>
                </c:pt>
                <c:pt idx="268">
                  <c:v>24</c:v>
                </c:pt>
                <c:pt idx="269">
                  <c:v>20.5</c:v>
                </c:pt>
                <c:pt idx="270">
                  <c:v>16</c:v>
                </c:pt>
                <c:pt idx="271">
                  <c:v>18</c:v>
                </c:pt>
                <c:pt idx="272">
                  <c:v>24</c:v>
                </c:pt>
                <c:pt idx="273">
                  <c:v>20</c:v>
                </c:pt>
                <c:pt idx="274">
                  <c:v>25.5</c:v>
                </c:pt>
                <c:pt idx="275">
                  <c:v>26</c:v>
                </c:pt>
                <c:pt idx="276">
                  <c:v>23.5</c:v>
                </c:pt>
                <c:pt idx="277">
                  <c:v>18.5</c:v>
                </c:pt>
                <c:pt idx="278">
                  <c:v>17</c:v>
                </c:pt>
                <c:pt idx="279">
                  <c:v>27</c:v>
                </c:pt>
                <c:pt idx="280">
                  <c:v>28</c:v>
                </c:pt>
                <c:pt idx="281">
                  <c:v>10.5</c:v>
                </c:pt>
                <c:pt idx="282">
                  <c:v>14.5</c:v>
                </c:pt>
                <c:pt idx="283">
                  <c:v>21</c:v>
                </c:pt>
                <c:pt idx="284">
                  <c:v>25.5</c:v>
                </c:pt>
                <c:pt idx="285">
                  <c:v>31.5</c:v>
                </c:pt>
                <c:pt idx="286">
                  <c:v>29</c:v>
                </c:pt>
                <c:pt idx="287">
                  <c:v>28</c:v>
                </c:pt>
                <c:pt idx="288">
                  <c:v>27.5</c:v>
                </c:pt>
                <c:pt idx="289">
                  <c:v>24</c:v>
                </c:pt>
                <c:pt idx="290">
                  <c:v>19.5</c:v>
                </c:pt>
                <c:pt idx="291">
                  <c:v>17.5</c:v>
                </c:pt>
                <c:pt idx="292">
                  <c:v>15.5</c:v>
                </c:pt>
                <c:pt idx="293">
                  <c:v>20</c:v>
                </c:pt>
                <c:pt idx="294">
                  <c:v>25</c:v>
                </c:pt>
                <c:pt idx="295">
                  <c:v>25.5</c:v>
                </c:pt>
                <c:pt idx="296">
                  <c:v>26.5</c:v>
                </c:pt>
                <c:pt idx="297">
                  <c:v>15.5</c:v>
                </c:pt>
                <c:pt idx="298">
                  <c:v>14</c:v>
                </c:pt>
                <c:pt idx="299">
                  <c:v>18.5</c:v>
                </c:pt>
                <c:pt idx="300">
                  <c:v>19.5</c:v>
                </c:pt>
                <c:pt idx="301">
                  <c:v>21.5</c:v>
                </c:pt>
                <c:pt idx="302">
                  <c:v>27</c:v>
                </c:pt>
                <c:pt idx="303">
                  <c:v>16.5</c:v>
                </c:pt>
                <c:pt idx="304">
                  <c:v>11.5</c:v>
                </c:pt>
                <c:pt idx="305">
                  <c:v>20.5</c:v>
                </c:pt>
                <c:pt idx="306">
                  <c:v>19.5</c:v>
                </c:pt>
                <c:pt idx="307">
                  <c:v>24.5</c:v>
                </c:pt>
                <c:pt idx="308">
                  <c:v>16</c:v>
                </c:pt>
                <c:pt idx="309">
                  <c:v>19</c:v>
                </c:pt>
                <c:pt idx="310">
                  <c:v>21</c:v>
                </c:pt>
                <c:pt idx="311">
                  <c:v>18</c:v>
                </c:pt>
                <c:pt idx="312">
                  <c:v>15.5</c:v>
                </c:pt>
                <c:pt idx="313">
                  <c:v>18</c:v>
                </c:pt>
                <c:pt idx="314">
                  <c:v>20</c:v>
                </c:pt>
                <c:pt idx="315">
                  <c:v>20</c:v>
                </c:pt>
                <c:pt idx="316">
                  <c:v>24</c:v>
                </c:pt>
                <c:pt idx="317">
                  <c:v>13</c:v>
                </c:pt>
                <c:pt idx="318">
                  <c:v>21.5</c:v>
                </c:pt>
                <c:pt idx="319">
                  <c:v>24</c:v>
                </c:pt>
                <c:pt idx="320">
                  <c:v>25.5</c:v>
                </c:pt>
                <c:pt idx="321">
                  <c:v>25.5</c:v>
                </c:pt>
                <c:pt idx="322">
                  <c:v>23</c:v>
                </c:pt>
                <c:pt idx="323">
                  <c:v>24.5</c:v>
                </c:pt>
                <c:pt idx="324">
                  <c:v>28</c:v>
                </c:pt>
                <c:pt idx="325">
                  <c:v>25.5</c:v>
                </c:pt>
                <c:pt idx="326">
                  <c:v>14</c:v>
                </c:pt>
                <c:pt idx="327">
                  <c:v>12</c:v>
                </c:pt>
                <c:pt idx="328">
                  <c:v>15.5</c:v>
                </c:pt>
                <c:pt idx="329">
                  <c:v>13</c:v>
                </c:pt>
                <c:pt idx="330">
                  <c:v>20.5</c:v>
                </c:pt>
                <c:pt idx="331">
                  <c:v>23.5</c:v>
                </c:pt>
                <c:pt idx="332">
                  <c:v>17.5</c:v>
                </c:pt>
                <c:pt idx="333">
                  <c:v>18.5</c:v>
                </c:pt>
                <c:pt idx="334">
                  <c:v>19</c:v>
                </c:pt>
                <c:pt idx="335">
                  <c:v>27.5</c:v>
                </c:pt>
                <c:pt idx="336">
                  <c:v>33.5</c:v>
                </c:pt>
                <c:pt idx="337">
                  <c:v>24.5</c:v>
                </c:pt>
                <c:pt idx="338">
                  <c:v>20</c:v>
                </c:pt>
                <c:pt idx="339">
                  <c:v>20.5</c:v>
                </c:pt>
                <c:pt idx="340">
                  <c:v>27.5</c:v>
                </c:pt>
                <c:pt idx="341">
                  <c:v>26</c:v>
                </c:pt>
                <c:pt idx="342">
                  <c:v>19</c:v>
                </c:pt>
                <c:pt idx="343">
                  <c:v>19.5</c:v>
                </c:pt>
                <c:pt idx="344">
                  <c:v>24.5</c:v>
                </c:pt>
                <c:pt idx="345">
                  <c:v>29</c:v>
                </c:pt>
                <c:pt idx="346">
                  <c:v>28.5</c:v>
                </c:pt>
                <c:pt idx="347">
                  <c:v>13.5</c:v>
                </c:pt>
                <c:pt idx="348">
                  <c:v>11.5</c:v>
                </c:pt>
                <c:pt idx="349">
                  <c:v>21</c:v>
                </c:pt>
                <c:pt idx="350">
                  <c:v>18.5</c:v>
                </c:pt>
                <c:pt idx="351">
                  <c:v>22</c:v>
                </c:pt>
                <c:pt idx="352">
                  <c:v>24.5</c:v>
                </c:pt>
                <c:pt idx="353">
                  <c:v>23</c:v>
                </c:pt>
                <c:pt idx="354">
                  <c:v>27.5</c:v>
                </c:pt>
                <c:pt idx="355">
                  <c:v>28</c:v>
                </c:pt>
                <c:pt idx="356">
                  <c:v>26</c:v>
                </c:pt>
                <c:pt idx="357">
                  <c:v>19</c:v>
                </c:pt>
                <c:pt idx="358">
                  <c:v>23.5</c:v>
                </c:pt>
                <c:pt idx="359">
                  <c:v>29.5</c:v>
                </c:pt>
                <c:pt idx="360">
                  <c:v>22</c:v>
                </c:pt>
                <c:pt idx="361">
                  <c:v>21</c:v>
                </c:pt>
                <c:pt idx="362">
                  <c:v>15</c:v>
                </c:pt>
                <c:pt idx="363">
                  <c:v>21.5</c:v>
                </c:pt>
                <c:pt idx="364">
                  <c:v>28</c:v>
                </c:pt>
                <c:pt idx="365">
                  <c:v>25</c:v>
                </c:pt>
                <c:pt idx="366">
                  <c:v>14.5</c:v>
                </c:pt>
                <c:pt idx="367">
                  <c:v>14.5</c:v>
                </c:pt>
                <c:pt idx="368">
                  <c:v>15.5</c:v>
                </c:pt>
                <c:pt idx="369">
                  <c:v>18.5</c:v>
                </c:pt>
                <c:pt idx="370">
                  <c:v>19</c:v>
                </c:pt>
                <c:pt idx="371">
                  <c:v>22</c:v>
                </c:pt>
                <c:pt idx="372">
                  <c:v>24</c:v>
                </c:pt>
                <c:pt idx="373">
                  <c:v>24.5</c:v>
                </c:pt>
                <c:pt idx="374">
                  <c:v>27</c:v>
                </c:pt>
                <c:pt idx="375">
                  <c:v>20</c:v>
                </c:pt>
                <c:pt idx="376">
                  <c:v>19</c:v>
                </c:pt>
                <c:pt idx="377">
                  <c:v>26</c:v>
                </c:pt>
                <c:pt idx="378">
                  <c:v>28.5</c:v>
                </c:pt>
                <c:pt idx="379">
                  <c:v>24.5</c:v>
                </c:pt>
                <c:pt idx="380">
                  <c:v>24.5</c:v>
                </c:pt>
                <c:pt idx="381">
                  <c:v>29.5</c:v>
                </c:pt>
                <c:pt idx="382">
                  <c:v>24</c:v>
                </c:pt>
                <c:pt idx="383">
                  <c:v>24</c:v>
                </c:pt>
                <c:pt idx="384">
                  <c:v>27</c:v>
                </c:pt>
                <c:pt idx="385">
                  <c:v>25</c:v>
                </c:pt>
                <c:pt idx="386">
                  <c:v>16.5</c:v>
                </c:pt>
                <c:pt idx="387">
                  <c:v>20</c:v>
                </c:pt>
                <c:pt idx="388">
                  <c:v>19</c:v>
                </c:pt>
                <c:pt idx="389">
                  <c:v>18.5</c:v>
                </c:pt>
                <c:pt idx="390">
                  <c:v>18</c:v>
                </c:pt>
                <c:pt idx="391">
                  <c:v>13.5</c:v>
                </c:pt>
                <c:pt idx="392">
                  <c:v>25.5</c:v>
                </c:pt>
                <c:pt idx="393">
                  <c:v>26</c:v>
                </c:pt>
                <c:pt idx="394">
                  <c:v>22</c:v>
                </c:pt>
                <c:pt idx="395">
                  <c:v>27.5</c:v>
                </c:pt>
                <c:pt idx="396">
                  <c:v>22</c:v>
                </c:pt>
                <c:pt idx="397">
                  <c:v>22.5</c:v>
                </c:pt>
                <c:pt idx="398">
                  <c:v>29</c:v>
                </c:pt>
                <c:pt idx="399">
                  <c:v>25</c:v>
                </c:pt>
                <c:pt idx="400">
                  <c:v>23</c:v>
                </c:pt>
                <c:pt idx="401">
                  <c:v>18.5</c:v>
                </c:pt>
                <c:pt idx="402">
                  <c:v>25.5</c:v>
                </c:pt>
                <c:pt idx="403">
                  <c:v>26.5</c:v>
                </c:pt>
                <c:pt idx="404">
                  <c:v>20.5</c:v>
                </c:pt>
                <c:pt idx="405">
                  <c:v>19.5</c:v>
                </c:pt>
                <c:pt idx="406">
                  <c:v>23</c:v>
                </c:pt>
                <c:pt idx="407">
                  <c:v>12.5</c:v>
                </c:pt>
                <c:pt idx="408">
                  <c:v>13.5</c:v>
                </c:pt>
                <c:pt idx="409">
                  <c:v>19</c:v>
                </c:pt>
                <c:pt idx="410">
                  <c:v>13.5</c:v>
                </c:pt>
                <c:pt idx="411">
                  <c:v>23</c:v>
                </c:pt>
                <c:pt idx="412">
                  <c:v>12.5</c:v>
                </c:pt>
                <c:pt idx="413">
                  <c:v>15</c:v>
                </c:pt>
                <c:pt idx="414">
                  <c:v>25.5</c:v>
                </c:pt>
                <c:pt idx="415">
                  <c:v>26</c:v>
                </c:pt>
                <c:pt idx="416">
                  <c:v>26.5</c:v>
                </c:pt>
                <c:pt idx="417">
                  <c:v>24</c:v>
                </c:pt>
                <c:pt idx="418">
                  <c:v>17</c:v>
                </c:pt>
                <c:pt idx="419">
                  <c:v>20.5</c:v>
                </c:pt>
                <c:pt idx="420">
                  <c:v>24.5</c:v>
                </c:pt>
                <c:pt idx="421">
                  <c:v>9.5</c:v>
                </c:pt>
                <c:pt idx="422">
                  <c:v>10.5</c:v>
                </c:pt>
                <c:pt idx="423">
                  <c:v>21.5</c:v>
                </c:pt>
                <c:pt idx="424">
                  <c:v>29</c:v>
                </c:pt>
                <c:pt idx="425">
                  <c:v>28</c:v>
                </c:pt>
                <c:pt idx="426">
                  <c:v>24</c:v>
                </c:pt>
                <c:pt idx="427">
                  <c:v>21.5</c:v>
                </c:pt>
                <c:pt idx="428">
                  <c:v>22.5</c:v>
                </c:pt>
                <c:pt idx="429">
                  <c:v>16.5</c:v>
                </c:pt>
                <c:pt idx="430">
                  <c:v>16</c:v>
                </c:pt>
                <c:pt idx="431">
                  <c:v>22.5</c:v>
                </c:pt>
                <c:pt idx="432">
                  <c:v>27</c:v>
                </c:pt>
                <c:pt idx="433">
                  <c:v>20.5</c:v>
                </c:pt>
                <c:pt idx="434">
                  <c:v>21</c:v>
                </c:pt>
                <c:pt idx="435">
                  <c:v>23.5</c:v>
                </c:pt>
                <c:pt idx="436">
                  <c:v>13.5</c:v>
                </c:pt>
                <c:pt idx="437">
                  <c:v>24</c:v>
                </c:pt>
                <c:pt idx="438">
                  <c:v>23.5</c:v>
                </c:pt>
                <c:pt idx="439">
                  <c:v>24</c:v>
                </c:pt>
                <c:pt idx="440">
                  <c:v>17.5</c:v>
                </c:pt>
                <c:pt idx="441">
                  <c:v>12.5</c:v>
                </c:pt>
                <c:pt idx="442">
                  <c:v>21.5</c:v>
                </c:pt>
                <c:pt idx="443">
                  <c:v>25.5</c:v>
                </c:pt>
                <c:pt idx="444">
                  <c:v>19</c:v>
                </c:pt>
                <c:pt idx="445">
                  <c:v>20</c:v>
                </c:pt>
                <c:pt idx="446">
                  <c:v>20.5</c:v>
                </c:pt>
                <c:pt idx="447">
                  <c:v>26</c:v>
                </c:pt>
                <c:pt idx="448">
                  <c:v>31</c:v>
                </c:pt>
                <c:pt idx="449">
                  <c:v>23.5</c:v>
                </c:pt>
                <c:pt idx="450">
                  <c:v>25.5</c:v>
                </c:pt>
                <c:pt idx="451">
                  <c:v>24.5</c:v>
                </c:pt>
                <c:pt idx="452">
                  <c:v>14</c:v>
                </c:pt>
                <c:pt idx="453">
                  <c:v>15.5</c:v>
                </c:pt>
                <c:pt idx="454">
                  <c:v>25.5</c:v>
                </c:pt>
                <c:pt idx="455">
                  <c:v>28.5</c:v>
                </c:pt>
                <c:pt idx="456">
                  <c:v>19</c:v>
                </c:pt>
                <c:pt idx="457">
                  <c:v>20</c:v>
                </c:pt>
                <c:pt idx="458">
                  <c:v>25.5</c:v>
                </c:pt>
                <c:pt idx="459">
                  <c:v>25</c:v>
                </c:pt>
                <c:pt idx="460">
                  <c:v>23</c:v>
                </c:pt>
                <c:pt idx="461">
                  <c:v>21</c:v>
                </c:pt>
                <c:pt idx="462">
                  <c:v>24</c:v>
                </c:pt>
                <c:pt idx="463">
                  <c:v>25.5</c:v>
                </c:pt>
                <c:pt idx="464">
                  <c:v>20</c:v>
                </c:pt>
                <c:pt idx="465">
                  <c:v>18</c:v>
                </c:pt>
                <c:pt idx="466">
                  <c:v>20</c:v>
                </c:pt>
                <c:pt idx="467">
                  <c:v>22</c:v>
                </c:pt>
                <c:pt idx="468">
                  <c:v>26.5</c:v>
                </c:pt>
                <c:pt idx="469">
                  <c:v>21.5</c:v>
                </c:pt>
                <c:pt idx="470">
                  <c:v>18.5</c:v>
                </c:pt>
                <c:pt idx="471">
                  <c:v>27</c:v>
                </c:pt>
                <c:pt idx="472">
                  <c:v>25</c:v>
                </c:pt>
                <c:pt idx="473">
                  <c:v>21.5</c:v>
                </c:pt>
                <c:pt idx="474">
                  <c:v>25</c:v>
                </c:pt>
                <c:pt idx="475">
                  <c:v>26</c:v>
                </c:pt>
                <c:pt idx="476">
                  <c:v>17</c:v>
                </c:pt>
                <c:pt idx="477">
                  <c:v>22</c:v>
                </c:pt>
                <c:pt idx="478">
                  <c:v>25.5</c:v>
                </c:pt>
                <c:pt idx="479">
                  <c:v>29.5</c:v>
                </c:pt>
                <c:pt idx="480">
                  <c:v>27.5</c:v>
                </c:pt>
                <c:pt idx="481">
                  <c:v>24</c:v>
                </c:pt>
                <c:pt idx="482">
                  <c:v>25</c:v>
                </c:pt>
                <c:pt idx="483">
                  <c:v>26.5</c:v>
                </c:pt>
                <c:pt idx="484">
                  <c:v>30</c:v>
                </c:pt>
                <c:pt idx="485">
                  <c:v>22.5</c:v>
                </c:pt>
                <c:pt idx="486">
                  <c:v>24.5</c:v>
                </c:pt>
                <c:pt idx="487">
                  <c:v>28</c:v>
                </c:pt>
                <c:pt idx="488">
                  <c:v>20.5</c:v>
                </c:pt>
                <c:pt idx="489">
                  <c:v>18.5</c:v>
                </c:pt>
                <c:pt idx="490">
                  <c:v>23.5</c:v>
                </c:pt>
                <c:pt idx="491">
                  <c:v>20</c:v>
                </c:pt>
                <c:pt idx="492">
                  <c:v>15</c:v>
                </c:pt>
                <c:pt idx="493">
                  <c:v>21.5</c:v>
                </c:pt>
                <c:pt idx="494">
                  <c:v>28.5</c:v>
                </c:pt>
                <c:pt idx="495">
                  <c:v>29.5</c:v>
                </c:pt>
                <c:pt idx="496">
                  <c:v>23</c:v>
                </c:pt>
                <c:pt idx="497">
                  <c:v>23.5</c:v>
                </c:pt>
                <c:pt idx="498">
                  <c:v>17</c:v>
                </c:pt>
                <c:pt idx="49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4-48A8-BB84-4BE8C4464488}"/>
            </c:ext>
          </c:extLst>
        </c:ser>
        <c:ser>
          <c:idx val="2"/>
          <c:order val="2"/>
          <c:tx>
            <c:v>Repetition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[1]output!$B$1001:$B$1500</c:f>
              <c:numCache>
                <c:formatCode>General</c:formatCode>
                <c:ptCount val="500"/>
                <c:pt idx="0">
                  <c:v>16</c:v>
                </c:pt>
                <c:pt idx="1">
                  <c:v>24</c:v>
                </c:pt>
                <c:pt idx="2">
                  <c:v>24.5</c:v>
                </c:pt>
                <c:pt idx="3">
                  <c:v>22.5</c:v>
                </c:pt>
                <c:pt idx="4">
                  <c:v>20</c:v>
                </c:pt>
                <c:pt idx="5">
                  <c:v>21</c:v>
                </c:pt>
                <c:pt idx="6">
                  <c:v>17</c:v>
                </c:pt>
                <c:pt idx="7">
                  <c:v>18</c:v>
                </c:pt>
                <c:pt idx="8">
                  <c:v>19.5</c:v>
                </c:pt>
                <c:pt idx="9">
                  <c:v>19.5</c:v>
                </c:pt>
                <c:pt idx="10">
                  <c:v>16</c:v>
                </c:pt>
                <c:pt idx="11">
                  <c:v>13.5</c:v>
                </c:pt>
                <c:pt idx="12">
                  <c:v>22.5</c:v>
                </c:pt>
                <c:pt idx="13">
                  <c:v>16</c:v>
                </c:pt>
                <c:pt idx="14">
                  <c:v>15</c:v>
                </c:pt>
                <c:pt idx="15">
                  <c:v>16.5</c:v>
                </c:pt>
                <c:pt idx="16">
                  <c:v>19.5</c:v>
                </c:pt>
                <c:pt idx="17">
                  <c:v>18.5</c:v>
                </c:pt>
                <c:pt idx="18">
                  <c:v>20.5</c:v>
                </c:pt>
                <c:pt idx="19">
                  <c:v>18.5</c:v>
                </c:pt>
                <c:pt idx="20">
                  <c:v>21.5</c:v>
                </c:pt>
                <c:pt idx="21">
                  <c:v>22.5</c:v>
                </c:pt>
                <c:pt idx="22">
                  <c:v>22.5</c:v>
                </c:pt>
                <c:pt idx="23">
                  <c:v>21.5</c:v>
                </c:pt>
                <c:pt idx="24">
                  <c:v>16.5</c:v>
                </c:pt>
                <c:pt idx="25">
                  <c:v>16.5</c:v>
                </c:pt>
                <c:pt idx="26">
                  <c:v>19</c:v>
                </c:pt>
                <c:pt idx="27">
                  <c:v>22</c:v>
                </c:pt>
                <c:pt idx="28">
                  <c:v>21.5</c:v>
                </c:pt>
                <c:pt idx="29">
                  <c:v>20.5</c:v>
                </c:pt>
                <c:pt idx="30">
                  <c:v>16.5</c:v>
                </c:pt>
                <c:pt idx="31">
                  <c:v>24.5</c:v>
                </c:pt>
                <c:pt idx="32">
                  <c:v>20.5</c:v>
                </c:pt>
                <c:pt idx="33">
                  <c:v>20</c:v>
                </c:pt>
                <c:pt idx="34">
                  <c:v>14.5</c:v>
                </c:pt>
                <c:pt idx="35">
                  <c:v>14</c:v>
                </c:pt>
                <c:pt idx="36">
                  <c:v>15</c:v>
                </c:pt>
                <c:pt idx="37">
                  <c:v>17.5</c:v>
                </c:pt>
                <c:pt idx="38">
                  <c:v>21</c:v>
                </c:pt>
                <c:pt idx="39">
                  <c:v>22</c:v>
                </c:pt>
                <c:pt idx="40">
                  <c:v>20.5</c:v>
                </c:pt>
                <c:pt idx="41">
                  <c:v>18</c:v>
                </c:pt>
                <c:pt idx="42">
                  <c:v>17.5</c:v>
                </c:pt>
                <c:pt idx="43">
                  <c:v>17</c:v>
                </c:pt>
                <c:pt idx="44">
                  <c:v>18.5</c:v>
                </c:pt>
                <c:pt idx="45">
                  <c:v>26</c:v>
                </c:pt>
                <c:pt idx="46">
                  <c:v>15.5</c:v>
                </c:pt>
                <c:pt idx="47">
                  <c:v>18</c:v>
                </c:pt>
                <c:pt idx="48">
                  <c:v>19.5</c:v>
                </c:pt>
                <c:pt idx="49">
                  <c:v>10.5</c:v>
                </c:pt>
                <c:pt idx="50">
                  <c:v>15.5</c:v>
                </c:pt>
                <c:pt idx="51">
                  <c:v>22</c:v>
                </c:pt>
                <c:pt idx="52">
                  <c:v>19.5</c:v>
                </c:pt>
                <c:pt idx="53">
                  <c:v>17</c:v>
                </c:pt>
                <c:pt idx="54">
                  <c:v>18.5</c:v>
                </c:pt>
                <c:pt idx="55">
                  <c:v>21.5</c:v>
                </c:pt>
                <c:pt idx="56">
                  <c:v>27</c:v>
                </c:pt>
                <c:pt idx="57">
                  <c:v>16.5</c:v>
                </c:pt>
                <c:pt idx="58">
                  <c:v>19.5</c:v>
                </c:pt>
                <c:pt idx="59">
                  <c:v>21.5</c:v>
                </c:pt>
                <c:pt idx="60">
                  <c:v>18</c:v>
                </c:pt>
                <c:pt idx="61">
                  <c:v>14</c:v>
                </c:pt>
                <c:pt idx="62">
                  <c:v>12.5</c:v>
                </c:pt>
                <c:pt idx="63">
                  <c:v>24</c:v>
                </c:pt>
                <c:pt idx="64">
                  <c:v>19</c:v>
                </c:pt>
                <c:pt idx="65">
                  <c:v>19.5</c:v>
                </c:pt>
                <c:pt idx="66">
                  <c:v>18.5</c:v>
                </c:pt>
                <c:pt idx="67">
                  <c:v>18</c:v>
                </c:pt>
                <c:pt idx="68">
                  <c:v>19.5</c:v>
                </c:pt>
                <c:pt idx="69">
                  <c:v>21</c:v>
                </c:pt>
                <c:pt idx="70">
                  <c:v>19</c:v>
                </c:pt>
                <c:pt idx="71">
                  <c:v>18</c:v>
                </c:pt>
                <c:pt idx="72">
                  <c:v>20.5</c:v>
                </c:pt>
                <c:pt idx="73">
                  <c:v>17</c:v>
                </c:pt>
                <c:pt idx="74">
                  <c:v>20.5</c:v>
                </c:pt>
                <c:pt idx="75">
                  <c:v>20.5</c:v>
                </c:pt>
                <c:pt idx="76">
                  <c:v>17.5</c:v>
                </c:pt>
                <c:pt idx="77">
                  <c:v>19.5</c:v>
                </c:pt>
                <c:pt idx="78">
                  <c:v>17</c:v>
                </c:pt>
                <c:pt idx="79">
                  <c:v>22</c:v>
                </c:pt>
                <c:pt idx="80">
                  <c:v>21</c:v>
                </c:pt>
                <c:pt idx="81">
                  <c:v>15.5</c:v>
                </c:pt>
                <c:pt idx="82">
                  <c:v>19.5</c:v>
                </c:pt>
                <c:pt idx="83">
                  <c:v>20.5</c:v>
                </c:pt>
                <c:pt idx="84">
                  <c:v>19</c:v>
                </c:pt>
                <c:pt idx="85">
                  <c:v>21.5</c:v>
                </c:pt>
                <c:pt idx="86">
                  <c:v>19</c:v>
                </c:pt>
                <c:pt idx="87">
                  <c:v>21.5</c:v>
                </c:pt>
                <c:pt idx="88">
                  <c:v>26</c:v>
                </c:pt>
                <c:pt idx="89">
                  <c:v>25.5</c:v>
                </c:pt>
                <c:pt idx="90">
                  <c:v>15.5</c:v>
                </c:pt>
                <c:pt idx="91">
                  <c:v>20.5</c:v>
                </c:pt>
                <c:pt idx="92">
                  <c:v>15</c:v>
                </c:pt>
                <c:pt idx="93">
                  <c:v>19.5</c:v>
                </c:pt>
                <c:pt idx="94">
                  <c:v>20</c:v>
                </c:pt>
                <c:pt idx="95">
                  <c:v>23.5</c:v>
                </c:pt>
                <c:pt idx="96">
                  <c:v>18</c:v>
                </c:pt>
                <c:pt idx="97">
                  <c:v>16.5</c:v>
                </c:pt>
                <c:pt idx="98">
                  <c:v>15.5</c:v>
                </c:pt>
                <c:pt idx="99">
                  <c:v>20</c:v>
                </c:pt>
                <c:pt idx="100">
                  <c:v>18.5</c:v>
                </c:pt>
                <c:pt idx="101">
                  <c:v>20.5</c:v>
                </c:pt>
                <c:pt idx="102">
                  <c:v>17</c:v>
                </c:pt>
                <c:pt idx="103">
                  <c:v>19.5</c:v>
                </c:pt>
                <c:pt idx="104">
                  <c:v>16</c:v>
                </c:pt>
                <c:pt idx="105">
                  <c:v>14</c:v>
                </c:pt>
                <c:pt idx="106">
                  <c:v>16.5</c:v>
                </c:pt>
                <c:pt idx="107">
                  <c:v>18</c:v>
                </c:pt>
                <c:pt idx="108">
                  <c:v>17.5</c:v>
                </c:pt>
                <c:pt idx="109">
                  <c:v>16</c:v>
                </c:pt>
                <c:pt idx="110">
                  <c:v>19.5</c:v>
                </c:pt>
                <c:pt idx="111">
                  <c:v>20</c:v>
                </c:pt>
                <c:pt idx="112">
                  <c:v>15.5</c:v>
                </c:pt>
                <c:pt idx="113">
                  <c:v>18</c:v>
                </c:pt>
                <c:pt idx="114">
                  <c:v>16.5</c:v>
                </c:pt>
                <c:pt idx="115">
                  <c:v>16</c:v>
                </c:pt>
                <c:pt idx="116">
                  <c:v>16.5</c:v>
                </c:pt>
                <c:pt idx="117">
                  <c:v>19</c:v>
                </c:pt>
                <c:pt idx="118">
                  <c:v>19</c:v>
                </c:pt>
                <c:pt idx="119">
                  <c:v>17</c:v>
                </c:pt>
                <c:pt idx="120">
                  <c:v>23</c:v>
                </c:pt>
                <c:pt idx="121">
                  <c:v>21</c:v>
                </c:pt>
                <c:pt idx="122">
                  <c:v>20.5</c:v>
                </c:pt>
                <c:pt idx="123">
                  <c:v>17</c:v>
                </c:pt>
                <c:pt idx="124">
                  <c:v>18</c:v>
                </c:pt>
                <c:pt idx="125">
                  <c:v>18.5</c:v>
                </c:pt>
                <c:pt idx="126">
                  <c:v>21</c:v>
                </c:pt>
                <c:pt idx="127">
                  <c:v>16</c:v>
                </c:pt>
                <c:pt idx="128">
                  <c:v>17</c:v>
                </c:pt>
                <c:pt idx="129">
                  <c:v>18.5</c:v>
                </c:pt>
                <c:pt idx="130">
                  <c:v>23.5</c:v>
                </c:pt>
                <c:pt idx="131">
                  <c:v>19</c:v>
                </c:pt>
                <c:pt idx="132">
                  <c:v>17.5</c:v>
                </c:pt>
                <c:pt idx="133">
                  <c:v>19</c:v>
                </c:pt>
                <c:pt idx="134">
                  <c:v>17.5</c:v>
                </c:pt>
                <c:pt idx="135">
                  <c:v>19</c:v>
                </c:pt>
                <c:pt idx="136">
                  <c:v>12</c:v>
                </c:pt>
                <c:pt idx="137">
                  <c:v>19.5</c:v>
                </c:pt>
                <c:pt idx="138">
                  <c:v>22</c:v>
                </c:pt>
                <c:pt idx="139">
                  <c:v>17.5</c:v>
                </c:pt>
                <c:pt idx="140">
                  <c:v>17.5</c:v>
                </c:pt>
                <c:pt idx="141">
                  <c:v>19</c:v>
                </c:pt>
                <c:pt idx="142">
                  <c:v>22.5</c:v>
                </c:pt>
                <c:pt idx="143">
                  <c:v>19</c:v>
                </c:pt>
                <c:pt idx="144">
                  <c:v>15</c:v>
                </c:pt>
                <c:pt idx="145">
                  <c:v>15</c:v>
                </c:pt>
                <c:pt idx="146">
                  <c:v>15.5</c:v>
                </c:pt>
                <c:pt idx="147">
                  <c:v>21</c:v>
                </c:pt>
                <c:pt idx="148">
                  <c:v>27</c:v>
                </c:pt>
                <c:pt idx="149">
                  <c:v>15.5</c:v>
                </c:pt>
                <c:pt idx="150">
                  <c:v>18</c:v>
                </c:pt>
                <c:pt idx="151">
                  <c:v>17.5</c:v>
                </c:pt>
                <c:pt idx="152">
                  <c:v>16</c:v>
                </c:pt>
                <c:pt idx="153">
                  <c:v>22.5</c:v>
                </c:pt>
                <c:pt idx="154">
                  <c:v>18.5</c:v>
                </c:pt>
                <c:pt idx="155">
                  <c:v>16.5</c:v>
                </c:pt>
                <c:pt idx="156">
                  <c:v>19</c:v>
                </c:pt>
                <c:pt idx="157">
                  <c:v>21.5</c:v>
                </c:pt>
                <c:pt idx="158">
                  <c:v>13</c:v>
                </c:pt>
                <c:pt idx="159">
                  <c:v>15.5</c:v>
                </c:pt>
                <c:pt idx="160">
                  <c:v>13.5</c:v>
                </c:pt>
                <c:pt idx="161">
                  <c:v>18</c:v>
                </c:pt>
                <c:pt idx="162">
                  <c:v>14</c:v>
                </c:pt>
                <c:pt idx="163">
                  <c:v>19</c:v>
                </c:pt>
                <c:pt idx="164">
                  <c:v>18.5</c:v>
                </c:pt>
                <c:pt idx="165">
                  <c:v>22</c:v>
                </c:pt>
                <c:pt idx="166">
                  <c:v>21.5</c:v>
                </c:pt>
                <c:pt idx="167">
                  <c:v>23</c:v>
                </c:pt>
                <c:pt idx="168">
                  <c:v>18</c:v>
                </c:pt>
                <c:pt idx="169">
                  <c:v>16.5</c:v>
                </c:pt>
                <c:pt idx="170">
                  <c:v>17</c:v>
                </c:pt>
                <c:pt idx="171">
                  <c:v>17.5</c:v>
                </c:pt>
                <c:pt idx="172">
                  <c:v>17</c:v>
                </c:pt>
                <c:pt idx="173">
                  <c:v>18.5</c:v>
                </c:pt>
                <c:pt idx="174">
                  <c:v>15.5</c:v>
                </c:pt>
                <c:pt idx="175">
                  <c:v>20.5</c:v>
                </c:pt>
                <c:pt idx="176">
                  <c:v>19.5</c:v>
                </c:pt>
                <c:pt idx="177">
                  <c:v>21</c:v>
                </c:pt>
                <c:pt idx="178">
                  <c:v>15.5</c:v>
                </c:pt>
                <c:pt idx="179">
                  <c:v>22</c:v>
                </c:pt>
                <c:pt idx="180">
                  <c:v>17</c:v>
                </c:pt>
                <c:pt idx="181">
                  <c:v>20</c:v>
                </c:pt>
                <c:pt idx="182">
                  <c:v>23.5</c:v>
                </c:pt>
                <c:pt idx="183">
                  <c:v>28.5</c:v>
                </c:pt>
                <c:pt idx="184">
                  <c:v>17</c:v>
                </c:pt>
                <c:pt idx="185">
                  <c:v>15.5</c:v>
                </c:pt>
                <c:pt idx="186">
                  <c:v>20</c:v>
                </c:pt>
                <c:pt idx="187">
                  <c:v>20</c:v>
                </c:pt>
                <c:pt idx="188">
                  <c:v>15</c:v>
                </c:pt>
                <c:pt idx="189">
                  <c:v>17</c:v>
                </c:pt>
                <c:pt idx="190">
                  <c:v>19</c:v>
                </c:pt>
                <c:pt idx="191">
                  <c:v>18</c:v>
                </c:pt>
                <c:pt idx="192">
                  <c:v>17.5</c:v>
                </c:pt>
                <c:pt idx="193">
                  <c:v>16.5</c:v>
                </c:pt>
                <c:pt idx="194">
                  <c:v>19.5</c:v>
                </c:pt>
                <c:pt idx="195">
                  <c:v>24</c:v>
                </c:pt>
                <c:pt idx="196">
                  <c:v>20</c:v>
                </c:pt>
                <c:pt idx="197">
                  <c:v>17</c:v>
                </c:pt>
                <c:pt idx="198">
                  <c:v>17</c:v>
                </c:pt>
                <c:pt idx="199">
                  <c:v>18.5</c:v>
                </c:pt>
                <c:pt idx="200">
                  <c:v>17.5</c:v>
                </c:pt>
                <c:pt idx="201">
                  <c:v>14</c:v>
                </c:pt>
                <c:pt idx="202">
                  <c:v>20.5</c:v>
                </c:pt>
                <c:pt idx="203">
                  <c:v>21</c:v>
                </c:pt>
                <c:pt idx="204">
                  <c:v>21</c:v>
                </c:pt>
                <c:pt idx="205">
                  <c:v>25</c:v>
                </c:pt>
                <c:pt idx="206">
                  <c:v>24</c:v>
                </c:pt>
                <c:pt idx="207">
                  <c:v>17.5</c:v>
                </c:pt>
                <c:pt idx="208">
                  <c:v>18.5</c:v>
                </c:pt>
                <c:pt idx="209">
                  <c:v>18</c:v>
                </c:pt>
                <c:pt idx="210">
                  <c:v>22</c:v>
                </c:pt>
                <c:pt idx="211">
                  <c:v>22.5</c:v>
                </c:pt>
                <c:pt idx="212">
                  <c:v>17</c:v>
                </c:pt>
                <c:pt idx="213">
                  <c:v>16.5</c:v>
                </c:pt>
                <c:pt idx="214">
                  <c:v>18.5</c:v>
                </c:pt>
                <c:pt idx="215">
                  <c:v>19.5</c:v>
                </c:pt>
                <c:pt idx="216">
                  <c:v>23</c:v>
                </c:pt>
                <c:pt idx="217">
                  <c:v>24.5</c:v>
                </c:pt>
                <c:pt idx="218">
                  <c:v>23</c:v>
                </c:pt>
                <c:pt idx="219">
                  <c:v>20.5</c:v>
                </c:pt>
                <c:pt idx="220">
                  <c:v>15.5</c:v>
                </c:pt>
                <c:pt idx="221">
                  <c:v>17.5</c:v>
                </c:pt>
                <c:pt idx="222">
                  <c:v>15.5</c:v>
                </c:pt>
                <c:pt idx="223">
                  <c:v>19.5</c:v>
                </c:pt>
                <c:pt idx="224">
                  <c:v>16.5</c:v>
                </c:pt>
                <c:pt idx="225">
                  <c:v>14.5</c:v>
                </c:pt>
                <c:pt idx="226">
                  <c:v>24.5</c:v>
                </c:pt>
                <c:pt idx="227">
                  <c:v>22.5</c:v>
                </c:pt>
                <c:pt idx="228">
                  <c:v>17</c:v>
                </c:pt>
                <c:pt idx="229">
                  <c:v>20</c:v>
                </c:pt>
                <c:pt idx="230">
                  <c:v>22.5</c:v>
                </c:pt>
                <c:pt idx="231">
                  <c:v>21</c:v>
                </c:pt>
                <c:pt idx="232">
                  <c:v>12</c:v>
                </c:pt>
                <c:pt idx="233">
                  <c:v>15.5</c:v>
                </c:pt>
                <c:pt idx="234">
                  <c:v>19</c:v>
                </c:pt>
                <c:pt idx="235">
                  <c:v>19.5</c:v>
                </c:pt>
                <c:pt idx="236">
                  <c:v>19</c:v>
                </c:pt>
                <c:pt idx="237">
                  <c:v>23.5</c:v>
                </c:pt>
                <c:pt idx="238">
                  <c:v>17.5</c:v>
                </c:pt>
                <c:pt idx="239">
                  <c:v>22</c:v>
                </c:pt>
                <c:pt idx="240">
                  <c:v>16.5</c:v>
                </c:pt>
                <c:pt idx="241">
                  <c:v>16.5</c:v>
                </c:pt>
                <c:pt idx="242">
                  <c:v>19.5</c:v>
                </c:pt>
                <c:pt idx="243">
                  <c:v>23</c:v>
                </c:pt>
                <c:pt idx="244">
                  <c:v>19</c:v>
                </c:pt>
                <c:pt idx="245">
                  <c:v>22</c:v>
                </c:pt>
                <c:pt idx="246">
                  <c:v>16.5</c:v>
                </c:pt>
                <c:pt idx="247">
                  <c:v>18.5</c:v>
                </c:pt>
                <c:pt idx="248">
                  <c:v>19</c:v>
                </c:pt>
                <c:pt idx="249">
                  <c:v>19</c:v>
                </c:pt>
                <c:pt idx="250">
                  <c:v>23.5</c:v>
                </c:pt>
                <c:pt idx="251">
                  <c:v>18.5</c:v>
                </c:pt>
                <c:pt idx="252">
                  <c:v>22</c:v>
                </c:pt>
                <c:pt idx="253">
                  <c:v>15.5</c:v>
                </c:pt>
                <c:pt idx="254">
                  <c:v>16</c:v>
                </c:pt>
                <c:pt idx="255">
                  <c:v>20.5</c:v>
                </c:pt>
                <c:pt idx="256">
                  <c:v>13.5</c:v>
                </c:pt>
                <c:pt idx="257">
                  <c:v>11.5</c:v>
                </c:pt>
                <c:pt idx="258">
                  <c:v>16.5</c:v>
                </c:pt>
                <c:pt idx="259">
                  <c:v>16</c:v>
                </c:pt>
                <c:pt idx="260">
                  <c:v>23</c:v>
                </c:pt>
                <c:pt idx="261">
                  <c:v>24</c:v>
                </c:pt>
                <c:pt idx="262">
                  <c:v>22</c:v>
                </c:pt>
                <c:pt idx="263">
                  <c:v>18.5</c:v>
                </c:pt>
                <c:pt idx="264">
                  <c:v>13</c:v>
                </c:pt>
                <c:pt idx="265">
                  <c:v>21</c:v>
                </c:pt>
                <c:pt idx="266">
                  <c:v>21.5</c:v>
                </c:pt>
                <c:pt idx="267">
                  <c:v>14.5</c:v>
                </c:pt>
                <c:pt idx="268">
                  <c:v>18</c:v>
                </c:pt>
                <c:pt idx="269">
                  <c:v>12.5</c:v>
                </c:pt>
                <c:pt idx="270">
                  <c:v>14</c:v>
                </c:pt>
                <c:pt idx="271">
                  <c:v>21</c:v>
                </c:pt>
                <c:pt idx="272">
                  <c:v>21.5</c:v>
                </c:pt>
                <c:pt idx="273">
                  <c:v>17.5</c:v>
                </c:pt>
                <c:pt idx="274">
                  <c:v>17.5</c:v>
                </c:pt>
                <c:pt idx="275">
                  <c:v>18.5</c:v>
                </c:pt>
                <c:pt idx="276">
                  <c:v>19</c:v>
                </c:pt>
                <c:pt idx="277">
                  <c:v>16.5</c:v>
                </c:pt>
                <c:pt idx="278">
                  <c:v>20</c:v>
                </c:pt>
                <c:pt idx="279">
                  <c:v>21.5</c:v>
                </c:pt>
                <c:pt idx="280">
                  <c:v>17.5</c:v>
                </c:pt>
                <c:pt idx="281">
                  <c:v>21.5</c:v>
                </c:pt>
                <c:pt idx="282">
                  <c:v>19.5</c:v>
                </c:pt>
                <c:pt idx="283">
                  <c:v>23.5</c:v>
                </c:pt>
                <c:pt idx="284">
                  <c:v>23</c:v>
                </c:pt>
                <c:pt idx="285">
                  <c:v>14.5</c:v>
                </c:pt>
                <c:pt idx="286">
                  <c:v>16</c:v>
                </c:pt>
                <c:pt idx="287">
                  <c:v>18.5</c:v>
                </c:pt>
                <c:pt idx="288">
                  <c:v>18.5</c:v>
                </c:pt>
                <c:pt idx="289">
                  <c:v>21</c:v>
                </c:pt>
                <c:pt idx="290">
                  <c:v>16.5</c:v>
                </c:pt>
                <c:pt idx="291">
                  <c:v>18</c:v>
                </c:pt>
                <c:pt idx="292">
                  <c:v>19.5</c:v>
                </c:pt>
                <c:pt idx="293">
                  <c:v>24</c:v>
                </c:pt>
                <c:pt idx="294">
                  <c:v>27</c:v>
                </c:pt>
                <c:pt idx="295">
                  <c:v>16</c:v>
                </c:pt>
                <c:pt idx="296">
                  <c:v>18.5</c:v>
                </c:pt>
                <c:pt idx="297">
                  <c:v>17.5</c:v>
                </c:pt>
                <c:pt idx="298">
                  <c:v>12</c:v>
                </c:pt>
                <c:pt idx="299">
                  <c:v>14.5</c:v>
                </c:pt>
                <c:pt idx="300">
                  <c:v>16.5</c:v>
                </c:pt>
                <c:pt idx="301">
                  <c:v>13</c:v>
                </c:pt>
                <c:pt idx="302">
                  <c:v>12.5</c:v>
                </c:pt>
                <c:pt idx="303">
                  <c:v>17.5</c:v>
                </c:pt>
                <c:pt idx="304">
                  <c:v>21</c:v>
                </c:pt>
                <c:pt idx="305">
                  <c:v>22.5</c:v>
                </c:pt>
                <c:pt idx="306">
                  <c:v>24.5</c:v>
                </c:pt>
                <c:pt idx="307">
                  <c:v>15.5</c:v>
                </c:pt>
                <c:pt idx="308">
                  <c:v>17.5</c:v>
                </c:pt>
                <c:pt idx="309">
                  <c:v>17</c:v>
                </c:pt>
                <c:pt idx="310">
                  <c:v>24.5</c:v>
                </c:pt>
                <c:pt idx="311">
                  <c:v>18</c:v>
                </c:pt>
                <c:pt idx="312">
                  <c:v>17</c:v>
                </c:pt>
                <c:pt idx="313">
                  <c:v>20.5</c:v>
                </c:pt>
                <c:pt idx="314">
                  <c:v>18</c:v>
                </c:pt>
                <c:pt idx="315">
                  <c:v>14.5</c:v>
                </c:pt>
                <c:pt idx="316">
                  <c:v>18</c:v>
                </c:pt>
                <c:pt idx="317">
                  <c:v>19.5</c:v>
                </c:pt>
                <c:pt idx="318">
                  <c:v>18.5</c:v>
                </c:pt>
                <c:pt idx="319">
                  <c:v>19</c:v>
                </c:pt>
                <c:pt idx="320">
                  <c:v>15</c:v>
                </c:pt>
                <c:pt idx="321">
                  <c:v>16</c:v>
                </c:pt>
                <c:pt idx="322">
                  <c:v>20</c:v>
                </c:pt>
                <c:pt idx="323">
                  <c:v>16</c:v>
                </c:pt>
                <c:pt idx="324">
                  <c:v>16.5</c:v>
                </c:pt>
                <c:pt idx="325">
                  <c:v>14.5</c:v>
                </c:pt>
                <c:pt idx="326">
                  <c:v>17.5</c:v>
                </c:pt>
                <c:pt idx="327">
                  <c:v>21.5</c:v>
                </c:pt>
                <c:pt idx="328">
                  <c:v>16</c:v>
                </c:pt>
                <c:pt idx="329">
                  <c:v>18.5</c:v>
                </c:pt>
                <c:pt idx="330">
                  <c:v>14.5</c:v>
                </c:pt>
                <c:pt idx="331">
                  <c:v>14.5</c:v>
                </c:pt>
                <c:pt idx="332">
                  <c:v>24.5</c:v>
                </c:pt>
                <c:pt idx="333">
                  <c:v>21.5</c:v>
                </c:pt>
                <c:pt idx="334">
                  <c:v>15.5</c:v>
                </c:pt>
                <c:pt idx="335">
                  <c:v>18.5</c:v>
                </c:pt>
                <c:pt idx="336">
                  <c:v>19.5</c:v>
                </c:pt>
                <c:pt idx="337">
                  <c:v>21.5</c:v>
                </c:pt>
                <c:pt idx="338">
                  <c:v>21</c:v>
                </c:pt>
                <c:pt idx="339">
                  <c:v>20</c:v>
                </c:pt>
                <c:pt idx="340">
                  <c:v>21.5</c:v>
                </c:pt>
                <c:pt idx="341">
                  <c:v>24</c:v>
                </c:pt>
                <c:pt idx="342">
                  <c:v>18</c:v>
                </c:pt>
                <c:pt idx="343">
                  <c:v>18</c:v>
                </c:pt>
                <c:pt idx="344">
                  <c:v>17</c:v>
                </c:pt>
                <c:pt idx="345">
                  <c:v>18.5</c:v>
                </c:pt>
                <c:pt idx="346">
                  <c:v>21</c:v>
                </c:pt>
                <c:pt idx="347">
                  <c:v>21.5</c:v>
                </c:pt>
                <c:pt idx="348">
                  <c:v>20</c:v>
                </c:pt>
                <c:pt idx="349">
                  <c:v>19.5</c:v>
                </c:pt>
                <c:pt idx="350">
                  <c:v>21.5</c:v>
                </c:pt>
                <c:pt idx="351">
                  <c:v>19.5</c:v>
                </c:pt>
                <c:pt idx="352">
                  <c:v>16</c:v>
                </c:pt>
                <c:pt idx="353">
                  <c:v>23.5</c:v>
                </c:pt>
                <c:pt idx="354">
                  <c:v>18.5</c:v>
                </c:pt>
                <c:pt idx="355">
                  <c:v>25</c:v>
                </c:pt>
                <c:pt idx="356">
                  <c:v>19.5</c:v>
                </c:pt>
                <c:pt idx="357">
                  <c:v>24.5</c:v>
                </c:pt>
                <c:pt idx="358">
                  <c:v>23</c:v>
                </c:pt>
                <c:pt idx="359">
                  <c:v>20</c:v>
                </c:pt>
                <c:pt idx="360">
                  <c:v>14.5</c:v>
                </c:pt>
                <c:pt idx="361">
                  <c:v>20.5</c:v>
                </c:pt>
                <c:pt idx="362">
                  <c:v>21</c:v>
                </c:pt>
                <c:pt idx="363">
                  <c:v>16</c:v>
                </c:pt>
                <c:pt idx="364">
                  <c:v>19</c:v>
                </c:pt>
                <c:pt idx="365">
                  <c:v>14.5</c:v>
                </c:pt>
                <c:pt idx="366">
                  <c:v>12</c:v>
                </c:pt>
                <c:pt idx="367">
                  <c:v>17.5</c:v>
                </c:pt>
                <c:pt idx="368">
                  <c:v>21</c:v>
                </c:pt>
                <c:pt idx="369">
                  <c:v>27</c:v>
                </c:pt>
                <c:pt idx="370">
                  <c:v>16.5</c:v>
                </c:pt>
                <c:pt idx="371">
                  <c:v>16.5</c:v>
                </c:pt>
                <c:pt idx="372">
                  <c:v>19</c:v>
                </c:pt>
                <c:pt idx="373">
                  <c:v>20.5</c:v>
                </c:pt>
                <c:pt idx="374">
                  <c:v>16</c:v>
                </c:pt>
                <c:pt idx="375">
                  <c:v>17</c:v>
                </c:pt>
                <c:pt idx="376">
                  <c:v>18.5</c:v>
                </c:pt>
                <c:pt idx="377">
                  <c:v>27.5</c:v>
                </c:pt>
                <c:pt idx="378">
                  <c:v>16</c:v>
                </c:pt>
                <c:pt idx="379">
                  <c:v>21</c:v>
                </c:pt>
                <c:pt idx="380">
                  <c:v>22</c:v>
                </c:pt>
                <c:pt idx="381">
                  <c:v>20</c:v>
                </c:pt>
                <c:pt idx="382">
                  <c:v>13.5</c:v>
                </c:pt>
                <c:pt idx="383">
                  <c:v>18</c:v>
                </c:pt>
                <c:pt idx="384">
                  <c:v>15</c:v>
                </c:pt>
                <c:pt idx="385">
                  <c:v>15.5</c:v>
                </c:pt>
                <c:pt idx="386">
                  <c:v>15</c:v>
                </c:pt>
                <c:pt idx="387">
                  <c:v>14</c:v>
                </c:pt>
                <c:pt idx="388">
                  <c:v>20</c:v>
                </c:pt>
                <c:pt idx="389">
                  <c:v>17.5</c:v>
                </c:pt>
                <c:pt idx="390">
                  <c:v>16</c:v>
                </c:pt>
                <c:pt idx="391">
                  <c:v>22</c:v>
                </c:pt>
                <c:pt idx="392">
                  <c:v>21.5</c:v>
                </c:pt>
                <c:pt idx="393">
                  <c:v>16.5</c:v>
                </c:pt>
                <c:pt idx="394">
                  <c:v>20.5</c:v>
                </c:pt>
                <c:pt idx="395">
                  <c:v>18</c:v>
                </c:pt>
                <c:pt idx="396">
                  <c:v>14.5</c:v>
                </c:pt>
                <c:pt idx="397">
                  <c:v>16</c:v>
                </c:pt>
                <c:pt idx="398">
                  <c:v>18.5</c:v>
                </c:pt>
                <c:pt idx="399">
                  <c:v>14</c:v>
                </c:pt>
                <c:pt idx="400">
                  <c:v>16.5</c:v>
                </c:pt>
                <c:pt idx="401">
                  <c:v>18.5</c:v>
                </c:pt>
                <c:pt idx="402">
                  <c:v>18.5</c:v>
                </c:pt>
                <c:pt idx="403">
                  <c:v>23</c:v>
                </c:pt>
                <c:pt idx="404">
                  <c:v>18.5</c:v>
                </c:pt>
                <c:pt idx="405">
                  <c:v>16.5</c:v>
                </c:pt>
                <c:pt idx="406">
                  <c:v>17.5</c:v>
                </c:pt>
                <c:pt idx="407">
                  <c:v>20</c:v>
                </c:pt>
                <c:pt idx="408">
                  <c:v>22</c:v>
                </c:pt>
                <c:pt idx="409">
                  <c:v>23</c:v>
                </c:pt>
                <c:pt idx="410">
                  <c:v>20.5</c:v>
                </c:pt>
                <c:pt idx="411">
                  <c:v>17</c:v>
                </c:pt>
                <c:pt idx="412">
                  <c:v>17.5</c:v>
                </c:pt>
                <c:pt idx="413">
                  <c:v>18</c:v>
                </c:pt>
                <c:pt idx="414">
                  <c:v>23</c:v>
                </c:pt>
                <c:pt idx="415">
                  <c:v>16.5</c:v>
                </c:pt>
                <c:pt idx="416">
                  <c:v>19</c:v>
                </c:pt>
                <c:pt idx="417">
                  <c:v>19.5</c:v>
                </c:pt>
                <c:pt idx="418">
                  <c:v>16.5</c:v>
                </c:pt>
                <c:pt idx="419">
                  <c:v>22</c:v>
                </c:pt>
                <c:pt idx="420">
                  <c:v>21</c:v>
                </c:pt>
                <c:pt idx="421">
                  <c:v>21.5</c:v>
                </c:pt>
                <c:pt idx="422">
                  <c:v>19.5</c:v>
                </c:pt>
                <c:pt idx="423">
                  <c:v>18</c:v>
                </c:pt>
                <c:pt idx="424">
                  <c:v>22.5</c:v>
                </c:pt>
                <c:pt idx="425">
                  <c:v>20.5</c:v>
                </c:pt>
                <c:pt idx="426">
                  <c:v>13.5</c:v>
                </c:pt>
                <c:pt idx="427">
                  <c:v>13.5</c:v>
                </c:pt>
                <c:pt idx="428">
                  <c:v>14.5</c:v>
                </c:pt>
                <c:pt idx="429">
                  <c:v>17.5</c:v>
                </c:pt>
                <c:pt idx="430">
                  <c:v>18.5</c:v>
                </c:pt>
                <c:pt idx="431">
                  <c:v>20.5</c:v>
                </c:pt>
                <c:pt idx="432">
                  <c:v>23</c:v>
                </c:pt>
                <c:pt idx="433">
                  <c:v>23</c:v>
                </c:pt>
                <c:pt idx="434">
                  <c:v>18</c:v>
                </c:pt>
                <c:pt idx="435">
                  <c:v>21</c:v>
                </c:pt>
                <c:pt idx="436">
                  <c:v>21</c:v>
                </c:pt>
                <c:pt idx="437">
                  <c:v>13.5</c:v>
                </c:pt>
                <c:pt idx="438">
                  <c:v>20</c:v>
                </c:pt>
                <c:pt idx="439">
                  <c:v>14</c:v>
                </c:pt>
                <c:pt idx="440">
                  <c:v>17</c:v>
                </c:pt>
                <c:pt idx="441">
                  <c:v>17.5</c:v>
                </c:pt>
                <c:pt idx="442">
                  <c:v>25.5</c:v>
                </c:pt>
                <c:pt idx="443">
                  <c:v>17.5</c:v>
                </c:pt>
                <c:pt idx="444">
                  <c:v>15</c:v>
                </c:pt>
                <c:pt idx="445">
                  <c:v>17.5</c:v>
                </c:pt>
                <c:pt idx="446">
                  <c:v>22.5</c:v>
                </c:pt>
                <c:pt idx="447">
                  <c:v>23</c:v>
                </c:pt>
                <c:pt idx="448">
                  <c:v>21.5</c:v>
                </c:pt>
                <c:pt idx="449">
                  <c:v>23</c:v>
                </c:pt>
                <c:pt idx="450">
                  <c:v>22</c:v>
                </c:pt>
                <c:pt idx="451">
                  <c:v>20</c:v>
                </c:pt>
                <c:pt idx="452">
                  <c:v>20.5</c:v>
                </c:pt>
                <c:pt idx="453">
                  <c:v>16.5</c:v>
                </c:pt>
                <c:pt idx="454">
                  <c:v>20.5</c:v>
                </c:pt>
                <c:pt idx="455">
                  <c:v>20.5</c:v>
                </c:pt>
                <c:pt idx="456">
                  <c:v>20</c:v>
                </c:pt>
                <c:pt idx="457">
                  <c:v>19.5</c:v>
                </c:pt>
                <c:pt idx="458">
                  <c:v>22</c:v>
                </c:pt>
                <c:pt idx="459">
                  <c:v>20</c:v>
                </c:pt>
                <c:pt idx="460">
                  <c:v>16</c:v>
                </c:pt>
                <c:pt idx="461">
                  <c:v>17</c:v>
                </c:pt>
                <c:pt idx="462">
                  <c:v>26</c:v>
                </c:pt>
                <c:pt idx="463">
                  <c:v>20</c:v>
                </c:pt>
                <c:pt idx="464">
                  <c:v>18</c:v>
                </c:pt>
                <c:pt idx="465">
                  <c:v>19</c:v>
                </c:pt>
                <c:pt idx="466">
                  <c:v>23</c:v>
                </c:pt>
                <c:pt idx="467">
                  <c:v>19</c:v>
                </c:pt>
                <c:pt idx="468">
                  <c:v>20.5</c:v>
                </c:pt>
                <c:pt idx="469">
                  <c:v>16.5</c:v>
                </c:pt>
                <c:pt idx="470">
                  <c:v>15.5</c:v>
                </c:pt>
                <c:pt idx="471">
                  <c:v>19.5</c:v>
                </c:pt>
                <c:pt idx="472">
                  <c:v>18.5</c:v>
                </c:pt>
                <c:pt idx="473">
                  <c:v>16.5</c:v>
                </c:pt>
                <c:pt idx="474">
                  <c:v>15</c:v>
                </c:pt>
                <c:pt idx="475">
                  <c:v>16.5</c:v>
                </c:pt>
                <c:pt idx="476">
                  <c:v>15</c:v>
                </c:pt>
                <c:pt idx="477">
                  <c:v>15</c:v>
                </c:pt>
                <c:pt idx="478">
                  <c:v>18</c:v>
                </c:pt>
                <c:pt idx="479">
                  <c:v>15.5</c:v>
                </c:pt>
                <c:pt idx="480">
                  <c:v>22</c:v>
                </c:pt>
                <c:pt idx="481">
                  <c:v>18.5</c:v>
                </c:pt>
                <c:pt idx="482">
                  <c:v>20</c:v>
                </c:pt>
                <c:pt idx="483">
                  <c:v>13.5</c:v>
                </c:pt>
                <c:pt idx="484">
                  <c:v>20</c:v>
                </c:pt>
                <c:pt idx="485">
                  <c:v>23</c:v>
                </c:pt>
                <c:pt idx="486">
                  <c:v>12</c:v>
                </c:pt>
                <c:pt idx="487">
                  <c:v>17</c:v>
                </c:pt>
                <c:pt idx="488">
                  <c:v>24.5</c:v>
                </c:pt>
                <c:pt idx="489">
                  <c:v>17.5</c:v>
                </c:pt>
                <c:pt idx="490">
                  <c:v>17.5</c:v>
                </c:pt>
                <c:pt idx="491">
                  <c:v>24</c:v>
                </c:pt>
                <c:pt idx="492">
                  <c:v>26</c:v>
                </c:pt>
                <c:pt idx="493">
                  <c:v>19.5</c:v>
                </c:pt>
                <c:pt idx="494">
                  <c:v>18.5</c:v>
                </c:pt>
                <c:pt idx="495">
                  <c:v>21</c:v>
                </c:pt>
                <c:pt idx="496">
                  <c:v>15.5</c:v>
                </c:pt>
                <c:pt idx="497">
                  <c:v>14</c:v>
                </c:pt>
                <c:pt idx="498">
                  <c:v>26.5</c:v>
                </c:pt>
                <c:pt idx="499">
                  <c:v>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D4-48A8-BB84-4BE8C4464488}"/>
            </c:ext>
          </c:extLst>
        </c:ser>
        <c:ser>
          <c:idx val="3"/>
          <c:order val="3"/>
          <c:tx>
            <c:v>Repetition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[1]output!$B$1501:$B$2000</c:f>
              <c:numCache>
                <c:formatCode>General</c:formatCode>
                <c:ptCount val="500"/>
                <c:pt idx="0">
                  <c:v>18.5</c:v>
                </c:pt>
                <c:pt idx="1">
                  <c:v>13</c:v>
                </c:pt>
                <c:pt idx="2">
                  <c:v>20.5</c:v>
                </c:pt>
                <c:pt idx="3">
                  <c:v>26</c:v>
                </c:pt>
                <c:pt idx="4">
                  <c:v>19.5</c:v>
                </c:pt>
                <c:pt idx="5">
                  <c:v>15.5</c:v>
                </c:pt>
                <c:pt idx="6">
                  <c:v>15.5</c:v>
                </c:pt>
                <c:pt idx="7">
                  <c:v>16.5</c:v>
                </c:pt>
                <c:pt idx="8">
                  <c:v>15.5</c:v>
                </c:pt>
                <c:pt idx="9">
                  <c:v>15</c:v>
                </c:pt>
                <c:pt idx="10">
                  <c:v>12</c:v>
                </c:pt>
                <c:pt idx="11">
                  <c:v>20.5</c:v>
                </c:pt>
                <c:pt idx="12">
                  <c:v>26</c:v>
                </c:pt>
                <c:pt idx="13">
                  <c:v>25.5</c:v>
                </c:pt>
                <c:pt idx="14">
                  <c:v>13.5</c:v>
                </c:pt>
                <c:pt idx="15">
                  <c:v>8.5</c:v>
                </c:pt>
                <c:pt idx="16">
                  <c:v>7.5</c:v>
                </c:pt>
                <c:pt idx="17">
                  <c:v>12.5</c:v>
                </c:pt>
                <c:pt idx="18">
                  <c:v>12.5</c:v>
                </c:pt>
                <c:pt idx="19">
                  <c:v>16.5</c:v>
                </c:pt>
                <c:pt idx="20">
                  <c:v>15.5</c:v>
                </c:pt>
                <c:pt idx="21">
                  <c:v>28</c:v>
                </c:pt>
                <c:pt idx="22">
                  <c:v>26.5</c:v>
                </c:pt>
                <c:pt idx="23">
                  <c:v>17.5</c:v>
                </c:pt>
                <c:pt idx="24">
                  <c:v>14</c:v>
                </c:pt>
                <c:pt idx="25">
                  <c:v>16.5</c:v>
                </c:pt>
                <c:pt idx="26">
                  <c:v>23</c:v>
                </c:pt>
                <c:pt idx="27">
                  <c:v>20</c:v>
                </c:pt>
                <c:pt idx="28">
                  <c:v>23.5</c:v>
                </c:pt>
                <c:pt idx="29">
                  <c:v>20</c:v>
                </c:pt>
                <c:pt idx="30">
                  <c:v>21</c:v>
                </c:pt>
                <c:pt idx="31">
                  <c:v>17.5</c:v>
                </c:pt>
                <c:pt idx="32">
                  <c:v>18.5</c:v>
                </c:pt>
                <c:pt idx="33">
                  <c:v>22</c:v>
                </c:pt>
                <c:pt idx="34">
                  <c:v>21</c:v>
                </c:pt>
                <c:pt idx="35">
                  <c:v>12.5</c:v>
                </c:pt>
                <c:pt idx="36">
                  <c:v>6.5</c:v>
                </c:pt>
                <c:pt idx="37">
                  <c:v>22.5</c:v>
                </c:pt>
                <c:pt idx="38">
                  <c:v>26</c:v>
                </c:pt>
                <c:pt idx="39">
                  <c:v>14.5</c:v>
                </c:pt>
                <c:pt idx="40">
                  <c:v>10</c:v>
                </c:pt>
                <c:pt idx="41">
                  <c:v>26</c:v>
                </c:pt>
                <c:pt idx="42">
                  <c:v>31.5</c:v>
                </c:pt>
                <c:pt idx="43">
                  <c:v>25</c:v>
                </c:pt>
                <c:pt idx="44">
                  <c:v>18.5</c:v>
                </c:pt>
                <c:pt idx="45">
                  <c:v>7.5</c:v>
                </c:pt>
                <c:pt idx="46">
                  <c:v>15</c:v>
                </c:pt>
                <c:pt idx="47">
                  <c:v>22</c:v>
                </c:pt>
                <c:pt idx="48">
                  <c:v>22.5</c:v>
                </c:pt>
                <c:pt idx="49">
                  <c:v>22.5</c:v>
                </c:pt>
                <c:pt idx="50">
                  <c:v>22.5</c:v>
                </c:pt>
                <c:pt idx="51">
                  <c:v>13</c:v>
                </c:pt>
                <c:pt idx="52">
                  <c:v>14</c:v>
                </c:pt>
                <c:pt idx="53">
                  <c:v>12.5</c:v>
                </c:pt>
                <c:pt idx="54">
                  <c:v>18</c:v>
                </c:pt>
                <c:pt idx="55">
                  <c:v>15</c:v>
                </c:pt>
                <c:pt idx="56">
                  <c:v>19.5</c:v>
                </c:pt>
                <c:pt idx="57">
                  <c:v>19</c:v>
                </c:pt>
                <c:pt idx="58">
                  <c:v>21.5</c:v>
                </c:pt>
                <c:pt idx="59">
                  <c:v>25.5</c:v>
                </c:pt>
                <c:pt idx="60">
                  <c:v>16</c:v>
                </c:pt>
                <c:pt idx="61">
                  <c:v>18</c:v>
                </c:pt>
                <c:pt idx="62">
                  <c:v>20</c:v>
                </c:pt>
                <c:pt idx="63">
                  <c:v>18.5</c:v>
                </c:pt>
                <c:pt idx="64">
                  <c:v>11</c:v>
                </c:pt>
                <c:pt idx="65">
                  <c:v>13</c:v>
                </c:pt>
                <c:pt idx="66">
                  <c:v>24</c:v>
                </c:pt>
                <c:pt idx="67">
                  <c:v>24.5</c:v>
                </c:pt>
                <c:pt idx="68">
                  <c:v>21</c:v>
                </c:pt>
                <c:pt idx="69">
                  <c:v>13.5</c:v>
                </c:pt>
                <c:pt idx="70">
                  <c:v>20.5</c:v>
                </c:pt>
                <c:pt idx="71">
                  <c:v>26</c:v>
                </c:pt>
                <c:pt idx="72">
                  <c:v>22</c:v>
                </c:pt>
                <c:pt idx="73">
                  <c:v>19</c:v>
                </c:pt>
                <c:pt idx="74">
                  <c:v>19.5</c:v>
                </c:pt>
                <c:pt idx="75">
                  <c:v>25</c:v>
                </c:pt>
                <c:pt idx="76">
                  <c:v>18</c:v>
                </c:pt>
                <c:pt idx="77">
                  <c:v>26.5</c:v>
                </c:pt>
                <c:pt idx="78">
                  <c:v>27.5</c:v>
                </c:pt>
                <c:pt idx="79">
                  <c:v>16.5</c:v>
                </c:pt>
                <c:pt idx="80">
                  <c:v>12</c:v>
                </c:pt>
                <c:pt idx="81">
                  <c:v>19</c:v>
                </c:pt>
                <c:pt idx="82">
                  <c:v>27.5</c:v>
                </c:pt>
                <c:pt idx="83">
                  <c:v>19</c:v>
                </c:pt>
                <c:pt idx="84">
                  <c:v>14.5</c:v>
                </c:pt>
                <c:pt idx="85">
                  <c:v>10</c:v>
                </c:pt>
                <c:pt idx="86">
                  <c:v>18.5</c:v>
                </c:pt>
                <c:pt idx="87">
                  <c:v>29.5</c:v>
                </c:pt>
                <c:pt idx="88">
                  <c:v>32</c:v>
                </c:pt>
                <c:pt idx="89">
                  <c:v>26</c:v>
                </c:pt>
                <c:pt idx="90">
                  <c:v>14</c:v>
                </c:pt>
                <c:pt idx="91">
                  <c:v>22.5</c:v>
                </c:pt>
                <c:pt idx="92">
                  <c:v>26.5</c:v>
                </c:pt>
                <c:pt idx="93">
                  <c:v>19</c:v>
                </c:pt>
                <c:pt idx="94">
                  <c:v>22.5</c:v>
                </c:pt>
                <c:pt idx="95">
                  <c:v>27.5</c:v>
                </c:pt>
                <c:pt idx="96">
                  <c:v>18.5</c:v>
                </c:pt>
                <c:pt idx="97">
                  <c:v>15</c:v>
                </c:pt>
                <c:pt idx="98">
                  <c:v>13</c:v>
                </c:pt>
                <c:pt idx="99">
                  <c:v>8.5</c:v>
                </c:pt>
                <c:pt idx="100">
                  <c:v>18.5</c:v>
                </c:pt>
                <c:pt idx="101">
                  <c:v>17</c:v>
                </c:pt>
                <c:pt idx="102">
                  <c:v>15.5</c:v>
                </c:pt>
                <c:pt idx="103">
                  <c:v>19</c:v>
                </c:pt>
                <c:pt idx="104">
                  <c:v>31</c:v>
                </c:pt>
                <c:pt idx="105">
                  <c:v>22.5</c:v>
                </c:pt>
                <c:pt idx="106">
                  <c:v>12.5</c:v>
                </c:pt>
                <c:pt idx="107">
                  <c:v>20.5</c:v>
                </c:pt>
                <c:pt idx="108">
                  <c:v>17.5</c:v>
                </c:pt>
                <c:pt idx="109">
                  <c:v>17</c:v>
                </c:pt>
                <c:pt idx="110">
                  <c:v>13.5</c:v>
                </c:pt>
                <c:pt idx="111">
                  <c:v>8.5</c:v>
                </c:pt>
                <c:pt idx="112">
                  <c:v>14.5</c:v>
                </c:pt>
                <c:pt idx="113">
                  <c:v>21</c:v>
                </c:pt>
                <c:pt idx="114">
                  <c:v>16.5</c:v>
                </c:pt>
                <c:pt idx="115">
                  <c:v>12.5</c:v>
                </c:pt>
                <c:pt idx="116">
                  <c:v>18</c:v>
                </c:pt>
                <c:pt idx="117">
                  <c:v>9</c:v>
                </c:pt>
                <c:pt idx="118">
                  <c:v>9.5</c:v>
                </c:pt>
                <c:pt idx="119">
                  <c:v>20.5</c:v>
                </c:pt>
                <c:pt idx="120">
                  <c:v>22.5</c:v>
                </c:pt>
                <c:pt idx="121">
                  <c:v>20</c:v>
                </c:pt>
                <c:pt idx="122">
                  <c:v>17</c:v>
                </c:pt>
                <c:pt idx="123">
                  <c:v>18.5</c:v>
                </c:pt>
                <c:pt idx="124">
                  <c:v>20</c:v>
                </c:pt>
                <c:pt idx="125">
                  <c:v>14</c:v>
                </c:pt>
                <c:pt idx="126">
                  <c:v>21</c:v>
                </c:pt>
                <c:pt idx="127">
                  <c:v>17</c:v>
                </c:pt>
                <c:pt idx="128">
                  <c:v>26.5</c:v>
                </c:pt>
                <c:pt idx="129">
                  <c:v>29.5</c:v>
                </c:pt>
                <c:pt idx="130">
                  <c:v>19</c:v>
                </c:pt>
                <c:pt idx="131">
                  <c:v>20</c:v>
                </c:pt>
                <c:pt idx="132">
                  <c:v>15.5</c:v>
                </c:pt>
                <c:pt idx="133">
                  <c:v>18.5</c:v>
                </c:pt>
                <c:pt idx="134">
                  <c:v>22</c:v>
                </c:pt>
                <c:pt idx="135">
                  <c:v>20</c:v>
                </c:pt>
                <c:pt idx="136">
                  <c:v>18</c:v>
                </c:pt>
                <c:pt idx="137">
                  <c:v>18</c:v>
                </c:pt>
                <c:pt idx="138">
                  <c:v>28.5</c:v>
                </c:pt>
                <c:pt idx="139">
                  <c:v>19</c:v>
                </c:pt>
                <c:pt idx="140">
                  <c:v>22.5</c:v>
                </c:pt>
                <c:pt idx="141">
                  <c:v>17</c:v>
                </c:pt>
                <c:pt idx="142">
                  <c:v>17.5</c:v>
                </c:pt>
                <c:pt idx="143">
                  <c:v>22</c:v>
                </c:pt>
                <c:pt idx="144">
                  <c:v>26</c:v>
                </c:pt>
                <c:pt idx="145">
                  <c:v>30</c:v>
                </c:pt>
                <c:pt idx="146">
                  <c:v>19.5</c:v>
                </c:pt>
                <c:pt idx="147">
                  <c:v>17.5</c:v>
                </c:pt>
                <c:pt idx="148">
                  <c:v>21.5</c:v>
                </c:pt>
                <c:pt idx="149">
                  <c:v>18.5</c:v>
                </c:pt>
                <c:pt idx="150">
                  <c:v>14</c:v>
                </c:pt>
                <c:pt idx="151">
                  <c:v>20</c:v>
                </c:pt>
                <c:pt idx="152">
                  <c:v>27</c:v>
                </c:pt>
                <c:pt idx="153">
                  <c:v>20.5</c:v>
                </c:pt>
                <c:pt idx="154">
                  <c:v>15</c:v>
                </c:pt>
                <c:pt idx="155">
                  <c:v>19.5</c:v>
                </c:pt>
                <c:pt idx="156">
                  <c:v>19</c:v>
                </c:pt>
                <c:pt idx="157">
                  <c:v>28</c:v>
                </c:pt>
                <c:pt idx="158">
                  <c:v>24.5</c:v>
                </c:pt>
                <c:pt idx="159">
                  <c:v>8.5</c:v>
                </c:pt>
                <c:pt idx="160">
                  <c:v>10</c:v>
                </c:pt>
                <c:pt idx="161">
                  <c:v>27.5</c:v>
                </c:pt>
                <c:pt idx="162">
                  <c:v>29</c:v>
                </c:pt>
                <c:pt idx="163">
                  <c:v>23.5</c:v>
                </c:pt>
                <c:pt idx="164">
                  <c:v>13</c:v>
                </c:pt>
                <c:pt idx="165">
                  <c:v>18.5</c:v>
                </c:pt>
                <c:pt idx="166">
                  <c:v>19.5</c:v>
                </c:pt>
                <c:pt idx="167">
                  <c:v>23.5</c:v>
                </c:pt>
                <c:pt idx="168">
                  <c:v>27</c:v>
                </c:pt>
                <c:pt idx="169">
                  <c:v>24</c:v>
                </c:pt>
                <c:pt idx="170">
                  <c:v>8.5</c:v>
                </c:pt>
                <c:pt idx="171">
                  <c:v>7.5</c:v>
                </c:pt>
                <c:pt idx="172">
                  <c:v>27.5</c:v>
                </c:pt>
                <c:pt idx="173">
                  <c:v>18</c:v>
                </c:pt>
                <c:pt idx="174">
                  <c:v>28</c:v>
                </c:pt>
                <c:pt idx="175">
                  <c:v>24</c:v>
                </c:pt>
                <c:pt idx="176">
                  <c:v>17</c:v>
                </c:pt>
                <c:pt idx="177">
                  <c:v>17</c:v>
                </c:pt>
                <c:pt idx="178">
                  <c:v>19.5</c:v>
                </c:pt>
                <c:pt idx="179">
                  <c:v>16.5</c:v>
                </c:pt>
                <c:pt idx="180">
                  <c:v>16.5</c:v>
                </c:pt>
                <c:pt idx="181">
                  <c:v>23</c:v>
                </c:pt>
                <c:pt idx="182">
                  <c:v>27</c:v>
                </c:pt>
                <c:pt idx="183">
                  <c:v>24</c:v>
                </c:pt>
                <c:pt idx="184">
                  <c:v>13</c:v>
                </c:pt>
                <c:pt idx="185">
                  <c:v>9.5</c:v>
                </c:pt>
                <c:pt idx="186">
                  <c:v>19</c:v>
                </c:pt>
                <c:pt idx="187">
                  <c:v>24.5</c:v>
                </c:pt>
                <c:pt idx="188">
                  <c:v>27.5</c:v>
                </c:pt>
                <c:pt idx="189">
                  <c:v>24</c:v>
                </c:pt>
                <c:pt idx="190">
                  <c:v>18</c:v>
                </c:pt>
                <c:pt idx="191">
                  <c:v>15</c:v>
                </c:pt>
                <c:pt idx="192">
                  <c:v>18</c:v>
                </c:pt>
                <c:pt idx="193">
                  <c:v>16</c:v>
                </c:pt>
                <c:pt idx="194">
                  <c:v>22.5</c:v>
                </c:pt>
                <c:pt idx="195">
                  <c:v>24</c:v>
                </c:pt>
                <c:pt idx="196">
                  <c:v>23.5</c:v>
                </c:pt>
                <c:pt idx="197">
                  <c:v>19.5</c:v>
                </c:pt>
                <c:pt idx="198">
                  <c:v>11</c:v>
                </c:pt>
                <c:pt idx="199">
                  <c:v>13.5</c:v>
                </c:pt>
                <c:pt idx="200">
                  <c:v>13</c:v>
                </c:pt>
                <c:pt idx="201">
                  <c:v>19</c:v>
                </c:pt>
                <c:pt idx="202">
                  <c:v>20.5</c:v>
                </c:pt>
                <c:pt idx="203">
                  <c:v>25</c:v>
                </c:pt>
                <c:pt idx="204">
                  <c:v>27.5</c:v>
                </c:pt>
                <c:pt idx="205">
                  <c:v>19</c:v>
                </c:pt>
                <c:pt idx="206">
                  <c:v>9.5</c:v>
                </c:pt>
                <c:pt idx="207">
                  <c:v>21</c:v>
                </c:pt>
                <c:pt idx="208">
                  <c:v>29</c:v>
                </c:pt>
                <c:pt idx="209">
                  <c:v>15</c:v>
                </c:pt>
                <c:pt idx="210">
                  <c:v>19</c:v>
                </c:pt>
                <c:pt idx="211">
                  <c:v>16.5</c:v>
                </c:pt>
                <c:pt idx="212">
                  <c:v>27</c:v>
                </c:pt>
                <c:pt idx="213">
                  <c:v>26</c:v>
                </c:pt>
                <c:pt idx="214">
                  <c:v>25</c:v>
                </c:pt>
                <c:pt idx="215">
                  <c:v>23.5</c:v>
                </c:pt>
                <c:pt idx="216">
                  <c:v>18</c:v>
                </c:pt>
                <c:pt idx="217">
                  <c:v>21</c:v>
                </c:pt>
                <c:pt idx="218">
                  <c:v>17.5</c:v>
                </c:pt>
                <c:pt idx="219">
                  <c:v>22</c:v>
                </c:pt>
                <c:pt idx="220">
                  <c:v>22.5</c:v>
                </c:pt>
                <c:pt idx="221">
                  <c:v>22</c:v>
                </c:pt>
                <c:pt idx="222">
                  <c:v>18.5</c:v>
                </c:pt>
                <c:pt idx="223">
                  <c:v>8</c:v>
                </c:pt>
                <c:pt idx="224">
                  <c:v>21</c:v>
                </c:pt>
                <c:pt idx="225">
                  <c:v>31</c:v>
                </c:pt>
                <c:pt idx="226">
                  <c:v>29</c:v>
                </c:pt>
                <c:pt idx="227">
                  <c:v>20.5</c:v>
                </c:pt>
                <c:pt idx="228">
                  <c:v>23.5</c:v>
                </c:pt>
                <c:pt idx="229">
                  <c:v>25</c:v>
                </c:pt>
                <c:pt idx="230">
                  <c:v>19</c:v>
                </c:pt>
                <c:pt idx="231">
                  <c:v>11</c:v>
                </c:pt>
                <c:pt idx="232">
                  <c:v>18</c:v>
                </c:pt>
                <c:pt idx="233">
                  <c:v>22</c:v>
                </c:pt>
                <c:pt idx="234">
                  <c:v>24</c:v>
                </c:pt>
                <c:pt idx="235">
                  <c:v>14</c:v>
                </c:pt>
                <c:pt idx="236">
                  <c:v>5</c:v>
                </c:pt>
                <c:pt idx="237">
                  <c:v>10.5</c:v>
                </c:pt>
                <c:pt idx="238">
                  <c:v>20</c:v>
                </c:pt>
                <c:pt idx="239">
                  <c:v>21.5</c:v>
                </c:pt>
                <c:pt idx="240">
                  <c:v>13.5</c:v>
                </c:pt>
                <c:pt idx="241">
                  <c:v>8.5</c:v>
                </c:pt>
                <c:pt idx="242">
                  <c:v>6</c:v>
                </c:pt>
                <c:pt idx="243">
                  <c:v>17.5</c:v>
                </c:pt>
                <c:pt idx="244">
                  <c:v>24</c:v>
                </c:pt>
                <c:pt idx="245">
                  <c:v>22.5</c:v>
                </c:pt>
                <c:pt idx="246">
                  <c:v>14</c:v>
                </c:pt>
                <c:pt idx="247">
                  <c:v>16</c:v>
                </c:pt>
                <c:pt idx="248">
                  <c:v>23</c:v>
                </c:pt>
                <c:pt idx="249">
                  <c:v>14.5</c:v>
                </c:pt>
                <c:pt idx="250">
                  <c:v>19.5</c:v>
                </c:pt>
                <c:pt idx="251">
                  <c:v>29</c:v>
                </c:pt>
                <c:pt idx="252">
                  <c:v>22.5</c:v>
                </c:pt>
                <c:pt idx="253">
                  <c:v>21</c:v>
                </c:pt>
                <c:pt idx="254">
                  <c:v>23</c:v>
                </c:pt>
                <c:pt idx="255">
                  <c:v>22</c:v>
                </c:pt>
                <c:pt idx="256">
                  <c:v>21</c:v>
                </c:pt>
                <c:pt idx="257">
                  <c:v>10.5</c:v>
                </c:pt>
                <c:pt idx="258">
                  <c:v>6.5</c:v>
                </c:pt>
                <c:pt idx="259">
                  <c:v>20</c:v>
                </c:pt>
                <c:pt idx="260">
                  <c:v>29</c:v>
                </c:pt>
                <c:pt idx="261">
                  <c:v>29</c:v>
                </c:pt>
                <c:pt idx="262">
                  <c:v>26.5</c:v>
                </c:pt>
                <c:pt idx="263">
                  <c:v>12.5</c:v>
                </c:pt>
                <c:pt idx="264">
                  <c:v>16</c:v>
                </c:pt>
                <c:pt idx="265">
                  <c:v>23</c:v>
                </c:pt>
                <c:pt idx="266">
                  <c:v>18</c:v>
                </c:pt>
                <c:pt idx="267">
                  <c:v>15.5</c:v>
                </c:pt>
                <c:pt idx="268">
                  <c:v>11.5</c:v>
                </c:pt>
                <c:pt idx="269">
                  <c:v>26</c:v>
                </c:pt>
                <c:pt idx="270">
                  <c:v>22.5</c:v>
                </c:pt>
                <c:pt idx="271">
                  <c:v>29.5</c:v>
                </c:pt>
                <c:pt idx="272">
                  <c:v>26.5</c:v>
                </c:pt>
                <c:pt idx="273">
                  <c:v>24.5</c:v>
                </c:pt>
                <c:pt idx="274">
                  <c:v>17.5</c:v>
                </c:pt>
                <c:pt idx="275">
                  <c:v>20</c:v>
                </c:pt>
                <c:pt idx="276">
                  <c:v>22</c:v>
                </c:pt>
                <c:pt idx="277">
                  <c:v>24</c:v>
                </c:pt>
                <c:pt idx="278">
                  <c:v>19</c:v>
                </c:pt>
                <c:pt idx="279">
                  <c:v>16.5</c:v>
                </c:pt>
                <c:pt idx="280">
                  <c:v>23.5</c:v>
                </c:pt>
                <c:pt idx="281">
                  <c:v>18.5</c:v>
                </c:pt>
                <c:pt idx="282">
                  <c:v>7</c:v>
                </c:pt>
                <c:pt idx="283">
                  <c:v>9</c:v>
                </c:pt>
                <c:pt idx="284">
                  <c:v>18</c:v>
                </c:pt>
                <c:pt idx="285">
                  <c:v>24</c:v>
                </c:pt>
                <c:pt idx="286">
                  <c:v>16.5</c:v>
                </c:pt>
                <c:pt idx="287">
                  <c:v>14.5</c:v>
                </c:pt>
                <c:pt idx="288">
                  <c:v>28</c:v>
                </c:pt>
                <c:pt idx="289">
                  <c:v>24.5</c:v>
                </c:pt>
                <c:pt idx="290">
                  <c:v>20</c:v>
                </c:pt>
                <c:pt idx="291">
                  <c:v>18.5</c:v>
                </c:pt>
                <c:pt idx="292">
                  <c:v>17.5</c:v>
                </c:pt>
                <c:pt idx="293">
                  <c:v>26.5</c:v>
                </c:pt>
                <c:pt idx="294">
                  <c:v>24</c:v>
                </c:pt>
                <c:pt idx="295">
                  <c:v>17.5</c:v>
                </c:pt>
                <c:pt idx="296">
                  <c:v>22</c:v>
                </c:pt>
                <c:pt idx="297">
                  <c:v>21.5</c:v>
                </c:pt>
                <c:pt idx="298">
                  <c:v>20.5</c:v>
                </c:pt>
                <c:pt idx="299">
                  <c:v>21</c:v>
                </c:pt>
                <c:pt idx="300">
                  <c:v>19.5</c:v>
                </c:pt>
                <c:pt idx="301">
                  <c:v>22</c:v>
                </c:pt>
                <c:pt idx="302">
                  <c:v>15</c:v>
                </c:pt>
                <c:pt idx="303">
                  <c:v>16</c:v>
                </c:pt>
                <c:pt idx="304">
                  <c:v>22</c:v>
                </c:pt>
                <c:pt idx="305">
                  <c:v>8.5</c:v>
                </c:pt>
                <c:pt idx="306">
                  <c:v>6.5</c:v>
                </c:pt>
                <c:pt idx="307">
                  <c:v>23.5</c:v>
                </c:pt>
                <c:pt idx="308">
                  <c:v>26</c:v>
                </c:pt>
                <c:pt idx="309">
                  <c:v>20</c:v>
                </c:pt>
                <c:pt idx="310">
                  <c:v>21.5</c:v>
                </c:pt>
                <c:pt idx="311">
                  <c:v>22</c:v>
                </c:pt>
                <c:pt idx="312">
                  <c:v>22.5</c:v>
                </c:pt>
                <c:pt idx="313">
                  <c:v>9.5</c:v>
                </c:pt>
                <c:pt idx="314">
                  <c:v>15</c:v>
                </c:pt>
                <c:pt idx="315">
                  <c:v>22</c:v>
                </c:pt>
                <c:pt idx="316">
                  <c:v>23.5</c:v>
                </c:pt>
                <c:pt idx="317">
                  <c:v>19</c:v>
                </c:pt>
                <c:pt idx="318">
                  <c:v>20.5</c:v>
                </c:pt>
                <c:pt idx="319">
                  <c:v>16</c:v>
                </c:pt>
                <c:pt idx="320">
                  <c:v>12.5</c:v>
                </c:pt>
                <c:pt idx="321">
                  <c:v>27</c:v>
                </c:pt>
                <c:pt idx="322">
                  <c:v>27</c:v>
                </c:pt>
                <c:pt idx="323">
                  <c:v>24.5</c:v>
                </c:pt>
                <c:pt idx="324">
                  <c:v>20</c:v>
                </c:pt>
                <c:pt idx="325">
                  <c:v>25.5</c:v>
                </c:pt>
                <c:pt idx="326">
                  <c:v>14</c:v>
                </c:pt>
                <c:pt idx="327">
                  <c:v>9</c:v>
                </c:pt>
                <c:pt idx="328">
                  <c:v>18</c:v>
                </c:pt>
                <c:pt idx="329">
                  <c:v>18.5</c:v>
                </c:pt>
                <c:pt idx="330">
                  <c:v>26</c:v>
                </c:pt>
                <c:pt idx="331">
                  <c:v>17</c:v>
                </c:pt>
                <c:pt idx="332">
                  <c:v>12</c:v>
                </c:pt>
                <c:pt idx="333">
                  <c:v>9</c:v>
                </c:pt>
                <c:pt idx="334">
                  <c:v>10</c:v>
                </c:pt>
                <c:pt idx="335">
                  <c:v>20</c:v>
                </c:pt>
                <c:pt idx="336">
                  <c:v>10</c:v>
                </c:pt>
                <c:pt idx="337">
                  <c:v>7.5</c:v>
                </c:pt>
                <c:pt idx="338">
                  <c:v>12.5</c:v>
                </c:pt>
                <c:pt idx="339">
                  <c:v>11.5</c:v>
                </c:pt>
                <c:pt idx="340">
                  <c:v>21.5</c:v>
                </c:pt>
                <c:pt idx="341">
                  <c:v>24.5</c:v>
                </c:pt>
                <c:pt idx="342">
                  <c:v>12.5</c:v>
                </c:pt>
                <c:pt idx="343">
                  <c:v>14</c:v>
                </c:pt>
                <c:pt idx="344">
                  <c:v>21.5</c:v>
                </c:pt>
                <c:pt idx="345">
                  <c:v>21</c:v>
                </c:pt>
                <c:pt idx="346">
                  <c:v>17.5</c:v>
                </c:pt>
                <c:pt idx="347">
                  <c:v>9.5</c:v>
                </c:pt>
                <c:pt idx="348">
                  <c:v>16.5</c:v>
                </c:pt>
                <c:pt idx="349">
                  <c:v>19</c:v>
                </c:pt>
                <c:pt idx="350">
                  <c:v>18</c:v>
                </c:pt>
                <c:pt idx="351">
                  <c:v>5</c:v>
                </c:pt>
                <c:pt idx="352">
                  <c:v>16.5</c:v>
                </c:pt>
                <c:pt idx="353">
                  <c:v>25.5</c:v>
                </c:pt>
                <c:pt idx="354">
                  <c:v>25</c:v>
                </c:pt>
                <c:pt idx="355">
                  <c:v>19</c:v>
                </c:pt>
                <c:pt idx="356">
                  <c:v>6.5</c:v>
                </c:pt>
                <c:pt idx="357">
                  <c:v>8.5</c:v>
                </c:pt>
                <c:pt idx="358">
                  <c:v>20</c:v>
                </c:pt>
                <c:pt idx="359">
                  <c:v>25</c:v>
                </c:pt>
                <c:pt idx="360">
                  <c:v>24</c:v>
                </c:pt>
                <c:pt idx="361">
                  <c:v>13</c:v>
                </c:pt>
                <c:pt idx="362">
                  <c:v>22</c:v>
                </c:pt>
                <c:pt idx="363">
                  <c:v>20</c:v>
                </c:pt>
                <c:pt idx="364">
                  <c:v>23</c:v>
                </c:pt>
                <c:pt idx="365">
                  <c:v>30.5</c:v>
                </c:pt>
                <c:pt idx="366">
                  <c:v>21</c:v>
                </c:pt>
                <c:pt idx="367">
                  <c:v>15.5</c:v>
                </c:pt>
                <c:pt idx="368">
                  <c:v>20</c:v>
                </c:pt>
                <c:pt idx="369">
                  <c:v>25</c:v>
                </c:pt>
                <c:pt idx="370">
                  <c:v>16</c:v>
                </c:pt>
                <c:pt idx="371">
                  <c:v>16.5</c:v>
                </c:pt>
                <c:pt idx="372">
                  <c:v>25.5</c:v>
                </c:pt>
                <c:pt idx="373">
                  <c:v>24</c:v>
                </c:pt>
                <c:pt idx="374">
                  <c:v>23.5</c:v>
                </c:pt>
                <c:pt idx="375">
                  <c:v>24</c:v>
                </c:pt>
                <c:pt idx="376">
                  <c:v>23</c:v>
                </c:pt>
                <c:pt idx="377">
                  <c:v>22</c:v>
                </c:pt>
                <c:pt idx="378">
                  <c:v>19.5</c:v>
                </c:pt>
                <c:pt idx="379">
                  <c:v>23</c:v>
                </c:pt>
                <c:pt idx="380">
                  <c:v>20.5</c:v>
                </c:pt>
                <c:pt idx="381">
                  <c:v>26</c:v>
                </c:pt>
                <c:pt idx="382">
                  <c:v>24.5</c:v>
                </c:pt>
                <c:pt idx="383">
                  <c:v>24</c:v>
                </c:pt>
                <c:pt idx="384">
                  <c:v>20.5</c:v>
                </c:pt>
                <c:pt idx="385">
                  <c:v>17</c:v>
                </c:pt>
                <c:pt idx="386">
                  <c:v>23</c:v>
                </c:pt>
                <c:pt idx="387">
                  <c:v>18</c:v>
                </c:pt>
                <c:pt idx="388">
                  <c:v>20</c:v>
                </c:pt>
                <c:pt idx="389">
                  <c:v>20</c:v>
                </c:pt>
                <c:pt idx="390">
                  <c:v>24.5</c:v>
                </c:pt>
                <c:pt idx="391">
                  <c:v>18</c:v>
                </c:pt>
                <c:pt idx="392">
                  <c:v>18.5</c:v>
                </c:pt>
                <c:pt idx="393">
                  <c:v>20.5</c:v>
                </c:pt>
                <c:pt idx="394">
                  <c:v>13</c:v>
                </c:pt>
                <c:pt idx="395">
                  <c:v>20.5</c:v>
                </c:pt>
                <c:pt idx="396">
                  <c:v>15</c:v>
                </c:pt>
                <c:pt idx="397">
                  <c:v>10.5</c:v>
                </c:pt>
                <c:pt idx="398">
                  <c:v>21.5</c:v>
                </c:pt>
                <c:pt idx="399">
                  <c:v>25.5</c:v>
                </c:pt>
                <c:pt idx="400">
                  <c:v>25</c:v>
                </c:pt>
                <c:pt idx="401">
                  <c:v>19.5</c:v>
                </c:pt>
                <c:pt idx="402">
                  <c:v>18.5</c:v>
                </c:pt>
                <c:pt idx="403">
                  <c:v>17</c:v>
                </c:pt>
                <c:pt idx="404">
                  <c:v>26.5</c:v>
                </c:pt>
                <c:pt idx="405">
                  <c:v>24</c:v>
                </c:pt>
                <c:pt idx="406">
                  <c:v>24</c:v>
                </c:pt>
                <c:pt idx="407">
                  <c:v>19.5</c:v>
                </c:pt>
                <c:pt idx="408">
                  <c:v>22.5</c:v>
                </c:pt>
                <c:pt idx="409">
                  <c:v>18</c:v>
                </c:pt>
                <c:pt idx="410">
                  <c:v>23</c:v>
                </c:pt>
                <c:pt idx="411">
                  <c:v>11.5</c:v>
                </c:pt>
                <c:pt idx="412">
                  <c:v>11.5</c:v>
                </c:pt>
                <c:pt idx="413">
                  <c:v>15.5</c:v>
                </c:pt>
                <c:pt idx="414">
                  <c:v>22.5</c:v>
                </c:pt>
                <c:pt idx="415">
                  <c:v>20</c:v>
                </c:pt>
                <c:pt idx="416">
                  <c:v>18.5</c:v>
                </c:pt>
                <c:pt idx="417">
                  <c:v>20</c:v>
                </c:pt>
                <c:pt idx="418">
                  <c:v>23</c:v>
                </c:pt>
                <c:pt idx="419">
                  <c:v>23.5</c:v>
                </c:pt>
                <c:pt idx="420">
                  <c:v>25.5</c:v>
                </c:pt>
                <c:pt idx="421">
                  <c:v>17.5</c:v>
                </c:pt>
                <c:pt idx="422">
                  <c:v>7.5</c:v>
                </c:pt>
                <c:pt idx="423">
                  <c:v>16</c:v>
                </c:pt>
                <c:pt idx="424">
                  <c:v>20</c:v>
                </c:pt>
                <c:pt idx="425">
                  <c:v>31.5</c:v>
                </c:pt>
                <c:pt idx="426">
                  <c:v>30</c:v>
                </c:pt>
                <c:pt idx="427">
                  <c:v>20</c:v>
                </c:pt>
                <c:pt idx="428">
                  <c:v>16.5</c:v>
                </c:pt>
                <c:pt idx="429">
                  <c:v>15.5</c:v>
                </c:pt>
                <c:pt idx="430">
                  <c:v>18.5</c:v>
                </c:pt>
                <c:pt idx="431">
                  <c:v>19.5</c:v>
                </c:pt>
                <c:pt idx="432">
                  <c:v>25</c:v>
                </c:pt>
                <c:pt idx="433">
                  <c:v>21</c:v>
                </c:pt>
                <c:pt idx="434">
                  <c:v>20.5</c:v>
                </c:pt>
                <c:pt idx="435">
                  <c:v>25.5</c:v>
                </c:pt>
                <c:pt idx="436">
                  <c:v>16</c:v>
                </c:pt>
                <c:pt idx="437">
                  <c:v>18.5</c:v>
                </c:pt>
                <c:pt idx="438">
                  <c:v>21</c:v>
                </c:pt>
                <c:pt idx="439">
                  <c:v>24</c:v>
                </c:pt>
                <c:pt idx="440">
                  <c:v>16.5</c:v>
                </c:pt>
                <c:pt idx="441">
                  <c:v>12</c:v>
                </c:pt>
                <c:pt idx="442">
                  <c:v>21</c:v>
                </c:pt>
                <c:pt idx="443">
                  <c:v>18.5</c:v>
                </c:pt>
                <c:pt idx="444">
                  <c:v>16.5</c:v>
                </c:pt>
                <c:pt idx="445">
                  <c:v>16.5</c:v>
                </c:pt>
                <c:pt idx="446">
                  <c:v>27.5</c:v>
                </c:pt>
                <c:pt idx="447">
                  <c:v>31.5</c:v>
                </c:pt>
                <c:pt idx="448">
                  <c:v>17</c:v>
                </c:pt>
                <c:pt idx="449">
                  <c:v>16.5</c:v>
                </c:pt>
                <c:pt idx="450">
                  <c:v>21.5</c:v>
                </c:pt>
                <c:pt idx="451">
                  <c:v>23.5</c:v>
                </c:pt>
                <c:pt idx="452">
                  <c:v>22.5</c:v>
                </c:pt>
                <c:pt idx="453">
                  <c:v>29</c:v>
                </c:pt>
                <c:pt idx="454">
                  <c:v>22</c:v>
                </c:pt>
                <c:pt idx="455">
                  <c:v>17.5</c:v>
                </c:pt>
                <c:pt idx="456">
                  <c:v>21.5</c:v>
                </c:pt>
                <c:pt idx="457">
                  <c:v>23</c:v>
                </c:pt>
                <c:pt idx="458">
                  <c:v>16</c:v>
                </c:pt>
                <c:pt idx="459">
                  <c:v>19.5</c:v>
                </c:pt>
                <c:pt idx="460">
                  <c:v>24.5</c:v>
                </c:pt>
                <c:pt idx="461">
                  <c:v>12.5</c:v>
                </c:pt>
                <c:pt idx="462">
                  <c:v>21.5</c:v>
                </c:pt>
                <c:pt idx="463">
                  <c:v>31</c:v>
                </c:pt>
                <c:pt idx="464">
                  <c:v>26</c:v>
                </c:pt>
                <c:pt idx="465">
                  <c:v>21</c:v>
                </c:pt>
                <c:pt idx="466">
                  <c:v>18</c:v>
                </c:pt>
                <c:pt idx="467">
                  <c:v>14</c:v>
                </c:pt>
                <c:pt idx="468">
                  <c:v>21.5</c:v>
                </c:pt>
                <c:pt idx="469">
                  <c:v>22.5</c:v>
                </c:pt>
                <c:pt idx="470">
                  <c:v>17.5</c:v>
                </c:pt>
                <c:pt idx="471">
                  <c:v>19.5</c:v>
                </c:pt>
                <c:pt idx="472">
                  <c:v>21</c:v>
                </c:pt>
                <c:pt idx="473">
                  <c:v>17</c:v>
                </c:pt>
                <c:pt idx="474">
                  <c:v>14</c:v>
                </c:pt>
                <c:pt idx="475">
                  <c:v>13</c:v>
                </c:pt>
                <c:pt idx="476">
                  <c:v>18</c:v>
                </c:pt>
                <c:pt idx="477">
                  <c:v>12.5</c:v>
                </c:pt>
                <c:pt idx="478">
                  <c:v>12</c:v>
                </c:pt>
                <c:pt idx="479">
                  <c:v>5</c:v>
                </c:pt>
                <c:pt idx="480">
                  <c:v>12.5</c:v>
                </c:pt>
                <c:pt idx="481">
                  <c:v>22.5</c:v>
                </c:pt>
                <c:pt idx="482">
                  <c:v>20.5</c:v>
                </c:pt>
                <c:pt idx="483">
                  <c:v>14.5</c:v>
                </c:pt>
                <c:pt idx="484">
                  <c:v>4</c:v>
                </c:pt>
                <c:pt idx="485">
                  <c:v>14</c:v>
                </c:pt>
                <c:pt idx="486">
                  <c:v>18</c:v>
                </c:pt>
                <c:pt idx="487">
                  <c:v>24.5</c:v>
                </c:pt>
                <c:pt idx="488">
                  <c:v>28</c:v>
                </c:pt>
                <c:pt idx="489">
                  <c:v>24</c:v>
                </c:pt>
                <c:pt idx="490">
                  <c:v>24</c:v>
                </c:pt>
                <c:pt idx="491">
                  <c:v>23.5</c:v>
                </c:pt>
                <c:pt idx="492">
                  <c:v>18.5</c:v>
                </c:pt>
                <c:pt idx="493">
                  <c:v>8</c:v>
                </c:pt>
                <c:pt idx="494">
                  <c:v>18</c:v>
                </c:pt>
                <c:pt idx="495">
                  <c:v>28</c:v>
                </c:pt>
                <c:pt idx="496">
                  <c:v>22.5</c:v>
                </c:pt>
                <c:pt idx="497">
                  <c:v>12.5</c:v>
                </c:pt>
                <c:pt idx="498">
                  <c:v>10.5</c:v>
                </c:pt>
                <c:pt idx="49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D4-48A8-BB84-4BE8C4464488}"/>
            </c:ext>
          </c:extLst>
        </c:ser>
        <c:ser>
          <c:idx val="4"/>
          <c:order val="4"/>
          <c:tx>
            <c:v>Repetition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[1]output!$B$2001:$B$2500</c:f>
              <c:numCache>
                <c:formatCode>General</c:formatCode>
                <c:ptCount val="500"/>
                <c:pt idx="0">
                  <c:v>18.5</c:v>
                </c:pt>
                <c:pt idx="1">
                  <c:v>19</c:v>
                </c:pt>
                <c:pt idx="2">
                  <c:v>17</c:v>
                </c:pt>
                <c:pt idx="3">
                  <c:v>12</c:v>
                </c:pt>
                <c:pt idx="4">
                  <c:v>9.5</c:v>
                </c:pt>
                <c:pt idx="5">
                  <c:v>18.5</c:v>
                </c:pt>
                <c:pt idx="6">
                  <c:v>25.5</c:v>
                </c:pt>
                <c:pt idx="7">
                  <c:v>10.5</c:v>
                </c:pt>
                <c:pt idx="8">
                  <c:v>4.5</c:v>
                </c:pt>
                <c:pt idx="9">
                  <c:v>12.5</c:v>
                </c:pt>
                <c:pt idx="10">
                  <c:v>16</c:v>
                </c:pt>
                <c:pt idx="11">
                  <c:v>17</c:v>
                </c:pt>
                <c:pt idx="12">
                  <c:v>18.5</c:v>
                </c:pt>
                <c:pt idx="13">
                  <c:v>8.5</c:v>
                </c:pt>
                <c:pt idx="14">
                  <c:v>9.5</c:v>
                </c:pt>
                <c:pt idx="15">
                  <c:v>12.5</c:v>
                </c:pt>
                <c:pt idx="16">
                  <c:v>23</c:v>
                </c:pt>
                <c:pt idx="17">
                  <c:v>23</c:v>
                </c:pt>
                <c:pt idx="18">
                  <c:v>21</c:v>
                </c:pt>
                <c:pt idx="19">
                  <c:v>16</c:v>
                </c:pt>
                <c:pt idx="20">
                  <c:v>14.5</c:v>
                </c:pt>
                <c:pt idx="21">
                  <c:v>14.5</c:v>
                </c:pt>
                <c:pt idx="22">
                  <c:v>12</c:v>
                </c:pt>
                <c:pt idx="23">
                  <c:v>20</c:v>
                </c:pt>
                <c:pt idx="24">
                  <c:v>28</c:v>
                </c:pt>
                <c:pt idx="25">
                  <c:v>30.5</c:v>
                </c:pt>
                <c:pt idx="26">
                  <c:v>13</c:v>
                </c:pt>
                <c:pt idx="27">
                  <c:v>6.5</c:v>
                </c:pt>
                <c:pt idx="28">
                  <c:v>12.5</c:v>
                </c:pt>
                <c:pt idx="29">
                  <c:v>9</c:v>
                </c:pt>
                <c:pt idx="30">
                  <c:v>8</c:v>
                </c:pt>
                <c:pt idx="31">
                  <c:v>25</c:v>
                </c:pt>
                <c:pt idx="32">
                  <c:v>29.5</c:v>
                </c:pt>
                <c:pt idx="33">
                  <c:v>26</c:v>
                </c:pt>
                <c:pt idx="34">
                  <c:v>12.5</c:v>
                </c:pt>
                <c:pt idx="35">
                  <c:v>13</c:v>
                </c:pt>
                <c:pt idx="36">
                  <c:v>11.5</c:v>
                </c:pt>
                <c:pt idx="37">
                  <c:v>17</c:v>
                </c:pt>
                <c:pt idx="38">
                  <c:v>11.5</c:v>
                </c:pt>
                <c:pt idx="39">
                  <c:v>10.5</c:v>
                </c:pt>
                <c:pt idx="40">
                  <c:v>12</c:v>
                </c:pt>
                <c:pt idx="41">
                  <c:v>13</c:v>
                </c:pt>
                <c:pt idx="42">
                  <c:v>18.5</c:v>
                </c:pt>
                <c:pt idx="43">
                  <c:v>23</c:v>
                </c:pt>
                <c:pt idx="44">
                  <c:v>19</c:v>
                </c:pt>
                <c:pt idx="45">
                  <c:v>25.5</c:v>
                </c:pt>
                <c:pt idx="46">
                  <c:v>11.5</c:v>
                </c:pt>
                <c:pt idx="47">
                  <c:v>16</c:v>
                </c:pt>
                <c:pt idx="48">
                  <c:v>25</c:v>
                </c:pt>
                <c:pt idx="49">
                  <c:v>24</c:v>
                </c:pt>
                <c:pt idx="50">
                  <c:v>17.5</c:v>
                </c:pt>
                <c:pt idx="51">
                  <c:v>17.5</c:v>
                </c:pt>
                <c:pt idx="52">
                  <c:v>19.5</c:v>
                </c:pt>
                <c:pt idx="53">
                  <c:v>18.5</c:v>
                </c:pt>
                <c:pt idx="54">
                  <c:v>4.5</c:v>
                </c:pt>
                <c:pt idx="55">
                  <c:v>8.5</c:v>
                </c:pt>
                <c:pt idx="56">
                  <c:v>16</c:v>
                </c:pt>
                <c:pt idx="57">
                  <c:v>13.5</c:v>
                </c:pt>
                <c:pt idx="58">
                  <c:v>15.5</c:v>
                </c:pt>
                <c:pt idx="59">
                  <c:v>6</c:v>
                </c:pt>
                <c:pt idx="60">
                  <c:v>7.5</c:v>
                </c:pt>
                <c:pt idx="61">
                  <c:v>17</c:v>
                </c:pt>
                <c:pt idx="62">
                  <c:v>26</c:v>
                </c:pt>
                <c:pt idx="63">
                  <c:v>16</c:v>
                </c:pt>
                <c:pt idx="64">
                  <c:v>6.5</c:v>
                </c:pt>
                <c:pt idx="65">
                  <c:v>14</c:v>
                </c:pt>
                <c:pt idx="66">
                  <c:v>22</c:v>
                </c:pt>
                <c:pt idx="67">
                  <c:v>21</c:v>
                </c:pt>
                <c:pt idx="68">
                  <c:v>22.5</c:v>
                </c:pt>
                <c:pt idx="69">
                  <c:v>11</c:v>
                </c:pt>
                <c:pt idx="70">
                  <c:v>9.5</c:v>
                </c:pt>
                <c:pt idx="71">
                  <c:v>15.5</c:v>
                </c:pt>
                <c:pt idx="72">
                  <c:v>20</c:v>
                </c:pt>
                <c:pt idx="73">
                  <c:v>20</c:v>
                </c:pt>
                <c:pt idx="74">
                  <c:v>27.5</c:v>
                </c:pt>
                <c:pt idx="75">
                  <c:v>24</c:v>
                </c:pt>
                <c:pt idx="76">
                  <c:v>10</c:v>
                </c:pt>
                <c:pt idx="77">
                  <c:v>13.5</c:v>
                </c:pt>
                <c:pt idx="78">
                  <c:v>15</c:v>
                </c:pt>
                <c:pt idx="79">
                  <c:v>11.5</c:v>
                </c:pt>
                <c:pt idx="80">
                  <c:v>10.5</c:v>
                </c:pt>
                <c:pt idx="81">
                  <c:v>20</c:v>
                </c:pt>
                <c:pt idx="82">
                  <c:v>23</c:v>
                </c:pt>
                <c:pt idx="83">
                  <c:v>14</c:v>
                </c:pt>
                <c:pt idx="84">
                  <c:v>13.5</c:v>
                </c:pt>
                <c:pt idx="85">
                  <c:v>24.5</c:v>
                </c:pt>
                <c:pt idx="86">
                  <c:v>30</c:v>
                </c:pt>
                <c:pt idx="87">
                  <c:v>19</c:v>
                </c:pt>
                <c:pt idx="88">
                  <c:v>4.5</c:v>
                </c:pt>
                <c:pt idx="89">
                  <c:v>19</c:v>
                </c:pt>
                <c:pt idx="90">
                  <c:v>17</c:v>
                </c:pt>
                <c:pt idx="91">
                  <c:v>16.5</c:v>
                </c:pt>
                <c:pt idx="92">
                  <c:v>23</c:v>
                </c:pt>
                <c:pt idx="93">
                  <c:v>27</c:v>
                </c:pt>
                <c:pt idx="94">
                  <c:v>21.5</c:v>
                </c:pt>
                <c:pt idx="95">
                  <c:v>14.5</c:v>
                </c:pt>
                <c:pt idx="96">
                  <c:v>2.5</c:v>
                </c:pt>
                <c:pt idx="97">
                  <c:v>8</c:v>
                </c:pt>
                <c:pt idx="98">
                  <c:v>16</c:v>
                </c:pt>
                <c:pt idx="99">
                  <c:v>16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20.5</c:v>
                </c:pt>
                <c:pt idx="104">
                  <c:v>25</c:v>
                </c:pt>
                <c:pt idx="105">
                  <c:v>14.5</c:v>
                </c:pt>
                <c:pt idx="106">
                  <c:v>23</c:v>
                </c:pt>
                <c:pt idx="107">
                  <c:v>22.5</c:v>
                </c:pt>
                <c:pt idx="108">
                  <c:v>19</c:v>
                </c:pt>
                <c:pt idx="109">
                  <c:v>14</c:v>
                </c:pt>
                <c:pt idx="110">
                  <c:v>15</c:v>
                </c:pt>
                <c:pt idx="111">
                  <c:v>18</c:v>
                </c:pt>
                <c:pt idx="112">
                  <c:v>21.5</c:v>
                </c:pt>
                <c:pt idx="113">
                  <c:v>18.5</c:v>
                </c:pt>
                <c:pt idx="114">
                  <c:v>15</c:v>
                </c:pt>
                <c:pt idx="115">
                  <c:v>19</c:v>
                </c:pt>
                <c:pt idx="116">
                  <c:v>14</c:v>
                </c:pt>
                <c:pt idx="117">
                  <c:v>9.5</c:v>
                </c:pt>
                <c:pt idx="118">
                  <c:v>20.5</c:v>
                </c:pt>
                <c:pt idx="119">
                  <c:v>20.5</c:v>
                </c:pt>
                <c:pt idx="120">
                  <c:v>24</c:v>
                </c:pt>
                <c:pt idx="121">
                  <c:v>18</c:v>
                </c:pt>
                <c:pt idx="122">
                  <c:v>14</c:v>
                </c:pt>
                <c:pt idx="123">
                  <c:v>20</c:v>
                </c:pt>
                <c:pt idx="124">
                  <c:v>20.5</c:v>
                </c:pt>
                <c:pt idx="125">
                  <c:v>12.5</c:v>
                </c:pt>
                <c:pt idx="126">
                  <c:v>7</c:v>
                </c:pt>
                <c:pt idx="127">
                  <c:v>23</c:v>
                </c:pt>
                <c:pt idx="128">
                  <c:v>24</c:v>
                </c:pt>
                <c:pt idx="129">
                  <c:v>16</c:v>
                </c:pt>
                <c:pt idx="130">
                  <c:v>6.5</c:v>
                </c:pt>
                <c:pt idx="131">
                  <c:v>5</c:v>
                </c:pt>
                <c:pt idx="132">
                  <c:v>9</c:v>
                </c:pt>
                <c:pt idx="133">
                  <c:v>5.5</c:v>
                </c:pt>
                <c:pt idx="134">
                  <c:v>16</c:v>
                </c:pt>
                <c:pt idx="135">
                  <c:v>22</c:v>
                </c:pt>
                <c:pt idx="136">
                  <c:v>22</c:v>
                </c:pt>
                <c:pt idx="137">
                  <c:v>19</c:v>
                </c:pt>
                <c:pt idx="138">
                  <c:v>8.5</c:v>
                </c:pt>
                <c:pt idx="139">
                  <c:v>9.5</c:v>
                </c:pt>
                <c:pt idx="140">
                  <c:v>14.5</c:v>
                </c:pt>
                <c:pt idx="141">
                  <c:v>9.5</c:v>
                </c:pt>
                <c:pt idx="142">
                  <c:v>15</c:v>
                </c:pt>
                <c:pt idx="143">
                  <c:v>21</c:v>
                </c:pt>
                <c:pt idx="144">
                  <c:v>17.5</c:v>
                </c:pt>
                <c:pt idx="145">
                  <c:v>7</c:v>
                </c:pt>
                <c:pt idx="146">
                  <c:v>9.5</c:v>
                </c:pt>
                <c:pt idx="147">
                  <c:v>15.5</c:v>
                </c:pt>
                <c:pt idx="148">
                  <c:v>23</c:v>
                </c:pt>
                <c:pt idx="149">
                  <c:v>22.5</c:v>
                </c:pt>
                <c:pt idx="150">
                  <c:v>20.5</c:v>
                </c:pt>
                <c:pt idx="151">
                  <c:v>11.5</c:v>
                </c:pt>
                <c:pt idx="152">
                  <c:v>17.5</c:v>
                </c:pt>
                <c:pt idx="153">
                  <c:v>29</c:v>
                </c:pt>
                <c:pt idx="154">
                  <c:v>25</c:v>
                </c:pt>
                <c:pt idx="155">
                  <c:v>11</c:v>
                </c:pt>
                <c:pt idx="156">
                  <c:v>12.5</c:v>
                </c:pt>
                <c:pt idx="157">
                  <c:v>21</c:v>
                </c:pt>
                <c:pt idx="158">
                  <c:v>15.5</c:v>
                </c:pt>
                <c:pt idx="159">
                  <c:v>13.5</c:v>
                </c:pt>
                <c:pt idx="160">
                  <c:v>19.5</c:v>
                </c:pt>
                <c:pt idx="161">
                  <c:v>18.5</c:v>
                </c:pt>
                <c:pt idx="162">
                  <c:v>7.5</c:v>
                </c:pt>
                <c:pt idx="163">
                  <c:v>6</c:v>
                </c:pt>
                <c:pt idx="164">
                  <c:v>4</c:v>
                </c:pt>
                <c:pt idx="165">
                  <c:v>12.5</c:v>
                </c:pt>
                <c:pt idx="166">
                  <c:v>15.5</c:v>
                </c:pt>
                <c:pt idx="167">
                  <c:v>10.5</c:v>
                </c:pt>
                <c:pt idx="168">
                  <c:v>24.5</c:v>
                </c:pt>
                <c:pt idx="169">
                  <c:v>19</c:v>
                </c:pt>
                <c:pt idx="170">
                  <c:v>21</c:v>
                </c:pt>
                <c:pt idx="171">
                  <c:v>26</c:v>
                </c:pt>
                <c:pt idx="172">
                  <c:v>18</c:v>
                </c:pt>
                <c:pt idx="173">
                  <c:v>19</c:v>
                </c:pt>
                <c:pt idx="174">
                  <c:v>11.5</c:v>
                </c:pt>
                <c:pt idx="175">
                  <c:v>17.5</c:v>
                </c:pt>
                <c:pt idx="176">
                  <c:v>16.5</c:v>
                </c:pt>
                <c:pt idx="177">
                  <c:v>21.5</c:v>
                </c:pt>
                <c:pt idx="178">
                  <c:v>18</c:v>
                </c:pt>
                <c:pt idx="179">
                  <c:v>11</c:v>
                </c:pt>
                <c:pt idx="180">
                  <c:v>18</c:v>
                </c:pt>
                <c:pt idx="181">
                  <c:v>23</c:v>
                </c:pt>
                <c:pt idx="182">
                  <c:v>17.5</c:v>
                </c:pt>
                <c:pt idx="183">
                  <c:v>20</c:v>
                </c:pt>
                <c:pt idx="184">
                  <c:v>22.5</c:v>
                </c:pt>
                <c:pt idx="185">
                  <c:v>24.5</c:v>
                </c:pt>
                <c:pt idx="186">
                  <c:v>21</c:v>
                </c:pt>
                <c:pt idx="187">
                  <c:v>6</c:v>
                </c:pt>
                <c:pt idx="188">
                  <c:v>12</c:v>
                </c:pt>
                <c:pt idx="189">
                  <c:v>18.5</c:v>
                </c:pt>
                <c:pt idx="190">
                  <c:v>22.5</c:v>
                </c:pt>
                <c:pt idx="191">
                  <c:v>13.5</c:v>
                </c:pt>
                <c:pt idx="192">
                  <c:v>7.5</c:v>
                </c:pt>
                <c:pt idx="193">
                  <c:v>17.5</c:v>
                </c:pt>
                <c:pt idx="194">
                  <c:v>15</c:v>
                </c:pt>
                <c:pt idx="195">
                  <c:v>16</c:v>
                </c:pt>
                <c:pt idx="196">
                  <c:v>17.5</c:v>
                </c:pt>
                <c:pt idx="197">
                  <c:v>13</c:v>
                </c:pt>
                <c:pt idx="198">
                  <c:v>17</c:v>
                </c:pt>
                <c:pt idx="199">
                  <c:v>25.5</c:v>
                </c:pt>
                <c:pt idx="200">
                  <c:v>22.5</c:v>
                </c:pt>
                <c:pt idx="201">
                  <c:v>17.5</c:v>
                </c:pt>
                <c:pt idx="202">
                  <c:v>23.5</c:v>
                </c:pt>
                <c:pt idx="203">
                  <c:v>20</c:v>
                </c:pt>
                <c:pt idx="204">
                  <c:v>17</c:v>
                </c:pt>
                <c:pt idx="205">
                  <c:v>14.5</c:v>
                </c:pt>
                <c:pt idx="206">
                  <c:v>21.5</c:v>
                </c:pt>
                <c:pt idx="207">
                  <c:v>33.5</c:v>
                </c:pt>
                <c:pt idx="208">
                  <c:v>18</c:v>
                </c:pt>
                <c:pt idx="209">
                  <c:v>7</c:v>
                </c:pt>
                <c:pt idx="210">
                  <c:v>9.5</c:v>
                </c:pt>
                <c:pt idx="211">
                  <c:v>20</c:v>
                </c:pt>
                <c:pt idx="212">
                  <c:v>22.5</c:v>
                </c:pt>
                <c:pt idx="213">
                  <c:v>19</c:v>
                </c:pt>
                <c:pt idx="214">
                  <c:v>8.5</c:v>
                </c:pt>
                <c:pt idx="215">
                  <c:v>16.5</c:v>
                </c:pt>
                <c:pt idx="216">
                  <c:v>22.5</c:v>
                </c:pt>
                <c:pt idx="217">
                  <c:v>14.5</c:v>
                </c:pt>
                <c:pt idx="218">
                  <c:v>15</c:v>
                </c:pt>
                <c:pt idx="219">
                  <c:v>18</c:v>
                </c:pt>
                <c:pt idx="220">
                  <c:v>10.5</c:v>
                </c:pt>
                <c:pt idx="221">
                  <c:v>9.5</c:v>
                </c:pt>
                <c:pt idx="222">
                  <c:v>9</c:v>
                </c:pt>
                <c:pt idx="223">
                  <c:v>15</c:v>
                </c:pt>
                <c:pt idx="224">
                  <c:v>17</c:v>
                </c:pt>
                <c:pt idx="225">
                  <c:v>21.5</c:v>
                </c:pt>
                <c:pt idx="226">
                  <c:v>15.5</c:v>
                </c:pt>
                <c:pt idx="227">
                  <c:v>12</c:v>
                </c:pt>
                <c:pt idx="228">
                  <c:v>20</c:v>
                </c:pt>
                <c:pt idx="229">
                  <c:v>21.5</c:v>
                </c:pt>
                <c:pt idx="230">
                  <c:v>24</c:v>
                </c:pt>
                <c:pt idx="231">
                  <c:v>19.5</c:v>
                </c:pt>
                <c:pt idx="232">
                  <c:v>18</c:v>
                </c:pt>
                <c:pt idx="233">
                  <c:v>14.5</c:v>
                </c:pt>
                <c:pt idx="234">
                  <c:v>26</c:v>
                </c:pt>
                <c:pt idx="235">
                  <c:v>25.5</c:v>
                </c:pt>
                <c:pt idx="236">
                  <c:v>10</c:v>
                </c:pt>
                <c:pt idx="237">
                  <c:v>2</c:v>
                </c:pt>
                <c:pt idx="238">
                  <c:v>12</c:v>
                </c:pt>
                <c:pt idx="239">
                  <c:v>24</c:v>
                </c:pt>
                <c:pt idx="240">
                  <c:v>20</c:v>
                </c:pt>
                <c:pt idx="241">
                  <c:v>18.5</c:v>
                </c:pt>
                <c:pt idx="242">
                  <c:v>21</c:v>
                </c:pt>
                <c:pt idx="243">
                  <c:v>19.5</c:v>
                </c:pt>
                <c:pt idx="244">
                  <c:v>16</c:v>
                </c:pt>
                <c:pt idx="245">
                  <c:v>11.5</c:v>
                </c:pt>
                <c:pt idx="246">
                  <c:v>7</c:v>
                </c:pt>
                <c:pt idx="247">
                  <c:v>18.5</c:v>
                </c:pt>
                <c:pt idx="248">
                  <c:v>20</c:v>
                </c:pt>
                <c:pt idx="249">
                  <c:v>19</c:v>
                </c:pt>
                <c:pt idx="250">
                  <c:v>23.5</c:v>
                </c:pt>
                <c:pt idx="251">
                  <c:v>23</c:v>
                </c:pt>
                <c:pt idx="252">
                  <c:v>7.5</c:v>
                </c:pt>
                <c:pt idx="253">
                  <c:v>25.5</c:v>
                </c:pt>
                <c:pt idx="254">
                  <c:v>28.5</c:v>
                </c:pt>
                <c:pt idx="255">
                  <c:v>14</c:v>
                </c:pt>
                <c:pt idx="256">
                  <c:v>5</c:v>
                </c:pt>
                <c:pt idx="257">
                  <c:v>12</c:v>
                </c:pt>
                <c:pt idx="258">
                  <c:v>10</c:v>
                </c:pt>
                <c:pt idx="259">
                  <c:v>15.5</c:v>
                </c:pt>
                <c:pt idx="260">
                  <c:v>17</c:v>
                </c:pt>
                <c:pt idx="261">
                  <c:v>11</c:v>
                </c:pt>
                <c:pt idx="262">
                  <c:v>14</c:v>
                </c:pt>
                <c:pt idx="263">
                  <c:v>20.5</c:v>
                </c:pt>
                <c:pt idx="264">
                  <c:v>17.5</c:v>
                </c:pt>
                <c:pt idx="265">
                  <c:v>16.5</c:v>
                </c:pt>
                <c:pt idx="266">
                  <c:v>8.5</c:v>
                </c:pt>
                <c:pt idx="267">
                  <c:v>14</c:v>
                </c:pt>
                <c:pt idx="268">
                  <c:v>22</c:v>
                </c:pt>
                <c:pt idx="269">
                  <c:v>28.5</c:v>
                </c:pt>
                <c:pt idx="270">
                  <c:v>23</c:v>
                </c:pt>
                <c:pt idx="271">
                  <c:v>17</c:v>
                </c:pt>
                <c:pt idx="272">
                  <c:v>14.5</c:v>
                </c:pt>
                <c:pt idx="273">
                  <c:v>13.5</c:v>
                </c:pt>
                <c:pt idx="274">
                  <c:v>22.5</c:v>
                </c:pt>
                <c:pt idx="275">
                  <c:v>24</c:v>
                </c:pt>
                <c:pt idx="276">
                  <c:v>22</c:v>
                </c:pt>
                <c:pt idx="277">
                  <c:v>17</c:v>
                </c:pt>
                <c:pt idx="278">
                  <c:v>10.5</c:v>
                </c:pt>
                <c:pt idx="279">
                  <c:v>6</c:v>
                </c:pt>
                <c:pt idx="280">
                  <c:v>16.5</c:v>
                </c:pt>
                <c:pt idx="281">
                  <c:v>19.5</c:v>
                </c:pt>
                <c:pt idx="282">
                  <c:v>26.5</c:v>
                </c:pt>
                <c:pt idx="283">
                  <c:v>11.5</c:v>
                </c:pt>
                <c:pt idx="284">
                  <c:v>5</c:v>
                </c:pt>
                <c:pt idx="285">
                  <c:v>9.5</c:v>
                </c:pt>
                <c:pt idx="286">
                  <c:v>20.5</c:v>
                </c:pt>
                <c:pt idx="287">
                  <c:v>21</c:v>
                </c:pt>
                <c:pt idx="288">
                  <c:v>17</c:v>
                </c:pt>
                <c:pt idx="289">
                  <c:v>10.5</c:v>
                </c:pt>
                <c:pt idx="290">
                  <c:v>13.5</c:v>
                </c:pt>
                <c:pt idx="291">
                  <c:v>21.5</c:v>
                </c:pt>
                <c:pt idx="292">
                  <c:v>9.5</c:v>
                </c:pt>
                <c:pt idx="293">
                  <c:v>10</c:v>
                </c:pt>
                <c:pt idx="294">
                  <c:v>19.5</c:v>
                </c:pt>
                <c:pt idx="295">
                  <c:v>21</c:v>
                </c:pt>
                <c:pt idx="296">
                  <c:v>13</c:v>
                </c:pt>
                <c:pt idx="297">
                  <c:v>6.5</c:v>
                </c:pt>
                <c:pt idx="298">
                  <c:v>8.5</c:v>
                </c:pt>
                <c:pt idx="299">
                  <c:v>14</c:v>
                </c:pt>
                <c:pt idx="300">
                  <c:v>20.5</c:v>
                </c:pt>
                <c:pt idx="301">
                  <c:v>24.5</c:v>
                </c:pt>
                <c:pt idx="302">
                  <c:v>21.5</c:v>
                </c:pt>
                <c:pt idx="303">
                  <c:v>22.5</c:v>
                </c:pt>
                <c:pt idx="304">
                  <c:v>17.5</c:v>
                </c:pt>
                <c:pt idx="305">
                  <c:v>9</c:v>
                </c:pt>
                <c:pt idx="306">
                  <c:v>18.5</c:v>
                </c:pt>
                <c:pt idx="307">
                  <c:v>21</c:v>
                </c:pt>
                <c:pt idx="308">
                  <c:v>24.5</c:v>
                </c:pt>
                <c:pt idx="309">
                  <c:v>20.5</c:v>
                </c:pt>
                <c:pt idx="310">
                  <c:v>10.5</c:v>
                </c:pt>
                <c:pt idx="311">
                  <c:v>14</c:v>
                </c:pt>
                <c:pt idx="312">
                  <c:v>10.5</c:v>
                </c:pt>
                <c:pt idx="313">
                  <c:v>8.5</c:v>
                </c:pt>
                <c:pt idx="314">
                  <c:v>11.5</c:v>
                </c:pt>
                <c:pt idx="315">
                  <c:v>13.5</c:v>
                </c:pt>
                <c:pt idx="316">
                  <c:v>9.5</c:v>
                </c:pt>
                <c:pt idx="317">
                  <c:v>18</c:v>
                </c:pt>
                <c:pt idx="318">
                  <c:v>21</c:v>
                </c:pt>
                <c:pt idx="319">
                  <c:v>27</c:v>
                </c:pt>
                <c:pt idx="320">
                  <c:v>18</c:v>
                </c:pt>
                <c:pt idx="321">
                  <c:v>6</c:v>
                </c:pt>
                <c:pt idx="322">
                  <c:v>1.5</c:v>
                </c:pt>
                <c:pt idx="323">
                  <c:v>15.5</c:v>
                </c:pt>
                <c:pt idx="324">
                  <c:v>25</c:v>
                </c:pt>
                <c:pt idx="325">
                  <c:v>13.5</c:v>
                </c:pt>
                <c:pt idx="326">
                  <c:v>7.5</c:v>
                </c:pt>
                <c:pt idx="327">
                  <c:v>9.5</c:v>
                </c:pt>
                <c:pt idx="328">
                  <c:v>23</c:v>
                </c:pt>
                <c:pt idx="329">
                  <c:v>24</c:v>
                </c:pt>
                <c:pt idx="330">
                  <c:v>20</c:v>
                </c:pt>
                <c:pt idx="331">
                  <c:v>13</c:v>
                </c:pt>
                <c:pt idx="332">
                  <c:v>3</c:v>
                </c:pt>
                <c:pt idx="333">
                  <c:v>3</c:v>
                </c:pt>
                <c:pt idx="334">
                  <c:v>13.5</c:v>
                </c:pt>
                <c:pt idx="335">
                  <c:v>23</c:v>
                </c:pt>
                <c:pt idx="336">
                  <c:v>18</c:v>
                </c:pt>
                <c:pt idx="337">
                  <c:v>14.5</c:v>
                </c:pt>
                <c:pt idx="338">
                  <c:v>11.5</c:v>
                </c:pt>
                <c:pt idx="339">
                  <c:v>11.5</c:v>
                </c:pt>
                <c:pt idx="340">
                  <c:v>22.5</c:v>
                </c:pt>
                <c:pt idx="341">
                  <c:v>23</c:v>
                </c:pt>
                <c:pt idx="342">
                  <c:v>15.5</c:v>
                </c:pt>
                <c:pt idx="343">
                  <c:v>11.5</c:v>
                </c:pt>
                <c:pt idx="344">
                  <c:v>19</c:v>
                </c:pt>
                <c:pt idx="345">
                  <c:v>11.5</c:v>
                </c:pt>
                <c:pt idx="346">
                  <c:v>20.5</c:v>
                </c:pt>
                <c:pt idx="347">
                  <c:v>10.5</c:v>
                </c:pt>
                <c:pt idx="348">
                  <c:v>11.5</c:v>
                </c:pt>
                <c:pt idx="349">
                  <c:v>11</c:v>
                </c:pt>
                <c:pt idx="350">
                  <c:v>11.5</c:v>
                </c:pt>
                <c:pt idx="351">
                  <c:v>12.5</c:v>
                </c:pt>
                <c:pt idx="352">
                  <c:v>10.5</c:v>
                </c:pt>
                <c:pt idx="353">
                  <c:v>18.5</c:v>
                </c:pt>
                <c:pt idx="354">
                  <c:v>24</c:v>
                </c:pt>
                <c:pt idx="355">
                  <c:v>15</c:v>
                </c:pt>
                <c:pt idx="356">
                  <c:v>12</c:v>
                </c:pt>
                <c:pt idx="357">
                  <c:v>16</c:v>
                </c:pt>
                <c:pt idx="358">
                  <c:v>12</c:v>
                </c:pt>
                <c:pt idx="359">
                  <c:v>17</c:v>
                </c:pt>
                <c:pt idx="360">
                  <c:v>17.5</c:v>
                </c:pt>
                <c:pt idx="361">
                  <c:v>13</c:v>
                </c:pt>
                <c:pt idx="362">
                  <c:v>18.5</c:v>
                </c:pt>
                <c:pt idx="363">
                  <c:v>17.5</c:v>
                </c:pt>
                <c:pt idx="364">
                  <c:v>12</c:v>
                </c:pt>
                <c:pt idx="365">
                  <c:v>4.5</c:v>
                </c:pt>
                <c:pt idx="366">
                  <c:v>10</c:v>
                </c:pt>
                <c:pt idx="367">
                  <c:v>23.5</c:v>
                </c:pt>
                <c:pt idx="368">
                  <c:v>12.5</c:v>
                </c:pt>
                <c:pt idx="369">
                  <c:v>9</c:v>
                </c:pt>
                <c:pt idx="370">
                  <c:v>20</c:v>
                </c:pt>
                <c:pt idx="371">
                  <c:v>26</c:v>
                </c:pt>
                <c:pt idx="372">
                  <c:v>27.5</c:v>
                </c:pt>
                <c:pt idx="373">
                  <c:v>18.5</c:v>
                </c:pt>
                <c:pt idx="374">
                  <c:v>15</c:v>
                </c:pt>
                <c:pt idx="375">
                  <c:v>16</c:v>
                </c:pt>
                <c:pt idx="376">
                  <c:v>17.5</c:v>
                </c:pt>
                <c:pt idx="377">
                  <c:v>21.5</c:v>
                </c:pt>
                <c:pt idx="378">
                  <c:v>19</c:v>
                </c:pt>
                <c:pt idx="379">
                  <c:v>10.5</c:v>
                </c:pt>
                <c:pt idx="380">
                  <c:v>11.5</c:v>
                </c:pt>
                <c:pt idx="381">
                  <c:v>23</c:v>
                </c:pt>
                <c:pt idx="382">
                  <c:v>23.5</c:v>
                </c:pt>
                <c:pt idx="383">
                  <c:v>5</c:v>
                </c:pt>
                <c:pt idx="384">
                  <c:v>7.5</c:v>
                </c:pt>
                <c:pt idx="385">
                  <c:v>19.5</c:v>
                </c:pt>
                <c:pt idx="386">
                  <c:v>19</c:v>
                </c:pt>
                <c:pt idx="387">
                  <c:v>13.5</c:v>
                </c:pt>
                <c:pt idx="388">
                  <c:v>20.5</c:v>
                </c:pt>
                <c:pt idx="389">
                  <c:v>20</c:v>
                </c:pt>
                <c:pt idx="390">
                  <c:v>9.5</c:v>
                </c:pt>
                <c:pt idx="391">
                  <c:v>9</c:v>
                </c:pt>
                <c:pt idx="392">
                  <c:v>5.5</c:v>
                </c:pt>
                <c:pt idx="393">
                  <c:v>18.5</c:v>
                </c:pt>
                <c:pt idx="394">
                  <c:v>28.5</c:v>
                </c:pt>
                <c:pt idx="395">
                  <c:v>24</c:v>
                </c:pt>
                <c:pt idx="396">
                  <c:v>10.5</c:v>
                </c:pt>
                <c:pt idx="397">
                  <c:v>11</c:v>
                </c:pt>
                <c:pt idx="398">
                  <c:v>15.5</c:v>
                </c:pt>
                <c:pt idx="399">
                  <c:v>22</c:v>
                </c:pt>
                <c:pt idx="400">
                  <c:v>17</c:v>
                </c:pt>
                <c:pt idx="401">
                  <c:v>4.5</c:v>
                </c:pt>
                <c:pt idx="402">
                  <c:v>9</c:v>
                </c:pt>
                <c:pt idx="403">
                  <c:v>13.5</c:v>
                </c:pt>
                <c:pt idx="404">
                  <c:v>23</c:v>
                </c:pt>
                <c:pt idx="405">
                  <c:v>23</c:v>
                </c:pt>
                <c:pt idx="406">
                  <c:v>23.5</c:v>
                </c:pt>
                <c:pt idx="407">
                  <c:v>15</c:v>
                </c:pt>
                <c:pt idx="408">
                  <c:v>10</c:v>
                </c:pt>
                <c:pt idx="409">
                  <c:v>12.5</c:v>
                </c:pt>
                <c:pt idx="410">
                  <c:v>21.5</c:v>
                </c:pt>
                <c:pt idx="411">
                  <c:v>21.5</c:v>
                </c:pt>
                <c:pt idx="412">
                  <c:v>14</c:v>
                </c:pt>
                <c:pt idx="413">
                  <c:v>9.5</c:v>
                </c:pt>
                <c:pt idx="414">
                  <c:v>16</c:v>
                </c:pt>
                <c:pt idx="415">
                  <c:v>16</c:v>
                </c:pt>
                <c:pt idx="416">
                  <c:v>14.5</c:v>
                </c:pt>
                <c:pt idx="417">
                  <c:v>26</c:v>
                </c:pt>
                <c:pt idx="418">
                  <c:v>14</c:v>
                </c:pt>
                <c:pt idx="419">
                  <c:v>13.5</c:v>
                </c:pt>
                <c:pt idx="420">
                  <c:v>25.5</c:v>
                </c:pt>
                <c:pt idx="421">
                  <c:v>15.5</c:v>
                </c:pt>
                <c:pt idx="422">
                  <c:v>12</c:v>
                </c:pt>
                <c:pt idx="423">
                  <c:v>10.5</c:v>
                </c:pt>
                <c:pt idx="424">
                  <c:v>15.5</c:v>
                </c:pt>
                <c:pt idx="425">
                  <c:v>11</c:v>
                </c:pt>
                <c:pt idx="426">
                  <c:v>23</c:v>
                </c:pt>
                <c:pt idx="427">
                  <c:v>27.5</c:v>
                </c:pt>
                <c:pt idx="428">
                  <c:v>14</c:v>
                </c:pt>
                <c:pt idx="429">
                  <c:v>14.5</c:v>
                </c:pt>
                <c:pt idx="430">
                  <c:v>11</c:v>
                </c:pt>
                <c:pt idx="431">
                  <c:v>15</c:v>
                </c:pt>
                <c:pt idx="432">
                  <c:v>20</c:v>
                </c:pt>
                <c:pt idx="433">
                  <c:v>19</c:v>
                </c:pt>
                <c:pt idx="434">
                  <c:v>11.5</c:v>
                </c:pt>
                <c:pt idx="435">
                  <c:v>11.5</c:v>
                </c:pt>
                <c:pt idx="436">
                  <c:v>15</c:v>
                </c:pt>
                <c:pt idx="437">
                  <c:v>22.5</c:v>
                </c:pt>
                <c:pt idx="438">
                  <c:v>14.5</c:v>
                </c:pt>
                <c:pt idx="439">
                  <c:v>10.5</c:v>
                </c:pt>
                <c:pt idx="440">
                  <c:v>11.5</c:v>
                </c:pt>
                <c:pt idx="441">
                  <c:v>19</c:v>
                </c:pt>
                <c:pt idx="442">
                  <c:v>23.5</c:v>
                </c:pt>
                <c:pt idx="443">
                  <c:v>23</c:v>
                </c:pt>
                <c:pt idx="444">
                  <c:v>14.5</c:v>
                </c:pt>
                <c:pt idx="445">
                  <c:v>17</c:v>
                </c:pt>
                <c:pt idx="446">
                  <c:v>16</c:v>
                </c:pt>
                <c:pt idx="447">
                  <c:v>23</c:v>
                </c:pt>
                <c:pt idx="448">
                  <c:v>22.5</c:v>
                </c:pt>
                <c:pt idx="449">
                  <c:v>7</c:v>
                </c:pt>
                <c:pt idx="450">
                  <c:v>17.5</c:v>
                </c:pt>
                <c:pt idx="451">
                  <c:v>20</c:v>
                </c:pt>
                <c:pt idx="452">
                  <c:v>27</c:v>
                </c:pt>
                <c:pt idx="453">
                  <c:v>23.5</c:v>
                </c:pt>
                <c:pt idx="454">
                  <c:v>23</c:v>
                </c:pt>
                <c:pt idx="455">
                  <c:v>17.5</c:v>
                </c:pt>
                <c:pt idx="456">
                  <c:v>19.5</c:v>
                </c:pt>
                <c:pt idx="457">
                  <c:v>20.5</c:v>
                </c:pt>
                <c:pt idx="458">
                  <c:v>19.5</c:v>
                </c:pt>
                <c:pt idx="459">
                  <c:v>5.5</c:v>
                </c:pt>
                <c:pt idx="460">
                  <c:v>4.5</c:v>
                </c:pt>
                <c:pt idx="461">
                  <c:v>7</c:v>
                </c:pt>
                <c:pt idx="462">
                  <c:v>7.5</c:v>
                </c:pt>
                <c:pt idx="463">
                  <c:v>18</c:v>
                </c:pt>
                <c:pt idx="464">
                  <c:v>9</c:v>
                </c:pt>
                <c:pt idx="465">
                  <c:v>14</c:v>
                </c:pt>
                <c:pt idx="466">
                  <c:v>25.5</c:v>
                </c:pt>
                <c:pt idx="467">
                  <c:v>31.5</c:v>
                </c:pt>
                <c:pt idx="468">
                  <c:v>14.5</c:v>
                </c:pt>
                <c:pt idx="469">
                  <c:v>9.5</c:v>
                </c:pt>
                <c:pt idx="470">
                  <c:v>9</c:v>
                </c:pt>
                <c:pt idx="471">
                  <c:v>8</c:v>
                </c:pt>
                <c:pt idx="472">
                  <c:v>9.5</c:v>
                </c:pt>
                <c:pt idx="473">
                  <c:v>17</c:v>
                </c:pt>
                <c:pt idx="474">
                  <c:v>30</c:v>
                </c:pt>
                <c:pt idx="475">
                  <c:v>27.5</c:v>
                </c:pt>
                <c:pt idx="476">
                  <c:v>20.5</c:v>
                </c:pt>
                <c:pt idx="477">
                  <c:v>22</c:v>
                </c:pt>
                <c:pt idx="478">
                  <c:v>20.5</c:v>
                </c:pt>
                <c:pt idx="479">
                  <c:v>16.5</c:v>
                </c:pt>
                <c:pt idx="480">
                  <c:v>18.5</c:v>
                </c:pt>
                <c:pt idx="481">
                  <c:v>19</c:v>
                </c:pt>
                <c:pt idx="482">
                  <c:v>15</c:v>
                </c:pt>
                <c:pt idx="483">
                  <c:v>29.5</c:v>
                </c:pt>
                <c:pt idx="484">
                  <c:v>25.5</c:v>
                </c:pt>
                <c:pt idx="485">
                  <c:v>19</c:v>
                </c:pt>
                <c:pt idx="486">
                  <c:v>21</c:v>
                </c:pt>
                <c:pt idx="487">
                  <c:v>14.5</c:v>
                </c:pt>
                <c:pt idx="488">
                  <c:v>4.5</c:v>
                </c:pt>
                <c:pt idx="489">
                  <c:v>13</c:v>
                </c:pt>
                <c:pt idx="490">
                  <c:v>11</c:v>
                </c:pt>
                <c:pt idx="491">
                  <c:v>20.5</c:v>
                </c:pt>
                <c:pt idx="492">
                  <c:v>12</c:v>
                </c:pt>
                <c:pt idx="493">
                  <c:v>6.5</c:v>
                </c:pt>
                <c:pt idx="494">
                  <c:v>15.5</c:v>
                </c:pt>
                <c:pt idx="495">
                  <c:v>21</c:v>
                </c:pt>
                <c:pt idx="496">
                  <c:v>18.5</c:v>
                </c:pt>
                <c:pt idx="497">
                  <c:v>12</c:v>
                </c:pt>
                <c:pt idx="498">
                  <c:v>13</c:v>
                </c:pt>
                <c:pt idx="499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D4-48A8-BB84-4BE8C4464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110351"/>
        <c:axId val="86620287"/>
      </c:lineChart>
      <c:catAx>
        <c:axId val="204811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620287"/>
        <c:crosses val="autoZero"/>
        <c:auto val="1"/>
        <c:lblAlgn val="ctr"/>
        <c:lblOffset val="100"/>
        <c:noMultiLvlLbl val="0"/>
      </c:catAx>
      <c:valAx>
        <c:axId val="86620287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811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  <cx:data id="2">
      <cx:numDim type="val">
        <cx:f dir="row">_xlchart.v1.2</cx:f>
      </cx:numDim>
    </cx:data>
    <cx:data id="3">
      <cx:numDim type="val">
        <cx:f dir="row">_xlchart.v1.3</cx:f>
      </cx:numDim>
    </cx:data>
    <cx:data id="4">
      <cx:numDim type="val">
        <cx:f dir="row">_xlchart.v1.4</cx:f>
      </cx:numDim>
    </cx:data>
    <cx:data id="5">
      <cx:numDim type="val">
        <cx:f dir="row">_xlchart.v1.5</cx:f>
      </cx:numDim>
    </cx:data>
    <cx:data id="6">
      <cx:numDim type="val">
        <cx:f dir="row">_xlchart.v1.6</cx:f>
      </cx:numDim>
    </cx:data>
    <cx:data id="7">
      <cx:numDim type="val">
        <cx:f dir="row">_xlchart.v1.7</cx:f>
      </cx:numDim>
    </cx:data>
    <cx:data id="8">
      <cx:numDim type="val">
        <cx:f dir="row">_xlchart.v1.8</cx:f>
      </cx:numDim>
    </cx:data>
    <cx:data id="9">
      <cx:numDim type="val">
        <cx:f dir="row">_xlchart.v1.9</cx:f>
      </cx:numDim>
    </cx:data>
    <cx:data id="10">
      <cx:numDim type="val">
        <cx:f dir="row">_xlchart.v1.10</cx:f>
      </cx:numDim>
    </cx:data>
    <cx:data id="11">
      <cx:numDim type="val">
        <cx:f dir="row">_xlchart.v1.11</cx:f>
      </cx:numDim>
    </cx:data>
    <cx:data id="12">
      <cx:numDim type="val">
        <cx:f dir="row">_xlchart.v1.12</cx:f>
      </cx:numDim>
    </cx:data>
    <cx:data id="13">
      <cx:numDim type="val">
        <cx:f dir="row">_xlchart.v1.13</cx:f>
      </cx:numDim>
    </cx:data>
    <cx:data id="14">
      <cx:numDim type="val">
        <cx:f dir="row">_xlchart.v1.14</cx:f>
      </cx:numDim>
    </cx:data>
    <cx:data id="15">
      <cx:numDim type="val">
        <cx:f dir="row">_xlchart.v1.15</cx:f>
      </cx:numDim>
    </cx:data>
  </cx:chartData>
  <cx:chart>
    <cx:title pos="t" align="ctr" overlay="0"/>
    <cx:plotArea>
      <cx:plotAreaRegion>
        <cx:series layoutId="clusteredColumn" uniqueId="{5C24BD48-1C4F-4958-AA0A-5BA3363192A0}" formatIdx="0">
          <cx:dataId val="0"/>
          <cx:layoutPr>
            <cx:binning intervalClosed="r">
              <cx:binCount val="8"/>
            </cx:binning>
          </cx:layoutPr>
        </cx:series>
        <cx:series layoutId="clusteredColumn" hidden="1" uniqueId="{AF6B986E-8364-44B3-A5C3-11C1C5C3871B}" formatIdx="1">
          <cx:dataId val="1"/>
          <cx:layoutPr>
            <cx:binning intervalClosed="r"/>
          </cx:layoutPr>
        </cx:series>
        <cx:series layoutId="clusteredColumn" hidden="1" uniqueId="{DD7227E2-C90B-4CC3-B1FC-BB173D270763}" formatIdx="2">
          <cx:dataId val="2"/>
          <cx:layoutPr>
            <cx:binning intervalClosed="r"/>
          </cx:layoutPr>
        </cx:series>
        <cx:series layoutId="clusteredColumn" hidden="1" uniqueId="{EAD46455-F70D-43F2-BBA7-23D1EA74A48C}" formatIdx="3">
          <cx:dataId val="3"/>
          <cx:layoutPr>
            <cx:binning intervalClosed="r"/>
          </cx:layoutPr>
        </cx:series>
        <cx:series layoutId="clusteredColumn" hidden="1" uniqueId="{559D8292-0C21-45C8-A5FD-075707E33F5F}" formatIdx="4">
          <cx:dataId val="4"/>
          <cx:layoutPr>
            <cx:binning intervalClosed="r"/>
          </cx:layoutPr>
        </cx:series>
        <cx:series layoutId="clusteredColumn" hidden="1" uniqueId="{093A189C-64CC-42AB-958E-3C104EA6DBEE}" formatIdx="5">
          <cx:dataId val="5"/>
          <cx:layoutPr>
            <cx:binning intervalClosed="r"/>
          </cx:layoutPr>
        </cx:series>
        <cx:series layoutId="clusteredColumn" hidden="1" uniqueId="{BDEEA58B-6477-48FB-BA3A-B818A77423AB}" formatIdx="6">
          <cx:dataId val="6"/>
          <cx:layoutPr>
            <cx:binning intervalClosed="r"/>
          </cx:layoutPr>
        </cx:series>
        <cx:series layoutId="clusteredColumn" hidden="1" uniqueId="{4270BD28-EFD6-496E-92B2-6F8EF581F739}" formatIdx="7">
          <cx:dataId val="7"/>
          <cx:layoutPr>
            <cx:binning intervalClosed="r"/>
          </cx:layoutPr>
        </cx:series>
        <cx:series layoutId="clusteredColumn" hidden="1" uniqueId="{EC19DAEE-6A55-41BD-BD59-B9483F994940}" formatIdx="8">
          <cx:dataId val="8"/>
          <cx:layoutPr>
            <cx:binning intervalClosed="r"/>
          </cx:layoutPr>
        </cx:series>
        <cx:series layoutId="clusteredColumn" hidden="1" uniqueId="{F96233C9-DBBD-48F2-B4F4-4839B3368464}" formatIdx="9">
          <cx:dataId val="9"/>
          <cx:layoutPr>
            <cx:binning intervalClosed="r"/>
          </cx:layoutPr>
        </cx:series>
        <cx:series layoutId="clusteredColumn" hidden="1" uniqueId="{AA82B6EF-B724-4003-8172-B16F89FD5EF4}" formatIdx="10">
          <cx:dataId val="10"/>
          <cx:layoutPr>
            <cx:binning intervalClosed="r"/>
          </cx:layoutPr>
        </cx:series>
        <cx:series layoutId="clusteredColumn" hidden="1" uniqueId="{660ED910-FA18-45E6-B6E1-41CB2BEB92F3}" formatIdx="11">
          <cx:dataId val="11"/>
          <cx:layoutPr>
            <cx:binning intervalClosed="r"/>
          </cx:layoutPr>
        </cx:series>
        <cx:series layoutId="clusteredColumn" hidden="1" uniqueId="{EC5A87C8-EB42-45B8-8203-2FDFABFC024D}" formatIdx="12">
          <cx:dataId val="12"/>
          <cx:layoutPr>
            <cx:binning intervalClosed="r"/>
          </cx:layoutPr>
        </cx:series>
        <cx:series layoutId="clusteredColumn" hidden="1" uniqueId="{15AD8199-619F-4FEE-BECF-EBF8776FFE58}" formatIdx="13">
          <cx:dataId val="13"/>
          <cx:layoutPr>
            <cx:binning intervalClosed="r"/>
          </cx:layoutPr>
        </cx:series>
        <cx:series layoutId="clusteredColumn" hidden="1" uniqueId="{2DE3E324-F7C5-46D1-8B06-C7BCF4A7FC60}" formatIdx="14">
          <cx:dataId val="14"/>
          <cx:layoutPr>
            <cx:binning intervalClosed="r"/>
          </cx:layoutPr>
        </cx:series>
        <cx:series layoutId="clusteredColumn" hidden="1" uniqueId="{FE91BEB8-B3C5-4075-84DA-8467B2EC2033}" formatIdx="15">
          <cx:dataId val="15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_xlchart.v1.16</cx:f>
      </cx:numDim>
    </cx:data>
    <cx:data id="1">
      <cx:numDim type="val">
        <cx:f dir="row">_xlchart.v1.17</cx:f>
      </cx:numDim>
    </cx:data>
    <cx:data id="2">
      <cx:numDim type="val">
        <cx:f dir="row">_xlchart.v1.18</cx:f>
      </cx:numDim>
    </cx:data>
    <cx:data id="3">
      <cx:numDim type="val">
        <cx:f dir="row">_xlchart.v1.19</cx:f>
      </cx:numDim>
    </cx:data>
    <cx:data id="4">
      <cx:numDim type="val">
        <cx:f dir="row">_xlchart.v1.20</cx:f>
      </cx:numDim>
    </cx:data>
    <cx:data id="5">
      <cx:numDim type="val">
        <cx:f dir="row">_xlchart.v1.21</cx:f>
      </cx:numDim>
    </cx:data>
    <cx:data id="6">
      <cx:numDim type="val">
        <cx:f dir="row">_xlchart.v1.22</cx:f>
      </cx:numDim>
    </cx:data>
    <cx:data id="7">
      <cx:numDim type="val">
        <cx:f dir="row">_xlchart.v1.23</cx:f>
      </cx:numDim>
    </cx:data>
    <cx:data id="8">
      <cx:numDim type="val">
        <cx:f dir="row">_xlchart.v1.24</cx:f>
      </cx:numDim>
    </cx:data>
    <cx:data id="9">
      <cx:numDim type="val">
        <cx:f dir="row">_xlchart.v1.25</cx:f>
      </cx:numDim>
    </cx:data>
    <cx:data id="10">
      <cx:numDim type="val">
        <cx:f dir="row">_xlchart.v1.26</cx:f>
      </cx:numDim>
    </cx:data>
    <cx:data id="11">
      <cx:numDim type="val">
        <cx:f dir="row">_xlchart.v1.27</cx:f>
      </cx:numDim>
    </cx:data>
    <cx:data id="12">
      <cx:numDim type="val">
        <cx:f dir="row">_xlchart.v1.28</cx:f>
      </cx:numDim>
    </cx:data>
    <cx:data id="13">
      <cx:numDim type="val">
        <cx:f dir="row">_xlchart.v1.29</cx:f>
      </cx:numDim>
    </cx:data>
    <cx:data id="14">
      <cx:numDim type="val">
        <cx:f dir="row">_xlchart.v1.30</cx:f>
      </cx:numDim>
    </cx:data>
    <cx:data id="15">
      <cx:numDim type="val">
        <cx:f dir="row">_xlchart.v1.31</cx:f>
      </cx:numDim>
    </cx:data>
  </cx:chartData>
  <cx:chart>
    <cx:title pos="t" align="ctr" overlay="0"/>
    <cx:plotArea>
      <cx:plotAreaRegion>
        <cx:series layoutId="clusteredColumn" uniqueId="{5C24BD48-1C4F-4958-AA0A-5BA3363192A0}" formatIdx="0">
          <cx:dataId val="0"/>
          <cx:layoutPr>
            <cx:binning intervalClosed="r">
              <cx:binCount val="8"/>
            </cx:binning>
          </cx:layoutPr>
        </cx:series>
        <cx:series layoutId="clusteredColumn" hidden="1" uniqueId="{AF6B986E-8364-44B3-A5C3-11C1C5C3871B}" formatIdx="1">
          <cx:dataId val="1"/>
          <cx:layoutPr>
            <cx:binning intervalClosed="r"/>
          </cx:layoutPr>
        </cx:series>
        <cx:series layoutId="clusteredColumn" hidden="1" uniqueId="{DD7227E2-C90B-4CC3-B1FC-BB173D270763}" formatIdx="2">
          <cx:dataId val="2"/>
          <cx:layoutPr>
            <cx:binning intervalClosed="r"/>
          </cx:layoutPr>
        </cx:series>
        <cx:series layoutId="clusteredColumn" hidden="1" uniqueId="{EAD46455-F70D-43F2-BBA7-23D1EA74A48C}" formatIdx="3">
          <cx:dataId val="3"/>
          <cx:layoutPr>
            <cx:binning intervalClosed="r"/>
          </cx:layoutPr>
        </cx:series>
        <cx:series layoutId="clusteredColumn" hidden="1" uniqueId="{559D8292-0C21-45C8-A5FD-075707E33F5F}" formatIdx="4">
          <cx:dataId val="4"/>
          <cx:layoutPr>
            <cx:binning intervalClosed="r"/>
          </cx:layoutPr>
        </cx:series>
        <cx:series layoutId="clusteredColumn" hidden="1" uniqueId="{093A189C-64CC-42AB-958E-3C104EA6DBEE}" formatIdx="5">
          <cx:dataId val="5"/>
          <cx:layoutPr>
            <cx:binning intervalClosed="r"/>
          </cx:layoutPr>
        </cx:series>
        <cx:series layoutId="clusteredColumn" hidden="1" uniqueId="{BDEEA58B-6477-48FB-BA3A-B818A77423AB}" formatIdx="6">
          <cx:dataId val="6"/>
          <cx:layoutPr>
            <cx:binning intervalClosed="r"/>
          </cx:layoutPr>
        </cx:series>
        <cx:series layoutId="clusteredColumn" hidden="1" uniqueId="{4270BD28-EFD6-496E-92B2-6F8EF581F739}" formatIdx="7">
          <cx:dataId val="7"/>
          <cx:layoutPr>
            <cx:binning intervalClosed="r"/>
          </cx:layoutPr>
        </cx:series>
        <cx:series layoutId="clusteredColumn" hidden="1" uniqueId="{EC19DAEE-6A55-41BD-BD59-B9483F994940}" formatIdx="8">
          <cx:dataId val="8"/>
          <cx:layoutPr>
            <cx:binning intervalClosed="r"/>
          </cx:layoutPr>
        </cx:series>
        <cx:series layoutId="clusteredColumn" hidden="1" uniqueId="{F96233C9-DBBD-48F2-B4F4-4839B3368464}" formatIdx="9">
          <cx:dataId val="9"/>
          <cx:layoutPr>
            <cx:binning intervalClosed="r"/>
          </cx:layoutPr>
        </cx:series>
        <cx:series layoutId="clusteredColumn" hidden="1" uniqueId="{AA82B6EF-B724-4003-8172-B16F89FD5EF4}" formatIdx="10">
          <cx:dataId val="10"/>
          <cx:layoutPr>
            <cx:binning intervalClosed="r"/>
          </cx:layoutPr>
        </cx:series>
        <cx:series layoutId="clusteredColumn" hidden="1" uniqueId="{660ED910-FA18-45E6-B6E1-41CB2BEB92F3}" formatIdx="11">
          <cx:dataId val="11"/>
          <cx:layoutPr>
            <cx:binning intervalClosed="r"/>
          </cx:layoutPr>
        </cx:series>
        <cx:series layoutId="clusteredColumn" hidden="1" uniqueId="{EC5A87C8-EB42-45B8-8203-2FDFABFC024D}" formatIdx="12">
          <cx:dataId val="12"/>
          <cx:layoutPr>
            <cx:binning intervalClosed="r"/>
          </cx:layoutPr>
        </cx:series>
        <cx:series layoutId="clusteredColumn" hidden="1" uniqueId="{15AD8199-619F-4FEE-BECF-EBF8776FFE58}" formatIdx="13">
          <cx:dataId val="13"/>
          <cx:layoutPr>
            <cx:binning intervalClosed="r"/>
          </cx:layoutPr>
        </cx:series>
        <cx:series layoutId="clusteredColumn" hidden="1" uniqueId="{2DE3E324-F7C5-46D1-8B06-C7BCF4A7FC60}" formatIdx="14">
          <cx:dataId val="14"/>
          <cx:layoutPr>
            <cx:binning intervalClosed="r"/>
          </cx:layoutPr>
        </cx:series>
        <cx:series layoutId="clusteredColumn" hidden="1" uniqueId="{FE91BEB8-B3C5-4075-84DA-8467B2EC2033}" formatIdx="15">
          <cx:dataId val="15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542925</xdr:colOff>
      <xdr:row>58</xdr:row>
      <xdr:rowOff>133350</xdr:rowOff>
    </xdr:from>
    <xdr:to>
      <xdr:col>26</xdr:col>
      <xdr:colOff>504825</xdr:colOff>
      <xdr:row>79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2C9362EA-018A-450D-9455-4591B9A549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25650" y="11353800"/>
              <a:ext cx="7000875" cy="3981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</xdr:col>
      <xdr:colOff>142874</xdr:colOff>
      <xdr:row>56</xdr:row>
      <xdr:rowOff>0</xdr:rowOff>
    </xdr:from>
    <xdr:to>
      <xdr:col>16</xdr:col>
      <xdr:colOff>190499</xdr:colOff>
      <xdr:row>79</xdr:row>
      <xdr:rowOff>19050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CFDD116F-9584-46F2-BB6F-5203D6153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10583</xdr:colOff>
      <xdr:row>34</xdr:row>
      <xdr:rowOff>4233</xdr:rowOff>
    </xdr:from>
    <xdr:to>
      <xdr:col>10</xdr:col>
      <xdr:colOff>539751</xdr:colOff>
      <xdr:row>52</xdr:row>
      <xdr:rowOff>63500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98027516-6031-A563-644F-EA1CE1FCB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542925</xdr:colOff>
      <xdr:row>58</xdr:row>
      <xdr:rowOff>133350</xdr:rowOff>
    </xdr:from>
    <xdr:to>
      <xdr:col>26</xdr:col>
      <xdr:colOff>504825</xdr:colOff>
      <xdr:row>79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324577D0-AC50-444E-917F-AB1B43A9EB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1353800"/>
              <a:ext cx="7162800" cy="3981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4</xdr:col>
      <xdr:colOff>10583</xdr:colOff>
      <xdr:row>34</xdr:row>
      <xdr:rowOff>4233</xdr:rowOff>
    </xdr:from>
    <xdr:to>
      <xdr:col>10</xdr:col>
      <xdr:colOff>539751</xdr:colOff>
      <xdr:row>52</xdr:row>
      <xdr:rowOff>63500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1214B71-A8BB-42BB-84E9-F04AD49A2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676274</xdr:colOff>
      <xdr:row>60</xdr:row>
      <xdr:rowOff>0</xdr:rowOff>
    </xdr:from>
    <xdr:to>
      <xdr:col>16</xdr:col>
      <xdr:colOff>123824</xdr:colOff>
      <xdr:row>83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187AA2C-5403-45FB-BD0A-43AFCA95B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56</xdr:row>
      <xdr:rowOff>200024</xdr:rowOff>
    </xdr:from>
    <xdr:to>
      <xdr:col>18</xdr:col>
      <xdr:colOff>333375</xdr:colOff>
      <xdr:row>82</xdr:row>
      <xdr:rowOff>133350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44E0BDEE-B76E-4BF0-A1F6-A292D58A6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324302</xdr:colOff>
      <xdr:row>59</xdr:row>
      <xdr:rowOff>21773</xdr:rowOff>
    </xdr:from>
    <xdr:to>
      <xdr:col>15</xdr:col>
      <xdr:colOff>240506</xdr:colOff>
      <xdr:row>87</xdr:row>
      <xdr:rowOff>47625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8FDE085-AEF4-17A3-E6C7-D58F389D2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158749</xdr:colOff>
      <xdr:row>59</xdr:row>
      <xdr:rowOff>1</xdr:rowOff>
    </xdr:from>
    <xdr:to>
      <xdr:col>48</xdr:col>
      <xdr:colOff>805089</xdr:colOff>
      <xdr:row>88</xdr:row>
      <xdr:rowOff>68037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F2649FF-92E8-15EA-091C-0668920B2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832115</xdr:colOff>
      <xdr:row>36</xdr:row>
      <xdr:rowOff>141551</xdr:rowOff>
    </xdr:from>
    <xdr:to>
      <xdr:col>27</xdr:col>
      <xdr:colOff>192957</xdr:colOff>
      <xdr:row>58</xdr:row>
      <xdr:rowOff>18635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FC63955-8C1C-4753-B495-AA30AF6DD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1019969</xdr:colOff>
      <xdr:row>36</xdr:row>
      <xdr:rowOff>178860</xdr:rowOff>
    </xdr:from>
    <xdr:to>
      <xdr:col>14</xdr:col>
      <xdr:colOff>500062</xdr:colOff>
      <xdr:row>57</xdr:row>
      <xdr:rowOff>132292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937A60E-275F-9097-8602-FC86981B8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600075</xdr:colOff>
      <xdr:row>0</xdr:row>
      <xdr:rowOff>147636</xdr:rowOff>
    </xdr:from>
    <xdr:to>
      <xdr:col>50</xdr:col>
      <xdr:colOff>314325</xdr:colOff>
      <xdr:row>23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1C92398-18D4-9F5D-B0EB-CA61DF48E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28574</xdr:colOff>
      <xdr:row>0</xdr:row>
      <xdr:rowOff>142876</xdr:rowOff>
    </xdr:from>
    <xdr:to>
      <xdr:col>61</xdr:col>
      <xdr:colOff>247649</xdr:colOff>
      <xdr:row>21</xdr:row>
      <xdr:rowOff>180976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0FC3B15-29D9-0149-9B45-97B038EEC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600074</xdr:colOff>
      <xdr:row>23</xdr:row>
      <xdr:rowOff>185736</xdr:rowOff>
    </xdr:from>
    <xdr:to>
      <xdr:col>54</xdr:col>
      <xdr:colOff>428625</xdr:colOff>
      <xdr:row>49</xdr:row>
      <xdr:rowOff>95250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25B48B24-E62A-C34E-AEFA-ECDE6760B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504824</xdr:colOff>
      <xdr:row>68</xdr:row>
      <xdr:rowOff>190499</xdr:rowOff>
    </xdr:from>
    <xdr:to>
      <xdr:col>16</xdr:col>
      <xdr:colOff>590549</xdr:colOff>
      <xdr:row>90</xdr:row>
      <xdr:rowOff>85724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D99EB24-95C5-44CD-847C-71EA3B15A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42</xdr:row>
      <xdr:rowOff>0</xdr:rowOff>
    </xdr:from>
    <xdr:to>
      <xdr:col>23</xdr:col>
      <xdr:colOff>495300</xdr:colOff>
      <xdr:row>56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A0A9987-AD59-41A8-A286-37198A449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verio\Downloads\warmup.xlsx" TargetMode="External"/><Relationship Id="rId1" Type="http://schemas.openxmlformats.org/officeDocument/2006/relationships/externalLinkPath" Target="/Users/Saverio/Downloads/war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put"/>
    </sheetNames>
    <sheetDataSet>
      <sheetData sheetId="0">
        <row r="1">
          <cell r="A1">
            <v>2</v>
          </cell>
          <cell r="B1">
            <v>25.5</v>
          </cell>
        </row>
        <row r="2">
          <cell r="A2">
            <v>4</v>
          </cell>
          <cell r="B2">
            <v>24.5</v>
          </cell>
        </row>
        <row r="3">
          <cell r="A3">
            <v>6</v>
          </cell>
          <cell r="B3">
            <v>25</v>
          </cell>
        </row>
        <row r="4">
          <cell r="A4">
            <v>8</v>
          </cell>
          <cell r="B4">
            <v>27</v>
          </cell>
        </row>
        <row r="5">
          <cell r="A5">
            <v>10</v>
          </cell>
          <cell r="B5">
            <v>22</v>
          </cell>
        </row>
        <row r="6">
          <cell r="A6">
            <v>12</v>
          </cell>
          <cell r="B6">
            <v>23</v>
          </cell>
        </row>
        <row r="7">
          <cell r="A7">
            <v>14</v>
          </cell>
          <cell r="B7">
            <v>22</v>
          </cell>
        </row>
        <row r="8">
          <cell r="A8">
            <v>16</v>
          </cell>
          <cell r="B8">
            <v>28</v>
          </cell>
        </row>
        <row r="9">
          <cell r="A9">
            <v>18</v>
          </cell>
          <cell r="B9">
            <v>22.5</v>
          </cell>
        </row>
        <row r="10">
          <cell r="A10">
            <v>20</v>
          </cell>
          <cell r="B10">
            <v>21</v>
          </cell>
        </row>
        <row r="11">
          <cell r="A11">
            <v>22</v>
          </cell>
          <cell r="B11">
            <v>28</v>
          </cell>
        </row>
        <row r="12">
          <cell r="A12">
            <v>24</v>
          </cell>
          <cell r="B12">
            <v>23</v>
          </cell>
        </row>
        <row r="13">
          <cell r="A13">
            <v>26</v>
          </cell>
          <cell r="B13">
            <v>24</v>
          </cell>
        </row>
        <row r="14">
          <cell r="A14">
            <v>28</v>
          </cell>
          <cell r="B14">
            <v>23.5</v>
          </cell>
        </row>
        <row r="15">
          <cell r="A15">
            <v>30</v>
          </cell>
          <cell r="B15">
            <v>21</v>
          </cell>
        </row>
        <row r="16">
          <cell r="A16">
            <v>32</v>
          </cell>
          <cell r="B16">
            <v>26</v>
          </cell>
        </row>
        <row r="17">
          <cell r="A17">
            <v>34</v>
          </cell>
          <cell r="B17">
            <v>21</v>
          </cell>
        </row>
        <row r="18">
          <cell r="A18">
            <v>36</v>
          </cell>
          <cell r="B18">
            <v>27</v>
          </cell>
        </row>
        <row r="19">
          <cell r="A19">
            <v>38</v>
          </cell>
          <cell r="B19">
            <v>28</v>
          </cell>
        </row>
        <row r="20">
          <cell r="A20">
            <v>40</v>
          </cell>
          <cell r="B20">
            <v>23</v>
          </cell>
        </row>
        <row r="21">
          <cell r="A21">
            <v>42</v>
          </cell>
          <cell r="B21">
            <v>20.5</v>
          </cell>
        </row>
        <row r="22">
          <cell r="A22">
            <v>44</v>
          </cell>
          <cell r="B22">
            <v>20</v>
          </cell>
        </row>
        <row r="23">
          <cell r="A23">
            <v>46</v>
          </cell>
          <cell r="B23">
            <v>18</v>
          </cell>
        </row>
        <row r="24">
          <cell r="A24">
            <v>48</v>
          </cell>
          <cell r="B24">
            <v>22.5</v>
          </cell>
        </row>
        <row r="25">
          <cell r="A25">
            <v>50</v>
          </cell>
          <cell r="B25">
            <v>24.5</v>
          </cell>
        </row>
        <row r="26">
          <cell r="A26">
            <v>52</v>
          </cell>
          <cell r="B26">
            <v>25.5</v>
          </cell>
        </row>
        <row r="27">
          <cell r="A27">
            <v>54</v>
          </cell>
          <cell r="B27">
            <v>26</v>
          </cell>
        </row>
        <row r="28">
          <cell r="A28">
            <v>56</v>
          </cell>
          <cell r="B28">
            <v>31</v>
          </cell>
        </row>
        <row r="29">
          <cell r="A29">
            <v>58</v>
          </cell>
          <cell r="B29">
            <v>29.5</v>
          </cell>
        </row>
        <row r="30">
          <cell r="A30">
            <v>60</v>
          </cell>
          <cell r="B30">
            <v>24</v>
          </cell>
        </row>
        <row r="31">
          <cell r="A31">
            <v>62</v>
          </cell>
          <cell r="B31">
            <v>21.5</v>
          </cell>
        </row>
        <row r="32">
          <cell r="A32">
            <v>64</v>
          </cell>
          <cell r="B32">
            <v>25</v>
          </cell>
        </row>
        <row r="33">
          <cell r="A33">
            <v>66</v>
          </cell>
          <cell r="B33">
            <v>23</v>
          </cell>
        </row>
        <row r="34">
          <cell r="A34">
            <v>68</v>
          </cell>
          <cell r="B34">
            <v>19</v>
          </cell>
        </row>
        <row r="35">
          <cell r="A35">
            <v>70</v>
          </cell>
          <cell r="B35">
            <v>23.5</v>
          </cell>
        </row>
        <row r="36">
          <cell r="A36">
            <v>72</v>
          </cell>
          <cell r="B36">
            <v>22.5</v>
          </cell>
        </row>
        <row r="37">
          <cell r="A37">
            <v>74</v>
          </cell>
          <cell r="B37">
            <v>19.5</v>
          </cell>
        </row>
        <row r="38">
          <cell r="A38">
            <v>76</v>
          </cell>
          <cell r="B38">
            <v>17.5</v>
          </cell>
        </row>
        <row r="39">
          <cell r="A39">
            <v>78</v>
          </cell>
          <cell r="B39">
            <v>20.5</v>
          </cell>
        </row>
        <row r="40">
          <cell r="A40">
            <v>80</v>
          </cell>
          <cell r="B40">
            <v>28.5</v>
          </cell>
        </row>
        <row r="41">
          <cell r="A41">
            <v>82</v>
          </cell>
          <cell r="B41">
            <v>29.5</v>
          </cell>
        </row>
        <row r="42">
          <cell r="A42">
            <v>84</v>
          </cell>
          <cell r="B42">
            <v>30</v>
          </cell>
        </row>
        <row r="43">
          <cell r="A43">
            <v>86</v>
          </cell>
          <cell r="B43">
            <v>23</v>
          </cell>
        </row>
        <row r="44">
          <cell r="A44">
            <v>88</v>
          </cell>
          <cell r="B44">
            <v>28.5</v>
          </cell>
        </row>
        <row r="45">
          <cell r="A45">
            <v>90</v>
          </cell>
          <cell r="B45">
            <v>29.5</v>
          </cell>
        </row>
        <row r="46">
          <cell r="A46">
            <v>92</v>
          </cell>
          <cell r="B46">
            <v>28.5</v>
          </cell>
        </row>
        <row r="47">
          <cell r="A47">
            <v>94</v>
          </cell>
          <cell r="B47">
            <v>27.5</v>
          </cell>
        </row>
        <row r="48">
          <cell r="A48">
            <v>96</v>
          </cell>
          <cell r="B48">
            <v>29</v>
          </cell>
        </row>
        <row r="49">
          <cell r="A49">
            <v>98</v>
          </cell>
          <cell r="B49">
            <v>25.5</v>
          </cell>
        </row>
        <row r="50">
          <cell r="A50">
            <v>100</v>
          </cell>
          <cell r="B50">
            <v>29.5</v>
          </cell>
        </row>
        <row r="51">
          <cell r="A51">
            <v>102</v>
          </cell>
          <cell r="B51">
            <v>31.5</v>
          </cell>
        </row>
        <row r="52">
          <cell r="A52">
            <v>104</v>
          </cell>
          <cell r="B52">
            <v>22</v>
          </cell>
        </row>
        <row r="53">
          <cell r="A53">
            <v>106</v>
          </cell>
          <cell r="B53">
            <v>27</v>
          </cell>
        </row>
        <row r="54">
          <cell r="A54">
            <v>108</v>
          </cell>
          <cell r="B54">
            <v>24</v>
          </cell>
        </row>
        <row r="55">
          <cell r="A55">
            <v>110</v>
          </cell>
          <cell r="B55">
            <v>12</v>
          </cell>
        </row>
        <row r="56">
          <cell r="A56">
            <v>112</v>
          </cell>
          <cell r="B56">
            <v>15.5</v>
          </cell>
        </row>
        <row r="57">
          <cell r="A57">
            <v>114</v>
          </cell>
          <cell r="B57">
            <v>24.5</v>
          </cell>
        </row>
        <row r="58">
          <cell r="A58">
            <v>116</v>
          </cell>
          <cell r="B58">
            <v>29</v>
          </cell>
        </row>
        <row r="59">
          <cell r="A59">
            <v>118</v>
          </cell>
          <cell r="B59">
            <v>31</v>
          </cell>
        </row>
        <row r="60">
          <cell r="A60">
            <v>120</v>
          </cell>
          <cell r="B60">
            <v>26.5</v>
          </cell>
        </row>
        <row r="61">
          <cell r="A61">
            <v>122</v>
          </cell>
          <cell r="B61">
            <v>20</v>
          </cell>
        </row>
        <row r="62">
          <cell r="A62">
            <v>124</v>
          </cell>
          <cell r="B62">
            <v>25.5</v>
          </cell>
        </row>
        <row r="63">
          <cell r="A63">
            <v>126</v>
          </cell>
          <cell r="B63">
            <v>27.5</v>
          </cell>
        </row>
        <row r="64">
          <cell r="A64">
            <v>128</v>
          </cell>
          <cell r="B64">
            <v>26</v>
          </cell>
        </row>
        <row r="65">
          <cell r="A65">
            <v>130</v>
          </cell>
          <cell r="B65">
            <v>27</v>
          </cell>
        </row>
        <row r="66">
          <cell r="A66">
            <v>132</v>
          </cell>
          <cell r="B66">
            <v>20</v>
          </cell>
        </row>
        <row r="67">
          <cell r="A67">
            <v>134</v>
          </cell>
          <cell r="B67">
            <v>19.5</v>
          </cell>
        </row>
        <row r="68">
          <cell r="A68">
            <v>136</v>
          </cell>
          <cell r="B68">
            <v>19</v>
          </cell>
        </row>
        <row r="69">
          <cell r="A69">
            <v>138</v>
          </cell>
          <cell r="B69">
            <v>18</v>
          </cell>
        </row>
        <row r="70">
          <cell r="A70">
            <v>140</v>
          </cell>
          <cell r="B70">
            <v>18.5</v>
          </cell>
        </row>
        <row r="71">
          <cell r="A71">
            <v>142</v>
          </cell>
          <cell r="B71">
            <v>25</v>
          </cell>
        </row>
        <row r="72">
          <cell r="A72">
            <v>144</v>
          </cell>
          <cell r="B72">
            <v>23</v>
          </cell>
        </row>
        <row r="73">
          <cell r="A73">
            <v>146</v>
          </cell>
          <cell r="B73">
            <v>21</v>
          </cell>
        </row>
        <row r="74">
          <cell r="A74">
            <v>148</v>
          </cell>
          <cell r="B74">
            <v>19.5</v>
          </cell>
        </row>
        <row r="75">
          <cell r="A75">
            <v>150</v>
          </cell>
          <cell r="B75">
            <v>19</v>
          </cell>
        </row>
        <row r="76">
          <cell r="A76">
            <v>152</v>
          </cell>
          <cell r="B76">
            <v>26.5</v>
          </cell>
        </row>
        <row r="77">
          <cell r="A77">
            <v>154</v>
          </cell>
          <cell r="B77">
            <v>22</v>
          </cell>
        </row>
        <row r="78">
          <cell r="A78">
            <v>156</v>
          </cell>
          <cell r="B78">
            <v>23</v>
          </cell>
        </row>
        <row r="79">
          <cell r="A79">
            <v>158</v>
          </cell>
          <cell r="B79">
            <v>28</v>
          </cell>
        </row>
        <row r="80">
          <cell r="A80">
            <v>160</v>
          </cell>
          <cell r="B80">
            <v>29</v>
          </cell>
        </row>
        <row r="81">
          <cell r="A81">
            <v>162</v>
          </cell>
          <cell r="B81">
            <v>22</v>
          </cell>
        </row>
        <row r="82">
          <cell r="A82">
            <v>164</v>
          </cell>
          <cell r="B82">
            <v>23.5</v>
          </cell>
        </row>
        <row r="83">
          <cell r="A83">
            <v>166</v>
          </cell>
          <cell r="B83">
            <v>26.5</v>
          </cell>
        </row>
        <row r="84">
          <cell r="A84">
            <v>168</v>
          </cell>
          <cell r="B84">
            <v>25.5</v>
          </cell>
        </row>
        <row r="85">
          <cell r="A85">
            <v>170</v>
          </cell>
          <cell r="B85">
            <v>23</v>
          </cell>
        </row>
        <row r="86">
          <cell r="A86">
            <v>172</v>
          </cell>
          <cell r="B86">
            <v>16</v>
          </cell>
        </row>
        <row r="87">
          <cell r="A87">
            <v>174</v>
          </cell>
          <cell r="B87">
            <v>18.5</v>
          </cell>
        </row>
        <row r="88">
          <cell r="A88">
            <v>176</v>
          </cell>
          <cell r="B88">
            <v>21.5</v>
          </cell>
        </row>
        <row r="89">
          <cell r="A89">
            <v>178</v>
          </cell>
          <cell r="B89">
            <v>23.5</v>
          </cell>
        </row>
        <row r="90">
          <cell r="A90">
            <v>180</v>
          </cell>
          <cell r="B90">
            <v>24.5</v>
          </cell>
        </row>
        <row r="91">
          <cell r="A91">
            <v>182</v>
          </cell>
          <cell r="B91">
            <v>26.5</v>
          </cell>
        </row>
        <row r="92">
          <cell r="A92">
            <v>184</v>
          </cell>
          <cell r="B92">
            <v>31.5</v>
          </cell>
        </row>
        <row r="93">
          <cell r="A93">
            <v>186</v>
          </cell>
          <cell r="B93">
            <v>23.5</v>
          </cell>
        </row>
        <row r="94">
          <cell r="A94">
            <v>188</v>
          </cell>
          <cell r="B94">
            <v>23.5</v>
          </cell>
        </row>
        <row r="95">
          <cell r="A95">
            <v>190</v>
          </cell>
          <cell r="B95">
            <v>28.5</v>
          </cell>
        </row>
        <row r="96">
          <cell r="A96">
            <v>192</v>
          </cell>
          <cell r="B96">
            <v>26</v>
          </cell>
        </row>
        <row r="97">
          <cell r="A97">
            <v>194</v>
          </cell>
          <cell r="B97">
            <v>25.5</v>
          </cell>
        </row>
        <row r="98">
          <cell r="A98">
            <v>196</v>
          </cell>
          <cell r="B98">
            <v>27</v>
          </cell>
        </row>
        <row r="99">
          <cell r="A99">
            <v>198</v>
          </cell>
          <cell r="B99">
            <v>22.5</v>
          </cell>
        </row>
        <row r="100">
          <cell r="A100">
            <v>200</v>
          </cell>
          <cell r="B100">
            <v>23.5</v>
          </cell>
        </row>
        <row r="101">
          <cell r="A101">
            <v>202</v>
          </cell>
          <cell r="B101">
            <v>22.5</v>
          </cell>
        </row>
        <row r="102">
          <cell r="A102">
            <v>204</v>
          </cell>
          <cell r="B102">
            <v>19</v>
          </cell>
        </row>
        <row r="103">
          <cell r="A103">
            <v>206</v>
          </cell>
          <cell r="B103">
            <v>25</v>
          </cell>
        </row>
        <row r="104">
          <cell r="A104">
            <v>208</v>
          </cell>
          <cell r="B104">
            <v>23.5</v>
          </cell>
        </row>
        <row r="105">
          <cell r="A105">
            <v>210</v>
          </cell>
          <cell r="B105">
            <v>30.5</v>
          </cell>
        </row>
        <row r="106">
          <cell r="A106">
            <v>212</v>
          </cell>
          <cell r="B106">
            <v>28</v>
          </cell>
        </row>
        <row r="107">
          <cell r="A107">
            <v>214</v>
          </cell>
          <cell r="B107">
            <v>32</v>
          </cell>
        </row>
        <row r="108">
          <cell r="A108">
            <v>216</v>
          </cell>
          <cell r="B108">
            <v>22.5</v>
          </cell>
        </row>
        <row r="109">
          <cell r="A109">
            <v>218</v>
          </cell>
          <cell r="B109">
            <v>20</v>
          </cell>
        </row>
        <row r="110">
          <cell r="A110">
            <v>220</v>
          </cell>
          <cell r="B110">
            <v>29.5</v>
          </cell>
        </row>
        <row r="111">
          <cell r="A111">
            <v>222</v>
          </cell>
          <cell r="B111">
            <v>28</v>
          </cell>
        </row>
        <row r="112">
          <cell r="A112">
            <v>224</v>
          </cell>
          <cell r="B112">
            <v>18</v>
          </cell>
        </row>
        <row r="113">
          <cell r="A113">
            <v>226</v>
          </cell>
          <cell r="B113">
            <v>26.5</v>
          </cell>
        </row>
        <row r="114">
          <cell r="A114">
            <v>228</v>
          </cell>
          <cell r="B114">
            <v>21.5</v>
          </cell>
        </row>
        <row r="115">
          <cell r="A115">
            <v>230</v>
          </cell>
          <cell r="B115">
            <v>28</v>
          </cell>
        </row>
        <row r="116">
          <cell r="A116">
            <v>232</v>
          </cell>
          <cell r="B116">
            <v>20.5</v>
          </cell>
        </row>
        <row r="117">
          <cell r="A117">
            <v>234</v>
          </cell>
          <cell r="B117">
            <v>26.5</v>
          </cell>
        </row>
        <row r="118">
          <cell r="A118">
            <v>236</v>
          </cell>
          <cell r="B118">
            <v>32</v>
          </cell>
        </row>
        <row r="119">
          <cell r="A119">
            <v>238</v>
          </cell>
          <cell r="B119">
            <v>25</v>
          </cell>
        </row>
        <row r="120">
          <cell r="A120">
            <v>240</v>
          </cell>
          <cell r="B120">
            <v>18.5</v>
          </cell>
        </row>
        <row r="121">
          <cell r="A121">
            <v>242</v>
          </cell>
          <cell r="B121">
            <v>23.5</v>
          </cell>
        </row>
        <row r="122">
          <cell r="A122">
            <v>244</v>
          </cell>
          <cell r="B122">
            <v>28.5</v>
          </cell>
        </row>
        <row r="123">
          <cell r="A123">
            <v>246</v>
          </cell>
          <cell r="B123">
            <v>31</v>
          </cell>
        </row>
        <row r="124">
          <cell r="A124">
            <v>248</v>
          </cell>
          <cell r="B124">
            <v>28.5</v>
          </cell>
        </row>
        <row r="125">
          <cell r="A125">
            <v>250</v>
          </cell>
          <cell r="B125">
            <v>23</v>
          </cell>
        </row>
        <row r="126">
          <cell r="A126">
            <v>252</v>
          </cell>
          <cell r="B126">
            <v>24.5</v>
          </cell>
        </row>
        <row r="127">
          <cell r="A127">
            <v>254</v>
          </cell>
          <cell r="B127">
            <v>24.5</v>
          </cell>
        </row>
        <row r="128">
          <cell r="A128">
            <v>256</v>
          </cell>
          <cell r="B128">
            <v>29.5</v>
          </cell>
        </row>
        <row r="129">
          <cell r="A129">
            <v>258</v>
          </cell>
          <cell r="B129">
            <v>25.5</v>
          </cell>
        </row>
        <row r="130">
          <cell r="A130">
            <v>260</v>
          </cell>
          <cell r="B130">
            <v>22</v>
          </cell>
        </row>
        <row r="131">
          <cell r="A131">
            <v>262</v>
          </cell>
          <cell r="B131">
            <v>28.5</v>
          </cell>
        </row>
        <row r="132">
          <cell r="A132">
            <v>264</v>
          </cell>
          <cell r="B132">
            <v>21</v>
          </cell>
        </row>
        <row r="133">
          <cell r="A133">
            <v>266</v>
          </cell>
          <cell r="B133">
            <v>18</v>
          </cell>
        </row>
        <row r="134">
          <cell r="A134">
            <v>268</v>
          </cell>
          <cell r="B134">
            <v>28</v>
          </cell>
        </row>
        <row r="135">
          <cell r="A135">
            <v>270</v>
          </cell>
          <cell r="B135">
            <v>31.5</v>
          </cell>
        </row>
        <row r="136">
          <cell r="A136">
            <v>272</v>
          </cell>
          <cell r="B136">
            <v>20.5</v>
          </cell>
        </row>
        <row r="137">
          <cell r="A137">
            <v>274</v>
          </cell>
          <cell r="B137">
            <v>17.5</v>
          </cell>
        </row>
        <row r="138">
          <cell r="A138">
            <v>276</v>
          </cell>
          <cell r="B138">
            <v>20</v>
          </cell>
        </row>
        <row r="139">
          <cell r="A139">
            <v>278</v>
          </cell>
          <cell r="B139">
            <v>23</v>
          </cell>
        </row>
        <row r="140">
          <cell r="A140">
            <v>280</v>
          </cell>
          <cell r="B140">
            <v>22</v>
          </cell>
        </row>
        <row r="141">
          <cell r="A141">
            <v>282</v>
          </cell>
          <cell r="B141">
            <v>16.5</v>
          </cell>
        </row>
        <row r="142">
          <cell r="A142">
            <v>284</v>
          </cell>
          <cell r="B142">
            <v>25.5</v>
          </cell>
        </row>
        <row r="143">
          <cell r="A143">
            <v>286</v>
          </cell>
          <cell r="B143">
            <v>27</v>
          </cell>
        </row>
        <row r="144">
          <cell r="A144">
            <v>288</v>
          </cell>
          <cell r="B144">
            <v>22.5</v>
          </cell>
        </row>
        <row r="145">
          <cell r="A145">
            <v>290</v>
          </cell>
          <cell r="B145">
            <v>30</v>
          </cell>
        </row>
        <row r="146">
          <cell r="A146">
            <v>292</v>
          </cell>
          <cell r="B146">
            <v>26.5</v>
          </cell>
        </row>
        <row r="147">
          <cell r="A147">
            <v>294</v>
          </cell>
          <cell r="B147">
            <v>21.5</v>
          </cell>
        </row>
        <row r="148">
          <cell r="A148">
            <v>296</v>
          </cell>
          <cell r="B148">
            <v>25</v>
          </cell>
        </row>
        <row r="149">
          <cell r="A149">
            <v>298</v>
          </cell>
          <cell r="B149">
            <v>22.5</v>
          </cell>
        </row>
        <row r="150">
          <cell r="A150">
            <v>300</v>
          </cell>
          <cell r="B150">
            <v>25.5</v>
          </cell>
        </row>
        <row r="151">
          <cell r="A151">
            <v>302</v>
          </cell>
          <cell r="B151">
            <v>30</v>
          </cell>
        </row>
        <row r="152">
          <cell r="A152">
            <v>304</v>
          </cell>
          <cell r="B152">
            <v>18.5</v>
          </cell>
        </row>
        <row r="153">
          <cell r="A153">
            <v>306</v>
          </cell>
          <cell r="B153">
            <v>26.5</v>
          </cell>
        </row>
        <row r="154">
          <cell r="A154">
            <v>308</v>
          </cell>
          <cell r="B154">
            <v>29.5</v>
          </cell>
        </row>
        <row r="155">
          <cell r="A155">
            <v>310</v>
          </cell>
          <cell r="B155">
            <v>24.5</v>
          </cell>
        </row>
        <row r="156">
          <cell r="A156">
            <v>312</v>
          </cell>
          <cell r="B156">
            <v>21</v>
          </cell>
        </row>
        <row r="157">
          <cell r="A157">
            <v>314</v>
          </cell>
          <cell r="B157">
            <v>23.5</v>
          </cell>
        </row>
        <row r="158">
          <cell r="A158">
            <v>316</v>
          </cell>
          <cell r="B158">
            <v>27</v>
          </cell>
        </row>
        <row r="159">
          <cell r="A159">
            <v>318</v>
          </cell>
          <cell r="B159">
            <v>21</v>
          </cell>
        </row>
        <row r="160">
          <cell r="A160">
            <v>320</v>
          </cell>
          <cell r="B160">
            <v>21</v>
          </cell>
        </row>
        <row r="161">
          <cell r="A161">
            <v>322</v>
          </cell>
          <cell r="B161">
            <v>26.5</v>
          </cell>
        </row>
        <row r="162">
          <cell r="A162">
            <v>324</v>
          </cell>
          <cell r="B162">
            <v>22</v>
          </cell>
        </row>
        <row r="163">
          <cell r="A163">
            <v>326</v>
          </cell>
          <cell r="B163">
            <v>25</v>
          </cell>
        </row>
        <row r="164">
          <cell r="A164">
            <v>328</v>
          </cell>
          <cell r="B164">
            <v>24.5</v>
          </cell>
        </row>
        <row r="165">
          <cell r="A165">
            <v>330</v>
          </cell>
          <cell r="B165">
            <v>22.5</v>
          </cell>
        </row>
        <row r="166">
          <cell r="A166">
            <v>332</v>
          </cell>
          <cell r="B166">
            <v>19.5</v>
          </cell>
        </row>
        <row r="167">
          <cell r="A167">
            <v>334</v>
          </cell>
          <cell r="B167">
            <v>18</v>
          </cell>
        </row>
        <row r="168">
          <cell r="A168">
            <v>336</v>
          </cell>
          <cell r="B168">
            <v>23</v>
          </cell>
        </row>
        <row r="169">
          <cell r="A169">
            <v>338</v>
          </cell>
          <cell r="B169">
            <v>23.5</v>
          </cell>
        </row>
        <row r="170">
          <cell r="A170">
            <v>340</v>
          </cell>
          <cell r="B170">
            <v>22.5</v>
          </cell>
        </row>
        <row r="171">
          <cell r="A171">
            <v>342</v>
          </cell>
          <cell r="B171">
            <v>22.5</v>
          </cell>
        </row>
        <row r="172">
          <cell r="A172">
            <v>344</v>
          </cell>
          <cell r="B172">
            <v>20</v>
          </cell>
        </row>
        <row r="173">
          <cell r="A173">
            <v>346</v>
          </cell>
          <cell r="B173">
            <v>21</v>
          </cell>
        </row>
        <row r="174">
          <cell r="A174">
            <v>348</v>
          </cell>
          <cell r="B174">
            <v>28</v>
          </cell>
        </row>
        <row r="175">
          <cell r="A175">
            <v>350</v>
          </cell>
          <cell r="B175">
            <v>26.5</v>
          </cell>
        </row>
        <row r="176">
          <cell r="A176">
            <v>352</v>
          </cell>
          <cell r="B176">
            <v>25.5</v>
          </cell>
        </row>
        <row r="177">
          <cell r="A177">
            <v>354</v>
          </cell>
          <cell r="B177">
            <v>17</v>
          </cell>
        </row>
        <row r="178">
          <cell r="A178">
            <v>356</v>
          </cell>
          <cell r="B178">
            <v>26</v>
          </cell>
        </row>
        <row r="179">
          <cell r="A179">
            <v>358</v>
          </cell>
          <cell r="B179">
            <v>25.5</v>
          </cell>
        </row>
        <row r="180">
          <cell r="A180">
            <v>360</v>
          </cell>
          <cell r="B180">
            <v>24</v>
          </cell>
        </row>
        <row r="181">
          <cell r="A181">
            <v>362</v>
          </cell>
          <cell r="B181">
            <v>24</v>
          </cell>
        </row>
        <row r="182">
          <cell r="A182">
            <v>364</v>
          </cell>
          <cell r="B182">
            <v>29</v>
          </cell>
        </row>
        <row r="183">
          <cell r="A183">
            <v>366</v>
          </cell>
          <cell r="B183">
            <v>24.5</v>
          </cell>
        </row>
        <row r="184">
          <cell r="A184">
            <v>368</v>
          </cell>
          <cell r="B184">
            <v>23.5</v>
          </cell>
        </row>
        <row r="185">
          <cell r="A185">
            <v>370</v>
          </cell>
          <cell r="B185">
            <v>23.5</v>
          </cell>
        </row>
        <row r="186">
          <cell r="A186">
            <v>372</v>
          </cell>
          <cell r="B186">
            <v>24</v>
          </cell>
        </row>
        <row r="187">
          <cell r="A187">
            <v>374</v>
          </cell>
          <cell r="B187">
            <v>28.5</v>
          </cell>
        </row>
        <row r="188">
          <cell r="A188">
            <v>376</v>
          </cell>
          <cell r="B188">
            <v>24.5</v>
          </cell>
        </row>
        <row r="189">
          <cell r="A189">
            <v>378</v>
          </cell>
          <cell r="B189">
            <v>27</v>
          </cell>
        </row>
        <row r="190">
          <cell r="A190">
            <v>380</v>
          </cell>
          <cell r="B190">
            <v>29</v>
          </cell>
        </row>
        <row r="191">
          <cell r="A191">
            <v>382</v>
          </cell>
          <cell r="B191">
            <v>23.5</v>
          </cell>
        </row>
        <row r="192">
          <cell r="A192">
            <v>384</v>
          </cell>
          <cell r="B192">
            <v>22</v>
          </cell>
        </row>
        <row r="193">
          <cell r="A193">
            <v>386</v>
          </cell>
          <cell r="B193">
            <v>25.5</v>
          </cell>
        </row>
        <row r="194">
          <cell r="A194">
            <v>388</v>
          </cell>
          <cell r="B194">
            <v>26</v>
          </cell>
        </row>
        <row r="195">
          <cell r="A195">
            <v>390</v>
          </cell>
          <cell r="B195">
            <v>27</v>
          </cell>
        </row>
        <row r="196">
          <cell r="A196">
            <v>392</v>
          </cell>
          <cell r="B196">
            <v>25</v>
          </cell>
        </row>
        <row r="197">
          <cell r="A197">
            <v>394</v>
          </cell>
          <cell r="B197">
            <v>25</v>
          </cell>
        </row>
        <row r="198">
          <cell r="A198">
            <v>396</v>
          </cell>
          <cell r="B198">
            <v>28</v>
          </cell>
        </row>
        <row r="199">
          <cell r="A199">
            <v>398</v>
          </cell>
          <cell r="B199">
            <v>22</v>
          </cell>
        </row>
        <row r="200">
          <cell r="A200">
            <v>400</v>
          </cell>
          <cell r="B200">
            <v>21</v>
          </cell>
        </row>
        <row r="201">
          <cell r="A201">
            <v>402</v>
          </cell>
          <cell r="B201">
            <v>25.5</v>
          </cell>
        </row>
        <row r="202">
          <cell r="A202">
            <v>404</v>
          </cell>
          <cell r="B202">
            <v>25</v>
          </cell>
        </row>
        <row r="203">
          <cell r="A203">
            <v>406</v>
          </cell>
          <cell r="B203">
            <v>24.5</v>
          </cell>
        </row>
        <row r="204">
          <cell r="A204">
            <v>408</v>
          </cell>
          <cell r="B204">
            <v>18</v>
          </cell>
        </row>
        <row r="205">
          <cell r="A205">
            <v>410</v>
          </cell>
          <cell r="B205">
            <v>18.5</v>
          </cell>
        </row>
        <row r="206">
          <cell r="A206">
            <v>412</v>
          </cell>
          <cell r="B206">
            <v>26</v>
          </cell>
        </row>
        <row r="207">
          <cell r="A207">
            <v>414</v>
          </cell>
          <cell r="B207">
            <v>24.5</v>
          </cell>
        </row>
        <row r="208">
          <cell r="A208">
            <v>416</v>
          </cell>
          <cell r="B208">
            <v>23.5</v>
          </cell>
        </row>
        <row r="209">
          <cell r="A209">
            <v>418</v>
          </cell>
          <cell r="B209">
            <v>20.5</v>
          </cell>
        </row>
        <row r="210">
          <cell r="A210">
            <v>420</v>
          </cell>
          <cell r="B210">
            <v>27</v>
          </cell>
        </row>
        <row r="211">
          <cell r="A211">
            <v>422</v>
          </cell>
          <cell r="B211">
            <v>32</v>
          </cell>
        </row>
        <row r="212">
          <cell r="A212">
            <v>424</v>
          </cell>
          <cell r="B212">
            <v>22</v>
          </cell>
        </row>
        <row r="213">
          <cell r="A213">
            <v>426</v>
          </cell>
          <cell r="B213">
            <v>23</v>
          </cell>
        </row>
        <row r="214">
          <cell r="A214">
            <v>428</v>
          </cell>
          <cell r="B214">
            <v>22.5</v>
          </cell>
        </row>
        <row r="215">
          <cell r="A215">
            <v>430</v>
          </cell>
          <cell r="B215">
            <v>27.5</v>
          </cell>
        </row>
        <row r="216">
          <cell r="A216">
            <v>432</v>
          </cell>
          <cell r="B216">
            <v>24</v>
          </cell>
        </row>
        <row r="217">
          <cell r="A217">
            <v>434</v>
          </cell>
          <cell r="B217">
            <v>28.5</v>
          </cell>
        </row>
        <row r="218">
          <cell r="A218">
            <v>436</v>
          </cell>
          <cell r="B218">
            <v>26.5</v>
          </cell>
        </row>
        <row r="219">
          <cell r="A219">
            <v>438</v>
          </cell>
          <cell r="B219">
            <v>23.5</v>
          </cell>
        </row>
        <row r="220">
          <cell r="A220">
            <v>440</v>
          </cell>
          <cell r="B220">
            <v>23.5</v>
          </cell>
        </row>
        <row r="221">
          <cell r="A221">
            <v>442</v>
          </cell>
          <cell r="B221">
            <v>26.5</v>
          </cell>
        </row>
        <row r="222">
          <cell r="A222">
            <v>444</v>
          </cell>
          <cell r="B222">
            <v>25</v>
          </cell>
        </row>
        <row r="223">
          <cell r="A223">
            <v>446</v>
          </cell>
          <cell r="B223">
            <v>23</v>
          </cell>
        </row>
        <row r="224">
          <cell r="A224">
            <v>448</v>
          </cell>
          <cell r="B224">
            <v>23.5</v>
          </cell>
        </row>
        <row r="225">
          <cell r="A225">
            <v>450</v>
          </cell>
          <cell r="B225">
            <v>23</v>
          </cell>
        </row>
        <row r="226">
          <cell r="A226">
            <v>452</v>
          </cell>
          <cell r="B226">
            <v>20.5</v>
          </cell>
        </row>
        <row r="227">
          <cell r="A227">
            <v>454</v>
          </cell>
          <cell r="B227">
            <v>25</v>
          </cell>
        </row>
        <row r="228">
          <cell r="A228">
            <v>456</v>
          </cell>
          <cell r="B228">
            <v>21.5</v>
          </cell>
        </row>
        <row r="229">
          <cell r="A229">
            <v>458</v>
          </cell>
          <cell r="B229">
            <v>22.5</v>
          </cell>
        </row>
        <row r="230">
          <cell r="A230">
            <v>460</v>
          </cell>
          <cell r="B230">
            <v>27.5</v>
          </cell>
        </row>
        <row r="231">
          <cell r="A231">
            <v>462</v>
          </cell>
          <cell r="B231">
            <v>22.5</v>
          </cell>
        </row>
        <row r="232">
          <cell r="A232">
            <v>464</v>
          </cell>
          <cell r="B232">
            <v>22</v>
          </cell>
        </row>
        <row r="233">
          <cell r="A233">
            <v>466</v>
          </cell>
          <cell r="B233">
            <v>23</v>
          </cell>
        </row>
        <row r="234">
          <cell r="A234">
            <v>468</v>
          </cell>
          <cell r="B234">
            <v>19.5</v>
          </cell>
        </row>
        <row r="235">
          <cell r="A235">
            <v>470</v>
          </cell>
          <cell r="B235">
            <v>25</v>
          </cell>
        </row>
        <row r="236">
          <cell r="A236">
            <v>472</v>
          </cell>
          <cell r="B236">
            <v>24.5</v>
          </cell>
        </row>
        <row r="237">
          <cell r="A237">
            <v>474</v>
          </cell>
          <cell r="B237">
            <v>23</v>
          </cell>
        </row>
        <row r="238">
          <cell r="A238">
            <v>476</v>
          </cell>
          <cell r="B238">
            <v>26.5</v>
          </cell>
        </row>
        <row r="239">
          <cell r="A239">
            <v>478</v>
          </cell>
          <cell r="B239">
            <v>27</v>
          </cell>
        </row>
        <row r="240">
          <cell r="A240">
            <v>480</v>
          </cell>
          <cell r="B240">
            <v>21</v>
          </cell>
        </row>
        <row r="241">
          <cell r="A241">
            <v>482</v>
          </cell>
          <cell r="B241">
            <v>21</v>
          </cell>
        </row>
        <row r="242">
          <cell r="A242">
            <v>484</v>
          </cell>
          <cell r="B242">
            <v>26</v>
          </cell>
        </row>
        <row r="243">
          <cell r="A243">
            <v>486</v>
          </cell>
          <cell r="B243">
            <v>28</v>
          </cell>
        </row>
        <row r="244">
          <cell r="A244">
            <v>488</v>
          </cell>
          <cell r="B244">
            <v>26.5</v>
          </cell>
        </row>
        <row r="245">
          <cell r="A245">
            <v>490</v>
          </cell>
          <cell r="B245">
            <v>20</v>
          </cell>
        </row>
        <row r="246">
          <cell r="A246">
            <v>492</v>
          </cell>
          <cell r="B246">
            <v>20</v>
          </cell>
        </row>
        <row r="247">
          <cell r="A247">
            <v>494</v>
          </cell>
          <cell r="B247">
            <v>29</v>
          </cell>
        </row>
        <row r="248">
          <cell r="A248">
            <v>496</v>
          </cell>
          <cell r="B248">
            <v>25</v>
          </cell>
        </row>
        <row r="249">
          <cell r="A249">
            <v>498</v>
          </cell>
          <cell r="B249">
            <v>18.5</v>
          </cell>
        </row>
        <row r="250">
          <cell r="A250">
            <v>500</v>
          </cell>
          <cell r="B250">
            <v>21</v>
          </cell>
        </row>
        <row r="251">
          <cell r="A251">
            <v>502</v>
          </cell>
          <cell r="B251">
            <v>22.5</v>
          </cell>
        </row>
        <row r="252">
          <cell r="A252">
            <v>504</v>
          </cell>
          <cell r="B252">
            <v>21</v>
          </cell>
        </row>
        <row r="253">
          <cell r="A253">
            <v>506</v>
          </cell>
          <cell r="B253">
            <v>26</v>
          </cell>
        </row>
        <row r="254">
          <cell r="A254">
            <v>508</v>
          </cell>
          <cell r="B254">
            <v>27.5</v>
          </cell>
        </row>
        <row r="255">
          <cell r="A255">
            <v>510</v>
          </cell>
          <cell r="B255">
            <v>27</v>
          </cell>
        </row>
        <row r="256">
          <cell r="A256">
            <v>512</v>
          </cell>
          <cell r="B256">
            <v>18.5</v>
          </cell>
        </row>
        <row r="257">
          <cell r="A257">
            <v>514</v>
          </cell>
          <cell r="B257">
            <v>22.5</v>
          </cell>
        </row>
        <row r="258">
          <cell r="A258">
            <v>516</v>
          </cell>
          <cell r="B258">
            <v>26</v>
          </cell>
        </row>
        <row r="259">
          <cell r="A259">
            <v>518</v>
          </cell>
          <cell r="B259">
            <v>26.5</v>
          </cell>
        </row>
        <row r="260">
          <cell r="A260">
            <v>520</v>
          </cell>
          <cell r="B260">
            <v>20</v>
          </cell>
        </row>
        <row r="261">
          <cell r="A261">
            <v>522</v>
          </cell>
          <cell r="B261">
            <v>24</v>
          </cell>
        </row>
        <row r="262">
          <cell r="A262">
            <v>524</v>
          </cell>
          <cell r="B262">
            <v>31</v>
          </cell>
        </row>
        <row r="263">
          <cell r="A263">
            <v>526</v>
          </cell>
          <cell r="B263">
            <v>21</v>
          </cell>
        </row>
        <row r="264">
          <cell r="A264">
            <v>528</v>
          </cell>
          <cell r="B264">
            <v>24.5</v>
          </cell>
        </row>
        <row r="265">
          <cell r="A265">
            <v>530</v>
          </cell>
          <cell r="B265">
            <v>22.5</v>
          </cell>
        </row>
        <row r="266">
          <cell r="A266">
            <v>532</v>
          </cell>
          <cell r="B266">
            <v>22</v>
          </cell>
        </row>
        <row r="267">
          <cell r="A267">
            <v>534</v>
          </cell>
          <cell r="B267">
            <v>19.5</v>
          </cell>
        </row>
        <row r="268">
          <cell r="A268">
            <v>536</v>
          </cell>
          <cell r="B268">
            <v>23.5</v>
          </cell>
        </row>
        <row r="269">
          <cell r="A269">
            <v>538</v>
          </cell>
          <cell r="B269">
            <v>25</v>
          </cell>
        </row>
        <row r="270">
          <cell r="A270">
            <v>540</v>
          </cell>
          <cell r="B270">
            <v>21</v>
          </cell>
        </row>
        <row r="271">
          <cell r="A271">
            <v>542</v>
          </cell>
          <cell r="B271">
            <v>25</v>
          </cell>
        </row>
        <row r="272">
          <cell r="A272">
            <v>544</v>
          </cell>
          <cell r="B272">
            <v>27</v>
          </cell>
        </row>
        <row r="273">
          <cell r="A273">
            <v>546</v>
          </cell>
          <cell r="B273">
            <v>23</v>
          </cell>
        </row>
        <row r="274">
          <cell r="A274">
            <v>548</v>
          </cell>
          <cell r="B274">
            <v>23</v>
          </cell>
        </row>
        <row r="275">
          <cell r="A275">
            <v>550</v>
          </cell>
          <cell r="B275">
            <v>20.5</v>
          </cell>
        </row>
        <row r="276">
          <cell r="A276">
            <v>552</v>
          </cell>
          <cell r="B276">
            <v>21.5</v>
          </cell>
        </row>
        <row r="277">
          <cell r="A277">
            <v>554</v>
          </cell>
          <cell r="B277">
            <v>27</v>
          </cell>
        </row>
        <row r="278">
          <cell r="A278">
            <v>556</v>
          </cell>
          <cell r="B278">
            <v>29</v>
          </cell>
        </row>
        <row r="279">
          <cell r="A279">
            <v>558</v>
          </cell>
          <cell r="B279">
            <v>21</v>
          </cell>
        </row>
        <row r="280">
          <cell r="A280">
            <v>560</v>
          </cell>
          <cell r="B280">
            <v>21.5</v>
          </cell>
        </row>
        <row r="281">
          <cell r="A281">
            <v>562</v>
          </cell>
          <cell r="B281">
            <v>22</v>
          </cell>
        </row>
        <row r="282">
          <cell r="A282">
            <v>564</v>
          </cell>
          <cell r="B282">
            <v>26</v>
          </cell>
        </row>
        <row r="283">
          <cell r="A283">
            <v>566</v>
          </cell>
          <cell r="B283">
            <v>27</v>
          </cell>
        </row>
        <row r="284">
          <cell r="A284">
            <v>568</v>
          </cell>
          <cell r="B284">
            <v>27.5</v>
          </cell>
        </row>
        <row r="285">
          <cell r="A285">
            <v>570</v>
          </cell>
          <cell r="B285">
            <v>28.5</v>
          </cell>
        </row>
        <row r="286">
          <cell r="A286">
            <v>572</v>
          </cell>
          <cell r="B286">
            <v>27.5</v>
          </cell>
        </row>
        <row r="287">
          <cell r="A287">
            <v>574</v>
          </cell>
          <cell r="B287">
            <v>18.5</v>
          </cell>
        </row>
        <row r="288">
          <cell r="A288">
            <v>576</v>
          </cell>
          <cell r="B288">
            <v>24</v>
          </cell>
        </row>
        <row r="289">
          <cell r="A289">
            <v>578</v>
          </cell>
          <cell r="B289">
            <v>23.5</v>
          </cell>
        </row>
        <row r="290">
          <cell r="A290">
            <v>580</v>
          </cell>
          <cell r="B290">
            <v>23</v>
          </cell>
        </row>
        <row r="291">
          <cell r="A291">
            <v>582</v>
          </cell>
          <cell r="B291">
            <v>26.5</v>
          </cell>
        </row>
        <row r="292">
          <cell r="A292">
            <v>584</v>
          </cell>
          <cell r="B292">
            <v>21.5</v>
          </cell>
        </row>
        <row r="293">
          <cell r="A293">
            <v>586</v>
          </cell>
          <cell r="B293">
            <v>27</v>
          </cell>
        </row>
        <row r="294">
          <cell r="A294">
            <v>588</v>
          </cell>
          <cell r="B294">
            <v>21</v>
          </cell>
        </row>
        <row r="295">
          <cell r="A295">
            <v>590</v>
          </cell>
          <cell r="B295">
            <v>22.5</v>
          </cell>
        </row>
        <row r="296">
          <cell r="A296">
            <v>592</v>
          </cell>
          <cell r="B296">
            <v>26</v>
          </cell>
        </row>
        <row r="297">
          <cell r="A297">
            <v>594</v>
          </cell>
          <cell r="B297">
            <v>21.5</v>
          </cell>
        </row>
        <row r="298">
          <cell r="A298">
            <v>596</v>
          </cell>
          <cell r="B298">
            <v>24</v>
          </cell>
        </row>
        <row r="299">
          <cell r="A299">
            <v>598</v>
          </cell>
          <cell r="B299">
            <v>21</v>
          </cell>
        </row>
        <row r="300">
          <cell r="A300">
            <v>600</v>
          </cell>
          <cell r="B300">
            <v>25.5</v>
          </cell>
        </row>
        <row r="301">
          <cell r="A301">
            <v>602</v>
          </cell>
          <cell r="B301">
            <v>26.5</v>
          </cell>
        </row>
        <row r="302">
          <cell r="A302">
            <v>604</v>
          </cell>
          <cell r="B302">
            <v>22.5</v>
          </cell>
        </row>
        <row r="303">
          <cell r="A303">
            <v>606</v>
          </cell>
          <cell r="B303">
            <v>23.5</v>
          </cell>
        </row>
        <row r="304">
          <cell r="A304">
            <v>608</v>
          </cell>
          <cell r="B304">
            <v>26</v>
          </cell>
        </row>
        <row r="305">
          <cell r="A305">
            <v>610</v>
          </cell>
          <cell r="B305">
            <v>24</v>
          </cell>
        </row>
        <row r="306">
          <cell r="A306">
            <v>612</v>
          </cell>
          <cell r="B306">
            <v>20.5</v>
          </cell>
        </row>
        <row r="307">
          <cell r="A307">
            <v>614</v>
          </cell>
          <cell r="B307">
            <v>26.5</v>
          </cell>
        </row>
        <row r="308">
          <cell r="A308">
            <v>616</v>
          </cell>
          <cell r="B308">
            <v>21.5</v>
          </cell>
        </row>
        <row r="309">
          <cell r="A309">
            <v>618</v>
          </cell>
          <cell r="B309">
            <v>23</v>
          </cell>
        </row>
        <row r="310">
          <cell r="A310">
            <v>620</v>
          </cell>
          <cell r="B310">
            <v>26.5</v>
          </cell>
        </row>
        <row r="311">
          <cell r="A311">
            <v>622</v>
          </cell>
          <cell r="B311">
            <v>24</v>
          </cell>
        </row>
        <row r="312">
          <cell r="A312">
            <v>624</v>
          </cell>
          <cell r="B312">
            <v>26</v>
          </cell>
        </row>
        <row r="313">
          <cell r="A313">
            <v>626</v>
          </cell>
          <cell r="B313">
            <v>26</v>
          </cell>
        </row>
        <row r="314">
          <cell r="A314">
            <v>628</v>
          </cell>
          <cell r="B314">
            <v>23</v>
          </cell>
        </row>
        <row r="315">
          <cell r="A315">
            <v>630</v>
          </cell>
          <cell r="B315">
            <v>21</v>
          </cell>
        </row>
        <row r="316">
          <cell r="A316">
            <v>632</v>
          </cell>
          <cell r="B316">
            <v>21.5</v>
          </cell>
        </row>
        <row r="317">
          <cell r="A317">
            <v>634</v>
          </cell>
          <cell r="B317">
            <v>23.5</v>
          </cell>
        </row>
        <row r="318">
          <cell r="A318">
            <v>636</v>
          </cell>
          <cell r="B318">
            <v>28.5</v>
          </cell>
        </row>
        <row r="319">
          <cell r="A319">
            <v>638</v>
          </cell>
          <cell r="B319">
            <v>28.5</v>
          </cell>
        </row>
        <row r="320">
          <cell r="A320">
            <v>640</v>
          </cell>
          <cell r="B320">
            <v>18</v>
          </cell>
        </row>
        <row r="321">
          <cell r="A321">
            <v>642</v>
          </cell>
          <cell r="B321">
            <v>20</v>
          </cell>
        </row>
        <row r="322">
          <cell r="A322">
            <v>644</v>
          </cell>
          <cell r="B322">
            <v>24</v>
          </cell>
        </row>
        <row r="323">
          <cell r="A323">
            <v>646</v>
          </cell>
          <cell r="B323">
            <v>24.5</v>
          </cell>
        </row>
        <row r="324">
          <cell r="A324">
            <v>648</v>
          </cell>
          <cell r="B324">
            <v>22</v>
          </cell>
        </row>
        <row r="325">
          <cell r="A325">
            <v>650</v>
          </cell>
          <cell r="B325">
            <v>23</v>
          </cell>
        </row>
        <row r="326">
          <cell r="A326">
            <v>652</v>
          </cell>
          <cell r="B326">
            <v>22.5</v>
          </cell>
        </row>
        <row r="327">
          <cell r="A327">
            <v>654</v>
          </cell>
          <cell r="B327">
            <v>21.5</v>
          </cell>
        </row>
        <row r="328">
          <cell r="A328">
            <v>656</v>
          </cell>
          <cell r="B328">
            <v>27.5</v>
          </cell>
        </row>
        <row r="329">
          <cell r="A329">
            <v>658</v>
          </cell>
          <cell r="B329">
            <v>25.5</v>
          </cell>
        </row>
        <row r="330">
          <cell r="A330">
            <v>660</v>
          </cell>
          <cell r="B330">
            <v>20</v>
          </cell>
        </row>
        <row r="331">
          <cell r="A331">
            <v>662</v>
          </cell>
          <cell r="B331">
            <v>24</v>
          </cell>
        </row>
        <row r="332">
          <cell r="A332">
            <v>664</v>
          </cell>
          <cell r="B332">
            <v>21</v>
          </cell>
        </row>
        <row r="333">
          <cell r="A333">
            <v>666</v>
          </cell>
          <cell r="B333">
            <v>24.5</v>
          </cell>
        </row>
        <row r="334">
          <cell r="A334">
            <v>668</v>
          </cell>
          <cell r="B334">
            <v>25.5</v>
          </cell>
        </row>
        <row r="335">
          <cell r="A335">
            <v>670</v>
          </cell>
          <cell r="B335">
            <v>26.5</v>
          </cell>
        </row>
        <row r="336">
          <cell r="A336">
            <v>672</v>
          </cell>
          <cell r="B336">
            <v>16.5</v>
          </cell>
        </row>
        <row r="337">
          <cell r="A337">
            <v>674</v>
          </cell>
          <cell r="B337">
            <v>20.5</v>
          </cell>
        </row>
        <row r="338">
          <cell r="A338">
            <v>676</v>
          </cell>
          <cell r="B338">
            <v>22</v>
          </cell>
        </row>
        <row r="339">
          <cell r="A339">
            <v>678</v>
          </cell>
          <cell r="B339">
            <v>25</v>
          </cell>
        </row>
        <row r="340">
          <cell r="A340">
            <v>680</v>
          </cell>
          <cell r="B340">
            <v>28</v>
          </cell>
        </row>
        <row r="341">
          <cell r="A341">
            <v>682</v>
          </cell>
          <cell r="B341">
            <v>26</v>
          </cell>
        </row>
        <row r="342">
          <cell r="A342">
            <v>684</v>
          </cell>
          <cell r="B342">
            <v>20</v>
          </cell>
        </row>
        <row r="343">
          <cell r="A343">
            <v>686</v>
          </cell>
          <cell r="B343">
            <v>23</v>
          </cell>
        </row>
        <row r="344">
          <cell r="A344">
            <v>688</v>
          </cell>
          <cell r="B344">
            <v>27</v>
          </cell>
        </row>
        <row r="345">
          <cell r="A345">
            <v>690</v>
          </cell>
          <cell r="B345">
            <v>20.5</v>
          </cell>
        </row>
        <row r="346">
          <cell r="A346">
            <v>692</v>
          </cell>
          <cell r="B346">
            <v>18</v>
          </cell>
        </row>
        <row r="347">
          <cell r="A347">
            <v>694</v>
          </cell>
          <cell r="B347">
            <v>24</v>
          </cell>
        </row>
        <row r="348">
          <cell r="A348">
            <v>696</v>
          </cell>
          <cell r="B348">
            <v>19.5</v>
          </cell>
        </row>
        <row r="349">
          <cell r="A349">
            <v>698</v>
          </cell>
          <cell r="B349">
            <v>25.5</v>
          </cell>
        </row>
        <row r="350">
          <cell r="A350">
            <v>700</v>
          </cell>
          <cell r="B350">
            <v>21.5</v>
          </cell>
        </row>
        <row r="351">
          <cell r="A351">
            <v>702</v>
          </cell>
          <cell r="B351">
            <v>25</v>
          </cell>
        </row>
        <row r="352">
          <cell r="A352">
            <v>704</v>
          </cell>
          <cell r="B352">
            <v>21.5</v>
          </cell>
        </row>
        <row r="353">
          <cell r="A353">
            <v>706</v>
          </cell>
          <cell r="B353">
            <v>19.5</v>
          </cell>
        </row>
        <row r="354">
          <cell r="A354">
            <v>708</v>
          </cell>
          <cell r="B354">
            <v>19</v>
          </cell>
        </row>
        <row r="355">
          <cell r="A355">
            <v>710</v>
          </cell>
          <cell r="B355">
            <v>23</v>
          </cell>
        </row>
        <row r="356">
          <cell r="A356">
            <v>712</v>
          </cell>
          <cell r="B356">
            <v>25</v>
          </cell>
        </row>
        <row r="357">
          <cell r="A357">
            <v>714</v>
          </cell>
          <cell r="B357">
            <v>21</v>
          </cell>
        </row>
        <row r="358">
          <cell r="A358">
            <v>716</v>
          </cell>
          <cell r="B358">
            <v>26.5</v>
          </cell>
        </row>
        <row r="359">
          <cell r="A359">
            <v>718</v>
          </cell>
          <cell r="B359">
            <v>25.5</v>
          </cell>
        </row>
        <row r="360">
          <cell r="A360">
            <v>720</v>
          </cell>
          <cell r="B360">
            <v>16</v>
          </cell>
        </row>
        <row r="361">
          <cell r="A361">
            <v>722</v>
          </cell>
          <cell r="B361">
            <v>25.5</v>
          </cell>
        </row>
        <row r="362">
          <cell r="A362">
            <v>724</v>
          </cell>
          <cell r="B362">
            <v>28</v>
          </cell>
        </row>
        <row r="363">
          <cell r="A363">
            <v>726</v>
          </cell>
          <cell r="B363">
            <v>25</v>
          </cell>
        </row>
        <row r="364">
          <cell r="A364">
            <v>728</v>
          </cell>
          <cell r="B364">
            <v>20.5</v>
          </cell>
        </row>
        <row r="365">
          <cell r="A365">
            <v>730</v>
          </cell>
          <cell r="B365">
            <v>25</v>
          </cell>
        </row>
        <row r="366">
          <cell r="A366">
            <v>732</v>
          </cell>
          <cell r="B366">
            <v>24.5</v>
          </cell>
        </row>
        <row r="367">
          <cell r="A367">
            <v>734</v>
          </cell>
          <cell r="B367">
            <v>29</v>
          </cell>
        </row>
        <row r="368">
          <cell r="A368">
            <v>736</v>
          </cell>
          <cell r="B368">
            <v>25</v>
          </cell>
        </row>
        <row r="369">
          <cell r="A369">
            <v>738</v>
          </cell>
          <cell r="B369">
            <v>24</v>
          </cell>
        </row>
        <row r="370">
          <cell r="A370">
            <v>740</v>
          </cell>
          <cell r="B370">
            <v>26.5</v>
          </cell>
        </row>
        <row r="371">
          <cell r="A371">
            <v>742</v>
          </cell>
          <cell r="B371">
            <v>21</v>
          </cell>
        </row>
        <row r="372">
          <cell r="A372">
            <v>744</v>
          </cell>
          <cell r="B372">
            <v>23.5</v>
          </cell>
        </row>
        <row r="373">
          <cell r="A373">
            <v>746</v>
          </cell>
          <cell r="B373">
            <v>28.5</v>
          </cell>
        </row>
        <row r="374">
          <cell r="A374">
            <v>748</v>
          </cell>
          <cell r="B374">
            <v>24.5</v>
          </cell>
        </row>
        <row r="375">
          <cell r="A375">
            <v>750</v>
          </cell>
          <cell r="B375">
            <v>26</v>
          </cell>
        </row>
        <row r="376">
          <cell r="A376">
            <v>752</v>
          </cell>
          <cell r="B376">
            <v>25.5</v>
          </cell>
        </row>
        <row r="377">
          <cell r="A377">
            <v>754</v>
          </cell>
          <cell r="B377">
            <v>27.5</v>
          </cell>
        </row>
        <row r="378">
          <cell r="A378">
            <v>756</v>
          </cell>
          <cell r="B378">
            <v>26</v>
          </cell>
        </row>
        <row r="379">
          <cell r="A379">
            <v>758</v>
          </cell>
          <cell r="B379">
            <v>20</v>
          </cell>
        </row>
        <row r="380">
          <cell r="A380">
            <v>760</v>
          </cell>
          <cell r="B380">
            <v>22.5</v>
          </cell>
        </row>
        <row r="381">
          <cell r="A381">
            <v>762</v>
          </cell>
          <cell r="B381">
            <v>19.5</v>
          </cell>
        </row>
        <row r="382">
          <cell r="A382">
            <v>764</v>
          </cell>
          <cell r="B382">
            <v>24</v>
          </cell>
        </row>
        <row r="383">
          <cell r="A383">
            <v>766</v>
          </cell>
          <cell r="B383">
            <v>28.5</v>
          </cell>
        </row>
        <row r="384">
          <cell r="A384">
            <v>768</v>
          </cell>
          <cell r="B384">
            <v>23</v>
          </cell>
        </row>
        <row r="385">
          <cell r="A385">
            <v>770</v>
          </cell>
          <cell r="B385">
            <v>21.5</v>
          </cell>
        </row>
        <row r="386">
          <cell r="A386">
            <v>772</v>
          </cell>
          <cell r="B386">
            <v>27</v>
          </cell>
        </row>
        <row r="387">
          <cell r="A387">
            <v>774</v>
          </cell>
          <cell r="B387">
            <v>29.5</v>
          </cell>
        </row>
        <row r="388">
          <cell r="A388">
            <v>776</v>
          </cell>
          <cell r="B388">
            <v>20.5</v>
          </cell>
        </row>
        <row r="389">
          <cell r="A389">
            <v>778</v>
          </cell>
          <cell r="B389">
            <v>24</v>
          </cell>
        </row>
        <row r="390">
          <cell r="A390">
            <v>780</v>
          </cell>
          <cell r="B390">
            <v>26.5</v>
          </cell>
        </row>
        <row r="391">
          <cell r="A391">
            <v>782</v>
          </cell>
          <cell r="B391">
            <v>22.5</v>
          </cell>
        </row>
        <row r="392">
          <cell r="A392">
            <v>784</v>
          </cell>
          <cell r="B392">
            <v>24.5</v>
          </cell>
        </row>
        <row r="393">
          <cell r="A393">
            <v>786</v>
          </cell>
          <cell r="B393">
            <v>19</v>
          </cell>
        </row>
        <row r="394">
          <cell r="A394">
            <v>788</v>
          </cell>
          <cell r="B394">
            <v>23.5</v>
          </cell>
        </row>
        <row r="395">
          <cell r="A395">
            <v>790</v>
          </cell>
          <cell r="B395">
            <v>23.5</v>
          </cell>
        </row>
        <row r="396">
          <cell r="A396">
            <v>792</v>
          </cell>
          <cell r="B396">
            <v>22.5</v>
          </cell>
        </row>
        <row r="397">
          <cell r="A397">
            <v>794</v>
          </cell>
          <cell r="B397">
            <v>23</v>
          </cell>
        </row>
        <row r="398">
          <cell r="A398">
            <v>796</v>
          </cell>
          <cell r="B398">
            <v>23</v>
          </cell>
        </row>
        <row r="399">
          <cell r="A399">
            <v>798</v>
          </cell>
          <cell r="B399">
            <v>22.5</v>
          </cell>
        </row>
        <row r="400">
          <cell r="A400">
            <v>800</v>
          </cell>
          <cell r="B400">
            <v>22</v>
          </cell>
        </row>
        <row r="401">
          <cell r="A401">
            <v>802</v>
          </cell>
          <cell r="B401">
            <v>29.5</v>
          </cell>
        </row>
        <row r="402">
          <cell r="A402">
            <v>804</v>
          </cell>
          <cell r="B402">
            <v>22</v>
          </cell>
        </row>
        <row r="403">
          <cell r="A403">
            <v>806</v>
          </cell>
          <cell r="B403">
            <v>23.5</v>
          </cell>
        </row>
        <row r="404">
          <cell r="A404">
            <v>808</v>
          </cell>
          <cell r="B404">
            <v>23</v>
          </cell>
        </row>
        <row r="405">
          <cell r="A405">
            <v>810</v>
          </cell>
          <cell r="B405">
            <v>28</v>
          </cell>
        </row>
        <row r="406">
          <cell r="A406">
            <v>812</v>
          </cell>
          <cell r="B406">
            <v>25.5</v>
          </cell>
        </row>
        <row r="407">
          <cell r="A407">
            <v>814</v>
          </cell>
          <cell r="B407">
            <v>24</v>
          </cell>
        </row>
        <row r="408">
          <cell r="A408">
            <v>816</v>
          </cell>
          <cell r="B408">
            <v>21</v>
          </cell>
        </row>
        <row r="409">
          <cell r="A409">
            <v>818</v>
          </cell>
          <cell r="B409">
            <v>24</v>
          </cell>
        </row>
        <row r="410">
          <cell r="A410">
            <v>820</v>
          </cell>
          <cell r="B410">
            <v>25</v>
          </cell>
        </row>
        <row r="411">
          <cell r="A411">
            <v>822</v>
          </cell>
          <cell r="B411">
            <v>24</v>
          </cell>
        </row>
        <row r="412">
          <cell r="A412">
            <v>824</v>
          </cell>
          <cell r="B412">
            <v>21</v>
          </cell>
        </row>
        <row r="413">
          <cell r="A413">
            <v>826</v>
          </cell>
          <cell r="B413">
            <v>17</v>
          </cell>
        </row>
        <row r="414">
          <cell r="A414">
            <v>828</v>
          </cell>
          <cell r="B414">
            <v>20</v>
          </cell>
        </row>
        <row r="415">
          <cell r="A415">
            <v>830</v>
          </cell>
          <cell r="B415">
            <v>19.5</v>
          </cell>
        </row>
        <row r="416">
          <cell r="A416">
            <v>832</v>
          </cell>
          <cell r="B416">
            <v>19.5</v>
          </cell>
        </row>
        <row r="417">
          <cell r="A417">
            <v>834</v>
          </cell>
          <cell r="B417">
            <v>29</v>
          </cell>
        </row>
        <row r="418">
          <cell r="A418">
            <v>836</v>
          </cell>
          <cell r="B418">
            <v>27</v>
          </cell>
        </row>
        <row r="419">
          <cell r="A419">
            <v>838</v>
          </cell>
          <cell r="B419">
            <v>22.5</v>
          </cell>
        </row>
        <row r="420">
          <cell r="A420">
            <v>840</v>
          </cell>
          <cell r="B420">
            <v>26.5</v>
          </cell>
        </row>
        <row r="421">
          <cell r="A421">
            <v>842</v>
          </cell>
          <cell r="B421">
            <v>26</v>
          </cell>
        </row>
        <row r="422">
          <cell r="A422">
            <v>844</v>
          </cell>
          <cell r="B422">
            <v>26.5</v>
          </cell>
        </row>
        <row r="423">
          <cell r="A423">
            <v>846</v>
          </cell>
          <cell r="B423">
            <v>22.5</v>
          </cell>
        </row>
        <row r="424">
          <cell r="A424">
            <v>848</v>
          </cell>
          <cell r="B424">
            <v>19.5</v>
          </cell>
        </row>
        <row r="425">
          <cell r="A425">
            <v>850</v>
          </cell>
          <cell r="B425">
            <v>21</v>
          </cell>
        </row>
        <row r="426">
          <cell r="A426">
            <v>852</v>
          </cell>
          <cell r="B426">
            <v>23.5</v>
          </cell>
        </row>
        <row r="427">
          <cell r="A427">
            <v>854</v>
          </cell>
          <cell r="B427">
            <v>21</v>
          </cell>
        </row>
        <row r="428">
          <cell r="A428">
            <v>856</v>
          </cell>
          <cell r="B428">
            <v>9.5</v>
          </cell>
        </row>
        <row r="429">
          <cell r="A429">
            <v>858</v>
          </cell>
          <cell r="B429">
            <v>15</v>
          </cell>
        </row>
        <row r="430">
          <cell r="A430">
            <v>860</v>
          </cell>
          <cell r="B430">
            <v>25.5</v>
          </cell>
        </row>
        <row r="431">
          <cell r="A431">
            <v>862</v>
          </cell>
          <cell r="B431">
            <v>32.5</v>
          </cell>
        </row>
        <row r="432">
          <cell r="A432">
            <v>864</v>
          </cell>
          <cell r="B432">
            <v>27.5</v>
          </cell>
        </row>
        <row r="433">
          <cell r="A433">
            <v>866</v>
          </cell>
          <cell r="B433">
            <v>19</v>
          </cell>
        </row>
        <row r="434">
          <cell r="A434">
            <v>868</v>
          </cell>
          <cell r="B434">
            <v>17</v>
          </cell>
        </row>
        <row r="435">
          <cell r="A435">
            <v>870</v>
          </cell>
          <cell r="B435">
            <v>22.5</v>
          </cell>
        </row>
        <row r="436">
          <cell r="A436">
            <v>872</v>
          </cell>
          <cell r="B436">
            <v>23.5</v>
          </cell>
        </row>
        <row r="437">
          <cell r="A437">
            <v>874</v>
          </cell>
          <cell r="B437">
            <v>25</v>
          </cell>
        </row>
        <row r="438">
          <cell r="A438">
            <v>876</v>
          </cell>
          <cell r="B438">
            <v>13.5</v>
          </cell>
        </row>
        <row r="439">
          <cell r="A439">
            <v>878</v>
          </cell>
          <cell r="B439">
            <v>13</v>
          </cell>
        </row>
        <row r="440">
          <cell r="A440">
            <v>880</v>
          </cell>
          <cell r="B440">
            <v>23</v>
          </cell>
        </row>
        <row r="441">
          <cell r="A441">
            <v>882</v>
          </cell>
          <cell r="B441">
            <v>24.5</v>
          </cell>
        </row>
        <row r="442">
          <cell r="A442">
            <v>884</v>
          </cell>
          <cell r="B442">
            <v>22</v>
          </cell>
        </row>
        <row r="443">
          <cell r="A443">
            <v>886</v>
          </cell>
          <cell r="B443">
            <v>23.5</v>
          </cell>
        </row>
        <row r="444">
          <cell r="A444">
            <v>888</v>
          </cell>
          <cell r="B444">
            <v>17</v>
          </cell>
        </row>
        <row r="445">
          <cell r="A445">
            <v>890</v>
          </cell>
          <cell r="B445">
            <v>15.5</v>
          </cell>
        </row>
        <row r="446">
          <cell r="A446">
            <v>892</v>
          </cell>
          <cell r="B446">
            <v>24</v>
          </cell>
        </row>
        <row r="447">
          <cell r="A447">
            <v>894</v>
          </cell>
          <cell r="B447">
            <v>23.5</v>
          </cell>
        </row>
        <row r="448">
          <cell r="A448">
            <v>896</v>
          </cell>
          <cell r="B448">
            <v>21.5</v>
          </cell>
        </row>
        <row r="449">
          <cell r="A449">
            <v>898</v>
          </cell>
          <cell r="B449">
            <v>19.5</v>
          </cell>
        </row>
        <row r="450">
          <cell r="A450">
            <v>900</v>
          </cell>
          <cell r="B450">
            <v>23</v>
          </cell>
        </row>
        <row r="451">
          <cell r="A451">
            <v>902</v>
          </cell>
          <cell r="B451">
            <v>24</v>
          </cell>
        </row>
        <row r="452">
          <cell r="A452">
            <v>904</v>
          </cell>
          <cell r="B452">
            <v>18</v>
          </cell>
        </row>
        <row r="453">
          <cell r="A453">
            <v>906</v>
          </cell>
          <cell r="B453">
            <v>24</v>
          </cell>
        </row>
        <row r="454">
          <cell r="A454">
            <v>908</v>
          </cell>
          <cell r="B454">
            <v>24.5</v>
          </cell>
        </row>
        <row r="455">
          <cell r="A455">
            <v>910</v>
          </cell>
          <cell r="B455">
            <v>26</v>
          </cell>
        </row>
        <row r="456">
          <cell r="A456">
            <v>912</v>
          </cell>
          <cell r="B456">
            <v>22</v>
          </cell>
        </row>
        <row r="457">
          <cell r="A457">
            <v>914</v>
          </cell>
          <cell r="B457">
            <v>25.5</v>
          </cell>
        </row>
        <row r="458">
          <cell r="A458">
            <v>916</v>
          </cell>
          <cell r="B458">
            <v>21</v>
          </cell>
        </row>
        <row r="459">
          <cell r="A459">
            <v>918</v>
          </cell>
          <cell r="B459">
            <v>23.5</v>
          </cell>
        </row>
        <row r="460">
          <cell r="A460">
            <v>920</v>
          </cell>
          <cell r="B460">
            <v>23</v>
          </cell>
        </row>
        <row r="461">
          <cell r="A461">
            <v>922</v>
          </cell>
          <cell r="B461">
            <v>22</v>
          </cell>
        </row>
        <row r="462">
          <cell r="A462">
            <v>924</v>
          </cell>
          <cell r="B462">
            <v>21</v>
          </cell>
        </row>
        <row r="463">
          <cell r="A463">
            <v>926</v>
          </cell>
          <cell r="B463">
            <v>24.5</v>
          </cell>
        </row>
        <row r="464">
          <cell r="A464">
            <v>928</v>
          </cell>
          <cell r="B464">
            <v>23.5</v>
          </cell>
        </row>
        <row r="465">
          <cell r="A465">
            <v>930</v>
          </cell>
          <cell r="B465">
            <v>21</v>
          </cell>
        </row>
        <row r="466">
          <cell r="A466">
            <v>932</v>
          </cell>
          <cell r="B466">
            <v>25.5</v>
          </cell>
        </row>
        <row r="467">
          <cell r="A467">
            <v>934</v>
          </cell>
          <cell r="B467">
            <v>25</v>
          </cell>
        </row>
        <row r="468">
          <cell r="A468">
            <v>936</v>
          </cell>
          <cell r="B468">
            <v>21.5</v>
          </cell>
        </row>
        <row r="469">
          <cell r="A469">
            <v>938</v>
          </cell>
          <cell r="B469">
            <v>20</v>
          </cell>
        </row>
        <row r="470">
          <cell r="A470">
            <v>940</v>
          </cell>
          <cell r="B470">
            <v>19</v>
          </cell>
        </row>
        <row r="471">
          <cell r="A471">
            <v>942</v>
          </cell>
          <cell r="B471">
            <v>27.5</v>
          </cell>
        </row>
        <row r="472">
          <cell r="A472">
            <v>944</v>
          </cell>
          <cell r="B472">
            <v>28</v>
          </cell>
        </row>
        <row r="473">
          <cell r="A473">
            <v>946</v>
          </cell>
          <cell r="B473">
            <v>21.5</v>
          </cell>
        </row>
        <row r="474">
          <cell r="A474">
            <v>948</v>
          </cell>
          <cell r="B474">
            <v>23</v>
          </cell>
        </row>
        <row r="475">
          <cell r="A475">
            <v>950</v>
          </cell>
          <cell r="B475">
            <v>21</v>
          </cell>
        </row>
        <row r="476">
          <cell r="A476">
            <v>952</v>
          </cell>
          <cell r="B476">
            <v>23</v>
          </cell>
        </row>
        <row r="477">
          <cell r="A477">
            <v>954</v>
          </cell>
          <cell r="B477">
            <v>26</v>
          </cell>
        </row>
        <row r="478">
          <cell r="A478">
            <v>956</v>
          </cell>
          <cell r="B478">
            <v>22.5</v>
          </cell>
        </row>
        <row r="479">
          <cell r="A479">
            <v>958</v>
          </cell>
          <cell r="B479">
            <v>19</v>
          </cell>
        </row>
        <row r="480">
          <cell r="A480">
            <v>960</v>
          </cell>
          <cell r="B480">
            <v>20</v>
          </cell>
        </row>
        <row r="481">
          <cell r="A481">
            <v>962</v>
          </cell>
          <cell r="B481">
            <v>23</v>
          </cell>
        </row>
        <row r="482">
          <cell r="A482">
            <v>964</v>
          </cell>
          <cell r="B482">
            <v>25.5</v>
          </cell>
        </row>
        <row r="483">
          <cell r="A483">
            <v>966</v>
          </cell>
          <cell r="B483">
            <v>30</v>
          </cell>
        </row>
        <row r="484">
          <cell r="A484">
            <v>968</v>
          </cell>
          <cell r="B484">
            <v>29.5</v>
          </cell>
        </row>
        <row r="485">
          <cell r="A485">
            <v>970</v>
          </cell>
          <cell r="B485">
            <v>31</v>
          </cell>
        </row>
        <row r="486">
          <cell r="A486">
            <v>972</v>
          </cell>
          <cell r="B486">
            <v>23.5</v>
          </cell>
        </row>
        <row r="487">
          <cell r="A487">
            <v>974</v>
          </cell>
          <cell r="B487">
            <v>26.5</v>
          </cell>
        </row>
        <row r="488">
          <cell r="A488">
            <v>976</v>
          </cell>
          <cell r="B488">
            <v>24</v>
          </cell>
        </row>
        <row r="489">
          <cell r="A489">
            <v>978</v>
          </cell>
          <cell r="B489">
            <v>27</v>
          </cell>
        </row>
        <row r="490">
          <cell r="A490">
            <v>980</v>
          </cell>
          <cell r="B490">
            <v>27.5</v>
          </cell>
        </row>
        <row r="491">
          <cell r="A491">
            <v>982</v>
          </cell>
          <cell r="B491">
            <v>23</v>
          </cell>
        </row>
        <row r="492">
          <cell r="A492">
            <v>984</v>
          </cell>
          <cell r="B492">
            <v>21.5</v>
          </cell>
        </row>
        <row r="493">
          <cell r="A493">
            <v>986</v>
          </cell>
          <cell r="B493">
            <v>24.5</v>
          </cell>
        </row>
        <row r="494">
          <cell r="A494">
            <v>988</v>
          </cell>
          <cell r="B494">
            <v>20.5</v>
          </cell>
        </row>
        <row r="495">
          <cell r="A495">
            <v>990</v>
          </cell>
          <cell r="B495">
            <v>18</v>
          </cell>
        </row>
        <row r="496">
          <cell r="A496">
            <v>992</v>
          </cell>
          <cell r="B496">
            <v>27</v>
          </cell>
        </row>
        <row r="497">
          <cell r="A497">
            <v>994</v>
          </cell>
          <cell r="B497">
            <v>28</v>
          </cell>
        </row>
        <row r="498">
          <cell r="A498">
            <v>996</v>
          </cell>
          <cell r="B498">
            <v>29</v>
          </cell>
        </row>
        <row r="499">
          <cell r="A499">
            <v>998</v>
          </cell>
          <cell r="B499">
            <v>30</v>
          </cell>
        </row>
        <row r="500">
          <cell r="A500">
            <v>1000</v>
          </cell>
          <cell r="B500">
            <v>23</v>
          </cell>
        </row>
        <row r="501">
          <cell r="B501">
            <v>23</v>
          </cell>
        </row>
        <row r="502">
          <cell r="B502">
            <v>23.5</v>
          </cell>
        </row>
        <row r="503">
          <cell r="B503">
            <v>27</v>
          </cell>
        </row>
        <row r="504">
          <cell r="B504">
            <v>21.5</v>
          </cell>
        </row>
        <row r="505">
          <cell r="B505">
            <v>17.5</v>
          </cell>
        </row>
        <row r="506">
          <cell r="B506">
            <v>17.5</v>
          </cell>
        </row>
        <row r="507">
          <cell r="B507">
            <v>16</v>
          </cell>
        </row>
        <row r="508">
          <cell r="B508">
            <v>21.5</v>
          </cell>
        </row>
        <row r="509">
          <cell r="B509">
            <v>16.5</v>
          </cell>
        </row>
        <row r="510">
          <cell r="B510">
            <v>24</v>
          </cell>
        </row>
        <row r="511">
          <cell r="B511">
            <v>23.5</v>
          </cell>
        </row>
        <row r="512">
          <cell r="B512">
            <v>20.5</v>
          </cell>
        </row>
        <row r="513">
          <cell r="B513">
            <v>28</v>
          </cell>
        </row>
        <row r="514">
          <cell r="B514">
            <v>24.5</v>
          </cell>
        </row>
        <row r="515">
          <cell r="B515">
            <v>29.5</v>
          </cell>
        </row>
        <row r="516">
          <cell r="B516">
            <v>23.5</v>
          </cell>
        </row>
        <row r="517">
          <cell r="B517">
            <v>15</v>
          </cell>
        </row>
        <row r="518">
          <cell r="B518">
            <v>18.5</v>
          </cell>
        </row>
        <row r="519">
          <cell r="B519">
            <v>24.5</v>
          </cell>
        </row>
        <row r="520">
          <cell r="B520">
            <v>24</v>
          </cell>
        </row>
        <row r="521">
          <cell r="B521">
            <v>23.5</v>
          </cell>
        </row>
        <row r="522">
          <cell r="B522">
            <v>23</v>
          </cell>
        </row>
        <row r="523">
          <cell r="B523">
            <v>14</v>
          </cell>
        </row>
        <row r="524">
          <cell r="B524">
            <v>16</v>
          </cell>
        </row>
        <row r="525">
          <cell r="B525">
            <v>14</v>
          </cell>
        </row>
        <row r="526">
          <cell r="B526">
            <v>14.5</v>
          </cell>
        </row>
        <row r="527">
          <cell r="B527">
            <v>28</v>
          </cell>
        </row>
        <row r="528">
          <cell r="B528">
            <v>24.5</v>
          </cell>
        </row>
        <row r="529">
          <cell r="B529">
            <v>28</v>
          </cell>
        </row>
        <row r="530">
          <cell r="B530">
            <v>18</v>
          </cell>
        </row>
        <row r="531">
          <cell r="B531">
            <v>17.5</v>
          </cell>
        </row>
        <row r="532">
          <cell r="B532">
            <v>23</v>
          </cell>
        </row>
        <row r="533">
          <cell r="B533">
            <v>22</v>
          </cell>
        </row>
        <row r="534">
          <cell r="B534">
            <v>19.5</v>
          </cell>
        </row>
        <row r="535">
          <cell r="B535">
            <v>18.5</v>
          </cell>
        </row>
        <row r="536">
          <cell r="B536">
            <v>20</v>
          </cell>
        </row>
        <row r="537">
          <cell r="B537">
            <v>21.5</v>
          </cell>
        </row>
        <row r="538">
          <cell r="B538">
            <v>16</v>
          </cell>
        </row>
        <row r="539">
          <cell r="B539">
            <v>18</v>
          </cell>
        </row>
        <row r="540">
          <cell r="B540">
            <v>24</v>
          </cell>
        </row>
        <row r="541">
          <cell r="B541">
            <v>26.5</v>
          </cell>
        </row>
        <row r="542">
          <cell r="B542">
            <v>22.5</v>
          </cell>
        </row>
        <row r="543">
          <cell r="B543">
            <v>23</v>
          </cell>
        </row>
        <row r="544">
          <cell r="B544">
            <v>21.5</v>
          </cell>
        </row>
        <row r="545">
          <cell r="B545">
            <v>17</v>
          </cell>
        </row>
        <row r="546">
          <cell r="B546">
            <v>22</v>
          </cell>
        </row>
        <row r="547">
          <cell r="B547">
            <v>27</v>
          </cell>
        </row>
        <row r="548">
          <cell r="B548">
            <v>26.5</v>
          </cell>
        </row>
        <row r="549">
          <cell r="B549">
            <v>21.5</v>
          </cell>
        </row>
        <row r="550">
          <cell r="B550">
            <v>20</v>
          </cell>
        </row>
        <row r="551">
          <cell r="B551">
            <v>20.5</v>
          </cell>
        </row>
        <row r="552">
          <cell r="B552">
            <v>23</v>
          </cell>
        </row>
        <row r="553">
          <cell r="B553">
            <v>26</v>
          </cell>
        </row>
        <row r="554">
          <cell r="B554">
            <v>20.5</v>
          </cell>
        </row>
        <row r="555">
          <cell r="B555">
            <v>26</v>
          </cell>
        </row>
        <row r="556">
          <cell r="B556">
            <v>24</v>
          </cell>
        </row>
        <row r="557">
          <cell r="B557">
            <v>21</v>
          </cell>
        </row>
        <row r="558">
          <cell r="B558">
            <v>27.5</v>
          </cell>
        </row>
        <row r="559">
          <cell r="B559">
            <v>25.5</v>
          </cell>
        </row>
        <row r="560">
          <cell r="B560">
            <v>17.5</v>
          </cell>
        </row>
        <row r="561">
          <cell r="B561">
            <v>24</v>
          </cell>
        </row>
        <row r="562">
          <cell r="B562">
            <v>21.5</v>
          </cell>
        </row>
        <row r="563">
          <cell r="B563">
            <v>15.5</v>
          </cell>
        </row>
        <row r="564">
          <cell r="B564">
            <v>27</v>
          </cell>
        </row>
        <row r="565">
          <cell r="B565">
            <v>28</v>
          </cell>
        </row>
        <row r="566">
          <cell r="B566">
            <v>22.5</v>
          </cell>
        </row>
        <row r="567">
          <cell r="B567">
            <v>17.5</v>
          </cell>
        </row>
        <row r="568">
          <cell r="B568">
            <v>20</v>
          </cell>
        </row>
        <row r="569">
          <cell r="B569">
            <v>21</v>
          </cell>
        </row>
        <row r="570">
          <cell r="B570">
            <v>12.5</v>
          </cell>
        </row>
        <row r="571">
          <cell r="B571">
            <v>16</v>
          </cell>
        </row>
        <row r="572">
          <cell r="B572">
            <v>21</v>
          </cell>
        </row>
        <row r="573">
          <cell r="B573">
            <v>28.5</v>
          </cell>
        </row>
        <row r="574">
          <cell r="B574">
            <v>23</v>
          </cell>
        </row>
        <row r="575">
          <cell r="B575">
            <v>25.5</v>
          </cell>
        </row>
        <row r="576">
          <cell r="B576">
            <v>23</v>
          </cell>
        </row>
        <row r="577">
          <cell r="B577">
            <v>23</v>
          </cell>
        </row>
        <row r="578">
          <cell r="B578">
            <v>23</v>
          </cell>
        </row>
        <row r="579">
          <cell r="B579">
            <v>22</v>
          </cell>
        </row>
        <row r="580">
          <cell r="B580">
            <v>20</v>
          </cell>
        </row>
        <row r="581">
          <cell r="B581">
            <v>22</v>
          </cell>
        </row>
        <row r="582">
          <cell r="B582">
            <v>24.5</v>
          </cell>
        </row>
        <row r="583">
          <cell r="B583">
            <v>25.5</v>
          </cell>
        </row>
        <row r="584">
          <cell r="B584">
            <v>26.5</v>
          </cell>
        </row>
        <row r="585">
          <cell r="B585">
            <v>21</v>
          </cell>
        </row>
        <row r="586">
          <cell r="B586">
            <v>22.5</v>
          </cell>
        </row>
        <row r="587">
          <cell r="B587">
            <v>13</v>
          </cell>
        </row>
        <row r="588">
          <cell r="B588">
            <v>13</v>
          </cell>
        </row>
        <row r="589">
          <cell r="B589">
            <v>24.5</v>
          </cell>
        </row>
        <row r="590">
          <cell r="B590">
            <v>27.5</v>
          </cell>
        </row>
        <row r="591">
          <cell r="B591">
            <v>23.5</v>
          </cell>
        </row>
        <row r="592">
          <cell r="B592">
            <v>15</v>
          </cell>
        </row>
        <row r="593">
          <cell r="B593">
            <v>16.5</v>
          </cell>
        </row>
        <row r="594">
          <cell r="B594">
            <v>10.5</v>
          </cell>
        </row>
        <row r="595">
          <cell r="B595">
            <v>25.5</v>
          </cell>
        </row>
        <row r="596">
          <cell r="B596">
            <v>22.5</v>
          </cell>
        </row>
        <row r="597">
          <cell r="B597">
            <v>26.5</v>
          </cell>
        </row>
        <row r="598">
          <cell r="B598">
            <v>21</v>
          </cell>
        </row>
        <row r="599">
          <cell r="B599">
            <v>20</v>
          </cell>
        </row>
        <row r="600">
          <cell r="B600">
            <v>22.5</v>
          </cell>
        </row>
        <row r="601">
          <cell r="B601">
            <v>21</v>
          </cell>
        </row>
        <row r="602">
          <cell r="B602">
            <v>19</v>
          </cell>
        </row>
        <row r="603">
          <cell r="B603">
            <v>22</v>
          </cell>
        </row>
        <row r="604">
          <cell r="B604">
            <v>16.5</v>
          </cell>
        </row>
        <row r="605">
          <cell r="B605">
            <v>18.5</v>
          </cell>
        </row>
        <row r="606">
          <cell r="B606">
            <v>14.5</v>
          </cell>
        </row>
        <row r="607">
          <cell r="B607">
            <v>18</v>
          </cell>
        </row>
        <row r="608">
          <cell r="B608">
            <v>29</v>
          </cell>
        </row>
        <row r="609">
          <cell r="B609">
            <v>28</v>
          </cell>
        </row>
        <row r="610">
          <cell r="B610">
            <v>18.5</v>
          </cell>
        </row>
        <row r="611">
          <cell r="B611">
            <v>19.5</v>
          </cell>
        </row>
        <row r="612">
          <cell r="B612">
            <v>25.5</v>
          </cell>
        </row>
        <row r="613">
          <cell r="B613">
            <v>26</v>
          </cell>
        </row>
        <row r="614">
          <cell r="B614">
            <v>19</v>
          </cell>
        </row>
        <row r="615">
          <cell r="B615">
            <v>18</v>
          </cell>
        </row>
        <row r="616">
          <cell r="B616">
            <v>20.5</v>
          </cell>
        </row>
        <row r="617">
          <cell r="B617">
            <v>21.5</v>
          </cell>
        </row>
        <row r="618">
          <cell r="B618">
            <v>13.5</v>
          </cell>
        </row>
        <row r="619">
          <cell r="B619">
            <v>8.5</v>
          </cell>
        </row>
        <row r="620">
          <cell r="B620">
            <v>21</v>
          </cell>
        </row>
        <row r="621">
          <cell r="B621">
            <v>24</v>
          </cell>
        </row>
        <row r="622">
          <cell r="B622">
            <v>23.5</v>
          </cell>
        </row>
        <row r="623">
          <cell r="B623">
            <v>13</v>
          </cell>
        </row>
        <row r="624">
          <cell r="B624">
            <v>13.5</v>
          </cell>
        </row>
        <row r="625">
          <cell r="B625">
            <v>21.5</v>
          </cell>
        </row>
        <row r="626">
          <cell r="B626">
            <v>22</v>
          </cell>
        </row>
        <row r="627">
          <cell r="B627">
            <v>19</v>
          </cell>
        </row>
        <row r="628">
          <cell r="B628">
            <v>23.5</v>
          </cell>
        </row>
        <row r="629">
          <cell r="B629">
            <v>21</v>
          </cell>
        </row>
        <row r="630">
          <cell r="B630">
            <v>22</v>
          </cell>
        </row>
        <row r="631">
          <cell r="B631">
            <v>26</v>
          </cell>
        </row>
        <row r="632">
          <cell r="B632">
            <v>23.5</v>
          </cell>
        </row>
        <row r="633">
          <cell r="B633">
            <v>11.5</v>
          </cell>
        </row>
        <row r="634">
          <cell r="B634">
            <v>19</v>
          </cell>
        </row>
        <row r="635">
          <cell r="B635">
            <v>20</v>
          </cell>
        </row>
        <row r="636">
          <cell r="B636">
            <v>27</v>
          </cell>
        </row>
        <row r="637">
          <cell r="B637">
            <v>20</v>
          </cell>
        </row>
        <row r="638">
          <cell r="B638">
            <v>13.5</v>
          </cell>
        </row>
        <row r="639">
          <cell r="B639">
            <v>18</v>
          </cell>
        </row>
        <row r="640">
          <cell r="B640">
            <v>19.5</v>
          </cell>
        </row>
        <row r="641">
          <cell r="B641">
            <v>22.5</v>
          </cell>
        </row>
        <row r="642">
          <cell r="B642">
            <v>26.5</v>
          </cell>
        </row>
        <row r="643">
          <cell r="B643">
            <v>21</v>
          </cell>
        </row>
        <row r="644">
          <cell r="B644">
            <v>21.5</v>
          </cell>
        </row>
        <row r="645">
          <cell r="B645">
            <v>20</v>
          </cell>
        </row>
        <row r="646">
          <cell r="B646">
            <v>26</v>
          </cell>
        </row>
        <row r="647">
          <cell r="B647">
            <v>19</v>
          </cell>
        </row>
        <row r="648">
          <cell r="B648">
            <v>19.5</v>
          </cell>
        </row>
        <row r="649">
          <cell r="B649">
            <v>21</v>
          </cell>
        </row>
        <row r="650">
          <cell r="B650">
            <v>22.5</v>
          </cell>
        </row>
        <row r="651">
          <cell r="B651">
            <v>15</v>
          </cell>
        </row>
        <row r="652">
          <cell r="B652">
            <v>12.5</v>
          </cell>
        </row>
        <row r="653">
          <cell r="B653">
            <v>18</v>
          </cell>
        </row>
        <row r="654">
          <cell r="B654">
            <v>24.5</v>
          </cell>
        </row>
        <row r="655">
          <cell r="B655">
            <v>23</v>
          </cell>
        </row>
        <row r="656">
          <cell r="B656">
            <v>21</v>
          </cell>
        </row>
        <row r="657">
          <cell r="B657">
            <v>17.5</v>
          </cell>
        </row>
        <row r="658">
          <cell r="B658">
            <v>19.5</v>
          </cell>
        </row>
        <row r="659">
          <cell r="B659">
            <v>25</v>
          </cell>
        </row>
        <row r="660">
          <cell r="B660">
            <v>27.5</v>
          </cell>
        </row>
        <row r="661">
          <cell r="B661">
            <v>23.5</v>
          </cell>
        </row>
        <row r="662">
          <cell r="B662">
            <v>20.5</v>
          </cell>
        </row>
        <row r="663">
          <cell r="B663">
            <v>17</v>
          </cell>
        </row>
        <row r="664">
          <cell r="B664">
            <v>20</v>
          </cell>
        </row>
        <row r="665">
          <cell r="B665">
            <v>25.5</v>
          </cell>
        </row>
        <row r="666">
          <cell r="B666">
            <v>28.5</v>
          </cell>
        </row>
        <row r="667">
          <cell r="B667">
            <v>29.5</v>
          </cell>
        </row>
        <row r="668">
          <cell r="B668">
            <v>14</v>
          </cell>
        </row>
        <row r="669">
          <cell r="B669">
            <v>16</v>
          </cell>
        </row>
        <row r="670">
          <cell r="B670">
            <v>22</v>
          </cell>
        </row>
        <row r="671">
          <cell r="B671">
            <v>24</v>
          </cell>
        </row>
        <row r="672">
          <cell r="B672">
            <v>22</v>
          </cell>
        </row>
        <row r="673">
          <cell r="B673">
            <v>19</v>
          </cell>
        </row>
        <row r="674">
          <cell r="B674">
            <v>25.5</v>
          </cell>
        </row>
        <row r="675">
          <cell r="B675">
            <v>20</v>
          </cell>
        </row>
        <row r="676">
          <cell r="B676">
            <v>22.5</v>
          </cell>
        </row>
        <row r="677">
          <cell r="B677">
            <v>21.5</v>
          </cell>
        </row>
        <row r="678">
          <cell r="B678">
            <v>16</v>
          </cell>
        </row>
        <row r="679">
          <cell r="B679">
            <v>23.5</v>
          </cell>
        </row>
        <row r="680">
          <cell r="B680">
            <v>28</v>
          </cell>
        </row>
        <row r="681">
          <cell r="B681">
            <v>16.5</v>
          </cell>
        </row>
        <row r="682">
          <cell r="B682">
            <v>19</v>
          </cell>
        </row>
        <row r="683">
          <cell r="B683">
            <v>26</v>
          </cell>
        </row>
        <row r="684">
          <cell r="B684">
            <v>20.5</v>
          </cell>
        </row>
        <row r="685">
          <cell r="B685">
            <v>27</v>
          </cell>
        </row>
        <row r="686">
          <cell r="B686">
            <v>20</v>
          </cell>
        </row>
        <row r="687">
          <cell r="B687">
            <v>15.5</v>
          </cell>
        </row>
        <row r="688">
          <cell r="B688">
            <v>15.5</v>
          </cell>
        </row>
        <row r="689">
          <cell r="B689">
            <v>20.5</v>
          </cell>
        </row>
        <row r="690">
          <cell r="B690">
            <v>15</v>
          </cell>
        </row>
        <row r="691">
          <cell r="B691">
            <v>18.5</v>
          </cell>
        </row>
        <row r="692">
          <cell r="B692">
            <v>24</v>
          </cell>
        </row>
        <row r="693">
          <cell r="B693">
            <v>23</v>
          </cell>
        </row>
        <row r="694">
          <cell r="B694">
            <v>27.5</v>
          </cell>
        </row>
        <row r="695">
          <cell r="B695">
            <v>26</v>
          </cell>
        </row>
        <row r="696">
          <cell r="B696">
            <v>18.5</v>
          </cell>
        </row>
        <row r="697">
          <cell r="B697">
            <v>22.5</v>
          </cell>
        </row>
        <row r="698">
          <cell r="B698">
            <v>27.5</v>
          </cell>
        </row>
        <row r="699">
          <cell r="B699">
            <v>32.5</v>
          </cell>
        </row>
        <row r="700">
          <cell r="B700">
            <v>28</v>
          </cell>
        </row>
        <row r="701">
          <cell r="B701">
            <v>26.5</v>
          </cell>
        </row>
        <row r="702">
          <cell r="B702">
            <v>23.5</v>
          </cell>
        </row>
        <row r="703">
          <cell r="B703">
            <v>15.5</v>
          </cell>
        </row>
        <row r="704">
          <cell r="B704">
            <v>26</v>
          </cell>
        </row>
        <row r="705">
          <cell r="B705">
            <v>28.5</v>
          </cell>
        </row>
        <row r="706">
          <cell r="B706">
            <v>22.5</v>
          </cell>
        </row>
        <row r="707">
          <cell r="B707">
            <v>21</v>
          </cell>
        </row>
        <row r="708">
          <cell r="B708">
            <v>15.5</v>
          </cell>
        </row>
        <row r="709">
          <cell r="B709">
            <v>18</v>
          </cell>
        </row>
        <row r="710">
          <cell r="B710">
            <v>20</v>
          </cell>
        </row>
        <row r="711">
          <cell r="B711">
            <v>19</v>
          </cell>
        </row>
        <row r="712">
          <cell r="B712">
            <v>20.5</v>
          </cell>
        </row>
        <row r="713">
          <cell r="B713">
            <v>26</v>
          </cell>
        </row>
        <row r="714">
          <cell r="B714">
            <v>22.5</v>
          </cell>
        </row>
        <row r="715">
          <cell r="B715">
            <v>23</v>
          </cell>
        </row>
        <row r="716">
          <cell r="B716">
            <v>17</v>
          </cell>
        </row>
        <row r="717">
          <cell r="B717">
            <v>21.5</v>
          </cell>
        </row>
        <row r="718">
          <cell r="B718">
            <v>20.5</v>
          </cell>
        </row>
        <row r="719">
          <cell r="B719">
            <v>23</v>
          </cell>
        </row>
        <row r="720">
          <cell r="B720">
            <v>24</v>
          </cell>
        </row>
        <row r="721">
          <cell r="B721">
            <v>19.5</v>
          </cell>
        </row>
        <row r="722">
          <cell r="B722">
            <v>14</v>
          </cell>
        </row>
        <row r="723">
          <cell r="B723">
            <v>21</v>
          </cell>
        </row>
        <row r="724">
          <cell r="B724">
            <v>17.5</v>
          </cell>
        </row>
        <row r="725">
          <cell r="B725">
            <v>18.5</v>
          </cell>
        </row>
        <row r="726">
          <cell r="B726">
            <v>20.5</v>
          </cell>
        </row>
        <row r="727">
          <cell r="B727">
            <v>12.5</v>
          </cell>
        </row>
        <row r="728">
          <cell r="B728">
            <v>11.5</v>
          </cell>
        </row>
        <row r="729">
          <cell r="B729">
            <v>18.5</v>
          </cell>
        </row>
        <row r="730">
          <cell r="B730">
            <v>23.5</v>
          </cell>
        </row>
        <row r="731">
          <cell r="B731">
            <v>25</v>
          </cell>
        </row>
        <row r="732">
          <cell r="B732">
            <v>14</v>
          </cell>
        </row>
        <row r="733">
          <cell r="B733">
            <v>8.5</v>
          </cell>
        </row>
        <row r="734">
          <cell r="B734">
            <v>21.5</v>
          </cell>
        </row>
        <row r="735">
          <cell r="B735">
            <v>18</v>
          </cell>
        </row>
        <row r="736">
          <cell r="B736">
            <v>18.5</v>
          </cell>
        </row>
        <row r="737">
          <cell r="B737">
            <v>18.5</v>
          </cell>
        </row>
        <row r="738">
          <cell r="B738">
            <v>20</v>
          </cell>
        </row>
        <row r="739">
          <cell r="B739">
            <v>18</v>
          </cell>
        </row>
        <row r="740">
          <cell r="B740">
            <v>14.5</v>
          </cell>
        </row>
        <row r="741">
          <cell r="B741">
            <v>28.5</v>
          </cell>
        </row>
        <row r="742">
          <cell r="B742">
            <v>24</v>
          </cell>
        </row>
        <row r="743">
          <cell r="B743">
            <v>19</v>
          </cell>
        </row>
        <row r="744">
          <cell r="B744">
            <v>16.5</v>
          </cell>
        </row>
        <row r="745">
          <cell r="B745">
            <v>14</v>
          </cell>
        </row>
        <row r="746">
          <cell r="B746">
            <v>15.5</v>
          </cell>
        </row>
        <row r="747">
          <cell r="B747">
            <v>19</v>
          </cell>
        </row>
        <row r="748">
          <cell r="B748">
            <v>19</v>
          </cell>
        </row>
        <row r="749">
          <cell r="B749">
            <v>15.5</v>
          </cell>
        </row>
        <row r="750">
          <cell r="B750">
            <v>19.5</v>
          </cell>
        </row>
        <row r="751">
          <cell r="B751">
            <v>17.5</v>
          </cell>
        </row>
        <row r="752">
          <cell r="B752">
            <v>22</v>
          </cell>
        </row>
        <row r="753">
          <cell r="B753">
            <v>21.5</v>
          </cell>
        </row>
        <row r="754">
          <cell r="B754">
            <v>22.5</v>
          </cell>
        </row>
        <row r="755">
          <cell r="B755">
            <v>16.5</v>
          </cell>
        </row>
        <row r="756">
          <cell r="B756">
            <v>25.5</v>
          </cell>
        </row>
        <row r="757">
          <cell r="B757">
            <v>22</v>
          </cell>
        </row>
        <row r="758">
          <cell r="B758">
            <v>26.5</v>
          </cell>
        </row>
        <row r="759">
          <cell r="B759">
            <v>24</v>
          </cell>
        </row>
        <row r="760">
          <cell r="B760">
            <v>21</v>
          </cell>
        </row>
        <row r="761">
          <cell r="B761">
            <v>15.5</v>
          </cell>
        </row>
        <row r="762">
          <cell r="B762">
            <v>14.5</v>
          </cell>
        </row>
        <row r="763">
          <cell r="B763">
            <v>21.5</v>
          </cell>
        </row>
        <row r="764">
          <cell r="B764">
            <v>24</v>
          </cell>
        </row>
        <row r="765">
          <cell r="B765">
            <v>26</v>
          </cell>
        </row>
        <row r="766">
          <cell r="B766">
            <v>31.5</v>
          </cell>
        </row>
        <row r="767">
          <cell r="B767">
            <v>17</v>
          </cell>
        </row>
        <row r="768">
          <cell r="B768">
            <v>18.5</v>
          </cell>
        </row>
        <row r="769">
          <cell r="B769">
            <v>24</v>
          </cell>
        </row>
        <row r="770">
          <cell r="B770">
            <v>20.5</v>
          </cell>
        </row>
        <row r="771">
          <cell r="B771">
            <v>16</v>
          </cell>
        </row>
        <row r="772">
          <cell r="B772">
            <v>18</v>
          </cell>
        </row>
        <row r="773">
          <cell r="B773">
            <v>24</v>
          </cell>
        </row>
        <row r="774">
          <cell r="B774">
            <v>20</v>
          </cell>
        </row>
        <row r="775">
          <cell r="B775">
            <v>25.5</v>
          </cell>
        </row>
        <row r="776">
          <cell r="B776">
            <v>26</v>
          </cell>
        </row>
        <row r="777">
          <cell r="B777">
            <v>23.5</v>
          </cell>
        </row>
        <row r="778">
          <cell r="B778">
            <v>18.5</v>
          </cell>
        </row>
        <row r="779">
          <cell r="B779">
            <v>17</v>
          </cell>
        </row>
        <row r="780">
          <cell r="B780">
            <v>27</v>
          </cell>
        </row>
        <row r="781">
          <cell r="B781">
            <v>28</v>
          </cell>
        </row>
        <row r="782">
          <cell r="B782">
            <v>10.5</v>
          </cell>
        </row>
        <row r="783">
          <cell r="B783">
            <v>14.5</v>
          </cell>
        </row>
        <row r="784">
          <cell r="B784">
            <v>21</v>
          </cell>
        </row>
        <row r="785">
          <cell r="B785">
            <v>25.5</v>
          </cell>
        </row>
        <row r="786">
          <cell r="B786">
            <v>31.5</v>
          </cell>
        </row>
        <row r="787">
          <cell r="B787">
            <v>29</v>
          </cell>
        </row>
        <row r="788">
          <cell r="B788">
            <v>28</v>
          </cell>
        </row>
        <row r="789">
          <cell r="B789">
            <v>27.5</v>
          </cell>
        </row>
        <row r="790">
          <cell r="B790">
            <v>24</v>
          </cell>
        </row>
        <row r="791">
          <cell r="B791">
            <v>19.5</v>
          </cell>
        </row>
        <row r="792">
          <cell r="B792">
            <v>17.5</v>
          </cell>
        </row>
        <row r="793">
          <cell r="B793">
            <v>15.5</v>
          </cell>
        </row>
        <row r="794">
          <cell r="B794">
            <v>20</v>
          </cell>
        </row>
        <row r="795">
          <cell r="B795">
            <v>25</v>
          </cell>
        </row>
        <row r="796">
          <cell r="B796">
            <v>25.5</v>
          </cell>
        </row>
        <row r="797">
          <cell r="B797">
            <v>26.5</v>
          </cell>
        </row>
        <row r="798">
          <cell r="B798">
            <v>15.5</v>
          </cell>
        </row>
        <row r="799">
          <cell r="B799">
            <v>14</v>
          </cell>
        </row>
        <row r="800">
          <cell r="B800">
            <v>18.5</v>
          </cell>
        </row>
        <row r="801">
          <cell r="B801">
            <v>19.5</v>
          </cell>
        </row>
        <row r="802">
          <cell r="B802">
            <v>21.5</v>
          </cell>
        </row>
        <row r="803">
          <cell r="B803">
            <v>27</v>
          </cell>
        </row>
        <row r="804">
          <cell r="B804">
            <v>16.5</v>
          </cell>
        </row>
        <row r="805">
          <cell r="B805">
            <v>11.5</v>
          </cell>
        </row>
        <row r="806">
          <cell r="B806">
            <v>20.5</v>
          </cell>
        </row>
        <row r="807">
          <cell r="B807">
            <v>19.5</v>
          </cell>
        </row>
        <row r="808">
          <cell r="B808">
            <v>24.5</v>
          </cell>
        </row>
        <row r="809">
          <cell r="B809">
            <v>16</v>
          </cell>
        </row>
        <row r="810">
          <cell r="B810">
            <v>19</v>
          </cell>
        </row>
        <row r="811">
          <cell r="B811">
            <v>21</v>
          </cell>
        </row>
        <row r="812">
          <cell r="B812">
            <v>18</v>
          </cell>
        </row>
        <row r="813">
          <cell r="B813">
            <v>15.5</v>
          </cell>
        </row>
        <row r="814">
          <cell r="B814">
            <v>18</v>
          </cell>
        </row>
        <row r="815">
          <cell r="B815">
            <v>20</v>
          </cell>
        </row>
        <row r="816">
          <cell r="B816">
            <v>20</v>
          </cell>
        </row>
        <row r="817">
          <cell r="B817">
            <v>24</v>
          </cell>
        </row>
        <row r="818">
          <cell r="B818">
            <v>13</v>
          </cell>
        </row>
        <row r="819">
          <cell r="B819">
            <v>21.5</v>
          </cell>
        </row>
        <row r="820">
          <cell r="B820">
            <v>24</v>
          </cell>
        </row>
        <row r="821">
          <cell r="B821">
            <v>25.5</v>
          </cell>
        </row>
        <row r="822">
          <cell r="B822">
            <v>25.5</v>
          </cell>
        </row>
        <row r="823">
          <cell r="B823">
            <v>23</v>
          </cell>
        </row>
        <row r="824">
          <cell r="B824">
            <v>24.5</v>
          </cell>
        </row>
        <row r="825">
          <cell r="B825">
            <v>28</v>
          </cell>
        </row>
        <row r="826">
          <cell r="B826">
            <v>25.5</v>
          </cell>
        </row>
        <row r="827">
          <cell r="B827">
            <v>14</v>
          </cell>
        </row>
        <row r="828">
          <cell r="B828">
            <v>12</v>
          </cell>
        </row>
        <row r="829">
          <cell r="B829">
            <v>15.5</v>
          </cell>
        </row>
        <row r="830">
          <cell r="B830">
            <v>13</v>
          </cell>
        </row>
        <row r="831">
          <cell r="B831">
            <v>20.5</v>
          </cell>
        </row>
        <row r="832">
          <cell r="B832">
            <v>23.5</v>
          </cell>
        </row>
        <row r="833">
          <cell r="B833">
            <v>17.5</v>
          </cell>
        </row>
        <row r="834">
          <cell r="B834">
            <v>18.5</v>
          </cell>
        </row>
        <row r="835">
          <cell r="B835">
            <v>19</v>
          </cell>
        </row>
        <row r="836">
          <cell r="B836">
            <v>27.5</v>
          </cell>
        </row>
        <row r="837">
          <cell r="B837">
            <v>33.5</v>
          </cell>
        </row>
        <row r="838">
          <cell r="B838">
            <v>24.5</v>
          </cell>
        </row>
        <row r="839">
          <cell r="B839">
            <v>20</v>
          </cell>
        </row>
        <row r="840">
          <cell r="B840">
            <v>20.5</v>
          </cell>
        </row>
        <row r="841">
          <cell r="B841">
            <v>27.5</v>
          </cell>
        </row>
        <row r="842">
          <cell r="B842">
            <v>26</v>
          </cell>
        </row>
        <row r="843">
          <cell r="B843">
            <v>19</v>
          </cell>
        </row>
        <row r="844">
          <cell r="B844">
            <v>19.5</v>
          </cell>
        </row>
        <row r="845">
          <cell r="B845">
            <v>24.5</v>
          </cell>
        </row>
        <row r="846">
          <cell r="B846">
            <v>29</v>
          </cell>
        </row>
        <row r="847">
          <cell r="B847">
            <v>28.5</v>
          </cell>
        </row>
        <row r="848">
          <cell r="B848">
            <v>13.5</v>
          </cell>
        </row>
        <row r="849">
          <cell r="B849">
            <v>11.5</v>
          </cell>
        </row>
        <row r="850">
          <cell r="B850">
            <v>21</v>
          </cell>
        </row>
        <row r="851">
          <cell r="B851">
            <v>18.5</v>
          </cell>
        </row>
        <row r="852">
          <cell r="B852">
            <v>22</v>
          </cell>
        </row>
        <row r="853">
          <cell r="B853">
            <v>24.5</v>
          </cell>
        </row>
        <row r="854">
          <cell r="B854">
            <v>23</v>
          </cell>
        </row>
        <row r="855">
          <cell r="B855">
            <v>27.5</v>
          </cell>
        </row>
        <row r="856">
          <cell r="B856">
            <v>28</v>
          </cell>
        </row>
        <row r="857">
          <cell r="B857">
            <v>26</v>
          </cell>
        </row>
        <row r="858">
          <cell r="B858">
            <v>19</v>
          </cell>
        </row>
        <row r="859">
          <cell r="B859">
            <v>23.5</v>
          </cell>
        </row>
        <row r="860">
          <cell r="B860">
            <v>29.5</v>
          </cell>
        </row>
        <row r="861">
          <cell r="B861">
            <v>22</v>
          </cell>
        </row>
        <row r="862">
          <cell r="B862">
            <v>21</v>
          </cell>
        </row>
        <row r="863">
          <cell r="B863">
            <v>15</v>
          </cell>
        </row>
        <row r="864">
          <cell r="B864">
            <v>21.5</v>
          </cell>
        </row>
        <row r="865">
          <cell r="B865">
            <v>28</v>
          </cell>
        </row>
        <row r="866">
          <cell r="B866">
            <v>25</v>
          </cell>
        </row>
        <row r="867">
          <cell r="B867">
            <v>14.5</v>
          </cell>
        </row>
        <row r="868">
          <cell r="B868">
            <v>14.5</v>
          </cell>
        </row>
        <row r="869">
          <cell r="B869">
            <v>15.5</v>
          </cell>
        </row>
        <row r="870">
          <cell r="B870">
            <v>18.5</v>
          </cell>
        </row>
        <row r="871">
          <cell r="B871">
            <v>19</v>
          </cell>
        </row>
        <row r="872">
          <cell r="B872">
            <v>22</v>
          </cell>
        </row>
        <row r="873">
          <cell r="B873">
            <v>24</v>
          </cell>
        </row>
        <row r="874">
          <cell r="B874">
            <v>24.5</v>
          </cell>
        </row>
        <row r="875">
          <cell r="B875">
            <v>27</v>
          </cell>
        </row>
        <row r="876">
          <cell r="B876">
            <v>20</v>
          </cell>
        </row>
        <row r="877">
          <cell r="B877">
            <v>19</v>
          </cell>
        </row>
        <row r="878">
          <cell r="B878">
            <v>26</v>
          </cell>
        </row>
        <row r="879">
          <cell r="B879">
            <v>28.5</v>
          </cell>
        </row>
        <row r="880">
          <cell r="B880">
            <v>24.5</v>
          </cell>
        </row>
        <row r="881">
          <cell r="B881">
            <v>24.5</v>
          </cell>
        </row>
        <row r="882">
          <cell r="B882">
            <v>29.5</v>
          </cell>
        </row>
        <row r="883">
          <cell r="B883">
            <v>24</v>
          </cell>
        </row>
        <row r="884">
          <cell r="B884">
            <v>24</v>
          </cell>
        </row>
        <row r="885">
          <cell r="B885">
            <v>27</v>
          </cell>
        </row>
        <row r="886">
          <cell r="B886">
            <v>25</v>
          </cell>
        </row>
        <row r="887">
          <cell r="B887">
            <v>16.5</v>
          </cell>
        </row>
        <row r="888">
          <cell r="B888">
            <v>20</v>
          </cell>
        </row>
        <row r="889">
          <cell r="B889">
            <v>19</v>
          </cell>
        </row>
        <row r="890">
          <cell r="B890">
            <v>18.5</v>
          </cell>
        </row>
        <row r="891">
          <cell r="B891">
            <v>18</v>
          </cell>
        </row>
        <row r="892">
          <cell r="B892">
            <v>13.5</v>
          </cell>
        </row>
        <row r="893">
          <cell r="B893">
            <v>25.5</v>
          </cell>
        </row>
        <row r="894">
          <cell r="B894">
            <v>26</v>
          </cell>
        </row>
        <row r="895">
          <cell r="B895">
            <v>22</v>
          </cell>
        </row>
        <row r="896">
          <cell r="B896">
            <v>27.5</v>
          </cell>
        </row>
        <row r="897">
          <cell r="B897">
            <v>22</v>
          </cell>
        </row>
        <row r="898">
          <cell r="B898">
            <v>22.5</v>
          </cell>
        </row>
        <row r="899">
          <cell r="B899">
            <v>29</v>
          </cell>
        </row>
        <row r="900">
          <cell r="B900">
            <v>25</v>
          </cell>
        </row>
        <row r="901">
          <cell r="B901">
            <v>23</v>
          </cell>
        </row>
        <row r="902">
          <cell r="B902">
            <v>18.5</v>
          </cell>
        </row>
        <row r="903">
          <cell r="B903">
            <v>25.5</v>
          </cell>
        </row>
        <row r="904">
          <cell r="B904">
            <v>26.5</v>
          </cell>
        </row>
        <row r="905">
          <cell r="B905">
            <v>20.5</v>
          </cell>
        </row>
        <row r="906">
          <cell r="B906">
            <v>19.5</v>
          </cell>
        </row>
        <row r="907">
          <cell r="B907">
            <v>23</v>
          </cell>
        </row>
        <row r="908">
          <cell r="B908">
            <v>12.5</v>
          </cell>
        </row>
        <row r="909">
          <cell r="B909">
            <v>13.5</v>
          </cell>
        </row>
        <row r="910">
          <cell r="B910">
            <v>19</v>
          </cell>
        </row>
        <row r="911">
          <cell r="B911">
            <v>13.5</v>
          </cell>
        </row>
        <row r="912">
          <cell r="B912">
            <v>23</v>
          </cell>
        </row>
        <row r="913">
          <cell r="B913">
            <v>12.5</v>
          </cell>
        </row>
        <row r="914">
          <cell r="B914">
            <v>15</v>
          </cell>
        </row>
        <row r="915">
          <cell r="B915">
            <v>25.5</v>
          </cell>
        </row>
        <row r="916">
          <cell r="B916">
            <v>26</v>
          </cell>
        </row>
        <row r="917">
          <cell r="B917">
            <v>26.5</v>
          </cell>
        </row>
        <row r="918">
          <cell r="B918">
            <v>24</v>
          </cell>
        </row>
        <row r="919">
          <cell r="B919">
            <v>17</v>
          </cell>
        </row>
        <row r="920">
          <cell r="B920">
            <v>20.5</v>
          </cell>
        </row>
        <row r="921">
          <cell r="B921">
            <v>24.5</v>
          </cell>
        </row>
        <row r="922">
          <cell r="B922">
            <v>9.5</v>
          </cell>
        </row>
        <row r="923">
          <cell r="B923">
            <v>10.5</v>
          </cell>
        </row>
        <row r="924">
          <cell r="B924">
            <v>21.5</v>
          </cell>
        </row>
        <row r="925">
          <cell r="B925">
            <v>29</v>
          </cell>
        </row>
        <row r="926">
          <cell r="B926">
            <v>28</v>
          </cell>
        </row>
        <row r="927">
          <cell r="B927">
            <v>24</v>
          </cell>
        </row>
        <row r="928">
          <cell r="B928">
            <v>21.5</v>
          </cell>
        </row>
        <row r="929">
          <cell r="B929">
            <v>22.5</v>
          </cell>
        </row>
        <row r="930">
          <cell r="B930">
            <v>16.5</v>
          </cell>
        </row>
        <row r="931">
          <cell r="B931">
            <v>16</v>
          </cell>
        </row>
        <row r="932">
          <cell r="B932">
            <v>22.5</v>
          </cell>
        </row>
        <row r="933">
          <cell r="B933">
            <v>27</v>
          </cell>
        </row>
        <row r="934">
          <cell r="B934">
            <v>20.5</v>
          </cell>
        </row>
        <row r="935">
          <cell r="B935">
            <v>21</v>
          </cell>
        </row>
        <row r="936">
          <cell r="B936">
            <v>23.5</v>
          </cell>
        </row>
        <row r="937">
          <cell r="B937">
            <v>13.5</v>
          </cell>
        </row>
        <row r="938">
          <cell r="B938">
            <v>24</v>
          </cell>
        </row>
        <row r="939">
          <cell r="B939">
            <v>23.5</v>
          </cell>
        </row>
        <row r="940">
          <cell r="B940">
            <v>24</v>
          </cell>
        </row>
        <row r="941">
          <cell r="B941">
            <v>17.5</v>
          </cell>
        </row>
        <row r="942">
          <cell r="B942">
            <v>12.5</v>
          </cell>
        </row>
        <row r="943">
          <cell r="B943">
            <v>21.5</v>
          </cell>
        </row>
        <row r="944">
          <cell r="B944">
            <v>25.5</v>
          </cell>
        </row>
        <row r="945">
          <cell r="B945">
            <v>19</v>
          </cell>
        </row>
        <row r="946">
          <cell r="B946">
            <v>20</v>
          </cell>
        </row>
        <row r="947">
          <cell r="B947">
            <v>20.5</v>
          </cell>
        </row>
        <row r="948">
          <cell r="B948">
            <v>26</v>
          </cell>
        </row>
        <row r="949">
          <cell r="B949">
            <v>31</v>
          </cell>
        </row>
        <row r="950">
          <cell r="B950">
            <v>23.5</v>
          </cell>
        </row>
        <row r="951">
          <cell r="B951">
            <v>25.5</v>
          </cell>
        </row>
        <row r="952">
          <cell r="B952">
            <v>24.5</v>
          </cell>
        </row>
        <row r="953">
          <cell r="B953">
            <v>14</v>
          </cell>
        </row>
        <row r="954">
          <cell r="B954">
            <v>15.5</v>
          </cell>
        </row>
        <row r="955">
          <cell r="B955">
            <v>25.5</v>
          </cell>
        </row>
        <row r="956">
          <cell r="B956">
            <v>28.5</v>
          </cell>
        </row>
        <row r="957">
          <cell r="B957">
            <v>19</v>
          </cell>
        </row>
        <row r="958">
          <cell r="B958">
            <v>20</v>
          </cell>
        </row>
        <row r="959">
          <cell r="B959">
            <v>25.5</v>
          </cell>
        </row>
        <row r="960">
          <cell r="B960">
            <v>25</v>
          </cell>
        </row>
        <row r="961">
          <cell r="B961">
            <v>23</v>
          </cell>
        </row>
        <row r="962">
          <cell r="B962">
            <v>21</v>
          </cell>
        </row>
        <row r="963">
          <cell r="B963">
            <v>24</v>
          </cell>
        </row>
        <row r="964">
          <cell r="B964">
            <v>25.5</v>
          </cell>
        </row>
        <row r="965">
          <cell r="B965">
            <v>20</v>
          </cell>
        </row>
        <row r="966">
          <cell r="B966">
            <v>18</v>
          </cell>
        </row>
        <row r="967">
          <cell r="B967">
            <v>20</v>
          </cell>
        </row>
        <row r="968">
          <cell r="B968">
            <v>22</v>
          </cell>
        </row>
        <row r="969">
          <cell r="B969">
            <v>26.5</v>
          </cell>
        </row>
        <row r="970">
          <cell r="B970">
            <v>21.5</v>
          </cell>
        </row>
        <row r="971">
          <cell r="B971">
            <v>18.5</v>
          </cell>
        </row>
        <row r="972">
          <cell r="B972">
            <v>27</v>
          </cell>
        </row>
        <row r="973">
          <cell r="B973">
            <v>25</v>
          </cell>
        </row>
        <row r="974">
          <cell r="B974">
            <v>21.5</v>
          </cell>
        </row>
        <row r="975">
          <cell r="B975">
            <v>25</v>
          </cell>
        </row>
        <row r="976">
          <cell r="B976">
            <v>26</v>
          </cell>
        </row>
        <row r="977">
          <cell r="B977">
            <v>17</v>
          </cell>
        </row>
        <row r="978">
          <cell r="B978">
            <v>22</v>
          </cell>
        </row>
        <row r="979">
          <cell r="B979">
            <v>25.5</v>
          </cell>
        </row>
        <row r="980">
          <cell r="B980">
            <v>29.5</v>
          </cell>
        </row>
        <row r="981">
          <cell r="B981">
            <v>27.5</v>
          </cell>
        </row>
        <row r="982">
          <cell r="B982">
            <v>24</v>
          </cell>
        </row>
        <row r="983">
          <cell r="B983">
            <v>25</v>
          </cell>
        </row>
        <row r="984">
          <cell r="B984">
            <v>26.5</v>
          </cell>
        </row>
        <row r="985">
          <cell r="B985">
            <v>30</v>
          </cell>
        </row>
        <row r="986">
          <cell r="B986">
            <v>22.5</v>
          </cell>
        </row>
        <row r="987">
          <cell r="B987">
            <v>24.5</v>
          </cell>
        </row>
        <row r="988">
          <cell r="B988">
            <v>28</v>
          </cell>
        </row>
        <row r="989">
          <cell r="B989">
            <v>20.5</v>
          </cell>
        </row>
        <row r="990">
          <cell r="B990">
            <v>18.5</v>
          </cell>
        </row>
        <row r="991">
          <cell r="B991">
            <v>23.5</v>
          </cell>
        </row>
        <row r="992">
          <cell r="B992">
            <v>20</v>
          </cell>
        </row>
        <row r="993">
          <cell r="B993">
            <v>15</v>
          </cell>
        </row>
        <row r="994">
          <cell r="B994">
            <v>21.5</v>
          </cell>
        </row>
        <row r="995">
          <cell r="B995">
            <v>28.5</v>
          </cell>
        </row>
        <row r="996">
          <cell r="B996">
            <v>29.5</v>
          </cell>
        </row>
        <row r="997">
          <cell r="B997">
            <v>23</v>
          </cell>
        </row>
        <row r="998">
          <cell r="B998">
            <v>23.5</v>
          </cell>
        </row>
        <row r="999">
          <cell r="B999">
            <v>17</v>
          </cell>
        </row>
        <row r="1000">
          <cell r="B1000">
            <v>26</v>
          </cell>
        </row>
        <row r="1001">
          <cell r="B1001">
            <v>16</v>
          </cell>
        </row>
        <row r="1002">
          <cell r="B1002">
            <v>24</v>
          </cell>
        </row>
        <row r="1003">
          <cell r="B1003">
            <v>24.5</v>
          </cell>
        </row>
        <row r="1004">
          <cell r="B1004">
            <v>22.5</v>
          </cell>
        </row>
        <row r="1005">
          <cell r="B1005">
            <v>20</v>
          </cell>
        </row>
        <row r="1006">
          <cell r="B1006">
            <v>21</v>
          </cell>
        </row>
        <row r="1007">
          <cell r="B1007">
            <v>17</v>
          </cell>
        </row>
        <row r="1008">
          <cell r="B1008">
            <v>18</v>
          </cell>
        </row>
        <row r="1009">
          <cell r="B1009">
            <v>19.5</v>
          </cell>
        </row>
        <row r="1010">
          <cell r="B1010">
            <v>19.5</v>
          </cell>
        </row>
        <row r="1011">
          <cell r="B1011">
            <v>16</v>
          </cell>
        </row>
        <row r="1012">
          <cell r="B1012">
            <v>13.5</v>
          </cell>
        </row>
        <row r="1013">
          <cell r="B1013">
            <v>22.5</v>
          </cell>
        </row>
        <row r="1014">
          <cell r="B1014">
            <v>16</v>
          </cell>
        </row>
        <row r="1015">
          <cell r="B1015">
            <v>15</v>
          </cell>
        </row>
        <row r="1016">
          <cell r="B1016">
            <v>16.5</v>
          </cell>
        </row>
        <row r="1017">
          <cell r="B1017">
            <v>19.5</v>
          </cell>
        </row>
        <row r="1018">
          <cell r="B1018">
            <v>18.5</v>
          </cell>
        </row>
        <row r="1019">
          <cell r="B1019">
            <v>20.5</v>
          </cell>
        </row>
        <row r="1020">
          <cell r="B1020">
            <v>18.5</v>
          </cell>
        </row>
        <row r="1021">
          <cell r="B1021">
            <v>21.5</v>
          </cell>
        </row>
        <row r="1022">
          <cell r="B1022">
            <v>22.5</v>
          </cell>
        </row>
        <row r="1023">
          <cell r="B1023">
            <v>22.5</v>
          </cell>
        </row>
        <row r="1024">
          <cell r="B1024">
            <v>21.5</v>
          </cell>
        </row>
        <row r="1025">
          <cell r="B1025">
            <v>16.5</v>
          </cell>
        </row>
        <row r="1026">
          <cell r="B1026">
            <v>16.5</v>
          </cell>
        </row>
        <row r="1027">
          <cell r="B1027">
            <v>19</v>
          </cell>
        </row>
        <row r="1028">
          <cell r="B1028">
            <v>22</v>
          </cell>
        </row>
        <row r="1029">
          <cell r="B1029">
            <v>21.5</v>
          </cell>
        </row>
        <row r="1030">
          <cell r="B1030">
            <v>20.5</v>
          </cell>
        </row>
        <row r="1031">
          <cell r="B1031">
            <v>16.5</v>
          </cell>
        </row>
        <row r="1032">
          <cell r="B1032">
            <v>24.5</v>
          </cell>
        </row>
        <row r="1033">
          <cell r="B1033">
            <v>20.5</v>
          </cell>
        </row>
        <row r="1034">
          <cell r="B1034">
            <v>20</v>
          </cell>
        </row>
        <row r="1035">
          <cell r="B1035">
            <v>14.5</v>
          </cell>
        </row>
        <row r="1036">
          <cell r="B1036">
            <v>14</v>
          </cell>
        </row>
        <row r="1037">
          <cell r="B1037">
            <v>15</v>
          </cell>
        </row>
        <row r="1038">
          <cell r="B1038">
            <v>17.5</v>
          </cell>
        </row>
        <row r="1039">
          <cell r="B1039">
            <v>21</v>
          </cell>
        </row>
        <row r="1040">
          <cell r="B1040">
            <v>22</v>
          </cell>
        </row>
        <row r="1041">
          <cell r="B1041">
            <v>20.5</v>
          </cell>
        </row>
        <row r="1042">
          <cell r="B1042">
            <v>18</v>
          </cell>
        </row>
        <row r="1043">
          <cell r="B1043">
            <v>17.5</v>
          </cell>
        </row>
        <row r="1044">
          <cell r="B1044">
            <v>17</v>
          </cell>
        </row>
        <row r="1045">
          <cell r="B1045">
            <v>18.5</v>
          </cell>
        </row>
        <row r="1046">
          <cell r="B1046">
            <v>26</v>
          </cell>
        </row>
        <row r="1047">
          <cell r="B1047">
            <v>15.5</v>
          </cell>
        </row>
        <row r="1048">
          <cell r="B1048">
            <v>18</v>
          </cell>
        </row>
        <row r="1049">
          <cell r="B1049">
            <v>19.5</v>
          </cell>
        </row>
        <row r="1050">
          <cell r="B1050">
            <v>10.5</v>
          </cell>
        </row>
        <row r="1051">
          <cell r="B1051">
            <v>15.5</v>
          </cell>
        </row>
        <row r="1052">
          <cell r="B1052">
            <v>22</v>
          </cell>
        </row>
        <row r="1053">
          <cell r="B1053">
            <v>19.5</v>
          </cell>
        </row>
        <row r="1054">
          <cell r="B1054">
            <v>17</v>
          </cell>
        </row>
        <row r="1055">
          <cell r="B1055">
            <v>18.5</v>
          </cell>
        </row>
        <row r="1056">
          <cell r="B1056">
            <v>21.5</v>
          </cell>
        </row>
        <row r="1057">
          <cell r="B1057">
            <v>27</v>
          </cell>
        </row>
        <row r="1058">
          <cell r="B1058">
            <v>16.5</v>
          </cell>
        </row>
        <row r="1059">
          <cell r="B1059">
            <v>19.5</v>
          </cell>
        </row>
        <row r="1060">
          <cell r="B1060">
            <v>21.5</v>
          </cell>
        </row>
        <row r="1061">
          <cell r="B1061">
            <v>18</v>
          </cell>
        </row>
        <row r="1062">
          <cell r="B1062">
            <v>14</v>
          </cell>
        </row>
        <row r="1063">
          <cell r="B1063">
            <v>12.5</v>
          </cell>
        </row>
        <row r="1064">
          <cell r="B1064">
            <v>24</v>
          </cell>
        </row>
        <row r="1065">
          <cell r="B1065">
            <v>19</v>
          </cell>
        </row>
        <row r="1066">
          <cell r="B1066">
            <v>19.5</v>
          </cell>
        </row>
        <row r="1067">
          <cell r="B1067">
            <v>18.5</v>
          </cell>
        </row>
        <row r="1068">
          <cell r="B1068">
            <v>18</v>
          </cell>
        </row>
        <row r="1069">
          <cell r="B1069">
            <v>19.5</v>
          </cell>
        </row>
        <row r="1070">
          <cell r="B1070">
            <v>21</v>
          </cell>
        </row>
        <row r="1071">
          <cell r="B1071">
            <v>19</v>
          </cell>
        </row>
        <row r="1072">
          <cell r="B1072">
            <v>18</v>
          </cell>
        </row>
        <row r="1073">
          <cell r="B1073">
            <v>20.5</v>
          </cell>
        </row>
        <row r="1074">
          <cell r="B1074">
            <v>17</v>
          </cell>
        </row>
        <row r="1075">
          <cell r="B1075">
            <v>20.5</v>
          </cell>
        </row>
        <row r="1076">
          <cell r="B1076">
            <v>20.5</v>
          </cell>
        </row>
        <row r="1077">
          <cell r="B1077">
            <v>17.5</v>
          </cell>
        </row>
        <row r="1078">
          <cell r="B1078">
            <v>19.5</v>
          </cell>
        </row>
        <row r="1079">
          <cell r="B1079">
            <v>17</v>
          </cell>
        </row>
        <row r="1080">
          <cell r="B1080">
            <v>22</v>
          </cell>
        </row>
        <row r="1081">
          <cell r="B1081">
            <v>21</v>
          </cell>
        </row>
        <row r="1082">
          <cell r="B1082">
            <v>15.5</v>
          </cell>
        </row>
        <row r="1083">
          <cell r="B1083">
            <v>19.5</v>
          </cell>
        </row>
        <row r="1084">
          <cell r="B1084">
            <v>20.5</v>
          </cell>
        </row>
        <row r="1085">
          <cell r="B1085">
            <v>19</v>
          </cell>
        </row>
        <row r="1086">
          <cell r="B1086">
            <v>21.5</v>
          </cell>
        </row>
        <row r="1087">
          <cell r="B1087">
            <v>19</v>
          </cell>
        </row>
        <row r="1088">
          <cell r="B1088">
            <v>21.5</v>
          </cell>
        </row>
        <row r="1089">
          <cell r="B1089">
            <v>26</v>
          </cell>
        </row>
        <row r="1090">
          <cell r="B1090">
            <v>25.5</v>
          </cell>
        </row>
        <row r="1091">
          <cell r="B1091">
            <v>15.5</v>
          </cell>
        </row>
        <row r="1092">
          <cell r="B1092">
            <v>20.5</v>
          </cell>
        </row>
        <row r="1093">
          <cell r="B1093">
            <v>15</v>
          </cell>
        </row>
        <row r="1094">
          <cell r="B1094">
            <v>19.5</v>
          </cell>
        </row>
        <row r="1095">
          <cell r="B1095">
            <v>20</v>
          </cell>
        </row>
        <row r="1096">
          <cell r="B1096">
            <v>23.5</v>
          </cell>
        </row>
        <row r="1097">
          <cell r="B1097">
            <v>18</v>
          </cell>
        </row>
        <row r="1098">
          <cell r="B1098">
            <v>16.5</v>
          </cell>
        </row>
        <row r="1099">
          <cell r="B1099">
            <v>15.5</v>
          </cell>
        </row>
        <row r="1100">
          <cell r="B1100">
            <v>20</v>
          </cell>
        </row>
        <row r="1101">
          <cell r="B1101">
            <v>18.5</v>
          </cell>
        </row>
        <row r="1102">
          <cell r="B1102">
            <v>20.5</v>
          </cell>
        </row>
        <row r="1103">
          <cell r="B1103">
            <v>17</v>
          </cell>
        </row>
        <row r="1104">
          <cell r="B1104">
            <v>19.5</v>
          </cell>
        </row>
        <row r="1105">
          <cell r="B1105">
            <v>16</v>
          </cell>
        </row>
        <row r="1106">
          <cell r="B1106">
            <v>14</v>
          </cell>
        </row>
        <row r="1107">
          <cell r="B1107">
            <v>16.5</v>
          </cell>
        </row>
        <row r="1108">
          <cell r="B1108">
            <v>18</v>
          </cell>
        </row>
        <row r="1109">
          <cell r="B1109">
            <v>17.5</v>
          </cell>
        </row>
        <row r="1110">
          <cell r="B1110">
            <v>16</v>
          </cell>
        </row>
        <row r="1111">
          <cell r="B1111">
            <v>19.5</v>
          </cell>
        </row>
        <row r="1112">
          <cell r="B1112">
            <v>20</v>
          </cell>
        </row>
        <row r="1113">
          <cell r="B1113">
            <v>15.5</v>
          </cell>
        </row>
        <row r="1114">
          <cell r="B1114">
            <v>18</v>
          </cell>
        </row>
        <row r="1115">
          <cell r="B1115">
            <v>16.5</v>
          </cell>
        </row>
        <row r="1116">
          <cell r="B1116">
            <v>16</v>
          </cell>
        </row>
        <row r="1117">
          <cell r="B1117">
            <v>16.5</v>
          </cell>
        </row>
        <row r="1118">
          <cell r="B1118">
            <v>19</v>
          </cell>
        </row>
        <row r="1119">
          <cell r="B1119">
            <v>19</v>
          </cell>
        </row>
        <row r="1120">
          <cell r="B1120">
            <v>17</v>
          </cell>
        </row>
        <row r="1121">
          <cell r="B1121">
            <v>23</v>
          </cell>
        </row>
        <row r="1122">
          <cell r="B1122">
            <v>21</v>
          </cell>
        </row>
        <row r="1123">
          <cell r="B1123">
            <v>20.5</v>
          </cell>
        </row>
        <row r="1124">
          <cell r="B1124">
            <v>17</v>
          </cell>
        </row>
        <row r="1125">
          <cell r="B1125">
            <v>18</v>
          </cell>
        </row>
        <row r="1126">
          <cell r="B1126">
            <v>18.5</v>
          </cell>
        </row>
        <row r="1127">
          <cell r="B1127">
            <v>21</v>
          </cell>
        </row>
        <row r="1128">
          <cell r="B1128">
            <v>16</v>
          </cell>
        </row>
        <row r="1129">
          <cell r="B1129">
            <v>17</v>
          </cell>
        </row>
        <row r="1130">
          <cell r="B1130">
            <v>18.5</v>
          </cell>
        </row>
        <row r="1131">
          <cell r="B1131">
            <v>23.5</v>
          </cell>
        </row>
        <row r="1132">
          <cell r="B1132">
            <v>19</v>
          </cell>
        </row>
        <row r="1133">
          <cell r="B1133">
            <v>17.5</v>
          </cell>
        </row>
        <row r="1134">
          <cell r="B1134">
            <v>19</v>
          </cell>
        </row>
        <row r="1135">
          <cell r="B1135">
            <v>17.5</v>
          </cell>
        </row>
        <row r="1136">
          <cell r="B1136">
            <v>19</v>
          </cell>
        </row>
        <row r="1137">
          <cell r="B1137">
            <v>12</v>
          </cell>
        </row>
        <row r="1138">
          <cell r="B1138">
            <v>19.5</v>
          </cell>
        </row>
        <row r="1139">
          <cell r="B1139">
            <v>22</v>
          </cell>
        </row>
        <row r="1140">
          <cell r="B1140">
            <v>17.5</v>
          </cell>
        </row>
        <row r="1141">
          <cell r="B1141">
            <v>17.5</v>
          </cell>
        </row>
        <row r="1142">
          <cell r="B1142">
            <v>19</v>
          </cell>
        </row>
        <row r="1143">
          <cell r="B1143">
            <v>22.5</v>
          </cell>
        </row>
        <row r="1144">
          <cell r="B1144">
            <v>19</v>
          </cell>
        </row>
        <row r="1145">
          <cell r="B1145">
            <v>15</v>
          </cell>
        </row>
        <row r="1146">
          <cell r="B1146">
            <v>15</v>
          </cell>
        </row>
        <row r="1147">
          <cell r="B1147">
            <v>15.5</v>
          </cell>
        </row>
        <row r="1148">
          <cell r="B1148">
            <v>21</v>
          </cell>
        </row>
        <row r="1149">
          <cell r="B1149">
            <v>27</v>
          </cell>
        </row>
        <row r="1150">
          <cell r="B1150">
            <v>15.5</v>
          </cell>
        </row>
        <row r="1151">
          <cell r="B1151">
            <v>18</v>
          </cell>
        </row>
        <row r="1152">
          <cell r="B1152">
            <v>17.5</v>
          </cell>
        </row>
        <row r="1153">
          <cell r="B1153">
            <v>16</v>
          </cell>
        </row>
        <row r="1154">
          <cell r="B1154">
            <v>22.5</v>
          </cell>
        </row>
        <row r="1155">
          <cell r="B1155">
            <v>18.5</v>
          </cell>
        </row>
        <row r="1156">
          <cell r="B1156">
            <v>16.5</v>
          </cell>
        </row>
        <row r="1157">
          <cell r="B1157">
            <v>19</v>
          </cell>
        </row>
        <row r="1158">
          <cell r="B1158">
            <v>21.5</v>
          </cell>
        </row>
        <row r="1159">
          <cell r="B1159">
            <v>13</v>
          </cell>
        </row>
        <row r="1160">
          <cell r="B1160">
            <v>15.5</v>
          </cell>
        </row>
        <row r="1161">
          <cell r="B1161">
            <v>13.5</v>
          </cell>
        </row>
        <row r="1162">
          <cell r="B1162">
            <v>18</v>
          </cell>
        </row>
        <row r="1163">
          <cell r="B1163">
            <v>14</v>
          </cell>
        </row>
        <row r="1164">
          <cell r="B1164">
            <v>19</v>
          </cell>
        </row>
        <row r="1165">
          <cell r="B1165">
            <v>18.5</v>
          </cell>
        </row>
        <row r="1166">
          <cell r="B1166">
            <v>22</v>
          </cell>
        </row>
        <row r="1167">
          <cell r="B1167">
            <v>21.5</v>
          </cell>
        </row>
        <row r="1168">
          <cell r="B1168">
            <v>23</v>
          </cell>
        </row>
        <row r="1169">
          <cell r="B1169">
            <v>18</v>
          </cell>
        </row>
        <row r="1170">
          <cell r="B1170">
            <v>16.5</v>
          </cell>
        </row>
        <row r="1171">
          <cell r="B1171">
            <v>17</v>
          </cell>
        </row>
        <row r="1172">
          <cell r="B1172">
            <v>17.5</v>
          </cell>
        </row>
        <row r="1173">
          <cell r="B1173">
            <v>17</v>
          </cell>
        </row>
        <row r="1174">
          <cell r="B1174">
            <v>18.5</v>
          </cell>
        </row>
        <row r="1175">
          <cell r="B1175">
            <v>15.5</v>
          </cell>
        </row>
        <row r="1176">
          <cell r="B1176">
            <v>20.5</v>
          </cell>
        </row>
        <row r="1177">
          <cell r="B1177">
            <v>19.5</v>
          </cell>
        </row>
        <row r="1178">
          <cell r="B1178">
            <v>21</v>
          </cell>
        </row>
        <row r="1179">
          <cell r="B1179">
            <v>15.5</v>
          </cell>
        </row>
        <row r="1180">
          <cell r="B1180">
            <v>22</v>
          </cell>
        </row>
        <row r="1181">
          <cell r="B1181">
            <v>17</v>
          </cell>
        </row>
        <row r="1182">
          <cell r="B1182">
            <v>20</v>
          </cell>
        </row>
        <row r="1183">
          <cell r="B1183">
            <v>23.5</v>
          </cell>
        </row>
        <row r="1184">
          <cell r="B1184">
            <v>28.5</v>
          </cell>
        </row>
        <row r="1185">
          <cell r="B1185">
            <v>17</v>
          </cell>
        </row>
        <row r="1186">
          <cell r="B1186">
            <v>15.5</v>
          </cell>
        </row>
        <row r="1187">
          <cell r="B1187">
            <v>20</v>
          </cell>
        </row>
        <row r="1188">
          <cell r="B1188">
            <v>20</v>
          </cell>
        </row>
        <row r="1189">
          <cell r="B1189">
            <v>15</v>
          </cell>
        </row>
        <row r="1190">
          <cell r="B1190">
            <v>17</v>
          </cell>
        </row>
        <row r="1191">
          <cell r="B1191">
            <v>19</v>
          </cell>
        </row>
        <row r="1192">
          <cell r="B1192">
            <v>18</v>
          </cell>
        </row>
        <row r="1193">
          <cell r="B1193">
            <v>17.5</v>
          </cell>
        </row>
        <row r="1194">
          <cell r="B1194">
            <v>16.5</v>
          </cell>
        </row>
        <row r="1195">
          <cell r="B1195">
            <v>19.5</v>
          </cell>
        </row>
        <row r="1196">
          <cell r="B1196">
            <v>24</v>
          </cell>
        </row>
        <row r="1197">
          <cell r="B1197">
            <v>20</v>
          </cell>
        </row>
        <row r="1198">
          <cell r="B1198">
            <v>17</v>
          </cell>
        </row>
        <row r="1199">
          <cell r="B1199">
            <v>17</v>
          </cell>
        </row>
        <row r="1200">
          <cell r="B1200">
            <v>18.5</v>
          </cell>
        </row>
        <row r="1201">
          <cell r="B1201">
            <v>17.5</v>
          </cell>
        </row>
        <row r="1202">
          <cell r="B1202">
            <v>14</v>
          </cell>
        </row>
        <row r="1203">
          <cell r="B1203">
            <v>20.5</v>
          </cell>
        </row>
        <row r="1204">
          <cell r="B1204">
            <v>21</v>
          </cell>
        </row>
        <row r="1205">
          <cell r="B1205">
            <v>21</v>
          </cell>
        </row>
        <row r="1206">
          <cell r="B1206">
            <v>25</v>
          </cell>
        </row>
        <row r="1207">
          <cell r="B1207">
            <v>24</v>
          </cell>
        </row>
        <row r="1208">
          <cell r="B1208">
            <v>17.5</v>
          </cell>
        </row>
        <row r="1209">
          <cell r="B1209">
            <v>18.5</v>
          </cell>
        </row>
        <row r="1210">
          <cell r="B1210">
            <v>18</v>
          </cell>
        </row>
        <row r="1211">
          <cell r="B1211">
            <v>22</v>
          </cell>
        </row>
        <row r="1212">
          <cell r="B1212">
            <v>22.5</v>
          </cell>
        </row>
        <row r="1213">
          <cell r="B1213">
            <v>17</v>
          </cell>
        </row>
        <row r="1214">
          <cell r="B1214">
            <v>16.5</v>
          </cell>
        </row>
        <row r="1215">
          <cell r="B1215">
            <v>18.5</v>
          </cell>
        </row>
        <row r="1216">
          <cell r="B1216">
            <v>19.5</v>
          </cell>
        </row>
        <row r="1217">
          <cell r="B1217">
            <v>23</v>
          </cell>
        </row>
        <row r="1218">
          <cell r="B1218">
            <v>24.5</v>
          </cell>
        </row>
        <row r="1219">
          <cell r="B1219">
            <v>23</v>
          </cell>
        </row>
        <row r="1220">
          <cell r="B1220">
            <v>20.5</v>
          </cell>
        </row>
        <row r="1221">
          <cell r="B1221">
            <v>15.5</v>
          </cell>
        </row>
        <row r="1222">
          <cell r="B1222">
            <v>17.5</v>
          </cell>
        </row>
        <row r="1223">
          <cell r="B1223">
            <v>15.5</v>
          </cell>
        </row>
        <row r="1224">
          <cell r="B1224">
            <v>19.5</v>
          </cell>
        </row>
        <row r="1225">
          <cell r="B1225">
            <v>16.5</v>
          </cell>
        </row>
        <row r="1226">
          <cell r="B1226">
            <v>14.5</v>
          </cell>
        </row>
        <row r="1227">
          <cell r="B1227">
            <v>24.5</v>
          </cell>
        </row>
        <row r="1228">
          <cell r="B1228">
            <v>22.5</v>
          </cell>
        </row>
        <row r="1229">
          <cell r="B1229">
            <v>17</v>
          </cell>
        </row>
        <row r="1230">
          <cell r="B1230">
            <v>20</v>
          </cell>
        </row>
        <row r="1231">
          <cell r="B1231">
            <v>22.5</v>
          </cell>
        </row>
        <row r="1232">
          <cell r="B1232">
            <v>21</v>
          </cell>
        </row>
        <row r="1233">
          <cell r="B1233">
            <v>12</v>
          </cell>
        </row>
        <row r="1234">
          <cell r="B1234">
            <v>15.5</v>
          </cell>
        </row>
        <row r="1235">
          <cell r="B1235">
            <v>19</v>
          </cell>
        </row>
        <row r="1236">
          <cell r="B1236">
            <v>19.5</v>
          </cell>
        </row>
        <row r="1237">
          <cell r="B1237">
            <v>19</v>
          </cell>
        </row>
        <row r="1238">
          <cell r="B1238">
            <v>23.5</v>
          </cell>
        </row>
        <row r="1239">
          <cell r="B1239">
            <v>17.5</v>
          </cell>
        </row>
        <row r="1240">
          <cell r="B1240">
            <v>22</v>
          </cell>
        </row>
        <row r="1241">
          <cell r="B1241">
            <v>16.5</v>
          </cell>
        </row>
        <row r="1242">
          <cell r="B1242">
            <v>16.5</v>
          </cell>
        </row>
        <row r="1243">
          <cell r="B1243">
            <v>19.5</v>
          </cell>
        </row>
        <row r="1244">
          <cell r="B1244">
            <v>23</v>
          </cell>
        </row>
        <row r="1245">
          <cell r="B1245">
            <v>19</v>
          </cell>
        </row>
        <row r="1246">
          <cell r="B1246">
            <v>22</v>
          </cell>
        </row>
        <row r="1247">
          <cell r="B1247">
            <v>16.5</v>
          </cell>
        </row>
        <row r="1248">
          <cell r="B1248">
            <v>18.5</v>
          </cell>
        </row>
        <row r="1249">
          <cell r="B1249">
            <v>19</v>
          </cell>
        </row>
        <row r="1250">
          <cell r="B1250">
            <v>19</v>
          </cell>
        </row>
        <row r="1251">
          <cell r="B1251">
            <v>23.5</v>
          </cell>
        </row>
        <row r="1252">
          <cell r="B1252">
            <v>18.5</v>
          </cell>
        </row>
        <row r="1253">
          <cell r="B1253">
            <v>22</v>
          </cell>
        </row>
        <row r="1254">
          <cell r="B1254">
            <v>15.5</v>
          </cell>
        </row>
        <row r="1255">
          <cell r="B1255">
            <v>16</v>
          </cell>
        </row>
        <row r="1256">
          <cell r="B1256">
            <v>20.5</v>
          </cell>
        </row>
        <row r="1257">
          <cell r="B1257">
            <v>13.5</v>
          </cell>
        </row>
        <row r="1258">
          <cell r="B1258">
            <v>11.5</v>
          </cell>
        </row>
        <row r="1259">
          <cell r="B1259">
            <v>16.5</v>
          </cell>
        </row>
        <row r="1260">
          <cell r="B1260">
            <v>16</v>
          </cell>
        </row>
        <row r="1261">
          <cell r="B1261">
            <v>23</v>
          </cell>
        </row>
        <row r="1262">
          <cell r="B1262">
            <v>24</v>
          </cell>
        </row>
        <row r="1263">
          <cell r="B1263">
            <v>22</v>
          </cell>
        </row>
        <row r="1264">
          <cell r="B1264">
            <v>18.5</v>
          </cell>
        </row>
        <row r="1265">
          <cell r="B1265">
            <v>13</v>
          </cell>
        </row>
        <row r="1266">
          <cell r="B1266">
            <v>21</v>
          </cell>
        </row>
        <row r="1267">
          <cell r="B1267">
            <v>21.5</v>
          </cell>
        </row>
        <row r="1268">
          <cell r="B1268">
            <v>14.5</v>
          </cell>
        </row>
        <row r="1269">
          <cell r="B1269">
            <v>18</v>
          </cell>
        </row>
        <row r="1270">
          <cell r="B1270">
            <v>12.5</v>
          </cell>
        </row>
        <row r="1271">
          <cell r="B1271">
            <v>14</v>
          </cell>
        </row>
        <row r="1272">
          <cell r="B1272">
            <v>21</v>
          </cell>
        </row>
        <row r="1273">
          <cell r="B1273">
            <v>21.5</v>
          </cell>
        </row>
        <row r="1274">
          <cell r="B1274">
            <v>17.5</v>
          </cell>
        </row>
        <row r="1275">
          <cell r="B1275">
            <v>17.5</v>
          </cell>
        </row>
        <row r="1276">
          <cell r="B1276">
            <v>18.5</v>
          </cell>
        </row>
        <row r="1277">
          <cell r="B1277">
            <v>19</v>
          </cell>
        </row>
        <row r="1278">
          <cell r="B1278">
            <v>16.5</v>
          </cell>
        </row>
        <row r="1279">
          <cell r="B1279">
            <v>20</v>
          </cell>
        </row>
        <row r="1280">
          <cell r="B1280">
            <v>21.5</v>
          </cell>
        </row>
        <row r="1281">
          <cell r="B1281">
            <v>17.5</v>
          </cell>
        </row>
        <row r="1282">
          <cell r="B1282">
            <v>21.5</v>
          </cell>
        </row>
        <row r="1283">
          <cell r="B1283">
            <v>19.5</v>
          </cell>
        </row>
        <row r="1284">
          <cell r="B1284">
            <v>23.5</v>
          </cell>
        </row>
        <row r="1285">
          <cell r="B1285">
            <v>23</v>
          </cell>
        </row>
        <row r="1286">
          <cell r="B1286">
            <v>14.5</v>
          </cell>
        </row>
        <row r="1287">
          <cell r="B1287">
            <v>16</v>
          </cell>
        </row>
        <row r="1288">
          <cell r="B1288">
            <v>18.5</v>
          </cell>
        </row>
        <row r="1289">
          <cell r="B1289">
            <v>18.5</v>
          </cell>
        </row>
        <row r="1290">
          <cell r="B1290">
            <v>21</v>
          </cell>
        </row>
        <row r="1291">
          <cell r="B1291">
            <v>16.5</v>
          </cell>
        </row>
        <row r="1292">
          <cell r="B1292">
            <v>18</v>
          </cell>
        </row>
        <row r="1293">
          <cell r="B1293">
            <v>19.5</v>
          </cell>
        </row>
        <row r="1294">
          <cell r="B1294">
            <v>24</v>
          </cell>
        </row>
        <row r="1295">
          <cell r="B1295">
            <v>27</v>
          </cell>
        </row>
        <row r="1296">
          <cell r="B1296">
            <v>16</v>
          </cell>
        </row>
        <row r="1297">
          <cell r="B1297">
            <v>18.5</v>
          </cell>
        </row>
        <row r="1298">
          <cell r="B1298">
            <v>17.5</v>
          </cell>
        </row>
        <row r="1299">
          <cell r="B1299">
            <v>12</v>
          </cell>
        </row>
        <row r="1300">
          <cell r="B1300">
            <v>14.5</v>
          </cell>
        </row>
        <row r="1301">
          <cell r="B1301">
            <v>16.5</v>
          </cell>
        </row>
        <row r="1302">
          <cell r="B1302">
            <v>13</v>
          </cell>
        </row>
        <row r="1303">
          <cell r="B1303">
            <v>12.5</v>
          </cell>
        </row>
        <row r="1304">
          <cell r="B1304">
            <v>17.5</v>
          </cell>
        </row>
        <row r="1305">
          <cell r="B1305">
            <v>21</v>
          </cell>
        </row>
        <row r="1306">
          <cell r="B1306">
            <v>22.5</v>
          </cell>
        </row>
        <row r="1307">
          <cell r="B1307">
            <v>24.5</v>
          </cell>
        </row>
        <row r="1308">
          <cell r="B1308">
            <v>15.5</v>
          </cell>
        </row>
        <row r="1309">
          <cell r="B1309">
            <v>17.5</v>
          </cell>
        </row>
        <row r="1310">
          <cell r="B1310">
            <v>17</v>
          </cell>
        </row>
        <row r="1311">
          <cell r="B1311">
            <v>24.5</v>
          </cell>
        </row>
        <row r="1312">
          <cell r="B1312">
            <v>18</v>
          </cell>
        </row>
        <row r="1313">
          <cell r="B1313">
            <v>17</v>
          </cell>
        </row>
        <row r="1314">
          <cell r="B1314">
            <v>20.5</v>
          </cell>
        </row>
        <row r="1315">
          <cell r="B1315">
            <v>18</v>
          </cell>
        </row>
        <row r="1316">
          <cell r="B1316">
            <v>14.5</v>
          </cell>
        </row>
        <row r="1317">
          <cell r="B1317">
            <v>18</v>
          </cell>
        </row>
        <row r="1318">
          <cell r="B1318">
            <v>19.5</v>
          </cell>
        </row>
        <row r="1319">
          <cell r="B1319">
            <v>18.5</v>
          </cell>
        </row>
        <row r="1320">
          <cell r="B1320">
            <v>19</v>
          </cell>
        </row>
        <row r="1321">
          <cell r="B1321">
            <v>15</v>
          </cell>
        </row>
        <row r="1322">
          <cell r="B1322">
            <v>16</v>
          </cell>
        </row>
        <row r="1323">
          <cell r="B1323">
            <v>20</v>
          </cell>
        </row>
        <row r="1324">
          <cell r="B1324">
            <v>16</v>
          </cell>
        </row>
        <row r="1325">
          <cell r="B1325">
            <v>16.5</v>
          </cell>
        </row>
        <row r="1326">
          <cell r="B1326">
            <v>14.5</v>
          </cell>
        </row>
        <row r="1327">
          <cell r="B1327">
            <v>17.5</v>
          </cell>
        </row>
        <row r="1328">
          <cell r="B1328">
            <v>21.5</v>
          </cell>
        </row>
        <row r="1329">
          <cell r="B1329">
            <v>16</v>
          </cell>
        </row>
        <row r="1330">
          <cell r="B1330">
            <v>18.5</v>
          </cell>
        </row>
        <row r="1331">
          <cell r="B1331">
            <v>14.5</v>
          </cell>
        </row>
        <row r="1332">
          <cell r="B1332">
            <v>14.5</v>
          </cell>
        </row>
        <row r="1333">
          <cell r="B1333">
            <v>24.5</v>
          </cell>
        </row>
        <row r="1334">
          <cell r="B1334">
            <v>21.5</v>
          </cell>
        </row>
        <row r="1335">
          <cell r="B1335">
            <v>15.5</v>
          </cell>
        </row>
        <row r="1336">
          <cell r="B1336">
            <v>18.5</v>
          </cell>
        </row>
        <row r="1337">
          <cell r="B1337">
            <v>19.5</v>
          </cell>
        </row>
        <row r="1338">
          <cell r="B1338">
            <v>21.5</v>
          </cell>
        </row>
        <row r="1339">
          <cell r="B1339">
            <v>21</v>
          </cell>
        </row>
        <row r="1340">
          <cell r="B1340">
            <v>20</v>
          </cell>
        </row>
        <row r="1341">
          <cell r="B1341">
            <v>21.5</v>
          </cell>
        </row>
        <row r="1342">
          <cell r="B1342">
            <v>24</v>
          </cell>
        </row>
        <row r="1343">
          <cell r="B1343">
            <v>18</v>
          </cell>
        </row>
        <row r="1344">
          <cell r="B1344">
            <v>18</v>
          </cell>
        </row>
        <row r="1345">
          <cell r="B1345">
            <v>17</v>
          </cell>
        </row>
        <row r="1346">
          <cell r="B1346">
            <v>18.5</v>
          </cell>
        </row>
        <row r="1347">
          <cell r="B1347">
            <v>21</v>
          </cell>
        </row>
        <row r="1348">
          <cell r="B1348">
            <v>21.5</v>
          </cell>
        </row>
        <row r="1349">
          <cell r="B1349">
            <v>20</v>
          </cell>
        </row>
        <row r="1350">
          <cell r="B1350">
            <v>19.5</v>
          </cell>
        </row>
        <row r="1351">
          <cell r="B1351">
            <v>21.5</v>
          </cell>
        </row>
        <row r="1352">
          <cell r="B1352">
            <v>19.5</v>
          </cell>
        </row>
        <row r="1353">
          <cell r="B1353">
            <v>16</v>
          </cell>
        </row>
        <row r="1354">
          <cell r="B1354">
            <v>23.5</v>
          </cell>
        </row>
        <row r="1355">
          <cell r="B1355">
            <v>18.5</v>
          </cell>
        </row>
        <row r="1356">
          <cell r="B1356">
            <v>25</v>
          </cell>
        </row>
        <row r="1357">
          <cell r="B1357">
            <v>19.5</v>
          </cell>
        </row>
        <row r="1358">
          <cell r="B1358">
            <v>24.5</v>
          </cell>
        </row>
        <row r="1359">
          <cell r="B1359">
            <v>23</v>
          </cell>
        </row>
        <row r="1360">
          <cell r="B1360">
            <v>20</v>
          </cell>
        </row>
        <row r="1361">
          <cell r="B1361">
            <v>14.5</v>
          </cell>
        </row>
        <row r="1362">
          <cell r="B1362">
            <v>20.5</v>
          </cell>
        </row>
        <row r="1363">
          <cell r="B1363">
            <v>21</v>
          </cell>
        </row>
        <row r="1364">
          <cell r="B1364">
            <v>16</v>
          </cell>
        </row>
        <row r="1365">
          <cell r="B1365">
            <v>19</v>
          </cell>
        </row>
        <row r="1366">
          <cell r="B1366">
            <v>14.5</v>
          </cell>
        </row>
        <row r="1367">
          <cell r="B1367">
            <v>12</v>
          </cell>
        </row>
        <row r="1368">
          <cell r="B1368">
            <v>17.5</v>
          </cell>
        </row>
        <row r="1369">
          <cell r="B1369">
            <v>21</v>
          </cell>
        </row>
        <row r="1370">
          <cell r="B1370">
            <v>27</v>
          </cell>
        </row>
        <row r="1371">
          <cell r="B1371">
            <v>16.5</v>
          </cell>
        </row>
        <row r="1372">
          <cell r="B1372">
            <v>16.5</v>
          </cell>
        </row>
        <row r="1373">
          <cell r="B1373">
            <v>19</v>
          </cell>
        </row>
        <row r="1374">
          <cell r="B1374">
            <v>20.5</v>
          </cell>
        </row>
        <row r="1375">
          <cell r="B1375">
            <v>16</v>
          </cell>
        </row>
        <row r="1376">
          <cell r="B1376">
            <v>17</v>
          </cell>
        </row>
        <row r="1377">
          <cell r="B1377">
            <v>18.5</v>
          </cell>
        </row>
        <row r="1378">
          <cell r="B1378">
            <v>27.5</v>
          </cell>
        </row>
        <row r="1379">
          <cell r="B1379">
            <v>16</v>
          </cell>
        </row>
        <row r="1380">
          <cell r="B1380">
            <v>21</v>
          </cell>
        </row>
        <row r="1381">
          <cell r="B1381">
            <v>22</v>
          </cell>
        </row>
        <row r="1382">
          <cell r="B1382">
            <v>20</v>
          </cell>
        </row>
        <row r="1383">
          <cell r="B1383">
            <v>13.5</v>
          </cell>
        </row>
        <row r="1384">
          <cell r="B1384">
            <v>18</v>
          </cell>
        </row>
        <row r="1385">
          <cell r="B1385">
            <v>15</v>
          </cell>
        </row>
        <row r="1386">
          <cell r="B1386">
            <v>15.5</v>
          </cell>
        </row>
        <row r="1387">
          <cell r="B1387">
            <v>15</v>
          </cell>
        </row>
        <row r="1388">
          <cell r="B1388">
            <v>14</v>
          </cell>
        </row>
        <row r="1389">
          <cell r="B1389">
            <v>20</v>
          </cell>
        </row>
        <row r="1390">
          <cell r="B1390">
            <v>17.5</v>
          </cell>
        </row>
        <row r="1391">
          <cell r="B1391">
            <v>16</v>
          </cell>
        </row>
        <row r="1392">
          <cell r="B1392">
            <v>22</v>
          </cell>
        </row>
        <row r="1393">
          <cell r="B1393">
            <v>21.5</v>
          </cell>
        </row>
        <row r="1394">
          <cell r="B1394">
            <v>16.5</v>
          </cell>
        </row>
        <row r="1395">
          <cell r="B1395">
            <v>20.5</v>
          </cell>
        </row>
        <row r="1396">
          <cell r="B1396">
            <v>18</v>
          </cell>
        </row>
        <row r="1397">
          <cell r="B1397">
            <v>14.5</v>
          </cell>
        </row>
        <row r="1398">
          <cell r="B1398">
            <v>16</v>
          </cell>
        </row>
        <row r="1399">
          <cell r="B1399">
            <v>18.5</v>
          </cell>
        </row>
        <row r="1400">
          <cell r="B1400">
            <v>14</v>
          </cell>
        </row>
        <row r="1401">
          <cell r="B1401">
            <v>16.5</v>
          </cell>
        </row>
        <row r="1402">
          <cell r="B1402">
            <v>18.5</v>
          </cell>
        </row>
        <row r="1403">
          <cell r="B1403">
            <v>18.5</v>
          </cell>
        </row>
        <row r="1404">
          <cell r="B1404">
            <v>23</v>
          </cell>
        </row>
        <row r="1405">
          <cell r="B1405">
            <v>18.5</v>
          </cell>
        </row>
        <row r="1406">
          <cell r="B1406">
            <v>16.5</v>
          </cell>
        </row>
        <row r="1407">
          <cell r="B1407">
            <v>17.5</v>
          </cell>
        </row>
        <row r="1408">
          <cell r="B1408">
            <v>20</v>
          </cell>
        </row>
        <row r="1409">
          <cell r="B1409">
            <v>22</v>
          </cell>
        </row>
        <row r="1410">
          <cell r="B1410">
            <v>23</v>
          </cell>
        </row>
        <row r="1411">
          <cell r="B1411">
            <v>20.5</v>
          </cell>
        </row>
        <row r="1412">
          <cell r="B1412">
            <v>17</v>
          </cell>
        </row>
        <row r="1413">
          <cell r="B1413">
            <v>17.5</v>
          </cell>
        </row>
        <row r="1414">
          <cell r="B1414">
            <v>18</v>
          </cell>
        </row>
        <row r="1415">
          <cell r="B1415">
            <v>23</v>
          </cell>
        </row>
        <row r="1416">
          <cell r="B1416">
            <v>16.5</v>
          </cell>
        </row>
        <row r="1417">
          <cell r="B1417">
            <v>19</v>
          </cell>
        </row>
        <row r="1418">
          <cell r="B1418">
            <v>19.5</v>
          </cell>
        </row>
        <row r="1419">
          <cell r="B1419">
            <v>16.5</v>
          </cell>
        </row>
        <row r="1420">
          <cell r="B1420">
            <v>22</v>
          </cell>
        </row>
        <row r="1421">
          <cell r="B1421">
            <v>21</v>
          </cell>
        </row>
        <row r="1422">
          <cell r="B1422">
            <v>21.5</v>
          </cell>
        </row>
        <row r="1423">
          <cell r="B1423">
            <v>19.5</v>
          </cell>
        </row>
        <row r="1424">
          <cell r="B1424">
            <v>18</v>
          </cell>
        </row>
        <row r="1425">
          <cell r="B1425">
            <v>22.5</v>
          </cell>
        </row>
        <row r="1426">
          <cell r="B1426">
            <v>20.5</v>
          </cell>
        </row>
        <row r="1427">
          <cell r="B1427">
            <v>13.5</v>
          </cell>
        </row>
        <row r="1428">
          <cell r="B1428">
            <v>13.5</v>
          </cell>
        </row>
        <row r="1429">
          <cell r="B1429">
            <v>14.5</v>
          </cell>
        </row>
        <row r="1430">
          <cell r="B1430">
            <v>17.5</v>
          </cell>
        </row>
        <row r="1431">
          <cell r="B1431">
            <v>18.5</v>
          </cell>
        </row>
        <row r="1432">
          <cell r="B1432">
            <v>20.5</v>
          </cell>
        </row>
        <row r="1433">
          <cell r="B1433">
            <v>23</v>
          </cell>
        </row>
        <row r="1434">
          <cell r="B1434">
            <v>23</v>
          </cell>
        </row>
        <row r="1435">
          <cell r="B1435">
            <v>18</v>
          </cell>
        </row>
        <row r="1436">
          <cell r="B1436">
            <v>21</v>
          </cell>
        </row>
        <row r="1437">
          <cell r="B1437">
            <v>21</v>
          </cell>
        </row>
        <row r="1438">
          <cell r="B1438">
            <v>13.5</v>
          </cell>
        </row>
        <row r="1439">
          <cell r="B1439">
            <v>20</v>
          </cell>
        </row>
        <row r="1440">
          <cell r="B1440">
            <v>14</v>
          </cell>
        </row>
        <row r="1441">
          <cell r="B1441">
            <v>17</v>
          </cell>
        </row>
        <row r="1442">
          <cell r="B1442">
            <v>17.5</v>
          </cell>
        </row>
        <row r="1443">
          <cell r="B1443">
            <v>25.5</v>
          </cell>
        </row>
        <row r="1444">
          <cell r="B1444">
            <v>17.5</v>
          </cell>
        </row>
        <row r="1445">
          <cell r="B1445">
            <v>15</v>
          </cell>
        </row>
        <row r="1446">
          <cell r="B1446">
            <v>17.5</v>
          </cell>
        </row>
        <row r="1447">
          <cell r="B1447">
            <v>22.5</v>
          </cell>
        </row>
        <row r="1448">
          <cell r="B1448">
            <v>23</v>
          </cell>
        </row>
        <row r="1449">
          <cell r="B1449">
            <v>21.5</v>
          </cell>
        </row>
        <row r="1450">
          <cell r="B1450">
            <v>23</v>
          </cell>
        </row>
        <row r="1451">
          <cell r="B1451">
            <v>22</v>
          </cell>
        </row>
        <row r="1452">
          <cell r="B1452">
            <v>20</v>
          </cell>
        </row>
        <row r="1453">
          <cell r="B1453">
            <v>20.5</v>
          </cell>
        </row>
        <row r="1454">
          <cell r="B1454">
            <v>16.5</v>
          </cell>
        </row>
        <row r="1455">
          <cell r="B1455">
            <v>20.5</v>
          </cell>
        </row>
        <row r="1456">
          <cell r="B1456">
            <v>20.5</v>
          </cell>
        </row>
        <row r="1457">
          <cell r="B1457">
            <v>20</v>
          </cell>
        </row>
        <row r="1458">
          <cell r="B1458">
            <v>19.5</v>
          </cell>
        </row>
        <row r="1459">
          <cell r="B1459">
            <v>22</v>
          </cell>
        </row>
        <row r="1460">
          <cell r="B1460">
            <v>20</v>
          </cell>
        </row>
        <row r="1461">
          <cell r="B1461">
            <v>16</v>
          </cell>
        </row>
        <row r="1462">
          <cell r="B1462">
            <v>17</v>
          </cell>
        </row>
        <row r="1463">
          <cell r="B1463">
            <v>26</v>
          </cell>
        </row>
        <row r="1464">
          <cell r="B1464">
            <v>20</v>
          </cell>
        </row>
        <row r="1465">
          <cell r="B1465">
            <v>18</v>
          </cell>
        </row>
        <row r="1466">
          <cell r="B1466">
            <v>19</v>
          </cell>
        </row>
        <row r="1467">
          <cell r="B1467">
            <v>23</v>
          </cell>
        </row>
        <row r="1468">
          <cell r="B1468">
            <v>19</v>
          </cell>
        </row>
        <row r="1469">
          <cell r="B1469">
            <v>20.5</v>
          </cell>
        </row>
        <row r="1470">
          <cell r="B1470">
            <v>16.5</v>
          </cell>
        </row>
        <row r="1471">
          <cell r="B1471">
            <v>15.5</v>
          </cell>
        </row>
        <row r="1472">
          <cell r="B1472">
            <v>19.5</v>
          </cell>
        </row>
        <row r="1473">
          <cell r="B1473">
            <v>18.5</v>
          </cell>
        </row>
        <row r="1474">
          <cell r="B1474">
            <v>16.5</v>
          </cell>
        </row>
        <row r="1475">
          <cell r="B1475">
            <v>15</v>
          </cell>
        </row>
        <row r="1476">
          <cell r="B1476">
            <v>16.5</v>
          </cell>
        </row>
        <row r="1477">
          <cell r="B1477">
            <v>15</v>
          </cell>
        </row>
        <row r="1478">
          <cell r="B1478">
            <v>15</v>
          </cell>
        </row>
        <row r="1479">
          <cell r="B1479">
            <v>18</v>
          </cell>
        </row>
        <row r="1480">
          <cell r="B1480">
            <v>15.5</v>
          </cell>
        </row>
        <row r="1481">
          <cell r="B1481">
            <v>22</v>
          </cell>
        </row>
        <row r="1482">
          <cell r="B1482">
            <v>18.5</v>
          </cell>
        </row>
        <row r="1483">
          <cell r="B1483">
            <v>20</v>
          </cell>
        </row>
        <row r="1484">
          <cell r="B1484">
            <v>13.5</v>
          </cell>
        </row>
        <row r="1485">
          <cell r="B1485">
            <v>20</v>
          </cell>
        </row>
        <row r="1486">
          <cell r="B1486">
            <v>23</v>
          </cell>
        </row>
        <row r="1487">
          <cell r="B1487">
            <v>12</v>
          </cell>
        </row>
        <row r="1488">
          <cell r="B1488">
            <v>17</v>
          </cell>
        </row>
        <row r="1489">
          <cell r="B1489">
            <v>24.5</v>
          </cell>
        </row>
        <row r="1490">
          <cell r="B1490">
            <v>17.5</v>
          </cell>
        </row>
        <row r="1491">
          <cell r="B1491">
            <v>17.5</v>
          </cell>
        </row>
        <row r="1492">
          <cell r="B1492">
            <v>24</v>
          </cell>
        </row>
        <row r="1493">
          <cell r="B1493">
            <v>26</v>
          </cell>
        </row>
        <row r="1494">
          <cell r="B1494">
            <v>19.5</v>
          </cell>
        </row>
        <row r="1495">
          <cell r="B1495">
            <v>18.5</v>
          </cell>
        </row>
        <row r="1496">
          <cell r="B1496">
            <v>21</v>
          </cell>
        </row>
        <row r="1497">
          <cell r="B1497">
            <v>15.5</v>
          </cell>
        </row>
        <row r="1498">
          <cell r="B1498">
            <v>14</v>
          </cell>
        </row>
        <row r="1499">
          <cell r="B1499">
            <v>26.5</v>
          </cell>
        </row>
        <row r="1500">
          <cell r="B1500">
            <v>18.5</v>
          </cell>
        </row>
        <row r="1501">
          <cell r="B1501">
            <v>18.5</v>
          </cell>
        </row>
        <row r="1502">
          <cell r="B1502">
            <v>13</v>
          </cell>
        </row>
        <row r="1503">
          <cell r="B1503">
            <v>20.5</v>
          </cell>
        </row>
        <row r="1504">
          <cell r="B1504">
            <v>26</v>
          </cell>
        </row>
        <row r="1505">
          <cell r="B1505">
            <v>19.5</v>
          </cell>
        </row>
        <row r="1506">
          <cell r="B1506">
            <v>15.5</v>
          </cell>
        </row>
        <row r="1507">
          <cell r="B1507">
            <v>15.5</v>
          </cell>
        </row>
        <row r="1508">
          <cell r="B1508">
            <v>16.5</v>
          </cell>
        </row>
        <row r="1509">
          <cell r="B1509">
            <v>15.5</v>
          </cell>
        </row>
        <row r="1510">
          <cell r="B1510">
            <v>15</v>
          </cell>
        </row>
        <row r="1511">
          <cell r="B1511">
            <v>12</v>
          </cell>
        </row>
        <row r="1512">
          <cell r="B1512">
            <v>20.5</v>
          </cell>
        </row>
        <row r="1513">
          <cell r="B1513">
            <v>26</v>
          </cell>
        </row>
        <row r="1514">
          <cell r="B1514">
            <v>25.5</v>
          </cell>
        </row>
        <row r="1515">
          <cell r="B1515">
            <v>13.5</v>
          </cell>
        </row>
        <row r="1516">
          <cell r="B1516">
            <v>8.5</v>
          </cell>
        </row>
        <row r="1517">
          <cell r="B1517">
            <v>7.5</v>
          </cell>
        </row>
        <row r="1518">
          <cell r="B1518">
            <v>12.5</v>
          </cell>
        </row>
        <row r="1519">
          <cell r="B1519">
            <v>12.5</v>
          </cell>
        </row>
        <row r="1520">
          <cell r="B1520">
            <v>16.5</v>
          </cell>
        </row>
        <row r="1521">
          <cell r="B1521">
            <v>15.5</v>
          </cell>
        </row>
        <row r="1522">
          <cell r="B1522">
            <v>28</v>
          </cell>
        </row>
        <row r="1523">
          <cell r="B1523">
            <v>26.5</v>
          </cell>
        </row>
        <row r="1524">
          <cell r="B1524">
            <v>17.5</v>
          </cell>
        </row>
        <row r="1525">
          <cell r="B1525">
            <v>14</v>
          </cell>
        </row>
        <row r="1526">
          <cell r="B1526">
            <v>16.5</v>
          </cell>
        </row>
        <row r="1527">
          <cell r="B1527">
            <v>23</v>
          </cell>
        </row>
        <row r="1528">
          <cell r="B1528">
            <v>20</v>
          </cell>
        </row>
        <row r="1529">
          <cell r="B1529">
            <v>23.5</v>
          </cell>
        </row>
        <row r="1530">
          <cell r="B1530">
            <v>20</v>
          </cell>
        </row>
        <row r="1531">
          <cell r="B1531">
            <v>21</v>
          </cell>
        </row>
        <row r="1532">
          <cell r="B1532">
            <v>17.5</v>
          </cell>
        </row>
        <row r="1533">
          <cell r="B1533">
            <v>18.5</v>
          </cell>
        </row>
        <row r="1534">
          <cell r="B1534">
            <v>22</v>
          </cell>
        </row>
        <row r="1535">
          <cell r="B1535">
            <v>21</v>
          </cell>
        </row>
        <row r="1536">
          <cell r="B1536">
            <v>12.5</v>
          </cell>
        </row>
        <row r="1537">
          <cell r="B1537">
            <v>6.5</v>
          </cell>
        </row>
        <row r="1538">
          <cell r="B1538">
            <v>22.5</v>
          </cell>
        </row>
        <row r="1539">
          <cell r="B1539">
            <v>26</v>
          </cell>
        </row>
        <row r="1540">
          <cell r="B1540">
            <v>14.5</v>
          </cell>
        </row>
        <row r="1541">
          <cell r="B1541">
            <v>10</v>
          </cell>
        </row>
        <row r="1542">
          <cell r="B1542">
            <v>26</v>
          </cell>
        </row>
        <row r="1543">
          <cell r="B1543">
            <v>31.5</v>
          </cell>
        </row>
        <row r="1544">
          <cell r="B1544">
            <v>25</v>
          </cell>
        </row>
        <row r="1545">
          <cell r="B1545">
            <v>18.5</v>
          </cell>
        </row>
        <row r="1546">
          <cell r="B1546">
            <v>7.5</v>
          </cell>
        </row>
        <row r="1547">
          <cell r="B1547">
            <v>15</v>
          </cell>
        </row>
        <row r="1548">
          <cell r="B1548">
            <v>22</v>
          </cell>
        </row>
        <row r="1549">
          <cell r="B1549">
            <v>22.5</v>
          </cell>
        </row>
        <row r="1550">
          <cell r="B1550">
            <v>22.5</v>
          </cell>
        </row>
        <row r="1551">
          <cell r="B1551">
            <v>22.5</v>
          </cell>
        </row>
        <row r="1552">
          <cell r="B1552">
            <v>13</v>
          </cell>
        </row>
        <row r="1553">
          <cell r="B1553">
            <v>14</v>
          </cell>
        </row>
        <row r="1554">
          <cell r="B1554">
            <v>12.5</v>
          </cell>
        </row>
        <row r="1555">
          <cell r="B1555">
            <v>18</v>
          </cell>
        </row>
        <row r="1556">
          <cell r="B1556">
            <v>15</v>
          </cell>
        </row>
        <row r="1557">
          <cell r="B1557">
            <v>19.5</v>
          </cell>
        </row>
        <row r="1558">
          <cell r="B1558">
            <v>19</v>
          </cell>
        </row>
        <row r="1559">
          <cell r="B1559">
            <v>21.5</v>
          </cell>
        </row>
        <row r="1560">
          <cell r="B1560">
            <v>25.5</v>
          </cell>
        </row>
        <row r="1561">
          <cell r="B1561">
            <v>16</v>
          </cell>
        </row>
        <row r="1562">
          <cell r="B1562">
            <v>18</v>
          </cell>
        </row>
        <row r="1563">
          <cell r="B1563">
            <v>20</v>
          </cell>
        </row>
        <row r="1564">
          <cell r="B1564">
            <v>18.5</v>
          </cell>
        </row>
        <row r="1565">
          <cell r="B1565">
            <v>11</v>
          </cell>
        </row>
        <row r="1566">
          <cell r="B1566">
            <v>13</v>
          </cell>
        </row>
        <row r="1567">
          <cell r="B1567">
            <v>24</v>
          </cell>
        </row>
        <row r="1568">
          <cell r="B1568">
            <v>24.5</v>
          </cell>
        </row>
        <row r="1569">
          <cell r="B1569">
            <v>21</v>
          </cell>
        </row>
        <row r="1570">
          <cell r="B1570">
            <v>13.5</v>
          </cell>
        </row>
        <row r="1571">
          <cell r="B1571">
            <v>20.5</v>
          </cell>
        </row>
        <row r="1572">
          <cell r="B1572">
            <v>26</v>
          </cell>
        </row>
        <row r="1573">
          <cell r="B1573">
            <v>22</v>
          </cell>
        </row>
        <row r="1574">
          <cell r="B1574">
            <v>19</v>
          </cell>
        </row>
        <row r="1575">
          <cell r="B1575">
            <v>19.5</v>
          </cell>
        </row>
        <row r="1576">
          <cell r="B1576">
            <v>25</v>
          </cell>
        </row>
        <row r="1577">
          <cell r="B1577">
            <v>18</v>
          </cell>
        </row>
        <row r="1578">
          <cell r="B1578">
            <v>26.5</v>
          </cell>
        </row>
        <row r="1579">
          <cell r="B1579">
            <v>27.5</v>
          </cell>
        </row>
        <row r="1580">
          <cell r="B1580">
            <v>16.5</v>
          </cell>
        </row>
        <row r="1581">
          <cell r="B1581">
            <v>12</v>
          </cell>
        </row>
        <row r="1582">
          <cell r="B1582">
            <v>19</v>
          </cell>
        </row>
        <row r="1583">
          <cell r="B1583">
            <v>27.5</v>
          </cell>
        </row>
        <row r="1584">
          <cell r="B1584">
            <v>19</v>
          </cell>
        </row>
        <row r="1585">
          <cell r="B1585">
            <v>14.5</v>
          </cell>
        </row>
        <row r="1586">
          <cell r="B1586">
            <v>10</v>
          </cell>
        </row>
        <row r="1587">
          <cell r="B1587">
            <v>18.5</v>
          </cell>
        </row>
        <row r="1588">
          <cell r="B1588">
            <v>29.5</v>
          </cell>
        </row>
        <row r="1589">
          <cell r="B1589">
            <v>32</v>
          </cell>
        </row>
        <row r="1590">
          <cell r="B1590">
            <v>26</v>
          </cell>
        </row>
        <row r="1591">
          <cell r="B1591">
            <v>14</v>
          </cell>
        </row>
        <row r="1592">
          <cell r="B1592">
            <v>22.5</v>
          </cell>
        </row>
        <row r="1593">
          <cell r="B1593">
            <v>26.5</v>
          </cell>
        </row>
        <row r="1594">
          <cell r="B1594">
            <v>19</v>
          </cell>
        </row>
        <row r="1595">
          <cell r="B1595">
            <v>22.5</v>
          </cell>
        </row>
        <row r="1596">
          <cell r="B1596">
            <v>27.5</v>
          </cell>
        </row>
        <row r="1597">
          <cell r="B1597">
            <v>18.5</v>
          </cell>
        </row>
        <row r="1598">
          <cell r="B1598">
            <v>15</v>
          </cell>
        </row>
        <row r="1599">
          <cell r="B1599">
            <v>13</v>
          </cell>
        </row>
        <row r="1600">
          <cell r="B1600">
            <v>8.5</v>
          </cell>
        </row>
        <row r="1601">
          <cell r="B1601">
            <v>18.5</v>
          </cell>
        </row>
        <row r="1602">
          <cell r="B1602">
            <v>17</v>
          </cell>
        </row>
        <row r="1603">
          <cell r="B1603">
            <v>15.5</v>
          </cell>
        </row>
        <row r="1604">
          <cell r="B1604">
            <v>19</v>
          </cell>
        </row>
        <row r="1605">
          <cell r="B1605">
            <v>31</v>
          </cell>
        </row>
        <row r="1606">
          <cell r="B1606">
            <v>22.5</v>
          </cell>
        </row>
        <row r="1607">
          <cell r="B1607">
            <v>12.5</v>
          </cell>
        </row>
        <row r="1608">
          <cell r="B1608">
            <v>20.5</v>
          </cell>
        </row>
        <row r="1609">
          <cell r="B1609">
            <v>17.5</v>
          </cell>
        </row>
        <row r="1610">
          <cell r="B1610">
            <v>17</v>
          </cell>
        </row>
        <row r="1611">
          <cell r="B1611">
            <v>13.5</v>
          </cell>
        </row>
        <row r="1612">
          <cell r="B1612">
            <v>8.5</v>
          </cell>
        </row>
        <row r="1613">
          <cell r="B1613">
            <v>14.5</v>
          </cell>
        </row>
        <row r="1614">
          <cell r="B1614">
            <v>21</v>
          </cell>
        </row>
        <row r="1615">
          <cell r="B1615">
            <v>16.5</v>
          </cell>
        </row>
        <row r="1616">
          <cell r="B1616">
            <v>12.5</v>
          </cell>
        </row>
        <row r="1617">
          <cell r="B1617">
            <v>18</v>
          </cell>
        </row>
        <row r="1618">
          <cell r="B1618">
            <v>9</v>
          </cell>
        </row>
        <row r="1619">
          <cell r="B1619">
            <v>9.5</v>
          </cell>
        </row>
        <row r="1620">
          <cell r="B1620">
            <v>20.5</v>
          </cell>
        </row>
        <row r="1621">
          <cell r="B1621">
            <v>22.5</v>
          </cell>
        </row>
        <row r="1622">
          <cell r="B1622">
            <v>20</v>
          </cell>
        </row>
        <row r="1623">
          <cell r="B1623">
            <v>17</v>
          </cell>
        </row>
        <row r="1624">
          <cell r="B1624">
            <v>18.5</v>
          </cell>
        </row>
        <row r="1625">
          <cell r="B1625">
            <v>20</v>
          </cell>
        </row>
        <row r="1626">
          <cell r="B1626">
            <v>14</v>
          </cell>
        </row>
        <row r="1627">
          <cell r="B1627">
            <v>21</v>
          </cell>
        </row>
        <row r="1628">
          <cell r="B1628">
            <v>17</v>
          </cell>
        </row>
        <row r="1629">
          <cell r="B1629">
            <v>26.5</v>
          </cell>
        </row>
        <row r="1630">
          <cell r="B1630">
            <v>29.5</v>
          </cell>
        </row>
        <row r="1631">
          <cell r="B1631">
            <v>19</v>
          </cell>
        </row>
        <row r="1632">
          <cell r="B1632">
            <v>20</v>
          </cell>
        </row>
        <row r="1633">
          <cell r="B1633">
            <v>15.5</v>
          </cell>
        </row>
        <row r="1634">
          <cell r="B1634">
            <v>18.5</v>
          </cell>
        </row>
        <row r="1635">
          <cell r="B1635">
            <v>22</v>
          </cell>
        </row>
        <row r="1636">
          <cell r="B1636">
            <v>20</v>
          </cell>
        </row>
        <row r="1637">
          <cell r="B1637">
            <v>18</v>
          </cell>
        </row>
        <row r="1638">
          <cell r="B1638">
            <v>18</v>
          </cell>
        </row>
        <row r="1639">
          <cell r="B1639">
            <v>28.5</v>
          </cell>
        </row>
        <row r="1640">
          <cell r="B1640">
            <v>19</v>
          </cell>
        </row>
        <row r="1641">
          <cell r="B1641">
            <v>22.5</v>
          </cell>
        </row>
        <row r="1642">
          <cell r="B1642">
            <v>17</v>
          </cell>
        </row>
        <row r="1643">
          <cell r="B1643">
            <v>17.5</v>
          </cell>
        </row>
        <row r="1644">
          <cell r="B1644">
            <v>22</v>
          </cell>
        </row>
        <row r="1645">
          <cell r="B1645">
            <v>26</v>
          </cell>
        </row>
        <row r="1646">
          <cell r="B1646">
            <v>30</v>
          </cell>
        </row>
        <row r="1647">
          <cell r="B1647">
            <v>19.5</v>
          </cell>
        </row>
        <row r="1648">
          <cell r="B1648">
            <v>17.5</v>
          </cell>
        </row>
        <row r="1649">
          <cell r="B1649">
            <v>21.5</v>
          </cell>
        </row>
        <row r="1650">
          <cell r="B1650">
            <v>18.5</v>
          </cell>
        </row>
        <row r="1651">
          <cell r="B1651">
            <v>14</v>
          </cell>
        </row>
        <row r="1652">
          <cell r="B1652">
            <v>20</v>
          </cell>
        </row>
        <row r="1653">
          <cell r="B1653">
            <v>27</v>
          </cell>
        </row>
        <row r="1654">
          <cell r="B1654">
            <v>20.5</v>
          </cell>
        </row>
        <row r="1655">
          <cell r="B1655">
            <v>15</v>
          </cell>
        </row>
        <row r="1656">
          <cell r="B1656">
            <v>19.5</v>
          </cell>
        </row>
        <row r="1657">
          <cell r="B1657">
            <v>19</v>
          </cell>
        </row>
        <row r="1658">
          <cell r="B1658">
            <v>28</v>
          </cell>
        </row>
        <row r="1659">
          <cell r="B1659">
            <v>24.5</v>
          </cell>
        </row>
        <row r="1660">
          <cell r="B1660">
            <v>8.5</v>
          </cell>
        </row>
        <row r="1661">
          <cell r="B1661">
            <v>10</v>
          </cell>
        </row>
        <row r="1662">
          <cell r="B1662">
            <v>27.5</v>
          </cell>
        </row>
        <row r="1663">
          <cell r="B1663">
            <v>29</v>
          </cell>
        </row>
        <row r="1664">
          <cell r="B1664">
            <v>23.5</v>
          </cell>
        </row>
        <row r="1665">
          <cell r="B1665">
            <v>13</v>
          </cell>
        </row>
        <row r="1666">
          <cell r="B1666">
            <v>18.5</v>
          </cell>
        </row>
        <row r="1667">
          <cell r="B1667">
            <v>19.5</v>
          </cell>
        </row>
        <row r="1668">
          <cell r="B1668">
            <v>23.5</v>
          </cell>
        </row>
        <row r="1669">
          <cell r="B1669">
            <v>27</v>
          </cell>
        </row>
        <row r="1670">
          <cell r="B1670">
            <v>24</v>
          </cell>
        </row>
        <row r="1671">
          <cell r="B1671">
            <v>8.5</v>
          </cell>
        </row>
        <row r="1672">
          <cell r="B1672">
            <v>7.5</v>
          </cell>
        </row>
        <row r="1673">
          <cell r="B1673">
            <v>27.5</v>
          </cell>
        </row>
        <row r="1674">
          <cell r="B1674">
            <v>18</v>
          </cell>
        </row>
        <row r="1675">
          <cell r="B1675">
            <v>28</v>
          </cell>
        </row>
        <row r="1676">
          <cell r="B1676">
            <v>24</v>
          </cell>
        </row>
        <row r="1677">
          <cell r="B1677">
            <v>17</v>
          </cell>
        </row>
        <row r="1678">
          <cell r="B1678">
            <v>17</v>
          </cell>
        </row>
        <row r="1679">
          <cell r="B1679">
            <v>19.5</v>
          </cell>
        </row>
        <row r="1680">
          <cell r="B1680">
            <v>16.5</v>
          </cell>
        </row>
        <row r="1681">
          <cell r="B1681">
            <v>16.5</v>
          </cell>
        </row>
        <row r="1682">
          <cell r="B1682">
            <v>23</v>
          </cell>
        </row>
        <row r="1683">
          <cell r="B1683">
            <v>27</v>
          </cell>
        </row>
        <row r="1684">
          <cell r="B1684">
            <v>24</v>
          </cell>
        </row>
        <row r="1685">
          <cell r="B1685">
            <v>13</v>
          </cell>
        </row>
        <row r="1686">
          <cell r="B1686">
            <v>9.5</v>
          </cell>
        </row>
        <row r="1687">
          <cell r="B1687">
            <v>19</v>
          </cell>
        </row>
        <row r="1688">
          <cell r="B1688">
            <v>24.5</v>
          </cell>
        </row>
        <row r="1689">
          <cell r="B1689">
            <v>27.5</v>
          </cell>
        </row>
        <row r="1690">
          <cell r="B1690">
            <v>24</v>
          </cell>
        </row>
        <row r="1691">
          <cell r="B1691">
            <v>18</v>
          </cell>
        </row>
        <row r="1692">
          <cell r="B1692">
            <v>15</v>
          </cell>
        </row>
        <row r="1693">
          <cell r="B1693">
            <v>18</v>
          </cell>
        </row>
        <row r="1694">
          <cell r="B1694">
            <v>16</v>
          </cell>
        </row>
        <row r="1695">
          <cell r="B1695">
            <v>22.5</v>
          </cell>
        </row>
        <row r="1696">
          <cell r="B1696">
            <v>24</v>
          </cell>
        </row>
        <row r="1697">
          <cell r="B1697">
            <v>23.5</v>
          </cell>
        </row>
        <row r="1698">
          <cell r="B1698">
            <v>19.5</v>
          </cell>
        </row>
        <row r="1699">
          <cell r="B1699">
            <v>11</v>
          </cell>
        </row>
        <row r="1700">
          <cell r="B1700">
            <v>13.5</v>
          </cell>
        </row>
        <row r="1701">
          <cell r="B1701">
            <v>13</v>
          </cell>
        </row>
        <row r="1702">
          <cell r="B1702">
            <v>19</v>
          </cell>
        </row>
        <row r="1703">
          <cell r="B1703">
            <v>20.5</v>
          </cell>
        </row>
        <row r="1704">
          <cell r="B1704">
            <v>25</v>
          </cell>
        </row>
        <row r="1705">
          <cell r="B1705">
            <v>27.5</v>
          </cell>
        </row>
        <row r="1706">
          <cell r="B1706">
            <v>19</v>
          </cell>
        </row>
        <row r="1707">
          <cell r="B1707">
            <v>9.5</v>
          </cell>
        </row>
        <row r="1708">
          <cell r="B1708">
            <v>21</v>
          </cell>
        </row>
        <row r="1709">
          <cell r="B1709">
            <v>29</v>
          </cell>
        </row>
        <row r="1710">
          <cell r="B1710">
            <v>15</v>
          </cell>
        </row>
        <row r="1711">
          <cell r="B1711">
            <v>19</v>
          </cell>
        </row>
        <row r="1712">
          <cell r="B1712">
            <v>16.5</v>
          </cell>
        </row>
        <row r="1713">
          <cell r="B1713">
            <v>27</v>
          </cell>
        </row>
        <row r="1714">
          <cell r="B1714">
            <v>26</v>
          </cell>
        </row>
        <row r="1715">
          <cell r="B1715">
            <v>25</v>
          </cell>
        </row>
        <row r="1716">
          <cell r="B1716">
            <v>23.5</v>
          </cell>
        </row>
        <row r="1717">
          <cell r="B1717">
            <v>18</v>
          </cell>
        </row>
        <row r="1718">
          <cell r="B1718">
            <v>21</v>
          </cell>
        </row>
        <row r="1719">
          <cell r="B1719">
            <v>17.5</v>
          </cell>
        </row>
        <row r="1720">
          <cell r="B1720">
            <v>22</v>
          </cell>
        </row>
        <row r="1721">
          <cell r="B1721">
            <v>22.5</v>
          </cell>
        </row>
        <row r="1722">
          <cell r="B1722">
            <v>22</v>
          </cell>
        </row>
        <row r="1723">
          <cell r="B1723">
            <v>18.5</v>
          </cell>
        </row>
        <row r="1724">
          <cell r="B1724">
            <v>8</v>
          </cell>
        </row>
        <row r="1725">
          <cell r="B1725">
            <v>21</v>
          </cell>
        </row>
        <row r="1726">
          <cell r="B1726">
            <v>31</v>
          </cell>
        </row>
        <row r="1727">
          <cell r="B1727">
            <v>29</v>
          </cell>
        </row>
        <row r="1728">
          <cell r="B1728">
            <v>20.5</v>
          </cell>
        </row>
        <row r="1729">
          <cell r="B1729">
            <v>23.5</v>
          </cell>
        </row>
        <row r="1730">
          <cell r="B1730">
            <v>25</v>
          </cell>
        </row>
        <row r="1731">
          <cell r="B1731">
            <v>19</v>
          </cell>
        </row>
        <row r="1732">
          <cell r="B1732">
            <v>11</v>
          </cell>
        </row>
        <row r="1733">
          <cell r="B1733">
            <v>18</v>
          </cell>
        </row>
        <row r="1734">
          <cell r="B1734">
            <v>22</v>
          </cell>
        </row>
        <row r="1735">
          <cell r="B1735">
            <v>24</v>
          </cell>
        </row>
        <row r="1736">
          <cell r="B1736">
            <v>14</v>
          </cell>
        </row>
        <row r="1737">
          <cell r="B1737">
            <v>5</v>
          </cell>
        </row>
        <row r="1738">
          <cell r="B1738">
            <v>10.5</v>
          </cell>
        </row>
        <row r="1739">
          <cell r="B1739">
            <v>20</v>
          </cell>
        </row>
        <row r="1740">
          <cell r="B1740">
            <v>21.5</v>
          </cell>
        </row>
        <row r="1741">
          <cell r="B1741">
            <v>13.5</v>
          </cell>
        </row>
        <row r="1742">
          <cell r="B1742">
            <v>8.5</v>
          </cell>
        </row>
        <row r="1743">
          <cell r="B1743">
            <v>6</v>
          </cell>
        </row>
        <row r="1744">
          <cell r="B1744">
            <v>17.5</v>
          </cell>
        </row>
        <row r="1745">
          <cell r="B1745">
            <v>24</v>
          </cell>
        </row>
        <row r="1746">
          <cell r="B1746">
            <v>22.5</v>
          </cell>
        </row>
        <row r="1747">
          <cell r="B1747">
            <v>14</v>
          </cell>
        </row>
        <row r="1748">
          <cell r="B1748">
            <v>16</v>
          </cell>
        </row>
        <row r="1749">
          <cell r="B1749">
            <v>23</v>
          </cell>
        </row>
        <row r="1750">
          <cell r="B1750">
            <v>14.5</v>
          </cell>
        </row>
        <row r="1751">
          <cell r="B1751">
            <v>19.5</v>
          </cell>
        </row>
        <row r="1752">
          <cell r="B1752">
            <v>29</v>
          </cell>
        </row>
        <row r="1753">
          <cell r="B1753">
            <v>22.5</v>
          </cell>
        </row>
        <row r="1754">
          <cell r="B1754">
            <v>21</v>
          </cell>
        </row>
        <row r="1755">
          <cell r="B1755">
            <v>23</v>
          </cell>
        </row>
        <row r="1756">
          <cell r="B1756">
            <v>22</v>
          </cell>
        </row>
        <row r="1757">
          <cell r="B1757">
            <v>21</v>
          </cell>
        </row>
        <row r="1758">
          <cell r="B1758">
            <v>10.5</v>
          </cell>
        </row>
        <row r="1759">
          <cell r="B1759">
            <v>6.5</v>
          </cell>
        </row>
        <row r="1760">
          <cell r="B1760">
            <v>20</v>
          </cell>
        </row>
        <row r="1761">
          <cell r="B1761">
            <v>29</v>
          </cell>
        </row>
        <row r="1762">
          <cell r="B1762">
            <v>29</v>
          </cell>
        </row>
        <row r="1763">
          <cell r="B1763">
            <v>26.5</v>
          </cell>
        </row>
        <row r="1764">
          <cell r="B1764">
            <v>12.5</v>
          </cell>
        </row>
        <row r="1765">
          <cell r="B1765">
            <v>16</v>
          </cell>
        </row>
        <row r="1766">
          <cell r="B1766">
            <v>23</v>
          </cell>
        </row>
        <row r="1767">
          <cell r="B1767">
            <v>18</v>
          </cell>
        </row>
        <row r="1768">
          <cell r="B1768">
            <v>15.5</v>
          </cell>
        </row>
        <row r="1769">
          <cell r="B1769">
            <v>11.5</v>
          </cell>
        </row>
        <row r="1770">
          <cell r="B1770">
            <v>26</v>
          </cell>
        </row>
        <row r="1771">
          <cell r="B1771">
            <v>22.5</v>
          </cell>
        </row>
        <row r="1772">
          <cell r="B1772">
            <v>29.5</v>
          </cell>
        </row>
        <row r="1773">
          <cell r="B1773">
            <v>26.5</v>
          </cell>
        </row>
        <row r="1774">
          <cell r="B1774">
            <v>24.5</v>
          </cell>
        </row>
        <row r="1775">
          <cell r="B1775">
            <v>17.5</v>
          </cell>
        </row>
        <row r="1776">
          <cell r="B1776">
            <v>20</v>
          </cell>
        </row>
        <row r="1777">
          <cell r="B1777">
            <v>22</v>
          </cell>
        </row>
        <row r="1778">
          <cell r="B1778">
            <v>24</v>
          </cell>
        </row>
        <row r="1779">
          <cell r="B1779">
            <v>19</v>
          </cell>
        </row>
        <row r="1780">
          <cell r="B1780">
            <v>16.5</v>
          </cell>
        </row>
        <row r="1781">
          <cell r="B1781">
            <v>23.5</v>
          </cell>
        </row>
        <row r="1782">
          <cell r="B1782">
            <v>18.5</v>
          </cell>
        </row>
        <row r="1783">
          <cell r="B1783">
            <v>7</v>
          </cell>
        </row>
        <row r="1784">
          <cell r="B1784">
            <v>9</v>
          </cell>
        </row>
        <row r="1785">
          <cell r="B1785">
            <v>18</v>
          </cell>
        </row>
        <row r="1786">
          <cell r="B1786">
            <v>24</v>
          </cell>
        </row>
        <row r="1787">
          <cell r="B1787">
            <v>16.5</v>
          </cell>
        </row>
        <row r="1788">
          <cell r="B1788">
            <v>14.5</v>
          </cell>
        </row>
        <row r="1789">
          <cell r="B1789">
            <v>28</v>
          </cell>
        </row>
        <row r="1790">
          <cell r="B1790">
            <v>24.5</v>
          </cell>
        </row>
        <row r="1791">
          <cell r="B1791">
            <v>20</v>
          </cell>
        </row>
        <row r="1792">
          <cell r="B1792">
            <v>18.5</v>
          </cell>
        </row>
        <row r="1793">
          <cell r="B1793">
            <v>17.5</v>
          </cell>
        </row>
        <row r="1794">
          <cell r="B1794">
            <v>26.5</v>
          </cell>
        </row>
        <row r="1795">
          <cell r="B1795">
            <v>24</v>
          </cell>
        </row>
        <row r="1796">
          <cell r="B1796">
            <v>17.5</v>
          </cell>
        </row>
        <row r="1797">
          <cell r="B1797">
            <v>22</v>
          </cell>
        </row>
        <row r="1798">
          <cell r="B1798">
            <v>21.5</v>
          </cell>
        </row>
        <row r="1799">
          <cell r="B1799">
            <v>20.5</v>
          </cell>
        </row>
        <row r="1800">
          <cell r="B1800">
            <v>21</v>
          </cell>
        </row>
        <row r="1801">
          <cell r="B1801">
            <v>19.5</v>
          </cell>
        </row>
        <row r="1802">
          <cell r="B1802">
            <v>22</v>
          </cell>
        </row>
        <row r="1803">
          <cell r="B1803">
            <v>15</v>
          </cell>
        </row>
        <row r="1804">
          <cell r="B1804">
            <v>16</v>
          </cell>
        </row>
        <row r="1805">
          <cell r="B1805">
            <v>22</v>
          </cell>
        </row>
        <row r="1806">
          <cell r="B1806">
            <v>8.5</v>
          </cell>
        </row>
        <row r="1807">
          <cell r="B1807">
            <v>6.5</v>
          </cell>
        </row>
        <row r="1808">
          <cell r="B1808">
            <v>23.5</v>
          </cell>
        </row>
        <row r="1809">
          <cell r="B1809">
            <v>26</v>
          </cell>
        </row>
        <row r="1810">
          <cell r="B1810">
            <v>20</v>
          </cell>
        </row>
        <row r="1811">
          <cell r="B1811">
            <v>21.5</v>
          </cell>
        </row>
        <row r="1812">
          <cell r="B1812">
            <v>22</v>
          </cell>
        </row>
        <row r="1813">
          <cell r="B1813">
            <v>22.5</v>
          </cell>
        </row>
        <row r="1814">
          <cell r="B1814">
            <v>9.5</v>
          </cell>
        </row>
        <row r="1815">
          <cell r="B1815">
            <v>15</v>
          </cell>
        </row>
        <row r="1816">
          <cell r="B1816">
            <v>22</v>
          </cell>
        </row>
        <row r="1817">
          <cell r="B1817">
            <v>23.5</v>
          </cell>
        </row>
        <row r="1818">
          <cell r="B1818">
            <v>19</v>
          </cell>
        </row>
        <row r="1819">
          <cell r="B1819">
            <v>20.5</v>
          </cell>
        </row>
        <row r="1820">
          <cell r="B1820">
            <v>16</v>
          </cell>
        </row>
        <row r="1821">
          <cell r="B1821">
            <v>12.5</v>
          </cell>
        </row>
        <row r="1822">
          <cell r="B1822">
            <v>27</v>
          </cell>
        </row>
        <row r="1823">
          <cell r="B1823">
            <v>27</v>
          </cell>
        </row>
        <row r="1824">
          <cell r="B1824">
            <v>24.5</v>
          </cell>
        </row>
        <row r="1825">
          <cell r="B1825">
            <v>20</v>
          </cell>
        </row>
        <row r="1826">
          <cell r="B1826">
            <v>25.5</v>
          </cell>
        </row>
        <row r="1827">
          <cell r="B1827">
            <v>14</v>
          </cell>
        </row>
        <row r="1828">
          <cell r="B1828">
            <v>9</v>
          </cell>
        </row>
        <row r="1829">
          <cell r="B1829">
            <v>18</v>
          </cell>
        </row>
        <row r="1830">
          <cell r="B1830">
            <v>18.5</v>
          </cell>
        </row>
        <row r="1831">
          <cell r="B1831">
            <v>26</v>
          </cell>
        </row>
        <row r="1832">
          <cell r="B1832">
            <v>17</v>
          </cell>
        </row>
        <row r="1833">
          <cell r="B1833">
            <v>12</v>
          </cell>
        </row>
        <row r="1834">
          <cell r="B1834">
            <v>9</v>
          </cell>
        </row>
        <row r="1835">
          <cell r="B1835">
            <v>10</v>
          </cell>
        </row>
        <row r="1836">
          <cell r="B1836">
            <v>20</v>
          </cell>
        </row>
        <row r="1837">
          <cell r="B1837">
            <v>10</v>
          </cell>
        </row>
        <row r="1838">
          <cell r="B1838">
            <v>7.5</v>
          </cell>
        </row>
        <row r="1839">
          <cell r="B1839">
            <v>12.5</v>
          </cell>
        </row>
        <row r="1840">
          <cell r="B1840">
            <v>11.5</v>
          </cell>
        </row>
        <row r="1841">
          <cell r="B1841">
            <v>21.5</v>
          </cell>
        </row>
        <row r="1842">
          <cell r="B1842">
            <v>24.5</v>
          </cell>
        </row>
        <row r="1843">
          <cell r="B1843">
            <v>12.5</v>
          </cell>
        </row>
        <row r="1844">
          <cell r="B1844">
            <v>14</v>
          </cell>
        </row>
        <row r="1845">
          <cell r="B1845">
            <v>21.5</v>
          </cell>
        </row>
        <row r="1846">
          <cell r="B1846">
            <v>21</v>
          </cell>
        </row>
        <row r="1847">
          <cell r="B1847">
            <v>17.5</v>
          </cell>
        </row>
        <row r="1848">
          <cell r="B1848">
            <v>9.5</v>
          </cell>
        </row>
        <row r="1849">
          <cell r="B1849">
            <v>16.5</v>
          </cell>
        </row>
        <row r="1850">
          <cell r="B1850">
            <v>19</v>
          </cell>
        </row>
        <row r="1851">
          <cell r="B1851">
            <v>18</v>
          </cell>
        </row>
        <row r="1852">
          <cell r="B1852">
            <v>5</v>
          </cell>
        </row>
        <row r="1853">
          <cell r="B1853">
            <v>16.5</v>
          </cell>
        </row>
        <row r="1854">
          <cell r="B1854">
            <v>25.5</v>
          </cell>
        </row>
        <row r="1855">
          <cell r="B1855">
            <v>25</v>
          </cell>
        </row>
        <row r="1856">
          <cell r="B1856">
            <v>19</v>
          </cell>
        </row>
        <row r="1857">
          <cell r="B1857">
            <v>6.5</v>
          </cell>
        </row>
        <row r="1858">
          <cell r="B1858">
            <v>8.5</v>
          </cell>
        </row>
        <row r="1859">
          <cell r="B1859">
            <v>20</v>
          </cell>
        </row>
        <row r="1860">
          <cell r="B1860">
            <v>25</v>
          </cell>
        </row>
        <row r="1861">
          <cell r="B1861">
            <v>24</v>
          </cell>
        </row>
        <row r="1862">
          <cell r="B1862">
            <v>13</v>
          </cell>
        </row>
        <row r="1863">
          <cell r="B1863">
            <v>22</v>
          </cell>
        </row>
        <row r="1864">
          <cell r="B1864">
            <v>20</v>
          </cell>
        </row>
        <row r="1865">
          <cell r="B1865">
            <v>23</v>
          </cell>
        </row>
        <row r="1866">
          <cell r="B1866">
            <v>30.5</v>
          </cell>
        </row>
        <row r="1867">
          <cell r="B1867">
            <v>21</v>
          </cell>
        </row>
        <row r="1868">
          <cell r="B1868">
            <v>15.5</v>
          </cell>
        </row>
        <row r="1869">
          <cell r="B1869">
            <v>20</v>
          </cell>
        </row>
        <row r="1870">
          <cell r="B1870">
            <v>25</v>
          </cell>
        </row>
        <row r="1871">
          <cell r="B1871">
            <v>16</v>
          </cell>
        </row>
        <row r="1872">
          <cell r="B1872">
            <v>16.5</v>
          </cell>
        </row>
        <row r="1873">
          <cell r="B1873">
            <v>25.5</v>
          </cell>
        </row>
        <row r="1874">
          <cell r="B1874">
            <v>24</v>
          </cell>
        </row>
        <row r="1875">
          <cell r="B1875">
            <v>23.5</v>
          </cell>
        </row>
        <row r="1876">
          <cell r="B1876">
            <v>24</v>
          </cell>
        </row>
        <row r="1877">
          <cell r="B1877">
            <v>23</v>
          </cell>
        </row>
        <row r="1878">
          <cell r="B1878">
            <v>22</v>
          </cell>
        </row>
        <row r="1879">
          <cell r="B1879">
            <v>19.5</v>
          </cell>
        </row>
        <row r="1880">
          <cell r="B1880">
            <v>23</v>
          </cell>
        </row>
        <row r="1881">
          <cell r="B1881">
            <v>20.5</v>
          </cell>
        </row>
        <row r="1882">
          <cell r="B1882">
            <v>26</v>
          </cell>
        </row>
        <row r="1883">
          <cell r="B1883">
            <v>24.5</v>
          </cell>
        </row>
        <row r="1884">
          <cell r="B1884">
            <v>24</v>
          </cell>
        </row>
        <row r="1885">
          <cell r="B1885">
            <v>20.5</v>
          </cell>
        </row>
        <row r="1886">
          <cell r="B1886">
            <v>17</v>
          </cell>
        </row>
        <row r="1887">
          <cell r="B1887">
            <v>23</v>
          </cell>
        </row>
        <row r="1888">
          <cell r="B1888">
            <v>18</v>
          </cell>
        </row>
        <row r="1889">
          <cell r="B1889">
            <v>20</v>
          </cell>
        </row>
        <row r="1890">
          <cell r="B1890">
            <v>20</v>
          </cell>
        </row>
        <row r="1891">
          <cell r="B1891">
            <v>24.5</v>
          </cell>
        </row>
        <row r="1892">
          <cell r="B1892">
            <v>18</v>
          </cell>
        </row>
        <row r="1893">
          <cell r="B1893">
            <v>18.5</v>
          </cell>
        </row>
        <row r="1894">
          <cell r="B1894">
            <v>20.5</v>
          </cell>
        </row>
        <row r="1895">
          <cell r="B1895">
            <v>13</v>
          </cell>
        </row>
        <row r="1896">
          <cell r="B1896">
            <v>20.5</v>
          </cell>
        </row>
        <row r="1897">
          <cell r="B1897">
            <v>15</v>
          </cell>
        </row>
        <row r="1898">
          <cell r="B1898">
            <v>10.5</v>
          </cell>
        </row>
        <row r="1899">
          <cell r="B1899">
            <v>21.5</v>
          </cell>
        </row>
        <row r="1900">
          <cell r="B1900">
            <v>25.5</v>
          </cell>
        </row>
        <row r="1901">
          <cell r="B1901">
            <v>25</v>
          </cell>
        </row>
        <row r="1902">
          <cell r="B1902">
            <v>19.5</v>
          </cell>
        </row>
        <row r="1903">
          <cell r="B1903">
            <v>18.5</v>
          </cell>
        </row>
        <row r="1904">
          <cell r="B1904">
            <v>17</v>
          </cell>
        </row>
        <row r="1905">
          <cell r="B1905">
            <v>26.5</v>
          </cell>
        </row>
        <row r="1906">
          <cell r="B1906">
            <v>24</v>
          </cell>
        </row>
        <row r="1907">
          <cell r="B1907">
            <v>24</v>
          </cell>
        </row>
        <row r="1908">
          <cell r="B1908">
            <v>19.5</v>
          </cell>
        </row>
        <row r="1909">
          <cell r="B1909">
            <v>22.5</v>
          </cell>
        </row>
        <row r="1910">
          <cell r="B1910">
            <v>18</v>
          </cell>
        </row>
        <row r="1911">
          <cell r="B1911">
            <v>23</v>
          </cell>
        </row>
        <row r="1912">
          <cell r="B1912">
            <v>11.5</v>
          </cell>
        </row>
        <row r="1913">
          <cell r="B1913">
            <v>11.5</v>
          </cell>
        </row>
        <row r="1914">
          <cell r="B1914">
            <v>15.5</v>
          </cell>
        </row>
        <row r="1915">
          <cell r="B1915">
            <v>22.5</v>
          </cell>
        </row>
        <row r="1916">
          <cell r="B1916">
            <v>20</v>
          </cell>
        </row>
        <row r="1917">
          <cell r="B1917">
            <v>18.5</v>
          </cell>
        </row>
        <row r="1918">
          <cell r="B1918">
            <v>20</v>
          </cell>
        </row>
        <row r="1919">
          <cell r="B1919">
            <v>23</v>
          </cell>
        </row>
        <row r="1920">
          <cell r="B1920">
            <v>23.5</v>
          </cell>
        </row>
        <row r="1921">
          <cell r="B1921">
            <v>25.5</v>
          </cell>
        </row>
        <row r="1922">
          <cell r="B1922">
            <v>17.5</v>
          </cell>
        </row>
        <row r="1923">
          <cell r="B1923">
            <v>7.5</v>
          </cell>
        </row>
        <row r="1924">
          <cell r="B1924">
            <v>16</v>
          </cell>
        </row>
        <row r="1925">
          <cell r="B1925">
            <v>20</v>
          </cell>
        </row>
        <row r="1926">
          <cell r="B1926">
            <v>31.5</v>
          </cell>
        </row>
        <row r="1927">
          <cell r="B1927">
            <v>30</v>
          </cell>
        </row>
        <row r="1928">
          <cell r="B1928">
            <v>20</v>
          </cell>
        </row>
        <row r="1929">
          <cell r="B1929">
            <v>16.5</v>
          </cell>
        </row>
        <row r="1930">
          <cell r="B1930">
            <v>15.5</v>
          </cell>
        </row>
        <row r="1931">
          <cell r="B1931">
            <v>18.5</v>
          </cell>
        </row>
        <row r="1932">
          <cell r="B1932">
            <v>19.5</v>
          </cell>
        </row>
        <row r="1933">
          <cell r="B1933">
            <v>25</v>
          </cell>
        </row>
        <row r="1934">
          <cell r="B1934">
            <v>21</v>
          </cell>
        </row>
        <row r="1935">
          <cell r="B1935">
            <v>20.5</v>
          </cell>
        </row>
        <row r="1936">
          <cell r="B1936">
            <v>25.5</v>
          </cell>
        </row>
        <row r="1937">
          <cell r="B1937">
            <v>16</v>
          </cell>
        </row>
        <row r="1938">
          <cell r="B1938">
            <v>18.5</v>
          </cell>
        </row>
        <row r="1939">
          <cell r="B1939">
            <v>21</v>
          </cell>
        </row>
        <row r="1940">
          <cell r="B1940">
            <v>24</v>
          </cell>
        </row>
        <row r="1941">
          <cell r="B1941">
            <v>16.5</v>
          </cell>
        </row>
        <row r="1942">
          <cell r="B1942">
            <v>12</v>
          </cell>
        </row>
        <row r="1943">
          <cell r="B1943">
            <v>21</v>
          </cell>
        </row>
        <row r="1944">
          <cell r="B1944">
            <v>18.5</v>
          </cell>
        </row>
        <row r="1945">
          <cell r="B1945">
            <v>16.5</v>
          </cell>
        </row>
        <row r="1946">
          <cell r="B1946">
            <v>16.5</v>
          </cell>
        </row>
        <row r="1947">
          <cell r="B1947">
            <v>27.5</v>
          </cell>
        </row>
        <row r="1948">
          <cell r="B1948">
            <v>31.5</v>
          </cell>
        </row>
        <row r="1949">
          <cell r="B1949">
            <v>17</v>
          </cell>
        </row>
        <row r="1950">
          <cell r="B1950">
            <v>16.5</v>
          </cell>
        </row>
        <row r="1951">
          <cell r="B1951">
            <v>21.5</v>
          </cell>
        </row>
        <row r="1952">
          <cell r="B1952">
            <v>23.5</v>
          </cell>
        </row>
        <row r="1953">
          <cell r="B1953">
            <v>22.5</v>
          </cell>
        </row>
        <row r="1954">
          <cell r="B1954">
            <v>29</v>
          </cell>
        </row>
        <row r="1955">
          <cell r="B1955">
            <v>22</v>
          </cell>
        </row>
        <row r="1956">
          <cell r="B1956">
            <v>17.5</v>
          </cell>
        </row>
        <row r="1957">
          <cell r="B1957">
            <v>21.5</v>
          </cell>
        </row>
        <row r="1958">
          <cell r="B1958">
            <v>23</v>
          </cell>
        </row>
        <row r="1959">
          <cell r="B1959">
            <v>16</v>
          </cell>
        </row>
        <row r="1960">
          <cell r="B1960">
            <v>19.5</v>
          </cell>
        </row>
        <row r="1961">
          <cell r="B1961">
            <v>24.5</v>
          </cell>
        </row>
        <row r="1962">
          <cell r="B1962">
            <v>12.5</v>
          </cell>
        </row>
        <row r="1963">
          <cell r="B1963">
            <v>21.5</v>
          </cell>
        </row>
        <row r="1964">
          <cell r="B1964">
            <v>31</v>
          </cell>
        </row>
        <row r="1965">
          <cell r="B1965">
            <v>26</v>
          </cell>
        </row>
        <row r="1966">
          <cell r="B1966">
            <v>21</v>
          </cell>
        </row>
        <row r="1967">
          <cell r="B1967">
            <v>18</v>
          </cell>
        </row>
        <row r="1968">
          <cell r="B1968">
            <v>14</v>
          </cell>
        </row>
        <row r="1969">
          <cell r="B1969">
            <v>21.5</v>
          </cell>
        </row>
        <row r="1970">
          <cell r="B1970">
            <v>22.5</v>
          </cell>
        </row>
        <row r="1971">
          <cell r="B1971">
            <v>17.5</v>
          </cell>
        </row>
        <row r="1972">
          <cell r="B1972">
            <v>19.5</v>
          </cell>
        </row>
        <row r="1973">
          <cell r="B1973">
            <v>21</v>
          </cell>
        </row>
        <row r="1974">
          <cell r="B1974">
            <v>17</v>
          </cell>
        </row>
        <row r="1975">
          <cell r="B1975">
            <v>14</v>
          </cell>
        </row>
        <row r="1976">
          <cell r="B1976">
            <v>13</v>
          </cell>
        </row>
        <row r="1977">
          <cell r="B1977">
            <v>18</v>
          </cell>
        </row>
        <row r="1978">
          <cell r="B1978">
            <v>12.5</v>
          </cell>
        </row>
        <row r="1979">
          <cell r="B1979">
            <v>12</v>
          </cell>
        </row>
        <row r="1980">
          <cell r="B1980">
            <v>5</v>
          </cell>
        </row>
        <row r="1981">
          <cell r="B1981">
            <v>12.5</v>
          </cell>
        </row>
        <row r="1982">
          <cell r="B1982">
            <v>22.5</v>
          </cell>
        </row>
        <row r="1983">
          <cell r="B1983">
            <v>20.5</v>
          </cell>
        </row>
        <row r="1984">
          <cell r="B1984">
            <v>14.5</v>
          </cell>
        </row>
        <row r="1985">
          <cell r="B1985">
            <v>4</v>
          </cell>
        </row>
        <row r="1986">
          <cell r="B1986">
            <v>14</v>
          </cell>
        </row>
        <row r="1987">
          <cell r="B1987">
            <v>18</v>
          </cell>
        </row>
        <row r="1988">
          <cell r="B1988">
            <v>24.5</v>
          </cell>
        </row>
        <row r="1989">
          <cell r="B1989">
            <v>28</v>
          </cell>
        </row>
        <row r="1990">
          <cell r="B1990">
            <v>24</v>
          </cell>
        </row>
        <row r="1991">
          <cell r="B1991">
            <v>24</v>
          </cell>
        </row>
        <row r="1992">
          <cell r="B1992">
            <v>23.5</v>
          </cell>
        </row>
        <row r="1993">
          <cell r="B1993">
            <v>18.5</v>
          </cell>
        </row>
        <row r="1994">
          <cell r="B1994">
            <v>8</v>
          </cell>
        </row>
        <row r="1995">
          <cell r="B1995">
            <v>18</v>
          </cell>
        </row>
        <row r="1996">
          <cell r="B1996">
            <v>28</v>
          </cell>
        </row>
        <row r="1997">
          <cell r="B1997">
            <v>22.5</v>
          </cell>
        </row>
        <row r="1998">
          <cell r="B1998">
            <v>12.5</v>
          </cell>
        </row>
        <row r="1999">
          <cell r="B1999">
            <v>10.5</v>
          </cell>
        </row>
        <row r="2000">
          <cell r="B2000">
            <v>16</v>
          </cell>
        </row>
        <row r="2001">
          <cell r="B2001">
            <v>18.5</v>
          </cell>
        </row>
        <row r="2002">
          <cell r="B2002">
            <v>19</v>
          </cell>
        </row>
        <row r="2003">
          <cell r="B2003">
            <v>17</v>
          </cell>
        </row>
        <row r="2004">
          <cell r="B2004">
            <v>12</v>
          </cell>
        </row>
        <row r="2005">
          <cell r="B2005">
            <v>9.5</v>
          </cell>
        </row>
        <row r="2006">
          <cell r="B2006">
            <v>18.5</v>
          </cell>
        </row>
        <row r="2007">
          <cell r="B2007">
            <v>25.5</v>
          </cell>
        </row>
        <row r="2008">
          <cell r="B2008">
            <v>10.5</v>
          </cell>
        </row>
        <row r="2009">
          <cell r="B2009">
            <v>4.5</v>
          </cell>
        </row>
        <row r="2010">
          <cell r="B2010">
            <v>12.5</v>
          </cell>
        </row>
        <row r="2011">
          <cell r="B2011">
            <v>16</v>
          </cell>
        </row>
        <row r="2012">
          <cell r="B2012">
            <v>17</v>
          </cell>
        </row>
        <row r="2013">
          <cell r="B2013">
            <v>18.5</v>
          </cell>
        </row>
        <row r="2014">
          <cell r="B2014">
            <v>8.5</v>
          </cell>
        </row>
        <row r="2015">
          <cell r="B2015">
            <v>9.5</v>
          </cell>
        </row>
        <row r="2016">
          <cell r="B2016">
            <v>12.5</v>
          </cell>
        </row>
        <row r="2017">
          <cell r="B2017">
            <v>23</v>
          </cell>
        </row>
        <row r="2018">
          <cell r="B2018">
            <v>23</v>
          </cell>
        </row>
        <row r="2019">
          <cell r="B2019">
            <v>21</v>
          </cell>
        </row>
        <row r="2020">
          <cell r="B2020">
            <v>16</v>
          </cell>
        </row>
        <row r="2021">
          <cell r="B2021">
            <v>14.5</v>
          </cell>
        </row>
        <row r="2022">
          <cell r="B2022">
            <v>14.5</v>
          </cell>
        </row>
        <row r="2023">
          <cell r="B2023">
            <v>12</v>
          </cell>
        </row>
        <row r="2024">
          <cell r="B2024">
            <v>20</v>
          </cell>
        </row>
        <row r="2025">
          <cell r="B2025">
            <v>28</v>
          </cell>
        </row>
        <row r="2026">
          <cell r="B2026">
            <v>30.5</v>
          </cell>
        </row>
        <row r="2027">
          <cell r="B2027">
            <v>13</v>
          </cell>
        </row>
        <row r="2028">
          <cell r="B2028">
            <v>6.5</v>
          </cell>
        </row>
        <row r="2029">
          <cell r="B2029">
            <v>12.5</v>
          </cell>
        </row>
        <row r="2030">
          <cell r="B2030">
            <v>9</v>
          </cell>
        </row>
        <row r="2031">
          <cell r="B2031">
            <v>8</v>
          </cell>
        </row>
        <row r="2032">
          <cell r="B2032">
            <v>25</v>
          </cell>
        </row>
        <row r="2033">
          <cell r="B2033">
            <v>29.5</v>
          </cell>
        </row>
        <row r="2034">
          <cell r="B2034">
            <v>26</v>
          </cell>
        </row>
        <row r="2035">
          <cell r="B2035">
            <v>12.5</v>
          </cell>
        </row>
        <row r="2036">
          <cell r="B2036">
            <v>13</v>
          </cell>
        </row>
        <row r="2037">
          <cell r="B2037">
            <v>11.5</v>
          </cell>
        </row>
        <row r="2038">
          <cell r="B2038">
            <v>17</v>
          </cell>
        </row>
        <row r="2039">
          <cell r="B2039">
            <v>11.5</v>
          </cell>
        </row>
        <row r="2040">
          <cell r="B2040">
            <v>10.5</v>
          </cell>
        </row>
        <row r="2041">
          <cell r="B2041">
            <v>12</v>
          </cell>
        </row>
        <row r="2042">
          <cell r="B2042">
            <v>13</v>
          </cell>
        </row>
        <row r="2043">
          <cell r="B2043">
            <v>18.5</v>
          </cell>
        </row>
        <row r="2044">
          <cell r="B2044">
            <v>23</v>
          </cell>
        </row>
        <row r="2045">
          <cell r="B2045">
            <v>19</v>
          </cell>
        </row>
        <row r="2046">
          <cell r="B2046">
            <v>25.5</v>
          </cell>
        </row>
        <row r="2047">
          <cell r="B2047">
            <v>11.5</v>
          </cell>
        </row>
        <row r="2048">
          <cell r="B2048">
            <v>16</v>
          </cell>
        </row>
        <row r="2049">
          <cell r="B2049">
            <v>25</v>
          </cell>
        </row>
        <row r="2050">
          <cell r="B2050">
            <v>24</v>
          </cell>
        </row>
        <row r="2051">
          <cell r="B2051">
            <v>17.5</v>
          </cell>
        </row>
        <row r="2052">
          <cell r="B2052">
            <v>17.5</v>
          </cell>
        </row>
        <row r="2053">
          <cell r="B2053">
            <v>19.5</v>
          </cell>
        </row>
        <row r="2054">
          <cell r="B2054">
            <v>18.5</v>
          </cell>
        </row>
        <row r="2055">
          <cell r="B2055">
            <v>4.5</v>
          </cell>
        </row>
        <row r="2056">
          <cell r="B2056">
            <v>8.5</v>
          </cell>
        </row>
        <row r="2057">
          <cell r="B2057">
            <v>16</v>
          </cell>
        </row>
        <row r="2058">
          <cell r="B2058">
            <v>13.5</v>
          </cell>
        </row>
        <row r="2059">
          <cell r="B2059">
            <v>15.5</v>
          </cell>
        </row>
        <row r="2060">
          <cell r="B2060">
            <v>6</v>
          </cell>
        </row>
        <row r="2061">
          <cell r="B2061">
            <v>7.5</v>
          </cell>
        </row>
        <row r="2062">
          <cell r="B2062">
            <v>17</v>
          </cell>
        </row>
        <row r="2063">
          <cell r="B2063">
            <v>26</v>
          </cell>
        </row>
        <row r="2064">
          <cell r="B2064">
            <v>16</v>
          </cell>
        </row>
        <row r="2065">
          <cell r="B2065">
            <v>6.5</v>
          </cell>
        </row>
        <row r="2066">
          <cell r="B2066">
            <v>14</v>
          </cell>
        </row>
        <row r="2067">
          <cell r="B2067">
            <v>22</v>
          </cell>
        </row>
        <row r="2068">
          <cell r="B2068">
            <v>21</v>
          </cell>
        </row>
        <row r="2069">
          <cell r="B2069">
            <v>22.5</v>
          </cell>
        </row>
        <row r="2070">
          <cell r="B2070">
            <v>11</v>
          </cell>
        </row>
        <row r="2071">
          <cell r="B2071">
            <v>9.5</v>
          </cell>
        </row>
        <row r="2072">
          <cell r="B2072">
            <v>15.5</v>
          </cell>
        </row>
        <row r="2073">
          <cell r="B2073">
            <v>20</v>
          </cell>
        </row>
        <row r="2074">
          <cell r="B2074">
            <v>20</v>
          </cell>
        </row>
        <row r="2075">
          <cell r="B2075">
            <v>27.5</v>
          </cell>
        </row>
        <row r="2076">
          <cell r="B2076">
            <v>24</v>
          </cell>
        </row>
        <row r="2077">
          <cell r="B2077">
            <v>10</v>
          </cell>
        </row>
        <row r="2078">
          <cell r="B2078">
            <v>13.5</v>
          </cell>
        </row>
        <row r="2079">
          <cell r="B2079">
            <v>15</v>
          </cell>
        </row>
        <row r="2080">
          <cell r="B2080">
            <v>11.5</v>
          </cell>
        </row>
        <row r="2081">
          <cell r="B2081">
            <v>10.5</v>
          </cell>
        </row>
        <row r="2082">
          <cell r="B2082">
            <v>20</v>
          </cell>
        </row>
        <row r="2083">
          <cell r="B2083">
            <v>23</v>
          </cell>
        </row>
        <row r="2084">
          <cell r="B2084">
            <v>14</v>
          </cell>
        </row>
        <row r="2085">
          <cell r="B2085">
            <v>13.5</v>
          </cell>
        </row>
        <row r="2086">
          <cell r="B2086">
            <v>24.5</v>
          </cell>
        </row>
        <row r="2087">
          <cell r="B2087">
            <v>30</v>
          </cell>
        </row>
        <row r="2088">
          <cell r="B2088">
            <v>19</v>
          </cell>
        </row>
        <row r="2089">
          <cell r="B2089">
            <v>4.5</v>
          </cell>
        </row>
        <row r="2090">
          <cell r="B2090">
            <v>19</v>
          </cell>
        </row>
        <row r="2091">
          <cell r="B2091">
            <v>17</v>
          </cell>
        </row>
        <row r="2092">
          <cell r="B2092">
            <v>16.5</v>
          </cell>
        </row>
        <row r="2093">
          <cell r="B2093">
            <v>23</v>
          </cell>
        </row>
        <row r="2094">
          <cell r="B2094">
            <v>27</v>
          </cell>
        </row>
        <row r="2095">
          <cell r="B2095">
            <v>21.5</v>
          </cell>
        </row>
        <row r="2096">
          <cell r="B2096">
            <v>14.5</v>
          </cell>
        </row>
        <row r="2097">
          <cell r="B2097">
            <v>2.5</v>
          </cell>
        </row>
        <row r="2098">
          <cell r="B2098">
            <v>8</v>
          </cell>
        </row>
        <row r="2099">
          <cell r="B2099">
            <v>16</v>
          </cell>
        </row>
        <row r="2100">
          <cell r="B2100">
            <v>16</v>
          </cell>
        </row>
        <row r="2101">
          <cell r="B2101">
            <v>10</v>
          </cell>
        </row>
        <row r="2102">
          <cell r="B2102">
            <v>10</v>
          </cell>
        </row>
        <row r="2103">
          <cell r="B2103">
            <v>10</v>
          </cell>
        </row>
        <row r="2104">
          <cell r="B2104">
            <v>20.5</v>
          </cell>
        </row>
        <row r="2105">
          <cell r="B2105">
            <v>25</v>
          </cell>
        </row>
        <row r="2106">
          <cell r="B2106">
            <v>14.5</v>
          </cell>
        </row>
        <row r="2107">
          <cell r="B2107">
            <v>23</v>
          </cell>
        </row>
        <row r="2108">
          <cell r="B2108">
            <v>22.5</v>
          </cell>
        </row>
        <row r="2109">
          <cell r="B2109">
            <v>19</v>
          </cell>
        </row>
        <row r="2110">
          <cell r="B2110">
            <v>14</v>
          </cell>
        </row>
        <row r="2111">
          <cell r="B2111">
            <v>15</v>
          </cell>
        </row>
        <row r="2112">
          <cell r="B2112">
            <v>18</v>
          </cell>
        </row>
        <row r="2113">
          <cell r="B2113">
            <v>21.5</v>
          </cell>
        </row>
        <row r="2114">
          <cell r="B2114">
            <v>18.5</v>
          </cell>
        </row>
        <row r="2115">
          <cell r="B2115">
            <v>15</v>
          </cell>
        </row>
        <row r="2116">
          <cell r="B2116">
            <v>19</v>
          </cell>
        </row>
        <row r="2117">
          <cell r="B2117">
            <v>14</v>
          </cell>
        </row>
        <row r="2118">
          <cell r="B2118">
            <v>9.5</v>
          </cell>
        </row>
        <row r="2119">
          <cell r="B2119">
            <v>20.5</v>
          </cell>
        </row>
        <row r="2120">
          <cell r="B2120">
            <v>20.5</v>
          </cell>
        </row>
        <row r="2121">
          <cell r="B2121">
            <v>24</v>
          </cell>
        </row>
        <row r="2122">
          <cell r="B2122">
            <v>18</v>
          </cell>
        </row>
        <row r="2123">
          <cell r="B2123">
            <v>14</v>
          </cell>
        </row>
        <row r="2124">
          <cell r="B2124">
            <v>20</v>
          </cell>
        </row>
        <row r="2125">
          <cell r="B2125">
            <v>20.5</v>
          </cell>
        </row>
        <row r="2126">
          <cell r="B2126">
            <v>12.5</v>
          </cell>
        </row>
        <row r="2127">
          <cell r="B2127">
            <v>7</v>
          </cell>
        </row>
        <row r="2128">
          <cell r="B2128">
            <v>23</v>
          </cell>
        </row>
        <row r="2129">
          <cell r="B2129">
            <v>24</v>
          </cell>
        </row>
        <row r="2130">
          <cell r="B2130">
            <v>16</v>
          </cell>
        </row>
        <row r="2131">
          <cell r="B2131">
            <v>6.5</v>
          </cell>
        </row>
        <row r="2132">
          <cell r="B2132">
            <v>5</v>
          </cell>
        </row>
        <row r="2133">
          <cell r="B2133">
            <v>9</v>
          </cell>
        </row>
        <row r="2134">
          <cell r="B2134">
            <v>5.5</v>
          </cell>
        </row>
        <row r="2135">
          <cell r="B2135">
            <v>16</v>
          </cell>
        </row>
        <row r="2136">
          <cell r="B2136">
            <v>22</v>
          </cell>
        </row>
        <row r="2137">
          <cell r="B2137">
            <v>22</v>
          </cell>
        </row>
        <row r="2138">
          <cell r="B2138">
            <v>19</v>
          </cell>
        </row>
        <row r="2139">
          <cell r="B2139">
            <v>8.5</v>
          </cell>
        </row>
        <row r="2140">
          <cell r="B2140">
            <v>9.5</v>
          </cell>
        </row>
        <row r="2141">
          <cell r="B2141">
            <v>14.5</v>
          </cell>
        </row>
        <row r="2142">
          <cell r="B2142">
            <v>9.5</v>
          </cell>
        </row>
        <row r="2143">
          <cell r="B2143">
            <v>15</v>
          </cell>
        </row>
        <row r="2144">
          <cell r="B2144">
            <v>21</v>
          </cell>
        </row>
        <row r="2145">
          <cell r="B2145">
            <v>17.5</v>
          </cell>
        </row>
        <row r="2146">
          <cell r="B2146">
            <v>7</v>
          </cell>
        </row>
        <row r="2147">
          <cell r="B2147">
            <v>9.5</v>
          </cell>
        </row>
        <row r="2148">
          <cell r="B2148">
            <v>15.5</v>
          </cell>
        </row>
        <row r="2149">
          <cell r="B2149">
            <v>23</v>
          </cell>
        </row>
        <row r="2150">
          <cell r="B2150">
            <v>22.5</v>
          </cell>
        </row>
        <row r="2151">
          <cell r="B2151">
            <v>20.5</v>
          </cell>
        </row>
        <row r="2152">
          <cell r="B2152">
            <v>11.5</v>
          </cell>
        </row>
        <row r="2153">
          <cell r="B2153">
            <v>17.5</v>
          </cell>
        </row>
        <row r="2154">
          <cell r="B2154">
            <v>29</v>
          </cell>
        </row>
        <row r="2155">
          <cell r="B2155">
            <v>25</v>
          </cell>
        </row>
        <row r="2156">
          <cell r="B2156">
            <v>11</v>
          </cell>
        </row>
        <row r="2157">
          <cell r="B2157">
            <v>12.5</v>
          </cell>
        </row>
        <row r="2158">
          <cell r="B2158">
            <v>21</v>
          </cell>
        </row>
        <row r="2159">
          <cell r="B2159">
            <v>15.5</v>
          </cell>
        </row>
        <row r="2160">
          <cell r="B2160">
            <v>13.5</v>
          </cell>
        </row>
        <row r="2161">
          <cell r="B2161">
            <v>19.5</v>
          </cell>
        </row>
        <row r="2162">
          <cell r="B2162">
            <v>18.5</v>
          </cell>
        </row>
        <row r="2163">
          <cell r="B2163">
            <v>7.5</v>
          </cell>
        </row>
        <row r="2164">
          <cell r="B2164">
            <v>6</v>
          </cell>
        </row>
        <row r="2165">
          <cell r="B2165">
            <v>4</v>
          </cell>
        </row>
        <row r="2166">
          <cell r="B2166">
            <v>12.5</v>
          </cell>
        </row>
        <row r="2167">
          <cell r="B2167">
            <v>15.5</v>
          </cell>
        </row>
        <row r="2168">
          <cell r="B2168">
            <v>10.5</v>
          </cell>
        </row>
        <row r="2169">
          <cell r="B2169">
            <v>24.5</v>
          </cell>
        </row>
        <row r="2170">
          <cell r="B2170">
            <v>19</v>
          </cell>
        </row>
        <row r="2171">
          <cell r="B2171">
            <v>21</v>
          </cell>
        </row>
        <row r="2172">
          <cell r="B2172">
            <v>26</v>
          </cell>
        </row>
        <row r="2173">
          <cell r="B2173">
            <v>18</v>
          </cell>
        </row>
        <row r="2174">
          <cell r="B2174">
            <v>19</v>
          </cell>
        </row>
        <row r="2175">
          <cell r="B2175">
            <v>11.5</v>
          </cell>
        </row>
        <row r="2176">
          <cell r="B2176">
            <v>17.5</v>
          </cell>
        </row>
        <row r="2177">
          <cell r="B2177">
            <v>16.5</v>
          </cell>
        </row>
        <row r="2178">
          <cell r="B2178">
            <v>21.5</v>
          </cell>
        </row>
        <row r="2179">
          <cell r="B2179">
            <v>18</v>
          </cell>
        </row>
        <row r="2180">
          <cell r="B2180">
            <v>11</v>
          </cell>
        </row>
        <row r="2181">
          <cell r="B2181">
            <v>18</v>
          </cell>
        </row>
        <row r="2182">
          <cell r="B2182">
            <v>23</v>
          </cell>
        </row>
        <row r="2183">
          <cell r="B2183">
            <v>17.5</v>
          </cell>
        </row>
        <row r="2184">
          <cell r="B2184">
            <v>20</v>
          </cell>
        </row>
        <row r="2185">
          <cell r="B2185">
            <v>22.5</v>
          </cell>
        </row>
        <row r="2186">
          <cell r="B2186">
            <v>24.5</v>
          </cell>
        </row>
        <row r="2187">
          <cell r="B2187">
            <v>21</v>
          </cell>
        </row>
        <row r="2188">
          <cell r="B2188">
            <v>6</v>
          </cell>
        </row>
        <row r="2189">
          <cell r="B2189">
            <v>12</v>
          </cell>
        </row>
        <row r="2190">
          <cell r="B2190">
            <v>18.5</v>
          </cell>
        </row>
        <row r="2191">
          <cell r="B2191">
            <v>22.5</v>
          </cell>
        </row>
        <row r="2192">
          <cell r="B2192">
            <v>13.5</v>
          </cell>
        </row>
        <row r="2193">
          <cell r="B2193">
            <v>7.5</v>
          </cell>
        </row>
        <row r="2194">
          <cell r="B2194">
            <v>17.5</v>
          </cell>
        </row>
        <row r="2195">
          <cell r="B2195">
            <v>15</v>
          </cell>
        </row>
        <row r="2196">
          <cell r="B2196">
            <v>16</v>
          </cell>
        </row>
        <row r="2197">
          <cell r="B2197">
            <v>17.5</v>
          </cell>
        </row>
        <row r="2198">
          <cell r="B2198">
            <v>13</v>
          </cell>
        </row>
        <row r="2199">
          <cell r="B2199">
            <v>17</v>
          </cell>
        </row>
        <row r="2200">
          <cell r="B2200">
            <v>25.5</v>
          </cell>
        </row>
        <row r="2201">
          <cell r="B2201">
            <v>22.5</v>
          </cell>
        </row>
        <row r="2202">
          <cell r="B2202">
            <v>17.5</v>
          </cell>
        </row>
        <row r="2203">
          <cell r="B2203">
            <v>23.5</v>
          </cell>
        </row>
        <row r="2204">
          <cell r="B2204">
            <v>20</v>
          </cell>
        </row>
        <row r="2205">
          <cell r="B2205">
            <v>17</v>
          </cell>
        </row>
        <row r="2206">
          <cell r="B2206">
            <v>14.5</v>
          </cell>
        </row>
        <row r="2207">
          <cell r="B2207">
            <v>21.5</v>
          </cell>
        </row>
        <row r="2208">
          <cell r="B2208">
            <v>33.5</v>
          </cell>
        </row>
        <row r="2209">
          <cell r="B2209">
            <v>18</v>
          </cell>
        </row>
        <row r="2210">
          <cell r="B2210">
            <v>7</v>
          </cell>
        </row>
        <row r="2211">
          <cell r="B2211">
            <v>9.5</v>
          </cell>
        </row>
        <row r="2212">
          <cell r="B2212">
            <v>20</v>
          </cell>
        </row>
        <row r="2213">
          <cell r="B2213">
            <v>22.5</v>
          </cell>
        </row>
        <row r="2214">
          <cell r="B2214">
            <v>19</v>
          </cell>
        </row>
        <row r="2215">
          <cell r="B2215">
            <v>8.5</v>
          </cell>
        </row>
        <row r="2216">
          <cell r="B2216">
            <v>16.5</v>
          </cell>
        </row>
        <row r="2217">
          <cell r="B2217">
            <v>22.5</v>
          </cell>
        </row>
        <row r="2218">
          <cell r="B2218">
            <v>14.5</v>
          </cell>
        </row>
        <row r="2219">
          <cell r="B2219">
            <v>15</v>
          </cell>
        </row>
        <row r="2220">
          <cell r="B2220">
            <v>18</v>
          </cell>
        </row>
        <row r="2221">
          <cell r="B2221">
            <v>10.5</v>
          </cell>
        </row>
        <row r="2222">
          <cell r="B2222">
            <v>9.5</v>
          </cell>
        </row>
        <row r="2223">
          <cell r="B2223">
            <v>9</v>
          </cell>
        </row>
        <row r="2224">
          <cell r="B2224">
            <v>15</v>
          </cell>
        </row>
        <row r="2225">
          <cell r="B2225">
            <v>17</v>
          </cell>
        </row>
        <row r="2226">
          <cell r="B2226">
            <v>21.5</v>
          </cell>
        </row>
        <row r="2227">
          <cell r="B2227">
            <v>15.5</v>
          </cell>
        </row>
        <row r="2228">
          <cell r="B2228">
            <v>12</v>
          </cell>
        </row>
        <row r="2229">
          <cell r="B2229">
            <v>20</v>
          </cell>
        </row>
        <row r="2230">
          <cell r="B2230">
            <v>21.5</v>
          </cell>
        </row>
        <row r="2231">
          <cell r="B2231">
            <v>24</v>
          </cell>
        </row>
        <row r="2232">
          <cell r="B2232">
            <v>19.5</v>
          </cell>
        </row>
        <row r="2233">
          <cell r="B2233">
            <v>18</v>
          </cell>
        </row>
        <row r="2234">
          <cell r="B2234">
            <v>14.5</v>
          </cell>
        </row>
        <row r="2235">
          <cell r="B2235">
            <v>26</v>
          </cell>
        </row>
        <row r="2236">
          <cell r="B2236">
            <v>25.5</v>
          </cell>
        </row>
        <row r="2237">
          <cell r="B2237">
            <v>10</v>
          </cell>
        </row>
        <row r="2238">
          <cell r="B2238">
            <v>2</v>
          </cell>
        </row>
        <row r="2239">
          <cell r="B2239">
            <v>12</v>
          </cell>
        </row>
        <row r="2240">
          <cell r="B2240">
            <v>24</v>
          </cell>
        </row>
        <row r="2241">
          <cell r="B2241">
            <v>20</v>
          </cell>
        </row>
        <row r="2242">
          <cell r="B2242">
            <v>18.5</v>
          </cell>
        </row>
        <row r="2243">
          <cell r="B2243">
            <v>21</v>
          </cell>
        </row>
        <row r="2244">
          <cell r="B2244">
            <v>19.5</v>
          </cell>
        </row>
        <row r="2245">
          <cell r="B2245">
            <v>16</v>
          </cell>
        </row>
        <row r="2246">
          <cell r="B2246">
            <v>11.5</v>
          </cell>
        </row>
        <row r="2247">
          <cell r="B2247">
            <v>7</v>
          </cell>
        </row>
        <row r="2248">
          <cell r="B2248">
            <v>18.5</v>
          </cell>
        </row>
        <row r="2249">
          <cell r="B2249">
            <v>20</v>
          </cell>
        </row>
        <row r="2250">
          <cell r="B2250">
            <v>19</v>
          </cell>
        </row>
        <row r="2251">
          <cell r="B2251">
            <v>23.5</v>
          </cell>
        </row>
        <row r="2252">
          <cell r="B2252">
            <v>23</v>
          </cell>
        </row>
        <row r="2253">
          <cell r="B2253">
            <v>7.5</v>
          </cell>
        </row>
        <row r="2254">
          <cell r="B2254">
            <v>25.5</v>
          </cell>
        </row>
        <row r="2255">
          <cell r="B2255">
            <v>28.5</v>
          </cell>
        </row>
        <row r="2256">
          <cell r="B2256">
            <v>14</v>
          </cell>
        </row>
        <row r="2257">
          <cell r="B2257">
            <v>5</v>
          </cell>
        </row>
        <row r="2258">
          <cell r="B2258">
            <v>12</v>
          </cell>
        </row>
        <row r="2259">
          <cell r="B2259">
            <v>10</v>
          </cell>
        </row>
        <row r="2260">
          <cell r="B2260">
            <v>15.5</v>
          </cell>
        </row>
        <row r="2261">
          <cell r="B2261">
            <v>17</v>
          </cell>
        </row>
        <row r="2262">
          <cell r="B2262">
            <v>11</v>
          </cell>
        </row>
        <row r="2263">
          <cell r="B2263">
            <v>14</v>
          </cell>
        </row>
        <row r="2264">
          <cell r="B2264">
            <v>20.5</v>
          </cell>
        </row>
        <row r="2265">
          <cell r="B2265">
            <v>17.5</v>
          </cell>
        </row>
        <row r="2266">
          <cell r="B2266">
            <v>16.5</v>
          </cell>
        </row>
        <row r="2267">
          <cell r="B2267">
            <v>8.5</v>
          </cell>
        </row>
        <row r="2268">
          <cell r="B2268">
            <v>14</v>
          </cell>
        </row>
        <row r="2269">
          <cell r="B2269">
            <v>22</v>
          </cell>
        </row>
        <row r="2270">
          <cell r="B2270">
            <v>28.5</v>
          </cell>
        </row>
        <row r="2271">
          <cell r="B2271">
            <v>23</v>
          </cell>
        </row>
        <row r="2272">
          <cell r="B2272">
            <v>17</v>
          </cell>
        </row>
        <row r="2273">
          <cell r="B2273">
            <v>14.5</v>
          </cell>
        </row>
        <row r="2274">
          <cell r="B2274">
            <v>13.5</v>
          </cell>
        </row>
        <row r="2275">
          <cell r="B2275">
            <v>22.5</v>
          </cell>
        </row>
        <row r="2276">
          <cell r="B2276">
            <v>24</v>
          </cell>
        </row>
        <row r="2277">
          <cell r="B2277">
            <v>22</v>
          </cell>
        </row>
        <row r="2278">
          <cell r="B2278">
            <v>17</v>
          </cell>
        </row>
        <row r="2279">
          <cell r="B2279">
            <v>10.5</v>
          </cell>
        </row>
        <row r="2280">
          <cell r="B2280">
            <v>6</v>
          </cell>
        </row>
        <row r="2281">
          <cell r="B2281">
            <v>16.5</v>
          </cell>
        </row>
        <row r="2282">
          <cell r="B2282">
            <v>19.5</v>
          </cell>
        </row>
        <row r="2283">
          <cell r="B2283">
            <v>26.5</v>
          </cell>
        </row>
        <row r="2284">
          <cell r="B2284">
            <v>11.5</v>
          </cell>
        </row>
        <row r="2285">
          <cell r="B2285">
            <v>5</v>
          </cell>
        </row>
        <row r="2286">
          <cell r="B2286">
            <v>9.5</v>
          </cell>
        </row>
        <row r="2287">
          <cell r="B2287">
            <v>20.5</v>
          </cell>
        </row>
        <row r="2288">
          <cell r="B2288">
            <v>21</v>
          </cell>
        </row>
        <row r="2289">
          <cell r="B2289">
            <v>17</v>
          </cell>
        </row>
        <row r="2290">
          <cell r="B2290">
            <v>10.5</v>
          </cell>
        </row>
        <row r="2291">
          <cell r="B2291">
            <v>13.5</v>
          </cell>
        </row>
        <row r="2292">
          <cell r="B2292">
            <v>21.5</v>
          </cell>
        </row>
        <row r="2293">
          <cell r="B2293">
            <v>9.5</v>
          </cell>
        </row>
        <row r="2294">
          <cell r="B2294">
            <v>10</v>
          </cell>
        </row>
        <row r="2295">
          <cell r="B2295">
            <v>19.5</v>
          </cell>
        </row>
        <row r="2296">
          <cell r="B2296">
            <v>21</v>
          </cell>
        </row>
        <row r="2297">
          <cell r="B2297">
            <v>13</v>
          </cell>
        </row>
        <row r="2298">
          <cell r="B2298">
            <v>6.5</v>
          </cell>
        </row>
        <row r="2299">
          <cell r="B2299">
            <v>8.5</v>
          </cell>
        </row>
        <row r="2300">
          <cell r="B2300">
            <v>14</v>
          </cell>
        </row>
        <row r="2301">
          <cell r="B2301">
            <v>20.5</v>
          </cell>
        </row>
        <row r="2302">
          <cell r="B2302">
            <v>24.5</v>
          </cell>
        </row>
        <row r="2303">
          <cell r="B2303">
            <v>21.5</v>
          </cell>
        </row>
        <row r="2304">
          <cell r="B2304">
            <v>22.5</v>
          </cell>
        </row>
        <row r="2305">
          <cell r="B2305">
            <v>17.5</v>
          </cell>
        </row>
        <row r="2306">
          <cell r="B2306">
            <v>9</v>
          </cell>
        </row>
        <row r="2307">
          <cell r="B2307">
            <v>18.5</v>
          </cell>
        </row>
        <row r="2308">
          <cell r="B2308">
            <v>21</v>
          </cell>
        </row>
        <row r="2309">
          <cell r="B2309">
            <v>24.5</v>
          </cell>
        </row>
        <row r="2310">
          <cell r="B2310">
            <v>20.5</v>
          </cell>
        </row>
        <row r="2311">
          <cell r="B2311">
            <v>10.5</v>
          </cell>
        </row>
        <row r="2312">
          <cell r="B2312">
            <v>14</v>
          </cell>
        </row>
        <row r="2313">
          <cell r="B2313">
            <v>10.5</v>
          </cell>
        </row>
        <row r="2314">
          <cell r="B2314">
            <v>8.5</v>
          </cell>
        </row>
        <row r="2315">
          <cell r="B2315">
            <v>11.5</v>
          </cell>
        </row>
        <row r="2316">
          <cell r="B2316">
            <v>13.5</v>
          </cell>
        </row>
        <row r="2317">
          <cell r="B2317">
            <v>9.5</v>
          </cell>
        </row>
        <row r="2318">
          <cell r="B2318">
            <v>18</v>
          </cell>
        </row>
        <row r="2319">
          <cell r="B2319">
            <v>21</v>
          </cell>
        </row>
        <row r="2320">
          <cell r="B2320">
            <v>27</v>
          </cell>
        </row>
        <row r="2321">
          <cell r="B2321">
            <v>18</v>
          </cell>
        </row>
        <row r="2322">
          <cell r="B2322">
            <v>6</v>
          </cell>
        </row>
        <row r="2323">
          <cell r="B2323">
            <v>1.5</v>
          </cell>
        </row>
        <row r="2324">
          <cell r="B2324">
            <v>15.5</v>
          </cell>
        </row>
        <row r="2325">
          <cell r="B2325">
            <v>25</v>
          </cell>
        </row>
        <row r="2326">
          <cell r="B2326">
            <v>13.5</v>
          </cell>
        </row>
        <row r="2327">
          <cell r="B2327">
            <v>7.5</v>
          </cell>
        </row>
        <row r="2328">
          <cell r="B2328">
            <v>9.5</v>
          </cell>
        </row>
        <row r="2329">
          <cell r="B2329">
            <v>23</v>
          </cell>
        </row>
        <row r="2330">
          <cell r="B2330">
            <v>24</v>
          </cell>
        </row>
        <row r="2331">
          <cell r="B2331">
            <v>20</v>
          </cell>
        </row>
        <row r="2332">
          <cell r="B2332">
            <v>13</v>
          </cell>
        </row>
        <row r="2333">
          <cell r="B2333">
            <v>3</v>
          </cell>
        </row>
        <row r="2334">
          <cell r="B2334">
            <v>3</v>
          </cell>
        </row>
        <row r="2335">
          <cell r="B2335">
            <v>13.5</v>
          </cell>
        </row>
        <row r="2336">
          <cell r="B2336">
            <v>23</v>
          </cell>
        </row>
        <row r="2337">
          <cell r="B2337">
            <v>18</v>
          </cell>
        </row>
        <row r="2338">
          <cell r="B2338">
            <v>14.5</v>
          </cell>
        </row>
        <row r="2339">
          <cell r="B2339">
            <v>11.5</v>
          </cell>
        </row>
        <row r="2340">
          <cell r="B2340">
            <v>11.5</v>
          </cell>
        </row>
        <row r="2341">
          <cell r="B2341">
            <v>22.5</v>
          </cell>
        </row>
        <row r="2342">
          <cell r="B2342">
            <v>23</v>
          </cell>
        </row>
        <row r="2343">
          <cell r="B2343">
            <v>15.5</v>
          </cell>
        </row>
        <row r="2344">
          <cell r="B2344">
            <v>11.5</v>
          </cell>
        </row>
        <row r="2345">
          <cell r="B2345">
            <v>19</v>
          </cell>
        </row>
        <row r="2346">
          <cell r="B2346">
            <v>11.5</v>
          </cell>
        </row>
        <row r="2347">
          <cell r="B2347">
            <v>20.5</v>
          </cell>
        </row>
        <row r="2348">
          <cell r="B2348">
            <v>10.5</v>
          </cell>
        </row>
        <row r="2349">
          <cell r="B2349">
            <v>11.5</v>
          </cell>
        </row>
        <row r="2350">
          <cell r="B2350">
            <v>11</v>
          </cell>
        </row>
        <row r="2351">
          <cell r="B2351">
            <v>11.5</v>
          </cell>
        </row>
        <row r="2352">
          <cell r="B2352">
            <v>12.5</v>
          </cell>
        </row>
        <row r="2353">
          <cell r="B2353">
            <v>10.5</v>
          </cell>
        </row>
        <row r="2354">
          <cell r="B2354">
            <v>18.5</v>
          </cell>
        </row>
        <row r="2355">
          <cell r="B2355">
            <v>24</v>
          </cell>
        </row>
        <row r="2356">
          <cell r="B2356">
            <v>15</v>
          </cell>
        </row>
        <row r="2357">
          <cell r="B2357">
            <v>12</v>
          </cell>
        </row>
        <row r="2358">
          <cell r="B2358">
            <v>16</v>
          </cell>
        </row>
        <row r="2359">
          <cell r="B2359">
            <v>12</v>
          </cell>
        </row>
        <row r="2360">
          <cell r="B2360">
            <v>17</v>
          </cell>
        </row>
        <row r="2361">
          <cell r="B2361">
            <v>17.5</v>
          </cell>
        </row>
        <row r="2362">
          <cell r="B2362">
            <v>13</v>
          </cell>
        </row>
        <row r="2363">
          <cell r="B2363">
            <v>18.5</v>
          </cell>
        </row>
        <row r="2364">
          <cell r="B2364">
            <v>17.5</v>
          </cell>
        </row>
        <row r="2365">
          <cell r="B2365">
            <v>12</v>
          </cell>
        </row>
        <row r="2366">
          <cell r="B2366">
            <v>4.5</v>
          </cell>
        </row>
        <row r="2367">
          <cell r="B2367">
            <v>10</v>
          </cell>
        </row>
        <row r="2368">
          <cell r="B2368">
            <v>23.5</v>
          </cell>
        </row>
        <row r="2369">
          <cell r="B2369">
            <v>12.5</v>
          </cell>
        </row>
        <row r="2370">
          <cell r="B2370">
            <v>9</v>
          </cell>
        </row>
        <row r="2371">
          <cell r="B2371">
            <v>20</v>
          </cell>
        </row>
        <row r="2372">
          <cell r="B2372">
            <v>26</v>
          </cell>
        </row>
        <row r="2373">
          <cell r="B2373">
            <v>27.5</v>
          </cell>
        </row>
        <row r="2374">
          <cell r="B2374">
            <v>18.5</v>
          </cell>
        </row>
        <row r="2375">
          <cell r="B2375">
            <v>15</v>
          </cell>
        </row>
        <row r="2376">
          <cell r="B2376">
            <v>16</v>
          </cell>
        </row>
        <row r="2377">
          <cell r="B2377">
            <v>17.5</v>
          </cell>
        </row>
        <row r="2378">
          <cell r="B2378">
            <v>21.5</v>
          </cell>
        </row>
        <row r="2379">
          <cell r="B2379">
            <v>19</v>
          </cell>
        </row>
        <row r="2380">
          <cell r="B2380">
            <v>10.5</v>
          </cell>
        </row>
        <row r="2381">
          <cell r="B2381">
            <v>11.5</v>
          </cell>
        </row>
        <row r="2382">
          <cell r="B2382">
            <v>23</v>
          </cell>
        </row>
        <row r="2383">
          <cell r="B2383">
            <v>23.5</v>
          </cell>
        </row>
        <row r="2384">
          <cell r="B2384">
            <v>5</v>
          </cell>
        </row>
        <row r="2385">
          <cell r="B2385">
            <v>7.5</v>
          </cell>
        </row>
        <row r="2386">
          <cell r="B2386">
            <v>19.5</v>
          </cell>
        </row>
        <row r="2387">
          <cell r="B2387">
            <v>19</v>
          </cell>
        </row>
        <row r="2388">
          <cell r="B2388">
            <v>13.5</v>
          </cell>
        </row>
        <row r="2389">
          <cell r="B2389">
            <v>20.5</v>
          </cell>
        </row>
        <row r="2390">
          <cell r="B2390">
            <v>20</v>
          </cell>
        </row>
        <row r="2391">
          <cell r="B2391">
            <v>9.5</v>
          </cell>
        </row>
        <row r="2392">
          <cell r="B2392">
            <v>9</v>
          </cell>
        </row>
        <row r="2393">
          <cell r="B2393">
            <v>5.5</v>
          </cell>
        </row>
        <row r="2394">
          <cell r="B2394">
            <v>18.5</v>
          </cell>
        </row>
        <row r="2395">
          <cell r="B2395">
            <v>28.5</v>
          </cell>
        </row>
        <row r="2396">
          <cell r="B2396">
            <v>24</v>
          </cell>
        </row>
        <row r="2397">
          <cell r="B2397">
            <v>10.5</v>
          </cell>
        </row>
        <row r="2398">
          <cell r="B2398">
            <v>11</v>
          </cell>
        </row>
        <row r="2399">
          <cell r="B2399">
            <v>15.5</v>
          </cell>
        </row>
        <row r="2400">
          <cell r="B2400">
            <v>22</v>
          </cell>
        </row>
        <row r="2401">
          <cell r="B2401">
            <v>17</v>
          </cell>
        </row>
        <row r="2402">
          <cell r="B2402">
            <v>4.5</v>
          </cell>
        </row>
        <row r="2403">
          <cell r="B2403">
            <v>9</v>
          </cell>
        </row>
        <row r="2404">
          <cell r="B2404">
            <v>13.5</v>
          </cell>
        </row>
        <row r="2405">
          <cell r="B2405">
            <v>23</v>
          </cell>
        </row>
        <row r="2406">
          <cell r="B2406">
            <v>23</v>
          </cell>
        </row>
        <row r="2407">
          <cell r="B2407">
            <v>23.5</v>
          </cell>
        </row>
        <row r="2408">
          <cell r="B2408">
            <v>15</v>
          </cell>
        </row>
        <row r="2409">
          <cell r="B2409">
            <v>10</v>
          </cell>
        </row>
        <row r="2410">
          <cell r="B2410">
            <v>12.5</v>
          </cell>
        </row>
        <row r="2411">
          <cell r="B2411">
            <v>21.5</v>
          </cell>
        </row>
        <row r="2412">
          <cell r="B2412">
            <v>21.5</v>
          </cell>
        </row>
        <row r="2413">
          <cell r="B2413">
            <v>14</v>
          </cell>
        </row>
        <row r="2414">
          <cell r="B2414">
            <v>9.5</v>
          </cell>
        </row>
        <row r="2415">
          <cell r="B2415">
            <v>16</v>
          </cell>
        </row>
        <row r="2416">
          <cell r="B2416">
            <v>16</v>
          </cell>
        </row>
        <row r="2417">
          <cell r="B2417">
            <v>14.5</v>
          </cell>
        </row>
        <row r="2418">
          <cell r="B2418">
            <v>26</v>
          </cell>
        </row>
        <row r="2419">
          <cell r="B2419">
            <v>14</v>
          </cell>
        </row>
        <row r="2420">
          <cell r="B2420">
            <v>13.5</v>
          </cell>
        </row>
        <row r="2421">
          <cell r="B2421">
            <v>25.5</v>
          </cell>
        </row>
        <row r="2422">
          <cell r="B2422">
            <v>15.5</v>
          </cell>
        </row>
        <row r="2423">
          <cell r="B2423">
            <v>12</v>
          </cell>
        </row>
        <row r="2424">
          <cell r="B2424">
            <v>10.5</v>
          </cell>
        </row>
        <row r="2425">
          <cell r="B2425">
            <v>15.5</v>
          </cell>
        </row>
        <row r="2426">
          <cell r="B2426">
            <v>11</v>
          </cell>
        </row>
        <row r="2427">
          <cell r="B2427">
            <v>23</v>
          </cell>
        </row>
        <row r="2428">
          <cell r="B2428">
            <v>27.5</v>
          </cell>
        </row>
        <row r="2429">
          <cell r="B2429">
            <v>14</v>
          </cell>
        </row>
        <row r="2430">
          <cell r="B2430">
            <v>14.5</v>
          </cell>
        </row>
        <row r="2431">
          <cell r="B2431">
            <v>11</v>
          </cell>
        </row>
        <row r="2432">
          <cell r="B2432">
            <v>15</v>
          </cell>
        </row>
        <row r="2433">
          <cell r="B2433">
            <v>20</v>
          </cell>
        </row>
        <row r="2434">
          <cell r="B2434">
            <v>19</v>
          </cell>
        </row>
        <row r="2435">
          <cell r="B2435">
            <v>11.5</v>
          </cell>
        </row>
        <row r="2436">
          <cell r="B2436">
            <v>11.5</v>
          </cell>
        </row>
        <row r="2437">
          <cell r="B2437">
            <v>15</v>
          </cell>
        </row>
        <row r="2438">
          <cell r="B2438">
            <v>22.5</v>
          </cell>
        </row>
        <row r="2439">
          <cell r="B2439">
            <v>14.5</v>
          </cell>
        </row>
        <row r="2440">
          <cell r="B2440">
            <v>10.5</v>
          </cell>
        </row>
        <row r="2441">
          <cell r="B2441">
            <v>11.5</v>
          </cell>
        </row>
        <row r="2442">
          <cell r="B2442">
            <v>19</v>
          </cell>
        </row>
        <row r="2443">
          <cell r="B2443">
            <v>23.5</v>
          </cell>
        </row>
        <row r="2444">
          <cell r="B2444">
            <v>23</v>
          </cell>
        </row>
        <row r="2445">
          <cell r="B2445">
            <v>14.5</v>
          </cell>
        </row>
        <row r="2446">
          <cell r="B2446">
            <v>17</v>
          </cell>
        </row>
        <row r="2447">
          <cell r="B2447">
            <v>16</v>
          </cell>
        </row>
        <row r="2448">
          <cell r="B2448">
            <v>23</v>
          </cell>
        </row>
        <row r="2449">
          <cell r="B2449">
            <v>22.5</v>
          </cell>
        </row>
        <row r="2450">
          <cell r="B2450">
            <v>7</v>
          </cell>
        </row>
        <row r="2451">
          <cell r="B2451">
            <v>17.5</v>
          </cell>
        </row>
        <row r="2452">
          <cell r="B2452">
            <v>20</v>
          </cell>
        </row>
        <row r="2453">
          <cell r="B2453">
            <v>27</v>
          </cell>
        </row>
        <row r="2454">
          <cell r="B2454">
            <v>23.5</v>
          </cell>
        </row>
        <row r="2455">
          <cell r="B2455">
            <v>23</v>
          </cell>
        </row>
        <row r="2456">
          <cell r="B2456">
            <v>17.5</v>
          </cell>
        </row>
        <row r="2457">
          <cell r="B2457">
            <v>19.5</v>
          </cell>
        </row>
        <row r="2458">
          <cell r="B2458">
            <v>20.5</v>
          </cell>
        </row>
        <row r="2459">
          <cell r="B2459">
            <v>19.5</v>
          </cell>
        </row>
        <row r="2460">
          <cell r="B2460">
            <v>5.5</v>
          </cell>
        </row>
        <row r="2461">
          <cell r="B2461">
            <v>4.5</v>
          </cell>
        </row>
        <row r="2462">
          <cell r="B2462">
            <v>7</v>
          </cell>
        </row>
        <row r="2463">
          <cell r="B2463">
            <v>7.5</v>
          </cell>
        </row>
        <row r="2464">
          <cell r="B2464">
            <v>18</v>
          </cell>
        </row>
        <row r="2465">
          <cell r="B2465">
            <v>9</v>
          </cell>
        </row>
        <row r="2466">
          <cell r="B2466">
            <v>14</v>
          </cell>
        </row>
        <row r="2467">
          <cell r="B2467">
            <v>25.5</v>
          </cell>
        </row>
        <row r="2468">
          <cell r="B2468">
            <v>31.5</v>
          </cell>
        </row>
        <row r="2469">
          <cell r="B2469">
            <v>14.5</v>
          </cell>
        </row>
        <row r="2470">
          <cell r="B2470">
            <v>9.5</v>
          </cell>
        </row>
        <row r="2471">
          <cell r="B2471">
            <v>9</v>
          </cell>
        </row>
        <row r="2472">
          <cell r="B2472">
            <v>8</v>
          </cell>
        </row>
        <row r="2473">
          <cell r="B2473">
            <v>9.5</v>
          </cell>
        </row>
        <row r="2474">
          <cell r="B2474">
            <v>17</v>
          </cell>
        </row>
        <row r="2475">
          <cell r="B2475">
            <v>30</v>
          </cell>
        </row>
        <row r="2476">
          <cell r="B2476">
            <v>27.5</v>
          </cell>
        </row>
        <row r="2477">
          <cell r="B2477">
            <v>20.5</v>
          </cell>
        </row>
        <row r="2478">
          <cell r="B2478">
            <v>22</v>
          </cell>
        </row>
        <row r="2479">
          <cell r="B2479">
            <v>20.5</v>
          </cell>
        </row>
        <row r="2480">
          <cell r="B2480">
            <v>16.5</v>
          </cell>
        </row>
        <row r="2481">
          <cell r="B2481">
            <v>18.5</v>
          </cell>
        </row>
        <row r="2482">
          <cell r="B2482">
            <v>19</v>
          </cell>
        </row>
        <row r="2483">
          <cell r="B2483">
            <v>15</v>
          </cell>
        </row>
        <row r="2484">
          <cell r="B2484">
            <v>29.5</v>
          </cell>
        </row>
        <row r="2485">
          <cell r="B2485">
            <v>25.5</v>
          </cell>
        </row>
        <row r="2486">
          <cell r="B2486">
            <v>19</v>
          </cell>
        </row>
        <row r="2487">
          <cell r="B2487">
            <v>21</v>
          </cell>
        </row>
        <row r="2488">
          <cell r="B2488">
            <v>14.5</v>
          </cell>
        </row>
        <row r="2489">
          <cell r="B2489">
            <v>4.5</v>
          </cell>
        </row>
        <row r="2490">
          <cell r="B2490">
            <v>13</v>
          </cell>
        </row>
        <row r="2491">
          <cell r="B2491">
            <v>11</v>
          </cell>
        </row>
        <row r="2492">
          <cell r="B2492">
            <v>20.5</v>
          </cell>
        </row>
        <row r="2493">
          <cell r="B2493">
            <v>12</v>
          </cell>
        </row>
        <row r="2494">
          <cell r="B2494">
            <v>6.5</v>
          </cell>
        </row>
        <row r="2495">
          <cell r="B2495">
            <v>15.5</v>
          </cell>
        </row>
        <row r="2496">
          <cell r="B2496">
            <v>21</v>
          </cell>
        </row>
        <row r="2497">
          <cell r="B2497">
            <v>18.5</v>
          </cell>
        </row>
        <row r="2498">
          <cell r="B2498">
            <v>12</v>
          </cell>
        </row>
        <row r="2499">
          <cell r="B2499">
            <v>13</v>
          </cell>
        </row>
        <row r="2500">
          <cell r="B2500">
            <v>16.5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8"/>
  <sheetViews>
    <sheetView topLeftCell="C16" workbookViewId="0">
      <selection activeCell="H23" sqref="H23"/>
    </sheetView>
  </sheetViews>
  <sheetFormatPr defaultRowHeight="15" x14ac:dyDescent="0.25"/>
  <cols>
    <col min="2" max="2" width="17.28515625" customWidth="1"/>
    <col min="5" max="5" width="17.140625" customWidth="1"/>
    <col min="6" max="6" width="18.5703125" customWidth="1"/>
    <col min="7" max="7" width="16.42578125" customWidth="1"/>
    <col min="8" max="8" width="17.28515625" customWidth="1"/>
    <col min="9" max="9" width="52.28515625" customWidth="1"/>
    <col min="10" max="10" width="21" customWidth="1"/>
    <col min="11" max="11" width="15.85546875" customWidth="1"/>
    <col min="12" max="12" width="12.7109375" customWidth="1"/>
  </cols>
  <sheetData>
    <row r="3" spans="2:9" x14ac:dyDescent="0.25">
      <c r="B3" s="1" t="s">
        <v>0</v>
      </c>
      <c r="C3" s="1" t="s">
        <v>1</v>
      </c>
      <c r="D3" s="1" t="s">
        <v>2</v>
      </c>
    </row>
    <row r="4" spans="2:9" x14ac:dyDescent="0.25">
      <c r="B4" s="2">
        <v>1</v>
      </c>
      <c r="C4" s="3">
        <v>5</v>
      </c>
      <c r="D4" s="3">
        <v>5</v>
      </c>
    </row>
    <row r="5" spans="2:9" x14ac:dyDescent="0.25">
      <c r="B5" s="2">
        <v>2</v>
      </c>
      <c r="C5" s="3">
        <v>15</v>
      </c>
      <c r="D5" s="3">
        <v>5</v>
      </c>
    </row>
    <row r="6" spans="2:9" x14ac:dyDescent="0.25">
      <c r="B6" s="2">
        <v>3</v>
      </c>
      <c r="C6" s="3">
        <v>5</v>
      </c>
      <c r="D6" s="3">
        <v>15</v>
      </c>
    </row>
    <row r="7" spans="2:9" x14ac:dyDescent="0.25">
      <c r="B7" s="2">
        <v>4</v>
      </c>
      <c r="C7" s="3">
        <v>15</v>
      </c>
      <c r="D7" s="3">
        <v>15</v>
      </c>
    </row>
    <row r="10" spans="2:9" x14ac:dyDescent="0.25">
      <c r="B10" s="1" t="s">
        <v>3</v>
      </c>
      <c r="C10" s="1" t="s">
        <v>1</v>
      </c>
      <c r="D10" s="1" t="s">
        <v>2</v>
      </c>
      <c r="E10" s="1" t="s">
        <v>4</v>
      </c>
      <c r="F10" s="1" t="s">
        <v>5</v>
      </c>
      <c r="G10" s="1" t="s">
        <v>6</v>
      </c>
      <c r="H10" s="1" t="s">
        <v>7</v>
      </c>
      <c r="I10" s="7" t="s">
        <v>14</v>
      </c>
    </row>
    <row r="11" spans="2:9" x14ac:dyDescent="0.25">
      <c r="B11" s="2">
        <v>1</v>
      </c>
      <c r="C11" s="3">
        <v>10.97</v>
      </c>
      <c r="D11" s="3">
        <v>11.85</v>
      </c>
      <c r="E11" s="4">
        <f xml:space="preserve"> SQRT(($C$4 - C11)^2+($D$4 - D11 )^2)</f>
        <v>9.0864404471718192</v>
      </c>
      <c r="F11" s="4">
        <f xml:space="preserve"> SQRT(($C$5 - $C11)^2+($D$5 - $D11 )^2)</f>
        <v>7.947540500054088</v>
      </c>
      <c r="G11" s="4">
        <f xml:space="preserve"> SQRT(($C$6 - $C11)^2 + ($D$6 - $D11 )^2)</f>
        <v>6.7500666663374531</v>
      </c>
      <c r="H11" s="4">
        <f xml:space="preserve"> SQRT(($C$7 - $C11)^2 + ($D$7 - $D11 )^2)</f>
        <v>5.1150171065207592</v>
      </c>
      <c r="I11" s="8">
        <f xml:space="preserve"> COUNTIF(E11:H11, "&lt;" &amp; $C$20)</f>
        <v>0</v>
      </c>
    </row>
    <row r="12" spans="2:9" x14ac:dyDescent="0.25">
      <c r="B12" s="2">
        <v>2</v>
      </c>
      <c r="C12" s="3">
        <v>14.3</v>
      </c>
      <c r="D12" s="3">
        <v>16.88</v>
      </c>
      <c r="E12" s="4">
        <f xml:space="preserve"> SQRT(($C$4 - C12)^2+($D$4 - D12 )^2)</f>
        <v>15.087226385257164</v>
      </c>
      <c r="F12" s="4">
        <f t="shared" ref="F12:F15" si="0" xml:space="preserve"> SQRT(($C$5 - $C12)^2+($D$5 - $D12 )^2)</f>
        <v>11.900605026636249</v>
      </c>
      <c r="G12" s="4">
        <f xml:space="preserve"> SQRT(($C$6 - $C12)^2 + ($D$6 - $D12 )^2)</f>
        <v>9.4881188862703443</v>
      </c>
      <c r="H12" s="4">
        <f xml:space="preserve"> SQRT(($C$7 - $C12)^2 + ($D$7 - $D12 )^2)</f>
        <v>2.006090725764913</v>
      </c>
      <c r="I12" s="8">
        <f t="shared" ref="I12:I15" si="1" xml:space="preserve"> COUNTIF(E12:H12, "&lt;" &amp; $C$20)</f>
        <v>1</v>
      </c>
    </row>
    <row r="13" spans="2:9" x14ac:dyDescent="0.25">
      <c r="B13" s="2">
        <v>3</v>
      </c>
      <c r="C13" s="3">
        <v>12.05</v>
      </c>
      <c r="D13" s="3">
        <v>17.149999999999999</v>
      </c>
      <c r="E13" s="4">
        <f t="shared" ref="E13:E15" si="2" xml:space="preserve"> SQRT(($C$4 - C13)^2+($D$4 - D13 )^2)</f>
        <v>14.047241722131787</v>
      </c>
      <c r="F13" s="4">
        <f t="shared" si="0"/>
        <v>12.502999640086372</v>
      </c>
      <c r="G13" s="4">
        <f xml:space="preserve"> SQRT(($C$6 - $C13)^2 + ($D$6 - $D13 )^2)</f>
        <v>7.3705495046163287</v>
      </c>
      <c r="H13" s="4">
        <f t="shared" ref="H13:H15" si="3" xml:space="preserve"> SQRT(($C$7 - $C13)^2 + ($D$7 - $D13 )^2)</f>
        <v>3.6503424496887944</v>
      </c>
      <c r="I13" s="8">
        <f t="shared" si="1"/>
        <v>1</v>
      </c>
    </row>
    <row r="14" spans="2:9" x14ac:dyDescent="0.25">
      <c r="B14" s="2">
        <v>4</v>
      </c>
      <c r="C14" s="3">
        <v>10.89</v>
      </c>
      <c r="D14" s="3">
        <v>16.940000000000001</v>
      </c>
      <c r="E14" s="4">
        <f t="shared" si="2"/>
        <v>13.313741021966743</v>
      </c>
      <c r="F14" s="4">
        <f t="shared" si="0"/>
        <v>12.627576964722886</v>
      </c>
      <c r="G14" s="4">
        <f t="shared" ref="G14:G15" si="4" xml:space="preserve"> SQRT(($C$6 - $C14)^2 + ($D$6 - $D14 )^2)</f>
        <v>6.2012659997777879</v>
      </c>
      <c r="H14" s="4">
        <f xml:space="preserve"> SQRT(($C$7 - $C14)^2 + ($D$7 - $D14 )^2)</f>
        <v>4.5448542330860295</v>
      </c>
      <c r="I14" s="8">
        <f t="shared" si="1"/>
        <v>0</v>
      </c>
    </row>
    <row r="15" spans="2:9" x14ac:dyDescent="0.25">
      <c r="B15" s="2">
        <v>5</v>
      </c>
      <c r="C15" s="3">
        <v>8.4700000000000006</v>
      </c>
      <c r="D15" s="3">
        <v>12.47</v>
      </c>
      <c r="E15" s="4">
        <f t="shared" si="2"/>
        <v>8.2366133817243128</v>
      </c>
      <c r="F15" s="4">
        <f t="shared" si="0"/>
        <v>9.92178411375696</v>
      </c>
      <c r="G15" s="4">
        <f t="shared" si="4"/>
        <v>4.2943916914971787</v>
      </c>
      <c r="H15" s="4">
        <f t="shared" si="3"/>
        <v>7.0029850778078915</v>
      </c>
      <c r="I15" s="8">
        <f t="shared" si="1"/>
        <v>0</v>
      </c>
    </row>
    <row r="17" spans="2:12" x14ac:dyDescent="0.25">
      <c r="I17" s="9" t="s">
        <v>28</v>
      </c>
      <c r="J17" s="13">
        <f xml:space="preserve"> _xlfn.FLOOR.MATH((1/C19) * C18)</f>
        <v>200</v>
      </c>
    </row>
    <row r="18" spans="2:12" x14ac:dyDescent="0.25">
      <c r="B18" s="10" t="s">
        <v>8</v>
      </c>
      <c r="C18" s="12">
        <v>200</v>
      </c>
      <c r="D18" s="11" t="s">
        <v>16</v>
      </c>
      <c r="I18" s="9" t="s">
        <v>29</v>
      </c>
      <c r="J18" s="13">
        <f xml:space="preserve"> J17 * C24</f>
        <v>1000</v>
      </c>
    </row>
    <row r="19" spans="2:12" x14ac:dyDescent="0.25">
      <c r="B19" s="10" t="s">
        <v>9</v>
      </c>
      <c r="C19" s="12">
        <v>1</v>
      </c>
      <c r="D19" s="11" t="s">
        <v>16</v>
      </c>
      <c r="I19" s="9" t="s">
        <v>19</v>
      </c>
      <c r="J19" s="13">
        <f xml:space="preserve"> COUNTIF(I11:I15, "=0")</f>
        <v>3</v>
      </c>
    </row>
    <row r="20" spans="2:12" x14ac:dyDescent="0.25">
      <c r="B20" s="10" t="s">
        <v>10</v>
      </c>
      <c r="C20" s="12">
        <v>4</v>
      </c>
      <c r="D20" s="11" t="s">
        <v>15</v>
      </c>
      <c r="J20" s="14"/>
    </row>
    <row r="21" spans="2:12" x14ac:dyDescent="0.25">
      <c r="B21" s="10" t="s">
        <v>11</v>
      </c>
      <c r="C21" s="12">
        <v>0.8</v>
      </c>
      <c r="D21" s="11"/>
      <c r="I21" s="9" t="s">
        <v>17</v>
      </c>
      <c r="J21" s="13">
        <f xml:space="preserve"> J17 * J19</f>
        <v>600</v>
      </c>
    </row>
    <row r="22" spans="2:12" x14ac:dyDescent="0.25">
      <c r="I22" s="9" t="s">
        <v>21</v>
      </c>
      <c r="J22" s="13">
        <f xml:space="preserve"> _xlfn.FLOOR.MATH(J18 - J21 + J23) * (1 - C21)</f>
        <v>79.999999999999986</v>
      </c>
    </row>
    <row r="23" spans="2:12" x14ac:dyDescent="0.25">
      <c r="B23" s="5" t="s">
        <v>12</v>
      </c>
      <c r="C23" s="6">
        <f xml:space="preserve"> COUNT(B4:B7)</f>
        <v>4</v>
      </c>
      <c r="I23" s="9" t="s">
        <v>18</v>
      </c>
      <c r="J23" s="13">
        <f xml:space="preserve"> (COUNTIF(I11:I15, "&gt;= 2")) * ((1/C19) * C18)</f>
        <v>0</v>
      </c>
    </row>
    <row r="24" spans="2:12" x14ac:dyDescent="0.25">
      <c r="B24" s="5" t="s">
        <v>13</v>
      </c>
      <c r="C24" s="6">
        <f xml:space="preserve"> COUNT(B11:B15)</f>
        <v>5</v>
      </c>
      <c r="I24" s="9" t="s">
        <v>20</v>
      </c>
      <c r="J24" s="13">
        <f xml:space="preserve"> (J18 + J23) - J21 - J22</f>
        <v>320</v>
      </c>
    </row>
    <row r="25" spans="2:12" x14ac:dyDescent="0.25">
      <c r="I25" s="9" t="s">
        <v>27</v>
      </c>
      <c r="J25" s="13">
        <f xml:space="preserve"> J17 * COUNTIF(I11:I15, "=1")</f>
        <v>400</v>
      </c>
    </row>
    <row r="27" spans="2:12" x14ac:dyDescent="0.25">
      <c r="I27" s="15" t="s">
        <v>22</v>
      </c>
      <c r="J27" s="19" t="s">
        <v>24</v>
      </c>
      <c r="K27" s="19" t="s">
        <v>23</v>
      </c>
      <c r="L27" s="19" t="s">
        <v>26</v>
      </c>
    </row>
    <row r="28" spans="2:12" x14ac:dyDescent="0.25">
      <c r="I28" s="16" t="s">
        <v>25</v>
      </c>
      <c r="J28" s="17">
        <f xml:space="preserve"> _xlfn.FLOOR.MATH(J18 + J23 - J24 - J22 - J21)</f>
        <v>0</v>
      </c>
      <c r="K28" s="17">
        <v>0</v>
      </c>
      <c r="L28" s="18" t="str">
        <f xml:space="preserve"> IF(J28 = K28, "Ok", "Error")</f>
        <v>Ok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680-147B-4E3C-8FC0-158D6DDDD90C}">
  <dimension ref="B1:CA540"/>
  <sheetViews>
    <sheetView topLeftCell="D2" zoomScale="90" zoomScaleNormal="90" workbookViewId="0">
      <selection activeCell="S14" sqref="S14"/>
    </sheetView>
  </sheetViews>
  <sheetFormatPr defaultRowHeight="15" x14ac:dyDescent="0.25"/>
  <cols>
    <col min="2" max="2" width="17" bestFit="1" customWidth="1"/>
    <col min="3" max="3" width="14" bestFit="1" customWidth="1"/>
    <col min="4" max="4" width="24.140625" customWidth="1"/>
    <col min="5" max="5" width="13.28515625" bestFit="1" customWidth="1"/>
    <col min="6" max="7" width="14" bestFit="1" customWidth="1"/>
    <col min="8" max="18" width="10.7109375" bestFit="1" customWidth="1"/>
    <col min="19" max="19" width="16.85546875" bestFit="1" customWidth="1"/>
    <col min="20" max="48" width="11.140625" bestFit="1" customWidth="1"/>
    <col min="49" max="49" width="21.85546875" bestFit="1" customWidth="1"/>
    <col min="50" max="51" width="13" bestFit="1" customWidth="1"/>
    <col min="52" max="54" width="13.28515625" bestFit="1" customWidth="1"/>
    <col min="55" max="55" width="10.7109375" bestFit="1" customWidth="1"/>
    <col min="56" max="56" width="13" bestFit="1" customWidth="1"/>
    <col min="57" max="57" width="13.28515625" bestFit="1" customWidth="1"/>
    <col min="58" max="61" width="13" bestFit="1" customWidth="1"/>
    <col min="62" max="62" width="13.28515625" bestFit="1" customWidth="1"/>
    <col min="63" max="65" width="13" bestFit="1" customWidth="1"/>
    <col min="66" max="66" width="13.28515625" bestFit="1" customWidth="1"/>
    <col min="67" max="67" width="10.7109375" bestFit="1" customWidth="1"/>
    <col min="68" max="69" width="13" bestFit="1" customWidth="1"/>
    <col min="70" max="73" width="13.28515625" bestFit="1" customWidth="1"/>
    <col min="74" max="76" width="13" bestFit="1" customWidth="1"/>
    <col min="77" max="77" width="11.85546875" bestFit="1" customWidth="1"/>
    <col min="78" max="79" width="13" bestFit="1" customWidth="1"/>
  </cols>
  <sheetData>
    <row r="1" spans="3:79" ht="15.75" thickBot="1" x14ac:dyDescent="0.3">
      <c r="I1" s="62">
        <v>-1</v>
      </c>
      <c r="J1" s="63">
        <v>1</v>
      </c>
    </row>
    <row r="2" spans="3:79" x14ac:dyDescent="0.25">
      <c r="C2" s="53" t="s">
        <v>108</v>
      </c>
      <c r="D2" s="54"/>
      <c r="E2" s="54"/>
      <c r="F2" s="54"/>
      <c r="G2" s="54"/>
      <c r="H2" s="55"/>
      <c r="I2" s="46">
        <v>1000</v>
      </c>
      <c r="J2" s="47">
        <v>10000</v>
      </c>
    </row>
    <row r="3" spans="3:79" x14ac:dyDescent="0.25">
      <c r="C3" s="56" t="s">
        <v>10</v>
      </c>
      <c r="D3" s="57" t="s">
        <v>79</v>
      </c>
      <c r="E3" s="57"/>
      <c r="F3" s="57"/>
      <c r="G3" s="57"/>
      <c r="H3" s="58"/>
      <c r="I3" s="20">
        <v>50</v>
      </c>
      <c r="J3" s="18">
        <v>200</v>
      </c>
    </row>
    <row r="4" spans="3:79" x14ac:dyDescent="0.25">
      <c r="C4" s="56" t="s">
        <v>11</v>
      </c>
      <c r="D4" s="57" t="s">
        <v>78</v>
      </c>
      <c r="E4" s="57"/>
      <c r="F4" s="57"/>
      <c r="G4" s="57"/>
      <c r="H4" s="58"/>
      <c r="I4" s="20">
        <v>0.3</v>
      </c>
      <c r="J4" s="18">
        <v>0.95</v>
      </c>
    </row>
    <row r="5" spans="3:79" x14ac:dyDescent="0.25">
      <c r="C5" s="56" t="s">
        <v>34</v>
      </c>
      <c r="D5" s="57" t="s">
        <v>77</v>
      </c>
      <c r="E5" s="57"/>
      <c r="F5" s="57"/>
      <c r="G5" s="57"/>
      <c r="H5" s="58"/>
      <c r="I5" s="20" t="s">
        <v>83</v>
      </c>
      <c r="J5" s="18" t="s">
        <v>84</v>
      </c>
    </row>
    <row r="6" spans="3:79" x14ac:dyDescent="0.25">
      <c r="C6" s="56" t="s">
        <v>12</v>
      </c>
      <c r="D6" s="57" t="s">
        <v>80</v>
      </c>
      <c r="E6" s="57"/>
      <c r="F6" s="57"/>
      <c r="G6" s="57"/>
      <c r="H6" s="58"/>
    </row>
    <row r="7" spans="3:79" x14ac:dyDescent="0.25">
      <c r="C7" s="56" t="s">
        <v>81</v>
      </c>
      <c r="D7" s="57"/>
      <c r="E7" s="57"/>
      <c r="F7" s="57"/>
      <c r="G7" s="57"/>
      <c r="H7" s="58"/>
    </row>
    <row r="8" spans="3:79" ht="15.75" thickBot="1" x14ac:dyDescent="0.3">
      <c r="C8" s="59" t="s">
        <v>82</v>
      </c>
      <c r="D8" s="60"/>
      <c r="E8" s="60"/>
      <c r="F8" s="60"/>
      <c r="G8" s="60"/>
      <c r="H8" s="61"/>
      <c r="S8" s="52"/>
    </row>
    <row r="11" spans="3:79" x14ac:dyDescent="0.25">
      <c r="C11" s="23" t="s">
        <v>35</v>
      </c>
      <c r="D11" s="24" t="s">
        <v>109</v>
      </c>
      <c r="E11" s="24" t="s">
        <v>10</v>
      </c>
      <c r="F11" s="24" t="s">
        <v>11</v>
      </c>
      <c r="G11" s="24" t="s">
        <v>34</v>
      </c>
    </row>
    <row r="12" spans="3:79" x14ac:dyDescent="0.25">
      <c r="C12" s="23" t="s">
        <v>30</v>
      </c>
      <c r="D12" s="24" t="s">
        <v>31</v>
      </c>
      <c r="E12" s="24" t="s">
        <v>32</v>
      </c>
      <c r="F12" s="24" t="s">
        <v>33</v>
      </c>
      <c r="G12" s="24" t="s">
        <v>10</v>
      </c>
      <c r="H12" s="25" t="s">
        <v>36</v>
      </c>
      <c r="I12" s="25" t="s">
        <v>37</v>
      </c>
      <c r="J12" s="25" t="s">
        <v>38</v>
      </c>
      <c r="K12" s="25" t="s">
        <v>39</v>
      </c>
      <c r="L12" s="25" t="s">
        <v>40</v>
      </c>
      <c r="M12" s="25" t="s">
        <v>41</v>
      </c>
      <c r="N12" s="25" t="s">
        <v>42</v>
      </c>
      <c r="O12" s="25" t="s">
        <v>43</v>
      </c>
      <c r="P12" s="25" t="s">
        <v>45</v>
      </c>
      <c r="Q12" s="25" t="s">
        <v>44</v>
      </c>
      <c r="R12" s="25" t="s">
        <v>46</v>
      </c>
      <c r="S12" s="26" t="s">
        <v>47</v>
      </c>
      <c r="T12" s="26" t="s">
        <v>48</v>
      </c>
      <c r="U12" s="26" t="s">
        <v>49</v>
      </c>
      <c r="V12" s="26" t="s">
        <v>50</v>
      </c>
      <c r="W12" s="26" t="s">
        <v>51</v>
      </c>
      <c r="X12" s="26" t="s">
        <v>52</v>
      </c>
      <c r="Y12" s="26" t="s">
        <v>53</v>
      </c>
      <c r="Z12" s="26" t="s">
        <v>54</v>
      </c>
      <c r="AA12" s="26" t="s">
        <v>55</v>
      </c>
      <c r="AB12" s="26" t="s">
        <v>56</v>
      </c>
      <c r="AC12" s="26" t="s">
        <v>57</v>
      </c>
      <c r="AD12" s="26" t="s">
        <v>58</v>
      </c>
      <c r="AE12" s="26" t="s">
        <v>59</v>
      </c>
      <c r="AF12" s="26" t="s">
        <v>60</v>
      </c>
      <c r="AG12" s="26" t="s">
        <v>61</v>
      </c>
      <c r="AH12" s="26" t="s">
        <v>62</v>
      </c>
      <c r="AI12" s="26" t="s">
        <v>63</v>
      </c>
      <c r="AJ12" s="26" t="s">
        <v>64</v>
      </c>
      <c r="AK12" s="26" t="s">
        <v>65</v>
      </c>
      <c r="AL12" s="26" t="s">
        <v>66</v>
      </c>
      <c r="AM12" s="26" t="s">
        <v>67</v>
      </c>
      <c r="AN12" s="26" t="s">
        <v>68</v>
      </c>
      <c r="AO12" s="26" t="s">
        <v>69</v>
      </c>
      <c r="AP12" s="26" t="s">
        <v>70</v>
      </c>
      <c r="AQ12" s="26" t="s">
        <v>71</v>
      </c>
      <c r="AR12" s="26" t="s">
        <v>72</v>
      </c>
      <c r="AS12" s="26" t="s">
        <v>73</v>
      </c>
      <c r="AT12" s="26" t="s">
        <v>74</v>
      </c>
      <c r="AU12" s="26" t="s">
        <v>75</v>
      </c>
      <c r="AV12" s="26" t="s">
        <v>76</v>
      </c>
      <c r="AW12" s="27" t="s">
        <v>100</v>
      </c>
      <c r="AX12" s="33" t="s">
        <v>99</v>
      </c>
      <c r="AY12" s="34" t="s">
        <v>89</v>
      </c>
    </row>
    <row r="13" spans="3:79" x14ac:dyDescent="0.25">
      <c r="C13" s="39">
        <v>1</v>
      </c>
      <c r="D13" s="36">
        <v>-1</v>
      </c>
      <c r="E13" s="36">
        <v>-1</v>
      </c>
      <c r="F13" s="36">
        <v>-1</v>
      </c>
      <c r="G13" s="36">
        <v>-1</v>
      </c>
      <c r="H13" s="8">
        <f xml:space="preserve"> D13 * E13</f>
        <v>1</v>
      </c>
      <c r="I13" s="8">
        <f xml:space="preserve"> D13 * F13</f>
        <v>1</v>
      </c>
      <c r="J13" s="8">
        <f xml:space="preserve"> D13 * G13</f>
        <v>1</v>
      </c>
      <c r="K13" s="8">
        <f>E13*F13</f>
        <v>1</v>
      </c>
      <c r="L13" s="8">
        <f xml:space="preserve"> E13*G13</f>
        <v>1</v>
      </c>
      <c r="M13" s="8">
        <f xml:space="preserve"> F13*G13</f>
        <v>1</v>
      </c>
      <c r="N13" s="8">
        <f xml:space="preserve"> H13*F13</f>
        <v>-1</v>
      </c>
      <c r="O13" s="8">
        <f>H13*G13</f>
        <v>-1</v>
      </c>
      <c r="P13" s="8">
        <f>I13*G13</f>
        <v>-1</v>
      </c>
      <c r="Q13" s="8">
        <f>K13*G13</f>
        <v>-1</v>
      </c>
      <c r="R13" s="8">
        <f>D13*E13*F13*G13</f>
        <v>1</v>
      </c>
      <c r="S13" s="75">
        <v>5172000</v>
      </c>
      <c r="T13" s="75">
        <v>5192000</v>
      </c>
      <c r="U13" s="75">
        <v>5226000</v>
      </c>
      <c r="V13" s="75">
        <v>5282000</v>
      </c>
      <c r="W13" s="75">
        <v>5290000</v>
      </c>
      <c r="X13" s="75">
        <v>5238000</v>
      </c>
      <c r="Y13" s="75">
        <v>5252000</v>
      </c>
      <c r="Z13" s="75">
        <v>5310000</v>
      </c>
      <c r="AA13" s="75">
        <v>5284000</v>
      </c>
      <c r="AB13" s="75">
        <v>5180000</v>
      </c>
      <c r="AC13" s="75">
        <v>5278000</v>
      </c>
      <c r="AD13" s="75">
        <v>5310000</v>
      </c>
      <c r="AE13" s="75">
        <v>5247000</v>
      </c>
      <c r="AF13" s="75">
        <v>5151000</v>
      </c>
      <c r="AG13" s="75">
        <v>5265000</v>
      </c>
      <c r="AH13" s="75">
        <v>5122000</v>
      </c>
      <c r="AI13" s="75">
        <v>5231000</v>
      </c>
      <c r="AJ13" s="75">
        <v>5211000</v>
      </c>
      <c r="AK13" s="75">
        <v>5100000</v>
      </c>
      <c r="AL13" s="75">
        <v>5205000</v>
      </c>
      <c r="AM13" s="75">
        <v>5246000</v>
      </c>
      <c r="AN13" s="75">
        <v>5234000</v>
      </c>
      <c r="AO13" s="75">
        <v>5272000</v>
      </c>
      <c r="AP13" s="75">
        <v>5233000</v>
      </c>
      <c r="AQ13" s="75">
        <v>5195000</v>
      </c>
      <c r="AR13" s="75">
        <v>5222000</v>
      </c>
      <c r="AS13" s="75">
        <v>5263000</v>
      </c>
      <c r="AT13" s="75">
        <v>5261000</v>
      </c>
      <c r="AU13" s="75">
        <v>5144000</v>
      </c>
      <c r="AV13" s="75">
        <v>5264000</v>
      </c>
      <c r="AW13" s="36">
        <f xml:space="preserve"> AVERAGE(S13:AV13)</f>
        <v>5229333.333333333</v>
      </c>
      <c r="AX13" s="66">
        <f xml:space="preserve"> S13 - $AW13</f>
        <v>-57333.333333333023</v>
      </c>
      <c r="AY13" s="66">
        <f t="shared" ref="AY13:BN28" si="0" xml:space="preserve"> T13 - $AW13</f>
        <v>-37333.333333333023</v>
      </c>
      <c r="AZ13" s="67">
        <f t="shared" si="0"/>
        <v>-3333.3333333330229</v>
      </c>
      <c r="BA13" s="67">
        <f t="shared" si="0"/>
        <v>52666.666666666977</v>
      </c>
      <c r="BB13" s="67">
        <f t="shared" si="0"/>
        <v>60666.666666666977</v>
      </c>
      <c r="BC13" s="67">
        <f t="shared" si="0"/>
        <v>8666.6666666669771</v>
      </c>
      <c r="BD13" s="67">
        <f t="shared" si="0"/>
        <v>22666.666666666977</v>
      </c>
      <c r="BE13" s="67">
        <f t="shared" si="0"/>
        <v>80666.666666666977</v>
      </c>
      <c r="BF13" s="67">
        <f t="shared" si="0"/>
        <v>54666.666666666977</v>
      </c>
      <c r="BG13" s="67">
        <f t="shared" si="0"/>
        <v>-49333.333333333023</v>
      </c>
      <c r="BH13" s="67">
        <f t="shared" si="0"/>
        <v>48666.666666666977</v>
      </c>
      <c r="BI13" s="67">
        <f t="shared" si="0"/>
        <v>80666.666666666977</v>
      </c>
      <c r="BJ13" s="67">
        <f t="shared" si="0"/>
        <v>17666.666666666977</v>
      </c>
      <c r="BK13" s="67">
        <f t="shared" si="0"/>
        <v>-78333.333333333023</v>
      </c>
      <c r="BL13" s="67">
        <f t="shared" si="0"/>
        <v>35666.666666666977</v>
      </c>
      <c r="BM13" s="67">
        <f t="shared" si="0"/>
        <v>-107333.33333333302</v>
      </c>
      <c r="BN13" s="67">
        <f t="shared" si="0"/>
        <v>1666.6666666669771</v>
      </c>
      <c r="BO13" s="67">
        <f t="shared" ref="BO13:CA28" si="1" xml:space="preserve"> AJ13 - $AW13</f>
        <v>-18333.333333333023</v>
      </c>
      <c r="BP13" s="67">
        <f t="shared" si="1"/>
        <v>-129333.33333333302</v>
      </c>
      <c r="BQ13" s="67">
        <f t="shared" si="1"/>
        <v>-24333.333333333023</v>
      </c>
      <c r="BR13" s="67">
        <f t="shared" si="1"/>
        <v>16666.666666666977</v>
      </c>
      <c r="BS13" s="67">
        <f t="shared" si="1"/>
        <v>4666.6666666669771</v>
      </c>
      <c r="BT13" s="67">
        <f t="shared" si="1"/>
        <v>42666.666666666977</v>
      </c>
      <c r="BU13" s="67">
        <f t="shared" si="1"/>
        <v>3666.6666666669771</v>
      </c>
      <c r="BV13" s="67">
        <f t="shared" si="1"/>
        <v>-34333.333333333023</v>
      </c>
      <c r="BW13" s="67">
        <f t="shared" si="1"/>
        <v>-7333.3333333330229</v>
      </c>
      <c r="BX13" s="67">
        <f t="shared" si="1"/>
        <v>33666.666666666977</v>
      </c>
      <c r="BY13" s="67">
        <f t="shared" si="1"/>
        <v>31666.666666666977</v>
      </c>
      <c r="BZ13" s="67">
        <f t="shared" si="1"/>
        <v>-85333.333333333023</v>
      </c>
      <c r="CA13" s="67">
        <f t="shared" si="1"/>
        <v>34666.666666666977</v>
      </c>
    </row>
    <row r="14" spans="3:79" x14ac:dyDescent="0.25">
      <c r="C14" s="39">
        <v>1</v>
      </c>
      <c r="D14" s="36">
        <v>1</v>
      </c>
      <c r="E14" s="36">
        <v>-1</v>
      </c>
      <c r="F14" s="36">
        <v>-1</v>
      </c>
      <c r="G14" s="36">
        <v>-1</v>
      </c>
      <c r="H14" s="8">
        <f t="shared" ref="H14:H28" si="2" xml:space="preserve"> D14 * E14</f>
        <v>-1</v>
      </c>
      <c r="I14" s="8">
        <f t="shared" ref="I14:I28" si="3" xml:space="preserve"> D14 * F14</f>
        <v>-1</v>
      </c>
      <c r="J14" s="8">
        <f t="shared" ref="J14:J28" si="4" xml:space="preserve"> D14 * G14</f>
        <v>-1</v>
      </c>
      <c r="K14" s="8">
        <f t="shared" ref="K14:K28" si="5">E14*F14</f>
        <v>1</v>
      </c>
      <c r="L14" s="8">
        <f t="shared" ref="L14:L28" si="6" xml:space="preserve"> E14*G14</f>
        <v>1</v>
      </c>
      <c r="M14" s="8">
        <f t="shared" ref="M14:M28" si="7" xml:space="preserve"> F14*G14</f>
        <v>1</v>
      </c>
      <c r="N14" s="8">
        <f t="shared" ref="N14:N28" si="8" xml:space="preserve"> H14*F14</f>
        <v>1</v>
      </c>
      <c r="O14" s="8">
        <f t="shared" ref="O14:O28" si="9">H14*G14</f>
        <v>1</v>
      </c>
      <c r="P14" s="8">
        <f t="shared" ref="P14:P28" si="10">I14*G14</f>
        <v>1</v>
      </c>
      <c r="Q14" s="8">
        <f t="shared" ref="Q14:Q28" si="11">K14*G14</f>
        <v>-1</v>
      </c>
      <c r="R14" s="8">
        <f t="shared" ref="R14:R28" si="12">D14*E14*F14*G14</f>
        <v>-1</v>
      </c>
      <c r="S14" s="75">
        <v>70340</v>
      </c>
      <c r="T14" s="75">
        <v>54250</v>
      </c>
      <c r="U14" s="75">
        <v>66290</v>
      </c>
      <c r="V14" s="75">
        <v>50810</v>
      </c>
      <c r="W14" s="75">
        <v>63620</v>
      </c>
      <c r="X14" s="75">
        <v>62450</v>
      </c>
      <c r="Y14" s="75">
        <v>78020</v>
      </c>
      <c r="Z14" s="75">
        <v>62760</v>
      </c>
      <c r="AA14" s="75">
        <v>42380</v>
      </c>
      <c r="AB14" s="75">
        <v>56120</v>
      </c>
      <c r="AC14" s="75">
        <v>57450</v>
      </c>
      <c r="AD14" s="75">
        <v>66590</v>
      </c>
      <c r="AE14" s="75">
        <v>59460</v>
      </c>
      <c r="AF14" s="75">
        <v>55720</v>
      </c>
      <c r="AG14" s="75">
        <v>53300</v>
      </c>
      <c r="AH14" s="75">
        <v>52020</v>
      </c>
      <c r="AI14" s="75">
        <v>67100</v>
      </c>
      <c r="AJ14" s="75">
        <v>47600</v>
      </c>
      <c r="AK14" s="75">
        <v>61900</v>
      </c>
      <c r="AL14" s="75">
        <v>62570</v>
      </c>
      <c r="AM14" s="75">
        <v>69160</v>
      </c>
      <c r="AN14" s="75">
        <v>56380</v>
      </c>
      <c r="AO14" s="75">
        <v>71360</v>
      </c>
      <c r="AP14" s="75">
        <v>62540</v>
      </c>
      <c r="AQ14" s="75">
        <v>49850</v>
      </c>
      <c r="AR14" s="75">
        <v>47990</v>
      </c>
      <c r="AS14" s="75">
        <v>74910</v>
      </c>
      <c r="AT14" s="75">
        <v>67860</v>
      </c>
      <c r="AU14" s="75">
        <v>53530</v>
      </c>
      <c r="AV14" s="75">
        <v>64319.999999999993</v>
      </c>
      <c r="AW14" s="36">
        <f xml:space="preserve"> AVERAGE(S14:AV14)</f>
        <v>60288.333333333336</v>
      </c>
      <c r="AX14" s="67">
        <f t="shared" ref="AX14:AX28" si="13" xml:space="preserve"> S14 - $AW14</f>
        <v>10051.666666666664</v>
      </c>
      <c r="AY14" s="67">
        <f t="shared" si="0"/>
        <v>-6038.3333333333358</v>
      </c>
      <c r="AZ14" s="67">
        <f t="shared" si="0"/>
        <v>6001.6666666666642</v>
      </c>
      <c r="BA14" s="67">
        <f t="shared" si="0"/>
        <v>-9478.3333333333358</v>
      </c>
      <c r="BB14" s="67">
        <f t="shared" si="0"/>
        <v>3331.6666666666642</v>
      </c>
      <c r="BC14" s="67">
        <f t="shared" si="0"/>
        <v>2161.6666666666642</v>
      </c>
      <c r="BD14" s="67">
        <f t="shared" si="0"/>
        <v>17731.666666666664</v>
      </c>
      <c r="BE14" s="67">
        <f t="shared" si="0"/>
        <v>2471.6666666666642</v>
      </c>
      <c r="BF14" s="67">
        <f t="shared" si="0"/>
        <v>-17908.333333333336</v>
      </c>
      <c r="BG14" s="67">
        <f t="shared" si="0"/>
        <v>-4168.3333333333358</v>
      </c>
      <c r="BH14" s="67">
        <f t="shared" si="0"/>
        <v>-2838.3333333333358</v>
      </c>
      <c r="BI14" s="67">
        <f t="shared" si="0"/>
        <v>6301.6666666666642</v>
      </c>
      <c r="BJ14" s="67">
        <f t="shared" si="0"/>
        <v>-828.33333333333576</v>
      </c>
      <c r="BK14" s="67">
        <f t="shared" si="0"/>
        <v>-4568.3333333333358</v>
      </c>
      <c r="BL14" s="67">
        <f t="shared" si="0"/>
        <v>-6988.3333333333358</v>
      </c>
      <c r="BM14" s="67">
        <f t="shared" si="0"/>
        <v>-8268.3333333333358</v>
      </c>
      <c r="BN14" s="67">
        <f t="shared" si="0"/>
        <v>6811.6666666666642</v>
      </c>
      <c r="BO14" s="67">
        <f t="shared" si="1"/>
        <v>-12688.333333333336</v>
      </c>
      <c r="BP14" s="67">
        <f t="shared" si="1"/>
        <v>1611.6666666666642</v>
      </c>
      <c r="BQ14" s="67">
        <f t="shared" si="1"/>
        <v>2281.6666666666642</v>
      </c>
      <c r="BR14" s="67">
        <f t="shared" si="1"/>
        <v>8871.6666666666642</v>
      </c>
      <c r="BS14" s="67">
        <f t="shared" si="1"/>
        <v>-3908.3333333333358</v>
      </c>
      <c r="BT14" s="67">
        <f t="shared" si="1"/>
        <v>11071.666666666664</v>
      </c>
      <c r="BU14" s="67">
        <f t="shared" si="1"/>
        <v>2251.6666666666642</v>
      </c>
      <c r="BV14" s="67">
        <f t="shared" si="1"/>
        <v>-10438.333333333336</v>
      </c>
      <c r="BW14" s="67">
        <f t="shared" si="1"/>
        <v>-12298.333333333336</v>
      </c>
      <c r="BX14" s="67">
        <f t="shared" si="1"/>
        <v>14621.666666666664</v>
      </c>
      <c r="BY14" s="67">
        <f t="shared" si="1"/>
        <v>7571.6666666666642</v>
      </c>
      <c r="BZ14" s="67">
        <f t="shared" si="1"/>
        <v>-6758.3333333333358</v>
      </c>
      <c r="CA14" s="67">
        <f t="shared" si="1"/>
        <v>4031.666666666657</v>
      </c>
    </row>
    <row r="15" spans="3:79" x14ac:dyDescent="0.25">
      <c r="C15" s="39">
        <v>1</v>
      </c>
      <c r="D15" s="36">
        <v>-1</v>
      </c>
      <c r="E15" s="36">
        <v>1</v>
      </c>
      <c r="F15" s="36">
        <v>-1</v>
      </c>
      <c r="G15" s="36">
        <v>-1</v>
      </c>
      <c r="H15" s="8">
        <f t="shared" si="2"/>
        <v>-1</v>
      </c>
      <c r="I15" s="8">
        <f t="shared" si="3"/>
        <v>1</v>
      </c>
      <c r="J15" s="8">
        <f t="shared" si="4"/>
        <v>1</v>
      </c>
      <c r="K15" s="8">
        <f t="shared" si="5"/>
        <v>-1</v>
      </c>
      <c r="L15" s="8">
        <f t="shared" si="6"/>
        <v>-1</v>
      </c>
      <c r="M15" s="8">
        <f t="shared" si="7"/>
        <v>1</v>
      </c>
      <c r="N15" s="8">
        <f t="shared" si="8"/>
        <v>1</v>
      </c>
      <c r="O15" s="8">
        <f t="shared" si="9"/>
        <v>1</v>
      </c>
      <c r="P15" s="8">
        <f t="shared" si="10"/>
        <v>-1</v>
      </c>
      <c r="Q15" s="8">
        <f t="shared" si="11"/>
        <v>1</v>
      </c>
      <c r="R15" s="8">
        <f t="shared" si="12"/>
        <v>-1</v>
      </c>
      <c r="S15" s="75">
        <v>17760000</v>
      </c>
      <c r="T15" s="75">
        <v>17760000</v>
      </c>
      <c r="U15" s="75">
        <v>17750000</v>
      </c>
      <c r="V15" s="75">
        <v>17780000</v>
      </c>
      <c r="W15" s="75">
        <v>17760000</v>
      </c>
      <c r="X15" s="75">
        <v>17770000</v>
      </c>
      <c r="Y15" s="75">
        <v>17770000</v>
      </c>
      <c r="Z15" s="75">
        <v>17770000</v>
      </c>
      <c r="AA15" s="75">
        <v>17780000</v>
      </c>
      <c r="AB15" s="75">
        <v>17770000</v>
      </c>
      <c r="AC15" s="75">
        <v>17790000</v>
      </c>
      <c r="AD15" s="75">
        <v>17780000</v>
      </c>
      <c r="AE15" s="75">
        <v>17780000</v>
      </c>
      <c r="AF15" s="75">
        <v>17770000</v>
      </c>
      <c r="AG15" s="75">
        <v>17750000</v>
      </c>
      <c r="AH15" s="75">
        <v>17760000</v>
      </c>
      <c r="AI15" s="75">
        <v>17780000</v>
      </c>
      <c r="AJ15" s="75">
        <v>17780000</v>
      </c>
      <c r="AK15" s="75">
        <v>17760000</v>
      </c>
      <c r="AL15" s="75">
        <v>17720000</v>
      </c>
      <c r="AM15" s="75">
        <v>17790000</v>
      </c>
      <c r="AN15" s="75">
        <v>17770000</v>
      </c>
      <c r="AO15" s="75">
        <v>17780000</v>
      </c>
      <c r="AP15" s="75">
        <v>17760000</v>
      </c>
      <c r="AQ15" s="75">
        <v>17740000</v>
      </c>
      <c r="AR15" s="75">
        <v>17720000</v>
      </c>
      <c r="AS15" s="75">
        <v>17780000</v>
      </c>
      <c r="AT15" s="75">
        <v>17760000</v>
      </c>
      <c r="AU15" s="75">
        <v>17790000</v>
      </c>
      <c r="AV15" s="75">
        <v>17770000</v>
      </c>
      <c r="AW15" s="36">
        <f t="shared" ref="AW15:AW28" si="14" xml:space="preserve"> AVERAGE(S15:AV15)</f>
        <v>17766666.666666668</v>
      </c>
      <c r="AX15" s="67">
        <f t="shared" si="13"/>
        <v>-6666.6666666679084</v>
      </c>
      <c r="AY15" s="67">
        <f t="shared" si="0"/>
        <v>-6666.6666666679084</v>
      </c>
      <c r="AZ15" s="67">
        <f t="shared" si="0"/>
        <v>-16666.666666667908</v>
      </c>
      <c r="BA15" s="67">
        <f t="shared" si="0"/>
        <v>13333.333333332092</v>
      </c>
      <c r="BB15" s="67">
        <f t="shared" si="0"/>
        <v>-6666.6666666679084</v>
      </c>
      <c r="BC15" s="67">
        <f t="shared" si="0"/>
        <v>3333.3333333320916</v>
      </c>
      <c r="BD15" s="67">
        <f t="shared" si="0"/>
        <v>3333.3333333320916</v>
      </c>
      <c r="BE15" s="67">
        <f t="shared" si="0"/>
        <v>3333.3333333320916</v>
      </c>
      <c r="BF15" s="67">
        <f t="shared" si="0"/>
        <v>13333.333333332092</v>
      </c>
      <c r="BG15" s="67">
        <f t="shared" si="0"/>
        <v>3333.3333333320916</v>
      </c>
      <c r="BH15" s="67">
        <f t="shared" si="0"/>
        <v>23333.333333332092</v>
      </c>
      <c r="BI15" s="67">
        <f t="shared" si="0"/>
        <v>13333.333333332092</v>
      </c>
      <c r="BJ15" s="67">
        <f t="shared" si="0"/>
        <v>13333.333333332092</v>
      </c>
      <c r="BK15" s="67">
        <f t="shared" si="0"/>
        <v>3333.3333333320916</v>
      </c>
      <c r="BL15" s="67">
        <f t="shared" si="0"/>
        <v>-16666.666666667908</v>
      </c>
      <c r="BM15" s="67">
        <f t="shared" si="0"/>
        <v>-6666.6666666679084</v>
      </c>
      <c r="BN15" s="67">
        <f t="shared" si="0"/>
        <v>13333.333333332092</v>
      </c>
      <c r="BO15" s="67">
        <f t="shared" si="1"/>
        <v>13333.333333332092</v>
      </c>
      <c r="BP15" s="67">
        <f t="shared" si="1"/>
        <v>-6666.6666666679084</v>
      </c>
      <c r="BQ15" s="67">
        <f t="shared" si="1"/>
        <v>-46666.666666667908</v>
      </c>
      <c r="BR15" s="67">
        <f t="shared" si="1"/>
        <v>23333.333333332092</v>
      </c>
      <c r="BS15" s="67">
        <f t="shared" si="1"/>
        <v>3333.3333333320916</v>
      </c>
      <c r="BT15" s="67">
        <f t="shared" si="1"/>
        <v>13333.333333332092</v>
      </c>
      <c r="BU15" s="67">
        <f t="shared" si="1"/>
        <v>-6666.6666666679084</v>
      </c>
      <c r="BV15" s="67">
        <f t="shared" si="1"/>
        <v>-26666.666666667908</v>
      </c>
      <c r="BW15" s="67">
        <f t="shared" si="1"/>
        <v>-46666.666666667908</v>
      </c>
      <c r="BX15" s="67">
        <f t="shared" si="1"/>
        <v>13333.333333332092</v>
      </c>
      <c r="BY15" s="67">
        <f t="shared" si="1"/>
        <v>-6666.6666666679084</v>
      </c>
      <c r="BZ15" s="67">
        <f t="shared" si="1"/>
        <v>23333.333333332092</v>
      </c>
      <c r="CA15" s="67">
        <f t="shared" si="1"/>
        <v>3333.3333333320916</v>
      </c>
    </row>
    <row r="16" spans="3:79" x14ac:dyDescent="0.25">
      <c r="C16" s="39">
        <v>1</v>
      </c>
      <c r="D16" s="36">
        <v>1</v>
      </c>
      <c r="E16" s="36">
        <v>1</v>
      </c>
      <c r="F16" s="36">
        <v>-1</v>
      </c>
      <c r="G16" s="36">
        <v>-1</v>
      </c>
      <c r="H16" s="8">
        <f t="shared" si="2"/>
        <v>1</v>
      </c>
      <c r="I16" s="8">
        <f t="shared" si="3"/>
        <v>-1</v>
      </c>
      <c r="J16" s="8">
        <f t="shared" si="4"/>
        <v>-1</v>
      </c>
      <c r="K16" s="8">
        <f t="shared" si="5"/>
        <v>-1</v>
      </c>
      <c r="L16" s="8">
        <f t="shared" si="6"/>
        <v>-1</v>
      </c>
      <c r="M16" s="8">
        <f t="shared" si="7"/>
        <v>1</v>
      </c>
      <c r="N16" s="8">
        <f t="shared" si="8"/>
        <v>-1</v>
      </c>
      <c r="O16" s="8">
        <f t="shared" si="9"/>
        <v>-1</v>
      </c>
      <c r="P16" s="8">
        <f t="shared" si="10"/>
        <v>1</v>
      </c>
      <c r="Q16" s="8">
        <f t="shared" si="11"/>
        <v>1</v>
      </c>
      <c r="R16" s="8">
        <f t="shared" si="12"/>
        <v>1</v>
      </c>
      <c r="S16" s="75">
        <v>917100</v>
      </c>
      <c r="T16" s="75">
        <v>851700</v>
      </c>
      <c r="U16" s="75">
        <v>908100</v>
      </c>
      <c r="V16" s="75">
        <v>933500</v>
      </c>
      <c r="W16" s="75">
        <v>940600</v>
      </c>
      <c r="X16" s="75">
        <v>957100</v>
      </c>
      <c r="Y16" s="75">
        <v>1033000</v>
      </c>
      <c r="Z16" s="75">
        <v>948700</v>
      </c>
      <c r="AA16" s="75">
        <v>863400</v>
      </c>
      <c r="AB16" s="75">
        <v>959200</v>
      </c>
      <c r="AC16" s="75">
        <v>958500</v>
      </c>
      <c r="AD16" s="75">
        <v>938900</v>
      </c>
      <c r="AE16" s="75">
        <v>926000</v>
      </c>
      <c r="AF16" s="75">
        <v>914300</v>
      </c>
      <c r="AG16" s="75">
        <v>862600</v>
      </c>
      <c r="AH16" s="75">
        <v>996500</v>
      </c>
      <c r="AI16" s="75">
        <v>944800</v>
      </c>
      <c r="AJ16" s="75">
        <v>890800</v>
      </c>
      <c r="AK16" s="75">
        <v>937100</v>
      </c>
      <c r="AL16" s="75">
        <v>970700</v>
      </c>
      <c r="AM16" s="75">
        <v>951800</v>
      </c>
      <c r="AN16" s="75">
        <v>960200</v>
      </c>
      <c r="AO16" s="75">
        <v>943500</v>
      </c>
      <c r="AP16" s="75">
        <v>969400</v>
      </c>
      <c r="AQ16" s="75">
        <v>977700</v>
      </c>
      <c r="AR16" s="75">
        <v>833800</v>
      </c>
      <c r="AS16" s="75">
        <v>934900</v>
      </c>
      <c r="AT16" s="75">
        <v>900500</v>
      </c>
      <c r="AU16" s="75">
        <v>868700</v>
      </c>
      <c r="AV16" s="75">
        <v>994300</v>
      </c>
      <c r="AW16" s="36">
        <f t="shared" si="14"/>
        <v>932913.33333333337</v>
      </c>
      <c r="AX16" s="67">
        <f t="shared" si="13"/>
        <v>-15813.333333333372</v>
      </c>
      <c r="AY16" s="67">
        <f t="shared" si="0"/>
        <v>-81213.333333333372</v>
      </c>
      <c r="AZ16" s="67">
        <f t="shared" si="0"/>
        <v>-24813.333333333372</v>
      </c>
      <c r="BA16" s="67">
        <f t="shared" si="0"/>
        <v>586.66666666662786</v>
      </c>
      <c r="BB16" s="67">
        <f t="shared" si="0"/>
        <v>7686.6666666666279</v>
      </c>
      <c r="BC16" s="67">
        <f t="shared" si="0"/>
        <v>24186.666666666628</v>
      </c>
      <c r="BD16" s="67">
        <f t="shared" si="0"/>
        <v>100086.66666666663</v>
      </c>
      <c r="BE16" s="67">
        <f t="shared" si="0"/>
        <v>15786.666666666628</v>
      </c>
      <c r="BF16" s="67">
        <f t="shared" si="0"/>
        <v>-69513.333333333372</v>
      </c>
      <c r="BG16" s="67">
        <f t="shared" si="0"/>
        <v>26286.666666666628</v>
      </c>
      <c r="BH16" s="67">
        <f t="shared" si="0"/>
        <v>25586.666666666628</v>
      </c>
      <c r="BI16" s="67">
        <f t="shared" si="0"/>
        <v>5986.6666666666279</v>
      </c>
      <c r="BJ16" s="67">
        <f t="shared" si="0"/>
        <v>-6913.3333333333721</v>
      </c>
      <c r="BK16" s="67">
        <f t="shared" si="0"/>
        <v>-18613.333333333372</v>
      </c>
      <c r="BL16" s="67">
        <f t="shared" si="0"/>
        <v>-70313.333333333372</v>
      </c>
      <c r="BM16" s="67">
        <f t="shared" si="0"/>
        <v>63586.666666666628</v>
      </c>
      <c r="BN16" s="67">
        <f t="shared" si="0"/>
        <v>11886.666666666628</v>
      </c>
      <c r="BO16" s="67">
        <f t="shared" si="1"/>
        <v>-42113.333333333372</v>
      </c>
      <c r="BP16" s="67">
        <f t="shared" si="1"/>
        <v>4186.6666666666279</v>
      </c>
      <c r="BQ16" s="67">
        <f t="shared" si="1"/>
        <v>37786.666666666628</v>
      </c>
      <c r="BR16" s="67">
        <f t="shared" si="1"/>
        <v>18886.666666666628</v>
      </c>
      <c r="BS16" s="67">
        <f t="shared" si="1"/>
        <v>27286.666666666628</v>
      </c>
      <c r="BT16" s="67">
        <f t="shared" si="1"/>
        <v>10586.666666666628</v>
      </c>
      <c r="BU16" s="67">
        <f t="shared" si="1"/>
        <v>36486.666666666628</v>
      </c>
      <c r="BV16" s="67">
        <f t="shared" si="1"/>
        <v>44786.666666666628</v>
      </c>
      <c r="BW16" s="67">
        <f t="shared" si="1"/>
        <v>-99113.333333333372</v>
      </c>
      <c r="BX16" s="67">
        <f t="shared" si="1"/>
        <v>1986.6666666666279</v>
      </c>
      <c r="BY16" s="67">
        <f t="shared" si="1"/>
        <v>-32413.333333333372</v>
      </c>
      <c r="BZ16" s="67">
        <f t="shared" si="1"/>
        <v>-64213.333333333372</v>
      </c>
      <c r="CA16" s="67">
        <f t="shared" si="1"/>
        <v>61386.666666666628</v>
      </c>
    </row>
    <row r="17" spans="2:79" x14ac:dyDescent="0.25">
      <c r="C17" s="39">
        <v>1</v>
      </c>
      <c r="D17" s="36">
        <v>-1</v>
      </c>
      <c r="E17" s="36">
        <v>-1</v>
      </c>
      <c r="F17" s="36">
        <v>1</v>
      </c>
      <c r="G17" s="36">
        <v>-1</v>
      </c>
      <c r="H17" s="8">
        <f t="shared" si="2"/>
        <v>1</v>
      </c>
      <c r="I17" s="8">
        <f t="shared" si="3"/>
        <v>-1</v>
      </c>
      <c r="J17" s="8">
        <f t="shared" si="4"/>
        <v>1</v>
      </c>
      <c r="K17" s="8">
        <f t="shared" si="5"/>
        <v>-1</v>
      </c>
      <c r="L17" s="8">
        <f t="shared" si="6"/>
        <v>1</v>
      </c>
      <c r="M17" s="8">
        <f t="shared" si="7"/>
        <v>-1</v>
      </c>
      <c r="N17" s="8">
        <f t="shared" si="8"/>
        <v>1</v>
      </c>
      <c r="O17" s="8">
        <f t="shared" si="9"/>
        <v>-1</v>
      </c>
      <c r="P17" s="8">
        <f t="shared" si="10"/>
        <v>1</v>
      </c>
      <c r="Q17" s="8">
        <f t="shared" si="11"/>
        <v>1</v>
      </c>
      <c r="R17" s="8">
        <f t="shared" si="12"/>
        <v>-1</v>
      </c>
      <c r="S17" s="75">
        <v>13540000</v>
      </c>
      <c r="T17" s="75">
        <v>13310000</v>
      </c>
      <c r="U17" s="75">
        <v>13670000</v>
      </c>
      <c r="V17" s="75">
        <v>13660000</v>
      </c>
      <c r="W17" s="75">
        <v>13660000</v>
      </c>
      <c r="X17" s="75">
        <v>13280000</v>
      </c>
      <c r="Y17" s="75">
        <v>13470000</v>
      </c>
      <c r="Z17" s="75">
        <v>13650000</v>
      </c>
      <c r="AA17" s="75">
        <v>13570000</v>
      </c>
      <c r="AB17" s="75">
        <v>13310000</v>
      </c>
      <c r="AC17" s="75">
        <v>13760000</v>
      </c>
      <c r="AD17" s="75">
        <v>13690000</v>
      </c>
      <c r="AE17" s="75">
        <v>13370000</v>
      </c>
      <c r="AF17" s="75">
        <v>13230000</v>
      </c>
      <c r="AG17" s="75">
        <v>13750000</v>
      </c>
      <c r="AH17" s="75">
        <v>13420000</v>
      </c>
      <c r="AI17" s="75">
        <v>13670000</v>
      </c>
      <c r="AJ17" s="75">
        <v>13340000</v>
      </c>
      <c r="AK17" s="75">
        <v>13130000</v>
      </c>
      <c r="AL17" s="75">
        <v>13300000</v>
      </c>
      <c r="AM17" s="75">
        <v>13490000</v>
      </c>
      <c r="AN17" s="75">
        <v>13450000</v>
      </c>
      <c r="AO17" s="75">
        <v>13550000</v>
      </c>
      <c r="AP17" s="75">
        <v>13320000</v>
      </c>
      <c r="AQ17" s="75">
        <v>13240000</v>
      </c>
      <c r="AR17" s="75">
        <v>13380000</v>
      </c>
      <c r="AS17" s="75">
        <v>13650000</v>
      </c>
      <c r="AT17" s="75">
        <v>13560000</v>
      </c>
      <c r="AU17" s="75">
        <v>13270000</v>
      </c>
      <c r="AV17" s="75">
        <v>13770000</v>
      </c>
      <c r="AW17" s="36">
        <f t="shared" si="14"/>
        <v>13482000</v>
      </c>
      <c r="AX17" s="67">
        <f t="shared" si="13"/>
        <v>58000</v>
      </c>
      <c r="AY17" s="67">
        <f t="shared" si="0"/>
        <v>-172000</v>
      </c>
      <c r="AZ17" s="67">
        <f t="shared" si="0"/>
        <v>188000</v>
      </c>
      <c r="BA17" s="67">
        <f t="shared" si="0"/>
        <v>178000</v>
      </c>
      <c r="BB17" s="67">
        <f t="shared" si="0"/>
        <v>178000</v>
      </c>
      <c r="BC17" s="67">
        <f t="shared" si="0"/>
        <v>-202000</v>
      </c>
      <c r="BD17" s="67">
        <f t="shared" si="0"/>
        <v>-12000</v>
      </c>
      <c r="BE17" s="67">
        <f t="shared" si="0"/>
        <v>168000</v>
      </c>
      <c r="BF17" s="67">
        <f t="shared" si="0"/>
        <v>88000</v>
      </c>
      <c r="BG17" s="67">
        <f t="shared" si="0"/>
        <v>-172000</v>
      </c>
      <c r="BH17" s="67">
        <f t="shared" si="0"/>
        <v>278000</v>
      </c>
      <c r="BI17" s="67">
        <f t="shared" si="0"/>
        <v>208000</v>
      </c>
      <c r="BJ17" s="67">
        <f t="shared" si="0"/>
        <v>-112000</v>
      </c>
      <c r="BK17" s="67">
        <f t="shared" si="0"/>
        <v>-252000</v>
      </c>
      <c r="BL17" s="67">
        <f t="shared" si="0"/>
        <v>268000</v>
      </c>
      <c r="BM17" s="67">
        <f t="shared" si="0"/>
        <v>-62000</v>
      </c>
      <c r="BN17" s="67">
        <f t="shared" si="0"/>
        <v>188000</v>
      </c>
      <c r="BO17" s="67">
        <f t="shared" si="1"/>
        <v>-142000</v>
      </c>
      <c r="BP17" s="67">
        <f t="shared" si="1"/>
        <v>-352000</v>
      </c>
      <c r="BQ17" s="67">
        <f t="shared" si="1"/>
        <v>-182000</v>
      </c>
      <c r="BR17" s="67">
        <f t="shared" si="1"/>
        <v>8000</v>
      </c>
      <c r="BS17" s="67">
        <f t="shared" si="1"/>
        <v>-32000</v>
      </c>
      <c r="BT17" s="67">
        <f t="shared" si="1"/>
        <v>68000</v>
      </c>
      <c r="BU17" s="67">
        <f t="shared" si="1"/>
        <v>-162000</v>
      </c>
      <c r="BV17" s="67">
        <f t="shared" si="1"/>
        <v>-242000</v>
      </c>
      <c r="BW17" s="67">
        <f t="shared" si="1"/>
        <v>-102000</v>
      </c>
      <c r="BX17" s="67">
        <f t="shared" si="1"/>
        <v>168000</v>
      </c>
      <c r="BY17" s="67">
        <f t="shared" si="1"/>
        <v>78000</v>
      </c>
      <c r="BZ17" s="67">
        <f t="shared" si="1"/>
        <v>-212000</v>
      </c>
      <c r="CA17" s="67">
        <f t="shared" si="1"/>
        <v>288000</v>
      </c>
    </row>
    <row r="18" spans="2:79" x14ac:dyDescent="0.25">
      <c r="C18" s="39">
        <v>1</v>
      </c>
      <c r="D18" s="36">
        <v>1</v>
      </c>
      <c r="E18" s="36">
        <v>-1</v>
      </c>
      <c r="F18" s="36">
        <v>1</v>
      </c>
      <c r="G18" s="36">
        <v>-1</v>
      </c>
      <c r="H18" s="8">
        <f t="shared" si="2"/>
        <v>-1</v>
      </c>
      <c r="I18" s="8">
        <f t="shared" si="3"/>
        <v>1</v>
      </c>
      <c r="J18" s="8">
        <f t="shared" si="4"/>
        <v>-1</v>
      </c>
      <c r="K18" s="8">
        <f t="shared" si="5"/>
        <v>-1</v>
      </c>
      <c r="L18" s="8">
        <f t="shared" si="6"/>
        <v>1</v>
      </c>
      <c r="M18" s="8">
        <f t="shared" si="7"/>
        <v>-1</v>
      </c>
      <c r="N18" s="8">
        <f t="shared" si="8"/>
        <v>-1</v>
      </c>
      <c r="O18" s="8">
        <f t="shared" si="9"/>
        <v>1</v>
      </c>
      <c r="P18" s="8">
        <f t="shared" si="10"/>
        <v>-1</v>
      </c>
      <c r="Q18" s="8">
        <f t="shared" si="11"/>
        <v>1</v>
      </c>
      <c r="R18" s="8">
        <f t="shared" si="12"/>
        <v>1</v>
      </c>
      <c r="S18" s="75">
        <v>222800</v>
      </c>
      <c r="T18" s="75">
        <v>172700</v>
      </c>
      <c r="U18" s="75">
        <v>209200</v>
      </c>
      <c r="V18" s="75">
        <v>161000</v>
      </c>
      <c r="W18" s="75">
        <v>201800</v>
      </c>
      <c r="X18" s="75">
        <v>197600</v>
      </c>
      <c r="Y18" s="75">
        <v>247600</v>
      </c>
      <c r="Z18" s="75">
        <v>198200</v>
      </c>
      <c r="AA18" s="75">
        <v>133600</v>
      </c>
      <c r="AB18" s="75">
        <v>178100</v>
      </c>
      <c r="AC18" s="75">
        <v>182300</v>
      </c>
      <c r="AD18" s="75">
        <v>209500</v>
      </c>
      <c r="AE18" s="75">
        <v>187700</v>
      </c>
      <c r="AF18" s="75">
        <v>176000</v>
      </c>
      <c r="AG18" s="75">
        <v>168400</v>
      </c>
      <c r="AH18" s="75">
        <v>165500</v>
      </c>
      <c r="AI18" s="75">
        <v>213200</v>
      </c>
      <c r="AJ18" s="75">
        <v>150600</v>
      </c>
      <c r="AK18" s="75">
        <v>195100</v>
      </c>
      <c r="AL18" s="75">
        <v>198700</v>
      </c>
      <c r="AM18" s="75">
        <v>219100</v>
      </c>
      <c r="AN18" s="75">
        <v>178200</v>
      </c>
      <c r="AO18" s="75">
        <v>226200</v>
      </c>
      <c r="AP18" s="75">
        <v>197800</v>
      </c>
      <c r="AQ18" s="75">
        <v>158300</v>
      </c>
      <c r="AR18" s="75">
        <v>151700</v>
      </c>
      <c r="AS18" s="75">
        <v>237000</v>
      </c>
      <c r="AT18" s="75">
        <v>214700</v>
      </c>
      <c r="AU18" s="75">
        <v>169400</v>
      </c>
      <c r="AV18" s="75">
        <v>202900</v>
      </c>
      <c r="AW18" s="36">
        <f t="shared" si="14"/>
        <v>190830</v>
      </c>
      <c r="AX18" s="67">
        <f t="shared" si="13"/>
        <v>31970</v>
      </c>
      <c r="AY18" s="67">
        <f t="shared" si="0"/>
        <v>-18130</v>
      </c>
      <c r="AZ18" s="67">
        <f t="shared" si="0"/>
        <v>18370</v>
      </c>
      <c r="BA18" s="67">
        <f t="shared" si="0"/>
        <v>-29830</v>
      </c>
      <c r="BB18" s="67">
        <f t="shared" si="0"/>
        <v>10970</v>
      </c>
      <c r="BC18" s="67">
        <f t="shared" si="0"/>
        <v>6770</v>
      </c>
      <c r="BD18" s="67">
        <f t="shared" si="0"/>
        <v>56770</v>
      </c>
      <c r="BE18" s="67">
        <f t="shared" si="0"/>
        <v>7370</v>
      </c>
      <c r="BF18" s="67">
        <f t="shared" si="0"/>
        <v>-57230</v>
      </c>
      <c r="BG18" s="67">
        <f t="shared" si="0"/>
        <v>-12730</v>
      </c>
      <c r="BH18" s="67">
        <f t="shared" si="0"/>
        <v>-8530</v>
      </c>
      <c r="BI18" s="67">
        <f t="shared" si="0"/>
        <v>18670</v>
      </c>
      <c r="BJ18" s="67">
        <f t="shared" si="0"/>
        <v>-3130</v>
      </c>
      <c r="BK18" s="67">
        <f t="shared" si="0"/>
        <v>-14830</v>
      </c>
      <c r="BL18" s="67">
        <f t="shared" si="0"/>
        <v>-22430</v>
      </c>
      <c r="BM18" s="67">
        <f t="shared" si="0"/>
        <v>-25330</v>
      </c>
      <c r="BN18" s="67">
        <f t="shared" si="0"/>
        <v>22370</v>
      </c>
      <c r="BO18" s="67">
        <f t="shared" si="1"/>
        <v>-40230</v>
      </c>
      <c r="BP18" s="67">
        <f t="shared" si="1"/>
        <v>4270</v>
      </c>
      <c r="BQ18" s="67">
        <f t="shared" si="1"/>
        <v>7870</v>
      </c>
      <c r="BR18" s="67">
        <f t="shared" si="1"/>
        <v>28270</v>
      </c>
      <c r="BS18" s="67">
        <f t="shared" si="1"/>
        <v>-12630</v>
      </c>
      <c r="BT18" s="67">
        <f t="shared" si="1"/>
        <v>35370</v>
      </c>
      <c r="BU18" s="67">
        <f t="shared" si="1"/>
        <v>6970</v>
      </c>
      <c r="BV18" s="67">
        <f t="shared" si="1"/>
        <v>-32530</v>
      </c>
      <c r="BW18" s="67">
        <f t="shared" si="1"/>
        <v>-39130</v>
      </c>
      <c r="BX18" s="67">
        <f t="shared" si="1"/>
        <v>46170</v>
      </c>
      <c r="BY18" s="67">
        <f t="shared" si="1"/>
        <v>23870</v>
      </c>
      <c r="BZ18" s="67">
        <f t="shared" si="1"/>
        <v>-21430</v>
      </c>
      <c r="CA18" s="67">
        <f t="shared" si="1"/>
        <v>12070</v>
      </c>
    </row>
    <row r="19" spans="2:79" x14ac:dyDescent="0.25">
      <c r="C19" s="39">
        <v>1</v>
      </c>
      <c r="D19" s="36">
        <v>-1</v>
      </c>
      <c r="E19" s="36">
        <v>1</v>
      </c>
      <c r="F19" s="36">
        <v>1</v>
      </c>
      <c r="G19" s="36">
        <v>-1</v>
      </c>
      <c r="H19" s="8">
        <f t="shared" si="2"/>
        <v>-1</v>
      </c>
      <c r="I19" s="8">
        <f t="shared" si="3"/>
        <v>-1</v>
      </c>
      <c r="J19" s="8">
        <f t="shared" si="4"/>
        <v>1</v>
      </c>
      <c r="K19" s="8">
        <f t="shared" si="5"/>
        <v>1</v>
      </c>
      <c r="L19" s="8">
        <f t="shared" si="6"/>
        <v>-1</v>
      </c>
      <c r="M19" s="8">
        <f t="shared" si="7"/>
        <v>-1</v>
      </c>
      <c r="N19" s="8">
        <f t="shared" si="8"/>
        <v>-1</v>
      </c>
      <c r="O19" s="8">
        <f t="shared" si="9"/>
        <v>1</v>
      </c>
      <c r="P19" s="8">
        <f t="shared" si="10"/>
        <v>1</v>
      </c>
      <c r="Q19" s="8">
        <f t="shared" si="11"/>
        <v>-1</v>
      </c>
      <c r="R19" s="8">
        <f t="shared" si="12"/>
        <v>1</v>
      </c>
      <c r="S19" s="75">
        <v>18000000</v>
      </c>
      <c r="T19" s="75">
        <v>18000000</v>
      </c>
      <c r="U19" s="75">
        <v>18000000</v>
      </c>
      <c r="V19" s="75">
        <v>18000000</v>
      </c>
      <c r="W19" s="75">
        <v>18000000</v>
      </c>
      <c r="X19" s="75">
        <v>18000000</v>
      </c>
      <c r="Y19" s="75">
        <v>18000000</v>
      </c>
      <c r="Z19" s="75">
        <v>18000000</v>
      </c>
      <c r="AA19" s="75">
        <v>18000000</v>
      </c>
      <c r="AB19" s="75">
        <v>18000000</v>
      </c>
      <c r="AC19" s="75">
        <v>18000000</v>
      </c>
      <c r="AD19" s="75">
        <v>18000000</v>
      </c>
      <c r="AE19" s="75">
        <v>18000000</v>
      </c>
      <c r="AF19" s="75">
        <v>18000000</v>
      </c>
      <c r="AG19" s="75">
        <v>18000000</v>
      </c>
      <c r="AH19" s="75">
        <v>18000000</v>
      </c>
      <c r="AI19" s="75">
        <v>18000000</v>
      </c>
      <c r="AJ19" s="75">
        <v>18000000</v>
      </c>
      <c r="AK19" s="75">
        <v>18000000</v>
      </c>
      <c r="AL19" s="75">
        <v>18000000</v>
      </c>
      <c r="AM19" s="75">
        <v>18000000</v>
      </c>
      <c r="AN19" s="75">
        <v>18000000</v>
      </c>
      <c r="AO19" s="75">
        <v>18000000</v>
      </c>
      <c r="AP19" s="75">
        <v>18000000</v>
      </c>
      <c r="AQ19" s="75">
        <v>18000000</v>
      </c>
      <c r="AR19" s="75">
        <v>18000000</v>
      </c>
      <c r="AS19" s="75">
        <v>18000000</v>
      </c>
      <c r="AT19" s="75">
        <v>18000000</v>
      </c>
      <c r="AU19" s="75">
        <v>18000000</v>
      </c>
      <c r="AV19" s="75">
        <v>18000000</v>
      </c>
      <c r="AW19" s="36">
        <f t="shared" si="14"/>
        <v>18000000</v>
      </c>
      <c r="AX19" s="67">
        <f t="shared" si="13"/>
        <v>0</v>
      </c>
      <c r="AY19" s="67">
        <f t="shared" si="0"/>
        <v>0</v>
      </c>
      <c r="AZ19" s="67">
        <f t="shared" si="0"/>
        <v>0</v>
      </c>
      <c r="BA19" s="67">
        <f t="shared" si="0"/>
        <v>0</v>
      </c>
      <c r="BB19" s="67">
        <f t="shared" si="0"/>
        <v>0</v>
      </c>
      <c r="BC19" s="67">
        <f t="shared" si="0"/>
        <v>0</v>
      </c>
      <c r="BD19" s="67">
        <f t="shared" si="0"/>
        <v>0</v>
      </c>
      <c r="BE19" s="67">
        <f t="shared" si="0"/>
        <v>0</v>
      </c>
      <c r="BF19" s="67">
        <f t="shared" si="0"/>
        <v>0</v>
      </c>
      <c r="BG19" s="67">
        <f t="shared" si="0"/>
        <v>0</v>
      </c>
      <c r="BH19" s="67">
        <f t="shared" si="0"/>
        <v>0</v>
      </c>
      <c r="BI19" s="67">
        <f t="shared" si="0"/>
        <v>0</v>
      </c>
      <c r="BJ19" s="67">
        <f t="shared" si="0"/>
        <v>0</v>
      </c>
      <c r="BK19" s="67">
        <f t="shared" si="0"/>
        <v>0</v>
      </c>
      <c r="BL19" s="67">
        <f t="shared" si="0"/>
        <v>0</v>
      </c>
      <c r="BM19" s="67">
        <f t="shared" si="0"/>
        <v>0</v>
      </c>
      <c r="BN19" s="67">
        <f t="shared" si="0"/>
        <v>0</v>
      </c>
      <c r="BO19" s="67">
        <f t="shared" si="1"/>
        <v>0</v>
      </c>
      <c r="BP19" s="67">
        <f t="shared" si="1"/>
        <v>0</v>
      </c>
      <c r="BQ19" s="67">
        <f t="shared" si="1"/>
        <v>0</v>
      </c>
      <c r="BR19" s="67">
        <f t="shared" si="1"/>
        <v>0</v>
      </c>
      <c r="BS19" s="67">
        <f t="shared" si="1"/>
        <v>0</v>
      </c>
      <c r="BT19" s="67">
        <f t="shared" si="1"/>
        <v>0</v>
      </c>
      <c r="BU19" s="67">
        <f t="shared" si="1"/>
        <v>0</v>
      </c>
      <c r="BV19" s="67">
        <f t="shared" si="1"/>
        <v>0</v>
      </c>
      <c r="BW19" s="67">
        <f t="shared" si="1"/>
        <v>0</v>
      </c>
      <c r="BX19" s="67">
        <f t="shared" si="1"/>
        <v>0</v>
      </c>
      <c r="BY19" s="67">
        <f t="shared" si="1"/>
        <v>0</v>
      </c>
      <c r="BZ19" s="67">
        <f t="shared" si="1"/>
        <v>0</v>
      </c>
      <c r="CA19" s="67">
        <f t="shared" si="1"/>
        <v>0</v>
      </c>
    </row>
    <row r="20" spans="2:79" x14ac:dyDescent="0.25">
      <c r="C20" s="39">
        <v>1</v>
      </c>
      <c r="D20" s="36">
        <v>1</v>
      </c>
      <c r="E20" s="36">
        <v>1</v>
      </c>
      <c r="F20" s="36">
        <v>1</v>
      </c>
      <c r="G20" s="36">
        <v>-1</v>
      </c>
      <c r="H20" s="8">
        <f t="shared" si="2"/>
        <v>1</v>
      </c>
      <c r="I20" s="8">
        <f t="shared" si="3"/>
        <v>1</v>
      </c>
      <c r="J20" s="8">
        <f t="shared" si="4"/>
        <v>-1</v>
      </c>
      <c r="K20" s="8">
        <f t="shared" si="5"/>
        <v>1</v>
      </c>
      <c r="L20" s="8">
        <f t="shared" si="6"/>
        <v>-1</v>
      </c>
      <c r="M20" s="8">
        <f t="shared" si="7"/>
        <v>-1</v>
      </c>
      <c r="N20" s="8">
        <f t="shared" si="8"/>
        <v>1</v>
      </c>
      <c r="O20" s="8">
        <f t="shared" si="9"/>
        <v>-1</v>
      </c>
      <c r="P20" s="8">
        <f t="shared" si="10"/>
        <v>-1</v>
      </c>
      <c r="Q20" s="8">
        <f t="shared" si="11"/>
        <v>-1</v>
      </c>
      <c r="R20" s="8">
        <f t="shared" si="12"/>
        <v>-1</v>
      </c>
      <c r="S20" s="75">
        <v>2853000</v>
      </c>
      <c r="T20" s="75">
        <v>2668000</v>
      </c>
      <c r="U20" s="75">
        <v>2863000</v>
      </c>
      <c r="V20" s="75">
        <v>2909000</v>
      </c>
      <c r="W20" s="75">
        <v>2974000</v>
      </c>
      <c r="X20" s="75">
        <v>2960000</v>
      </c>
      <c r="Y20" s="75">
        <v>3242000</v>
      </c>
      <c r="Z20" s="75">
        <v>2965000</v>
      </c>
      <c r="AA20" s="75">
        <v>2703000</v>
      </c>
      <c r="AB20" s="75">
        <v>2991000</v>
      </c>
      <c r="AC20" s="75">
        <v>2993000</v>
      </c>
      <c r="AD20" s="75">
        <v>2926000</v>
      </c>
      <c r="AE20" s="75">
        <v>2898000</v>
      </c>
      <c r="AF20" s="75">
        <v>2858000</v>
      </c>
      <c r="AG20" s="75">
        <v>2683000</v>
      </c>
      <c r="AH20" s="75">
        <v>3130000</v>
      </c>
      <c r="AI20" s="75">
        <v>2983000</v>
      </c>
      <c r="AJ20" s="75">
        <v>2785000</v>
      </c>
      <c r="AK20" s="75">
        <v>2950000</v>
      </c>
      <c r="AL20" s="75">
        <v>2977000</v>
      </c>
      <c r="AM20" s="75">
        <v>2969000</v>
      </c>
      <c r="AN20" s="75">
        <v>3016000</v>
      </c>
      <c r="AO20" s="75">
        <v>2964000</v>
      </c>
      <c r="AP20" s="75">
        <v>3001000</v>
      </c>
      <c r="AQ20" s="75">
        <v>3060000</v>
      </c>
      <c r="AR20" s="75">
        <v>2622000</v>
      </c>
      <c r="AS20" s="75">
        <v>2904000</v>
      </c>
      <c r="AT20" s="75">
        <v>2798000</v>
      </c>
      <c r="AU20" s="75">
        <v>2722000</v>
      </c>
      <c r="AV20" s="75">
        <v>3103000</v>
      </c>
      <c r="AW20" s="36">
        <f t="shared" si="14"/>
        <v>2915666.6666666665</v>
      </c>
      <c r="AX20" s="67">
        <f t="shared" si="13"/>
        <v>-62666.666666666511</v>
      </c>
      <c r="AY20" s="67">
        <f t="shared" si="0"/>
        <v>-247666.66666666651</v>
      </c>
      <c r="AZ20" s="67">
        <f t="shared" si="0"/>
        <v>-52666.666666666511</v>
      </c>
      <c r="BA20" s="67">
        <f t="shared" si="0"/>
        <v>-6666.6666666665114</v>
      </c>
      <c r="BB20" s="67">
        <f t="shared" si="0"/>
        <v>58333.333333333489</v>
      </c>
      <c r="BC20" s="67">
        <f t="shared" si="0"/>
        <v>44333.333333333489</v>
      </c>
      <c r="BD20" s="67">
        <f t="shared" si="0"/>
        <v>326333.33333333349</v>
      </c>
      <c r="BE20" s="67">
        <f t="shared" si="0"/>
        <v>49333.333333333489</v>
      </c>
      <c r="BF20" s="67">
        <f t="shared" si="0"/>
        <v>-212666.66666666651</v>
      </c>
      <c r="BG20" s="67">
        <f t="shared" si="0"/>
        <v>75333.333333333489</v>
      </c>
      <c r="BH20" s="67">
        <f t="shared" si="0"/>
        <v>77333.333333333489</v>
      </c>
      <c r="BI20" s="67">
        <f t="shared" si="0"/>
        <v>10333.333333333489</v>
      </c>
      <c r="BJ20" s="67">
        <f t="shared" si="0"/>
        <v>-17666.666666666511</v>
      </c>
      <c r="BK20" s="67">
        <f t="shared" si="0"/>
        <v>-57666.666666666511</v>
      </c>
      <c r="BL20" s="67">
        <f t="shared" si="0"/>
        <v>-232666.66666666651</v>
      </c>
      <c r="BM20" s="67">
        <f t="shared" si="0"/>
        <v>214333.33333333349</v>
      </c>
      <c r="BN20" s="67">
        <f t="shared" si="0"/>
        <v>67333.333333333489</v>
      </c>
      <c r="BO20" s="67">
        <f t="shared" si="1"/>
        <v>-130666.66666666651</v>
      </c>
      <c r="BP20" s="67">
        <f t="shared" si="1"/>
        <v>34333.333333333489</v>
      </c>
      <c r="BQ20" s="67">
        <f t="shared" si="1"/>
        <v>61333.333333333489</v>
      </c>
      <c r="BR20" s="67">
        <f t="shared" si="1"/>
        <v>53333.333333333489</v>
      </c>
      <c r="BS20" s="67">
        <f t="shared" si="1"/>
        <v>100333.33333333349</v>
      </c>
      <c r="BT20" s="67">
        <f t="shared" si="1"/>
        <v>48333.333333333489</v>
      </c>
      <c r="BU20" s="67">
        <f t="shared" si="1"/>
        <v>85333.333333333489</v>
      </c>
      <c r="BV20" s="67">
        <f t="shared" si="1"/>
        <v>144333.33333333349</v>
      </c>
      <c r="BW20" s="67">
        <f t="shared" si="1"/>
        <v>-293666.66666666651</v>
      </c>
      <c r="BX20" s="67">
        <f t="shared" si="1"/>
        <v>-11666.666666666511</v>
      </c>
      <c r="BY20" s="67">
        <f t="shared" si="1"/>
        <v>-117666.66666666651</v>
      </c>
      <c r="BZ20" s="67">
        <f t="shared" si="1"/>
        <v>-193666.66666666651</v>
      </c>
      <c r="CA20" s="67">
        <f t="shared" si="1"/>
        <v>187333.33333333349</v>
      </c>
    </row>
    <row r="21" spans="2:79" x14ac:dyDescent="0.25">
      <c r="C21" s="39">
        <v>1</v>
      </c>
      <c r="D21" s="36">
        <v>-1</v>
      </c>
      <c r="E21" s="36">
        <v>-1</v>
      </c>
      <c r="F21" s="36">
        <v>-1</v>
      </c>
      <c r="G21" s="36">
        <v>1</v>
      </c>
      <c r="H21" s="8">
        <f t="shared" si="2"/>
        <v>1</v>
      </c>
      <c r="I21" s="8">
        <f t="shared" si="3"/>
        <v>1</v>
      </c>
      <c r="J21" s="8">
        <f t="shared" si="4"/>
        <v>-1</v>
      </c>
      <c r="K21" s="8">
        <f t="shared" si="5"/>
        <v>1</v>
      </c>
      <c r="L21" s="8">
        <f t="shared" si="6"/>
        <v>-1</v>
      </c>
      <c r="M21" s="8">
        <f t="shared" si="7"/>
        <v>-1</v>
      </c>
      <c r="N21" s="8">
        <f t="shared" si="8"/>
        <v>-1</v>
      </c>
      <c r="O21" s="8">
        <f t="shared" si="9"/>
        <v>1</v>
      </c>
      <c r="P21" s="8">
        <f t="shared" si="10"/>
        <v>1</v>
      </c>
      <c r="Q21" s="8">
        <f t="shared" si="11"/>
        <v>1</v>
      </c>
      <c r="R21" s="8">
        <f t="shared" si="12"/>
        <v>-1</v>
      </c>
      <c r="S21" s="75">
        <v>4767000</v>
      </c>
      <c r="T21" s="75">
        <v>4982000</v>
      </c>
      <c r="U21" s="75">
        <v>4890000</v>
      </c>
      <c r="V21" s="75">
        <v>4898000</v>
      </c>
      <c r="W21" s="75">
        <v>4830000</v>
      </c>
      <c r="X21" s="75">
        <v>4829000</v>
      </c>
      <c r="Y21" s="75">
        <v>4901000</v>
      </c>
      <c r="Z21" s="75">
        <v>4856000</v>
      </c>
      <c r="AA21" s="75">
        <v>4980000</v>
      </c>
      <c r="AB21" s="75">
        <v>5019000</v>
      </c>
      <c r="AC21" s="75">
        <v>4873000</v>
      </c>
      <c r="AD21" s="75">
        <v>4896000</v>
      </c>
      <c r="AE21" s="75">
        <v>4997000</v>
      </c>
      <c r="AF21" s="75">
        <v>4901000</v>
      </c>
      <c r="AG21" s="75">
        <v>4938000</v>
      </c>
      <c r="AH21" s="75">
        <v>4922000</v>
      </c>
      <c r="AI21" s="75">
        <v>4837000</v>
      </c>
      <c r="AJ21" s="75">
        <v>4816000</v>
      </c>
      <c r="AK21" s="75">
        <v>4864000</v>
      </c>
      <c r="AL21" s="75">
        <v>5021000</v>
      </c>
      <c r="AM21" s="75">
        <v>4899000</v>
      </c>
      <c r="AN21" s="75">
        <v>4859000</v>
      </c>
      <c r="AO21" s="75">
        <v>4974000</v>
      </c>
      <c r="AP21" s="75">
        <v>4867000</v>
      </c>
      <c r="AQ21" s="75">
        <v>4892000</v>
      </c>
      <c r="AR21" s="75">
        <v>4973000</v>
      </c>
      <c r="AS21" s="75">
        <v>4822000</v>
      </c>
      <c r="AT21" s="75">
        <v>5097000</v>
      </c>
      <c r="AU21" s="75">
        <v>5126000</v>
      </c>
      <c r="AV21" s="75">
        <v>5018000</v>
      </c>
      <c r="AW21" s="36">
        <f t="shared" si="14"/>
        <v>4918133.333333333</v>
      </c>
      <c r="AX21" s="67">
        <f t="shared" si="13"/>
        <v>-151133.33333333302</v>
      </c>
      <c r="AY21" s="67">
        <f t="shared" si="0"/>
        <v>63866.666666666977</v>
      </c>
      <c r="AZ21" s="67">
        <f t="shared" si="0"/>
        <v>-28133.333333333023</v>
      </c>
      <c r="BA21" s="67">
        <f t="shared" si="0"/>
        <v>-20133.333333333023</v>
      </c>
      <c r="BB21" s="67">
        <f t="shared" si="0"/>
        <v>-88133.333333333023</v>
      </c>
      <c r="BC21" s="67">
        <f t="shared" si="0"/>
        <v>-89133.333333333023</v>
      </c>
      <c r="BD21" s="67">
        <f t="shared" si="0"/>
        <v>-17133.333333333023</v>
      </c>
      <c r="BE21" s="67">
        <f t="shared" si="0"/>
        <v>-62133.333333333023</v>
      </c>
      <c r="BF21" s="67">
        <f t="shared" si="0"/>
        <v>61866.666666666977</v>
      </c>
      <c r="BG21" s="67">
        <f t="shared" si="0"/>
        <v>100866.66666666698</v>
      </c>
      <c r="BH21" s="67">
        <f t="shared" si="0"/>
        <v>-45133.333333333023</v>
      </c>
      <c r="BI21" s="67">
        <f t="shared" si="0"/>
        <v>-22133.333333333023</v>
      </c>
      <c r="BJ21" s="67">
        <f t="shared" si="0"/>
        <v>78866.666666666977</v>
      </c>
      <c r="BK21" s="67">
        <f t="shared" si="0"/>
        <v>-17133.333333333023</v>
      </c>
      <c r="BL21" s="67">
        <f t="shared" si="0"/>
        <v>19866.666666666977</v>
      </c>
      <c r="BM21" s="67">
        <f t="shared" si="0"/>
        <v>3866.6666666669771</v>
      </c>
      <c r="BN21" s="67">
        <f t="shared" si="0"/>
        <v>-81133.333333333023</v>
      </c>
      <c r="BO21" s="67">
        <f t="shared" si="1"/>
        <v>-102133.33333333302</v>
      </c>
      <c r="BP21" s="67">
        <f t="shared" si="1"/>
        <v>-54133.333333333023</v>
      </c>
      <c r="BQ21" s="67">
        <f t="shared" si="1"/>
        <v>102866.66666666698</v>
      </c>
      <c r="BR21" s="67">
        <f t="shared" si="1"/>
        <v>-19133.333333333023</v>
      </c>
      <c r="BS21" s="67">
        <f t="shared" si="1"/>
        <v>-59133.333333333023</v>
      </c>
      <c r="BT21" s="67">
        <f t="shared" si="1"/>
        <v>55866.666666666977</v>
      </c>
      <c r="BU21" s="67">
        <f t="shared" si="1"/>
        <v>-51133.333333333023</v>
      </c>
      <c r="BV21" s="67">
        <f t="shared" si="1"/>
        <v>-26133.333333333023</v>
      </c>
      <c r="BW21" s="67">
        <f t="shared" si="1"/>
        <v>54866.666666666977</v>
      </c>
      <c r="BX21" s="67">
        <f t="shared" si="1"/>
        <v>-96133.333333333023</v>
      </c>
      <c r="BY21" s="67">
        <f t="shared" si="1"/>
        <v>178866.66666666698</v>
      </c>
      <c r="BZ21" s="67">
        <f t="shared" si="1"/>
        <v>207866.66666666698</v>
      </c>
      <c r="CA21" s="67">
        <f t="shared" si="1"/>
        <v>99866.666666666977</v>
      </c>
    </row>
    <row r="22" spans="2:79" x14ac:dyDescent="0.25">
      <c r="C22" s="39">
        <v>1</v>
      </c>
      <c r="D22" s="36">
        <v>1</v>
      </c>
      <c r="E22" s="36">
        <v>-1</v>
      </c>
      <c r="F22" s="36">
        <v>-1</v>
      </c>
      <c r="G22" s="36">
        <v>1</v>
      </c>
      <c r="H22" s="8">
        <f t="shared" si="2"/>
        <v>-1</v>
      </c>
      <c r="I22" s="8">
        <f t="shared" si="3"/>
        <v>-1</v>
      </c>
      <c r="J22" s="8">
        <f t="shared" si="4"/>
        <v>1</v>
      </c>
      <c r="K22" s="8">
        <f t="shared" si="5"/>
        <v>1</v>
      </c>
      <c r="L22" s="8">
        <f t="shared" si="6"/>
        <v>-1</v>
      </c>
      <c r="M22" s="8">
        <f t="shared" si="7"/>
        <v>-1</v>
      </c>
      <c r="N22" s="8">
        <f t="shared" si="8"/>
        <v>1</v>
      </c>
      <c r="O22" s="8">
        <f t="shared" si="9"/>
        <v>-1</v>
      </c>
      <c r="P22" s="8">
        <f t="shared" si="10"/>
        <v>-1</v>
      </c>
      <c r="Q22" s="8">
        <f t="shared" si="11"/>
        <v>1</v>
      </c>
      <c r="R22" s="8">
        <f t="shared" si="12"/>
        <v>1</v>
      </c>
      <c r="S22" s="75">
        <v>61900</v>
      </c>
      <c r="T22" s="75">
        <v>56350</v>
      </c>
      <c r="U22" s="75">
        <v>84600</v>
      </c>
      <c r="V22" s="75">
        <v>68970</v>
      </c>
      <c r="W22" s="75">
        <v>78830</v>
      </c>
      <c r="X22" s="75">
        <v>56940</v>
      </c>
      <c r="Y22" s="75">
        <v>79330</v>
      </c>
      <c r="Z22" s="75">
        <v>61580</v>
      </c>
      <c r="AA22" s="75">
        <v>58240</v>
      </c>
      <c r="AB22" s="75">
        <v>65740</v>
      </c>
      <c r="AC22" s="75">
        <v>73350</v>
      </c>
      <c r="AD22" s="75">
        <v>77320</v>
      </c>
      <c r="AE22" s="75">
        <v>57440</v>
      </c>
      <c r="AF22" s="75">
        <v>58330</v>
      </c>
      <c r="AG22" s="75">
        <v>79320</v>
      </c>
      <c r="AH22" s="75">
        <v>49760</v>
      </c>
      <c r="AI22" s="75">
        <v>75090</v>
      </c>
      <c r="AJ22" s="75">
        <v>79800</v>
      </c>
      <c r="AK22" s="75">
        <v>48340</v>
      </c>
      <c r="AL22" s="75">
        <v>64060</v>
      </c>
      <c r="AM22" s="75">
        <v>57990</v>
      </c>
      <c r="AN22" s="75">
        <v>60970</v>
      </c>
      <c r="AO22" s="75">
        <v>54720</v>
      </c>
      <c r="AP22" s="75">
        <v>64440</v>
      </c>
      <c r="AQ22" s="75">
        <v>60440</v>
      </c>
      <c r="AR22" s="75">
        <v>68950</v>
      </c>
      <c r="AS22" s="75">
        <v>44570</v>
      </c>
      <c r="AT22" s="75">
        <v>58590</v>
      </c>
      <c r="AU22" s="75">
        <v>50530</v>
      </c>
      <c r="AV22" s="75">
        <v>62160</v>
      </c>
      <c r="AW22" s="36">
        <f t="shared" si="14"/>
        <v>63955</v>
      </c>
      <c r="AX22" s="67">
        <f t="shared" si="13"/>
        <v>-2055</v>
      </c>
      <c r="AY22" s="67">
        <f t="shared" si="0"/>
        <v>-7605</v>
      </c>
      <c r="AZ22" s="67">
        <f t="shared" si="0"/>
        <v>20645</v>
      </c>
      <c r="BA22" s="67">
        <f t="shared" si="0"/>
        <v>5015</v>
      </c>
      <c r="BB22" s="67">
        <f t="shared" si="0"/>
        <v>14875</v>
      </c>
      <c r="BC22" s="67">
        <f t="shared" si="0"/>
        <v>-7015</v>
      </c>
      <c r="BD22" s="67">
        <f t="shared" si="0"/>
        <v>15375</v>
      </c>
      <c r="BE22" s="67">
        <f t="shared" si="0"/>
        <v>-2375</v>
      </c>
      <c r="BF22" s="67">
        <f t="shared" si="0"/>
        <v>-5715</v>
      </c>
      <c r="BG22" s="67">
        <f t="shared" si="0"/>
        <v>1785</v>
      </c>
      <c r="BH22" s="67">
        <f t="shared" si="0"/>
        <v>9395</v>
      </c>
      <c r="BI22" s="67">
        <f t="shared" si="0"/>
        <v>13365</v>
      </c>
      <c r="BJ22" s="67">
        <f t="shared" si="0"/>
        <v>-6515</v>
      </c>
      <c r="BK22" s="67">
        <f t="shared" si="0"/>
        <v>-5625</v>
      </c>
      <c r="BL22" s="67">
        <f t="shared" si="0"/>
        <v>15365</v>
      </c>
      <c r="BM22" s="67">
        <f t="shared" si="0"/>
        <v>-14195</v>
      </c>
      <c r="BN22" s="67">
        <f t="shared" si="0"/>
        <v>11135</v>
      </c>
      <c r="BO22" s="67">
        <f t="shared" si="1"/>
        <v>15845</v>
      </c>
      <c r="BP22" s="67">
        <f t="shared" si="1"/>
        <v>-15615</v>
      </c>
      <c r="BQ22" s="67">
        <f t="shared" si="1"/>
        <v>105</v>
      </c>
      <c r="BR22" s="67">
        <f t="shared" si="1"/>
        <v>-5965</v>
      </c>
      <c r="BS22" s="67">
        <f t="shared" si="1"/>
        <v>-2985</v>
      </c>
      <c r="BT22" s="67">
        <f t="shared" si="1"/>
        <v>-9235</v>
      </c>
      <c r="BU22" s="67">
        <f t="shared" si="1"/>
        <v>485</v>
      </c>
      <c r="BV22" s="67">
        <f t="shared" si="1"/>
        <v>-3515</v>
      </c>
      <c r="BW22" s="67">
        <f t="shared" si="1"/>
        <v>4995</v>
      </c>
      <c r="BX22" s="67">
        <f t="shared" si="1"/>
        <v>-19385</v>
      </c>
      <c r="BY22" s="67">
        <f t="shared" si="1"/>
        <v>-5365</v>
      </c>
      <c r="BZ22" s="67">
        <f t="shared" si="1"/>
        <v>-13425</v>
      </c>
      <c r="CA22" s="67">
        <f t="shared" si="1"/>
        <v>-1795</v>
      </c>
    </row>
    <row r="23" spans="2:79" x14ac:dyDescent="0.25">
      <c r="C23" s="39">
        <v>1</v>
      </c>
      <c r="D23" s="36">
        <v>-1</v>
      </c>
      <c r="E23" s="36">
        <v>1</v>
      </c>
      <c r="F23" s="36">
        <v>-1</v>
      </c>
      <c r="G23" s="36">
        <v>1</v>
      </c>
      <c r="H23" s="8">
        <f t="shared" si="2"/>
        <v>-1</v>
      </c>
      <c r="I23" s="8">
        <f t="shared" si="3"/>
        <v>1</v>
      </c>
      <c r="J23" s="8">
        <f t="shared" si="4"/>
        <v>-1</v>
      </c>
      <c r="K23" s="8">
        <f t="shared" si="5"/>
        <v>-1</v>
      </c>
      <c r="L23" s="8">
        <f t="shared" si="6"/>
        <v>1</v>
      </c>
      <c r="M23" s="8">
        <f t="shared" si="7"/>
        <v>-1</v>
      </c>
      <c r="N23" s="8">
        <f t="shared" si="8"/>
        <v>1</v>
      </c>
      <c r="O23" s="8">
        <f t="shared" si="9"/>
        <v>-1</v>
      </c>
      <c r="P23" s="8">
        <f t="shared" si="10"/>
        <v>1</v>
      </c>
      <c r="Q23" s="8">
        <f t="shared" si="11"/>
        <v>-1</v>
      </c>
      <c r="R23" s="8">
        <f t="shared" si="12"/>
        <v>1</v>
      </c>
      <c r="S23" s="75">
        <v>17470000</v>
      </c>
      <c r="T23" s="75">
        <v>17600000</v>
      </c>
      <c r="U23" s="75">
        <v>17600000</v>
      </c>
      <c r="V23" s="75">
        <v>17680000</v>
      </c>
      <c r="W23" s="75">
        <v>17750000</v>
      </c>
      <c r="X23" s="75">
        <v>17570000</v>
      </c>
      <c r="Y23" s="75">
        <v>17680000</v>
      </c>
      <c r="Z23" s="75">
        <v>17620000</v>
      </c>
      <c r="AA23" s="75">
        <v>17610000</v>
      </c>
      <c r="AB23" s="75">
        <v>17730000</v>
      </c>
      <c r="AC23" s="75">
        <v>17610000</v>
      </c>
      <c r="AD23" s="75">
        <v>17650000</v>
      </c>
      <c r="AE23" s="75">
        <v>17760000</v>
      </c>
      <c r="AF23" s="75">
        <v>17740000</v>
      </c>
      <c r="AG23" s="75">
        <v>17680000</v>
      </c>
      <c r="AH23" s="75">
        <v>17700000</v>
      </c>
      <c r="AI23" s="75">
        <v>17680000</v>
      </c>
      <c r="AJ23" s="75">
        <v>17660000</v>
      </c>
      <c r="AK23" s="75">
        <v>17710000</v>
      </c>
      <c r="AL23" s="75">
        <v>17730000</v>
      </c>
      <c r="AM23" s="75">
        <v>17580000</v>
      </c>
      <c r="AN23" s="75">
        <v>17610000</v>
      </c>
      <c r="AO23" s="75">
        <v>17710000</v>
      </c>
      <c r="AP23" s="75">
        <v>17660000</v>
      </c>
      <c r="AQ23" s="75">
        <v>17650000</v>
      </c>
      <c r="AR23" s="75">
        <v>17730000</v>
      </c>
      <c r="AS23" s="75">
        <v>17580000</v>
      </c>
      <c r="AT23" s="75">
        <v>17670000</v>
      </c>
      <c r="AU23" s="75">
        <v>17730000</v>
      </c>
      <c r="AV23" s="75">
        <v>17580000</v>
      </c>
      <c r="AW23" s="36">
        <f t="shared" si="14"/>
        <v>17657666.666666668</v>
      </c>
      <c r="AX23" s="67">
        <f t="shared" si="13"/>
        <v>-187666.66666666791</v>
      </c>
      <c r="AY23" s="67">
        <f t="shared" si="0"/>
        <v>-57666.666666667908</v>
      </c>
      <c r="AZ23" s="67">
        <f t="shared" si="0"/>
        <v>-57666.666666667908</v>
      </c>
      <c r="BA23" s="67">
        <f t="shared" si="0"/>
        <v>22333.333333332092</v>
      </c>
      <c r="BB23" s="67">
        <f t="shared" si="0"/>
        <v>92333.333333332092</v>
      </c>
      <c r="BC23" s="67">
        <f t="shared" si="0"/>
        <v>-87666.666666667908</v>
      </c>
      <c r="BD23" s="67">
        <f t="shared" si="0"/>
        <v>22333.333333332092</v>
      </c>
      <c r="BE23" s="67">
        <f t="shared" si="0"/>
        <v>-37666.666666667908</v>
      </c>
      <c r="BF23" s="67">
        <f t="shared" si="0"/>
        <v>-47666.666666667908</v>
      </c>
      <c r="BG23" s="67">
        <f t="shared" si="0"/>
        <v>72333.333333332092</v>
      </c>
      <c r="BH23" s="67">
        <f t="shared" si="0"/>
        <v>-47666.666666667908</v>
      </c>
      <c r="BI23" s="67">
        <f t="shared" si="0"/>
        <v>-7666.6666666679084</v>
      </c>
      <c r="BJ23" s="67">
        <f t="shared" si="0"/>
        <v>102333.33333333209</v>
      </c>
      <c r="BK23" s="67">
        <f t="shared" si="0"/>
        <v>82333.333333332092</v>
      </c>
      <c r="BL23" s="67">
        <f t="shared" si="0"/>
        <v>22333.333333332092</v>
      </c>
      <c r="BM23" s="67">
        <f t="shared" si="0"/>
        <v>42333.333333332092</v>
      </c>
      <c r="BN23" s="67">
        <f t="shared" si="0"/>
        <v>22333.333333332092</v>
      </c>
      <c r="BO23" s="67">
        <f t="shared" si="1"/>
        <v>2333.3333333320916</v>
      </c>
      <c r="BP23" s="67">
        <f t="shared" si="1"/>
        <v>52333.333333332092</v>
      </c>
      <c r="BQ23" s="67">
        <f t="shared" si="1"/>
        <v>72333.333333332092</v>
      </c>
      <c r="BR23" s="67">
        <f t="shared" si="1"/>
        <v>-77666.666666667908</v>
      </c>
      <c r="BS23" s="67">
        <f t="shared" si="1"/>
        <v>-47666.666666667908</v>
      </c>
      <c r="BT23" s="67">
        <f t="shared" si="1"/>
        <v>52333.333333332092</v>
      </c>
      <c r="BU23" s="67">
        <f t="shared" si="1"/>
        <v>2333.3333333320916</v>
      </c>
      <c r="BV23" s="67">
        <f t="shared" si="1"/>
        <v>-7666.6666666679084</v>
      </c>
      <c r="BW23" s="67">
        <f t="shared" si="1"/>
        <v>72333.333333332092</v>
      </c>
      <c r="BX23" s="67">
        <f t="shared" si="1"/>
        <v>-77666.666666667908</v>
      </c>
      <c r="BY23" s="67">
        <f t="shared" si="1"/>
        <v>12333.333333332092</v>
      </c>
      <c r="BZ23" s="67">
        <f t="shared" si="1"/>
        <v>72333.333333332092</v>
      </c>
      <c r="CA23" s="67">
        <f t="shared" si="1"/>
        <v>-77666.666666667908</v>
      </c>
    </row>
    <row r="24" spans="2:79" x14ac:dyDescent="0.25">
      <c r="C24" s="39">
        <v>1</v>
      </c>
      <c r="D24" s="36">
        <v>1</v>
      </c>
      <c r="E24" s="36">
        <v>1</v>
      </c>
      <c r="F24" s="36">
        <v>-1</v>
      </c>
      <c r="G24" s="36">
        <v>1</v>
      </c>
      <c r="H24" s="8">
        <f t="shared" si="2"/>
        <v>1</v>
      </c>
      <c r="I24" s="8">
        <f t="shared" si="3"/>
        <v>-1</v>
      </c>
      <c r="J24" s="8">
        <f t="shared" si="4"/>
        <v>1</v>
      </c>
      <c r="K24" s="8">
        <f t="shared" si="5"/>
        <v>-1</v>
      </c>
      <c r="L24" s="8">
        <f t="shared" si="6"/>
        <v>1</v>
      </c>
      <c r="M24" s="8">
        <f t="shared" si="7"/>
        <v>-1</v>
      </c>
      <c r="N24" s="8">
        <f t="shared" si="8"/>
        <v>-1</v>
      </c>
      <c r="O24" s="8">
        <f t="shared" si="9"/>
        <v>1</v>
      </c>
      <c r="P24" s="8">
        <f t="shared" si="10"/>
        <v>-1</v>
      </c>
      <c r="Q24" s="8">
        <f t="shared" si="11"/>
        <v>-1</v>
      </c>
      <c r="R24" s="8">
        <f t="shared" si="12"/>
        <v>-1</v>
      </c>
      <c r="S24" s="75">
        <v>852000</v>
      </c>
      <c r="T24" s="75">
        <v>978100</v>
      </c>
      <c r="U24" s="75">
        <v>901900</v>
      </c>
      <c r="V24" s="75">
        <v>946500</v>
      </c>
      <c r="W24" s="75">
        <v>971000</v>
      </c>
      <c r="X24" s="75">
        <v>864500</v>
      </c>
      <c r="Y24" s="75">
        <v>935800</v>
      </c>
      <c r="Z24" s="75">
        <v>931400</v>
      </c>
      <c r="AA24" s="75">
        <v>988900</v>
      </c>
      <c r="AB24" s="75">
        <v>939100</v>
      </c>
      <c r="AC24" s="75">
        <v>893100</v>
      </c>
      <c r="AD24" s="75">
        <v>933200</v>
      </c>
      <c r="AE24" s="75">
        <v>888700</v>
      </c>
      <c r="AF24" s="75">
        <v>971500</v>
      </c>
      <c r="AG24" s="75">
        <v>989700</v>
      </c>
      <c r="AH24" s="75">
        <v>877600</v>
      </c>
      <c r="AI24" s="75">
        <v>896000</v>
      </c>
      <c r="AJ24" s="75">
        <v>983000</v>
      </c>
      <c r="AK24" s="75">
        <v>893600</v>
      </c>
      <c r="AL24" s="75">
        <v>970100</v>
      </c>
      <c r="AM24" s="75">
        <v>899700</v>
      </c>
      <c r="AN24" s="75">
        <v>946400</v>
      </c>
      <c r="AO24" s="75">
        <v>878500</v>
      </c>
      <c r="AP24" s="75">
        <v>910900</v>
      </c>
      <c r="AQ24" s="75">
        <v>884500</v>
      </c>
      <c r="AR24" s="75">
        <v>920000</v>
      </c>
      <c r="AS24" s="75">
        <v>909700</v>
      </c>
      <c r="AT24" s="75">
        <v>942500</v>
      </c>
      <c r="AU24" s="75">
        <v>857200</v>
      </c>
      <c r="AV24" s="75">
        <v>925700</v>
      </c>
      <c r="AW24" s="36">
        <f t="shared" si="14"/>
        <v>922693.33333333337</v>
      </c>
      <c r="AX24" s="67">
        <f t="shared" si="13"/>
        <v>-70693.333333333372</v>
      </c>
      <c r="AY24" s="67">
        <f t="shared" si="0"/>
        <v>55406.666666666628</v>
      </c>
      <c r="AZ24" s="67">
        <f t="shared" si="0"/>
        <v>-20793.333333333372</v>
      </c>
      <c r="BA24" s="67">
        <f t="shared" si="0"/>
        <v>23806.666666666628</v>
      </c>
      <c r="BB24" s="67">
        <f t="shared" si="0"/>
        <v>48306.666666666628</v>
      </c>
      <c r="BC24" s="67">
        <f t="shared" si="0"/>
        <v>-58193.333333333372</v>
      </c>
      <c r="BD24" s="67">
        <f t="shared" si="0"/>
        <v>13106.666666666628</v>
      </c>
      <c r="BE24" s="67">
        <f t="shared" si="0"/>
        <v>8706.6666666666279</v>
      </c>
      <c r="BF24" s="67">
        <f t="shared" si="0"/>
        <v>66206.666666666628</v>
      </c>
      <c r="BG24" s="67">
        <f t="shared" si="0"/>
        <v>16406.666666666628</v>
      </c>
      <c r="BH24" s="67">
        <f t="shared" si="0"/>
        <v>-29593.333333333372</v>
      </c>
      <c r="BI24" s="67">
        <f t="shared" si="0"/>
        <v>10506.666666666628</v>
      </c>
      <c r="BJ24" s="67">
        <f t="shared" si="0"/>
        <v>-33993.333333333372</v>
      </c>
      <c r="BK24" s="67">
        <f t="shared" si="0"/>
        <v>48806.666666666628</v>
      </c>
      <c r="BL24" s="67">
        <f t="shared" si="0"/>
        <v>67006.666666666628</v>
      </c>
      <c r="BM24" s="67">
        <f t="shared" si="0"/>
        <v>-45093.333333333372</v>
      </c>
      <c r="BN24" s="67">
        <f t="shared" si="0"/>
        <v>-26693.333333333372</v>
      </c>
      <c r="BO24" s="67">
        <f t="shared" si="1"/>
        <v>60306.666666666628</v>
      </c>
      <c r="BP24" s="67">
        <f t="shared" si="1"/>
        <v>-29093.333333333372</v>
      </c>
      <c r="BQ24" s="67">
        <f t="shared" si="1"/>
        <v>47406.666666666628</v>
      </c>
      <c r="BR24" s="67">
        <f t="shared" si="1"/>
        <v>-22993.333333333372</v>
      </c>
      <c r="BS24" s="67">
        <f t="shared" si="1"/>
        <v>23706.666666666628</v>
      </c>
      <c r="BT24" s="67">
        <f t="shared" si="1"/>
        <v>-44193.333333333372</v>
      </c>
      <c r="BU24" s="67">
        <f t="shared" si="1"/>
        <v>-11793.333333333372</v>
      </c>
      <c r="BV24" s="67">
        <f t="shared" si="1"/>
        <v>-38193.333333333372</v>
      </c>
      <c r="BW24" s="67">
        <f t="shared" si="1"/>
        <v>-2693.3333333333721</v>
      </c>
      <c r="BX24" s="67">
        <f t="shared" si="1"/>
        <v>-12993.333333333372</v>
      </c>
      <c r="BY24" s="67">
        <f t="shared" si="1"/>
        <v>19806.666666666628</v>
      </c>
      <c r="BZ24" s="67">
        <f t="shared" si="1"/>
        <v>-65493.333333333372</v>
      </c>
      <c r="CA24" s="67">
        <f t="shared" si="1"/>
        <v>3006.6666666666279</v>
      </c>
    </row>
    <row r="25" spans="2:79" x14ac:dyDescent="0.25">
      <c r="C25" s="39">
        <v>1</v>
      </c>
      <c r="D25" s="36">
        <v>-1</v>
      </c>
      <c r="E25" s="36">
        <v>-1</v>
      </c>
      <c r="F25" s="36">
        <v>1</v>
      </c>
      <c r="G25" s="36">
        <v>1</v>
      </c>
      <c r="H25" s="8">
        <f t="shared" si="2"/>
        <v>1</v>
      </c>
      <c r="I25" s="8">
        <f t="shared" si="3"/>
        <v>-1</v>
      </c>
      <c r="J25" s="8">
        <f t="shared" si="4"/>
        <v>-1</v>
      </c>
      <c r="K25" s="8">
        <f t="shared" si="5"/>
        <v>-1</v>
      </c>
      <c r="L25" s="8">
        <f t="shared" si="6"/>
        <v>-1</v>
      </c>
      <c r="M25" s="8">
        <f t="shared" si="7"/>
        <v>1</v>
      </c>
      <c r="N25" s="8">
        <f t="shared" si="8"/>
        <v>1</v>
      </c>
      <c r="O25" s="8">
        <f t="shared" si="9"/>
        <v>1</v>
      </c>
      <c r="P25" s="8">
        <f t="shared" si="10"/>
        <v>-1</v>
      </c>
      <c r="Q25" s="8">
        <f t="shared" si="11"/>
        <v>-1</v>
      </c>
      <c r="R25" s="8">
        <f t="shared" si="12"/>
        <v>1</v>
      </c>
      <c r="S25" s="75">
        <v>10930000</v>
      </c>
      <c r="T25" s="75">
        <v>11260000</v>
      </c>
      <c r="U25" s="75">
        <v>11540000</v>
      </c>
      <c r="V25" s="75">
        <v>11610000</v>
      </c>
      <c r="W25" s="75">
        <v>11530000</v>
      </c>
      <c r="X25" s="75">
        <v>10870000</v>
      </c>
      <c r="Y25" s="75">
        <v>11440000</v>
      </c>
      <c r="Z25" s="75">
        <v>11550000</v>
      </c>
      <c r="AA25" s="75">
        <v>11550000</v>
      </c>
      <c r="AB25" s="75">
        <v>11870000</v>
      </c>
      <c r="AC25" s="75">
        <v>11220000</v>
      </c>
      <c r="AD25" s="75">
        <v>10650000</v>
      </c>
      <c r="AE25" s="75">
        <v>11520000</v>
      </c>
      <c r="AF25" s="75">
        <v>11590000</v>
      </c>
      <c r="AG25" s="75">
        <v>11320000</v>
      </c>
      <c r="AH25" s="75">
        <v>11210000</v>
      </c>
      <c r="AI25" s="75">
        <v>11490000</v>
      </c>
      <c r="AJ25" s="75">
        <v>11120000</v>
      </c>
      <c r="AK25" s="75">
        <v>11250000</v>
      </c>
      <c r="AL25" s="75">
        <v>11690000</v>
      </c>
      <c r="AM25" s="75">
        <v>11490000</v>
      </c>
      <c r="AN25" s="75">
        <v>11490000</v>
      </c>
      <c r="AO25" s="75">
        <v>11490000</v>
      </c>
      <c r="AP25" s="75">
        <v>11630000</v>
      </c>
      <c r="AQ25" s="75">
        <v>11340000</v>
      </c>
      <c r="AR25" s="75">
        <v>11600000</v>
      </c>
      <c r="AS25" s="75">
        <v>10880000</v>
      </c>
      <c r="AT25" s="75">
        <v>12020000</v>
      </c>
      <c r="AU25" s="75">
        <v>12060000</v>
      </c>
      <c r="AV25" s="75">
        <v>11640000</v>
      </c>
      <c r="AW25" s="36">
        <f t="shared" si="14"/>
        <v>11428333.333333334</v>
      </c>
      <c r="AX25" s="67">
        <f t="shared" si="13"/>
        <v>-498333.33333333395</v>
      </c>
      <c r="AY25" s="67">
        <f t="shared" si="0"/>
        <v>-168333.33333333395</v>
      </c>
      <c r="AZ25" s="67">
        <f t="shared" si="0"/>
        <v>111666.66666666605</v>
      </c>
      <c r="BA25" s="67">
        <f t="shared" si="0"/>
        <v>181666.66666666605</v>
      </c>
      <c r="BB25" s="67">
        <f t="shared" si="0"/>
        <v>101666.66666666605</v>
      </c>
      <c r="BC25" s="67">
        <f t="shared" si="0"/>
        <v>-558333.33333333395</v>
      </c>
      <c r="BD25" s="67">
        <f t="shared" si="0"/>
        <v>11666.666666666046</v>
      </c>
      <c r="BE25" s="67">
        <f t="shared" si="0"/>
        <v>121666.66666666605</v>
      </c>
      <c r="BF25" s="67">
        <f t="shared" si="0"/>
        <v>121666.66666666605</v>
      </c>
      <c r="BG25" s="67">
        <f t="shared" si="0"/>
        <v>441666.66666666605</v>
      </c>
      <c r="BH25" s="67">
        <f t="shared" si="0"/>
        <v>-208333.33333333395</v>
      </c>
      <c r="BI25" s="67">
        <f t="shared" si="0"/>
        <v>-778333.33333333395</v>
      </c>
      <c r="BJ25" s="67">
        <f t="shared" si="0"/>
        <v>91666.666666666046</v>
      </c>
      <c r="BK25" s="67">
        <f t="shared" si="0"/>
        <v>161666.66666666605</v>
      </c>
      <c r="BL25" s="67">
        <f t="shared" si="0"/>
        <v>-108333.33333333395</v>
      </c>
      <c r="BM25" s="67">
        <f t="shared" si="0"/>
        <v>-218333.33333333395</v>
      </c>
      <c r="BN25" s="67">
        <f t="shared" si="0"/>
        <v>61666.666666666046</v>
      </c>
      <c r="BO25" s="67">
        <f t="shared" si="1"/>
        <v>-308333.33333333395</v>
      </c>
      <c r="BP25" s="67">
        <f t="shared" si="1"/>
        <v>-178333.33333333395</v>
      </c>
      <c r="BQ25" s="67">
        <f t="shared" si="1"/>
        <v>261666.66666666605</v>
      </c>
      <c r="BR25" s="67">
        <f t="shared" si="1"/>
        <v>61666.666666666046</v>
      </c>
      <c r="BS25" s="67">
        <f t="shared" si="1"/>
        <v>61666.666666666046</v>
      </c>
      <c r="BT25" s="67">
        <f t="shared" si="1"/>
        <v>61666.666666666046</v>
      </c>
      <c r="BU25" s="67">
        <f t="shared" si="1"/>
        <v>201666.66666666605</v>
      </c>
      <c r="BV25" s="67">
        <f t="shared" si="1"/>
        <v>-88333.333333333954</v>
      </c>
      <c r="BW25" s="67">
        <f t="shared" si="1"/>
        <v>171666.66666666605</v>
      </c>
      <c r="BX25" s="67">
        <f t="shared" si="1"/>
        <v>-548333.33333333395</v>
      </c>
      <c r="BY25" s="67">
        <f t="shared" si="1"/>
        <v>591666.66666666605</v>
      </c>
      <c r="BZ25" s="67">
        <f t="shared" si="1"/>
        <v>631666.66666666605</v>
      </c>
      <c r="CA25" s="67">
        <f t="shared" si="1"/>
        <v>211666.66666666605</v>
      </c>
    </row>
    <row r="26" spans="2:79" x14ac:dyDescent="0.25">
      <c r="C26" s="39">
        <v>1</v>
      </c>
      <c r="D26" s="36">
        <v>1</v>
      </c>
      <c r="E26" s="36">
        <v>-1</v>
      </c>
      <c r="F26" s="36">
        <v>1</v>
      </c>
      <c r="G26" s="36">
        <v>1</v>
      </c>
      <c r="H26" s="8">
        <f t="shared" si="2"/>
        <v>-1</v>
      </c>
      <c r="I26" s="8">
        <f t="shared" si="3"/>
        <v>1</v>
      </c>
      <c r="J26" s="8">
        <f t="shared" si="4"/>
        <v>1</v>
      </c>
      <c r="K26" s="8">
        <f t="shared" si="5"/>
        <v>-1</v>
      </c>
      <c r="L26" s="8">
        <f t="shared" si="6"/>
        <v>-1</v>
      </c>
      <c r="M26" s="8">
        <f t="shared" si="7"/>
        <v>1</v>
      </c>
      <c r="N26" s="8">
        <f t="shared" si="8"/>
        <v>-1</v>
      </c>
      <c r="O26" s="8">
        <f t="shared" si="9"/>
        <v>-1</v>
      </c>
      <c r="P26" s="8">
        <f t="shared" si="10"/>
        <v>1</v>
      </c>
      <c r="Q26" s="8">
        <f t="shared" si="11"/>
        <v>-1</v>
      </c>
      <c r="R26" s="8">
        <f t="shared" si="12"/>
        <v>-1</v>
      </c>
      <c r="S26" s="75">
        <v>195100</v>
      </c>
      <c r="T26" s="75">
        <v>178500</v>
      </c>
      <c r="U26" s="75">
        <v>267900</v>
      </c>
      <c r="V26" s="75">
        <v>218300</v>
      </c>
      <c r="W26" s="75">
        <v>249100</v>
      </c>
      <c r="X26" s="75">
        <v>180100</v>
      </c>
      <c r="Y26" s="75">
        <v>250900</v>
      </c>
      <c r="Z26" s="75">
        <v>195400</v>
      </c>
      <c r="AA26" s="75">
        <v>184000</v>
      </c>
      <c r="AB26" s="75">
        <v>203600</v>
      </c>
      <c r="AC26" s="75">
        <v>232000</v>
      </c>
      <c r="AD26" s="75">
        <v>242100</v>
      </c>
      <c r="AE26" s="75">
        <v>181700</v>
      </c>
      <c r="AF26" s="75">
        <v>185200</v>
      </c>
      <c r="AG26" s="75">
        <v>248400</v>
      </c>
      <c r="AH26" s="75">
        <v>157900</v>
      </c>
      <c r="AI26" s="75">
        <v>233600</v>
      </c>
      <c r="AJ26" s="75">
        <v>251100</v>
      </c>
      <c r="AK26" s="75">
        <v>152300</v>
      </c>
      <c r="AL26" s="75">
        <v>203200</v>
      </c>
      <c r="AM26" s="75">
        <v>182900</v>
      </c>
      <c r="AN26" s="75">
        <v>191900</v>
      </c>
      <c r="AO26" s="75">
        <v>174400</v>
      </c>
      <c r="AP26" s="75">
        <v>201900</v>
      </c>
      <c r="AQ26" s="75">
        <v>190900</v>
      </c>
      <c r="AR26" s="75">
        <v>214100</v>
      </c>
      <c r="AS26" s="75">
        <v>140900</v>
      </c>
      <c r="AT26" s="75">
        <v>185700</v>
      </c>
      <c r="AU26" s="75">
        <v>158500</v>
      </c>
      <c r="AV26" s="75">
        <v>196600</v>
      </c>
      <c r="AW26" s="36">
        <f t="shared" si="14"/>
        <v>201606.66666666666</v>
      </c>
      <c r="AX26" s="67">
        <f t="shared" si="13"/>
        <v>-6506.666666666657</v>
      </c>
      <c r="AY26" s="67">
        <f t="shared" si="0"/>
        <v>-23106.666666666657</v>
      </c>
      <c r="AZ26" s="67">
        <f t="shared" si="0"/>
        <v>66293.333333333343</v>
      </c>
      <c r="BA26" s="67">
        <f t="shared" si="0"/>
        <v>16693.333333333343</v>
      </c>
      <c r="BB26" s="67">
        <f t="shared" si="0"/>
        <v>47493.333333333343</v>
      </c>
      <c r="BC26" s="67">
        <f t="shared" si="0"/>
        <v>-21506.666666666657</v>
      </c>
      <c r="BD26" s="67">
        <f t="shared" si="0"/>
        <v>49293.333333333343</v>
      </c>
      <c r="BE26" s="67">
        <f t="shared" si="0"/>
        <v>-6206.666666666657</v>
      </c>
      <c r="BF26" s="67">
        <f t="shared" si="0"/>
        <v>-17606.666666666657</v>
      </c>
      <c r="BG26" s="67">
        <f t="shared" si="0"/>
        <v>1993.333333333343</v>
      </c>
      <c r="BH26" s="67">
        <f t="shared" si="0"/>
        <v>30393.333333333343</v>
      </c>
      <c r="BI26" s="67">
        <f t="shared" si="0"/>
        <v>40493.333333333343</v>
      </c>
      <c r="BJ26" s="67">
        <f t="shared" si="0"/>
        <v>-19906.666666666657</v>
      </c>
      <c r="BK26" s="67">
        <f t="shared" si="0"/>
        <v>-16406.666666666657</v>
      </c>
      <c r="BL26" s="67">
        <f t="shared" si="0"/>
        <v>46793.333333333343</v>
      </c>
      <c r="BM26" s="67">
        <f t="shared" si="0"/>
        <v>-43706.666666666657</v>
      </c>
      <c r="BN26" s="67">
        <f t="shared" si="0"/>
        <v>31993.333333333343</v>
      </c>
      <c r="BO26" s="67">
        <f t="shared" si="1"/>
        <v>49493.333333333343</v>
      </c>
      <c r="BP26" s="67">
        <f t="shared" si="1"/>
        <v>-49306.666666666657</v>
      </c>
      <c r="BQ26" s="67">
        <f t="shared" si="1"/>
        <v>1593.333333333343</v>
      </c>
      <c r="BR26" s="67">
        <f t="shared" si="1"/>
        <v>-18706.666666666657</v>
      </c>
      <c r="BS26" s="67">
        <f t="shared" si="1"/>
        <v>-9706.666666666657</v>
      </c>
      <c r="BT26" s="67">
        <f t="shared" si="1"/>
        <v>-27206.666666666657</v>
      </c>
      <c r="BU26" s="67">
        <f t="shared" si="1"/>
        <v>293.33333333334303</v>
      </c>
      <c r="BV26" s="67">
        <f t="shared" si="1"/>
        <v>-10706.666666666657</v>
      </c>
      <c r="BW26" s="67">
        <f t="shared" si="1"/>
        <v>12493.333333333343</v>
      </c>
      <c r="BX26" s="67">
        <f t="shared" si="1"/>
        <v>-60706.666666666657</v>
      </c>
      <c r="BY26" s="67">
        <f t="shared" si="1"/>
        <v>-15906.666666666657</v>
      </c>
      <c r="BZ26" s="67">
        <f t="shared" si="1"/>
        <v>-43106.666666666657</v>
      </c>
      <c r="CA26" s="67">
        <f t="shared" si="1"/>
        <v>-5006.666666666657</v>
      </c>
    </row>
    <row r="27" spans="2:79" x14ac:dyDescent="0.25">
      <c r="C27" s="39">
        <v>1</v>
      </c>
      <c r="D27" s="36">
        <v>-1</v>
      </c>
      <c r="E27" s="36">
        <v>1</v>
      </c>
      <c r="F27" s="36">
        <v>1</v>
      </c>
      <c r="G27" s="36">
        <v>1</v>
      </c>
      <c r="H27" s="8">
        <f t="shared" si="2"/>
        <v>-1</v>
      </c>
      <c r="I27" s="8">
        <f t="shared" si="3"/>
        <v>-1</v>
      </c>
      <c r="J27" s="8">
        <f t="shared" si="4"/>
        <v>-1</v>
      </c>
      <c r="K27" s="8">
        <f t="shared" si="5"/>
        <v>1</v>
      </c>
      <c r="L27" s="8">
        <f t="shared" si="6"/>
        <v>1</v>
      </c>
      <c r="M27" s="8">
        <f t="shared" si="7"/>
        <v>1</v>
      </c>
      <c r="N27" s="8">
        <f t="shared" si="8"/>
        <v>-1</v>
      </c>
      <c r="O27" s="8">
        <f t="shared" si="9"/>
        <v>-1</v>
      </c>
      <c r="P27" s="8">
        <f t="shared" si="10"/>
        <v>-1</v>
      </c>
      <c r="Q27" s="8">
        <f t="shared" si="11"/>
        <v>1</v>
      </c>
      <c r="R27" s="8">
        <f t="shared" si="12"/>
        <v>-1</v>
      </c>
      <c r="S27" s="75">
        <v>18000000</v>
      </c>
      <c r="T27" s="75">
        <v>18000000</v>
      </c>
      <c r="U27" s="75">
        <v>18000000</v>
      </c>
      <c r="V27" s="75">
        <v>18000000</v>
      </c>
      <c r="W27" s="75">
        <v>18000000</v>
      </c>
      <c r="X27" s="75">
        <v>18000000</v>
      </c>
      <c r="Y27" s="75">
        <v>18000000</v>
      </c>
      <c r="Z27" s="75">
        <v>18000000</v>
      </c>
      <c r="AA27" s="75">
        <v>18000000</v>
      </c>
      <c r="AB27" s="75">
        <v>18000000</v>
      </c>
      <c r="AC27" s="75">
        <v>18000000</v>
      </c>
      <c r="AD27" s="75">
        <v>18000000</v>
      </c>
      <c r="AE27" s="75">
        <v>18000000</v>
      </c>
      <c r="AF27" s="75">
        <v>18000000</v>
      </c>
      <c r="AG27" s="75">
        <v>18000000</v>
      </c>
      <c r="AH27" s="75">
        <v>18000000</v>
      </c>
      <c r="AI27" s="75">
        <v>18000000</v>
      </c>
      <c r="AJ27" s="75">
        <v>18000000</v>
      </c>
      <c r="AK27" s="75">
        <v>18000000</v>
      </c>
      <c r="AL27" s="75">
        <v>18000000</v>
      </c>
      <c r="AM27" s="75">
        <v>18000000</v>
      </c>
      <c r="AN27" s="75">
        <v>18000000</v>
      </c>
      <c r="AO27" s="75">
        <v>18000000</v>
      </c>
      <c r="AP27" s="75">
        <v>18000000</v>
      </c>
      <c r="AQ27" s="75">
        <v>18000000</v>
      </c>
      <c r="AR27" s="75">
        <v>18000000</v>
      </c>
      <c r="AS27" s="75">
        <v>18000000</v>
      </c>
      <c r="AT27" s="75">
        <v>18000000</v>
      </c>
      <c r="AU27" s="75">
        <v>18000000</v>
      </c>
      <c r="AV27" s="75">
        <v>18000000</v>
      </c>
      <c r="AW27" s="36">
        <f t="shared" si="14"/>
        <v>18000000</v>
      </c>
      <c r="AX27" s="67">
        <f t="shared" si="13"/>
        <v>0</v>
      </c>
      <c r="AY27" s="67">
        <f t="shared" si="0"/>
        <v>0</v>
      </c>
      <c r="AZ27" s="67">
        <f t="shared" si="0"/>
        <v>0</v>
      </c>
      <c r="BA27" s="67">
        <f t="shared" si="0"/>
        <v>0</v>
      </c>
      <c r="BB27" s="67">
        <f t="shared" si="0"/>
        <v>0</v>
      </c>
      <c r="BC27" s="67">
        <f t="shared" si="0"/>
        <v>0</v>
      </c>
      <c r="BD27" s="67">
        <f t="shared" si="0"/>
        <v>0</v>
      </c>
      <c r="BE27" s="67">
        <f t="shared" si="0"/>
        <v>0</v>
      </c>
      <c r="BF27" s="67">
        <f t="shared" si="0"/>
        <v>0</v>
      </c>
      <c r="BG27" s="67">
        <f t="shared" si="0"/>
        <v>0</v>
      </c>
      <c r="BH27" s="67">
        <f t="shared" si="0"/>
        <v>0</v>
      </c>
      <c r="BI27" s="67">
        <f t="shared" si="0"/>
        <v>0</v>
      </c>
      <c r="BJ27" s="67">
        <f t="shared" si="0"/>
        <v>0</v>
      </c>
      <c r="BK27" s="67">
        <f t="shared" si="0"/>
        <v>0</v>
      </c>
      <c r="BL27" s="67">
        <f t="shared" si="0"/>
        <v>0</v>
      </c>
      <c r="BM27" s="67">
        <f t="shared" si="0"/>
        <v>0</v>
      </c>
      <c r="BN27" s="67">
        <f t="shared" si="0"/>
        <v>0</v>
      </c>
      <c r="BO27" s="67">
        <f t="shared" si="1"/>
        <v>0</v>
      </c>
      <c r="BP27" s="67">
        <f t="shared" si="1"/>
        <v>0</v>
      </c>
      <c r="BQ27" s="67">
        <f t="shared" si="1"/>
        <v>0</v>
      </c>
      <c r="BR27" s="67">
        <f t="shared" si="1"/>
        <v>0</v>
      </c>
      <c r="BS27" s="67">
        <f t="shared" si="1"/>
        <v>0</v>
      </c>
      <c r="BT27" s="67">
        <f t="shared" si="1"/>
        <v>0</v>
      </c>
      <c r="BU27" s="67">
        <f t="shared" si="1"/>
        <v>0</v>
      </c>
      <c r="BV27" s="67">
        <f t="shared" si="1"/>
        <v>0</v>
      </c>
      <c r="BW27" s="67">
        <f t="shared" si="1"/>
        <v>0</v>
      </c>
      <c r="BX27" s="67">
        <f t="shared" si="1"/>
        <v>0</v>
      </c>
      <c r="BY27" s="67">
        <f t="shared" si="1"/>
        <v>0</v>
      </c>
      <c r="BZ27" s="67">
        <f t="shared" si="1"/>
        <v>0</v>
      </c>
      <c r="CA27" s="67">
        <f t="shared" si="1"/>
        <v>0</v>
      </c>
    </row>
    <row r="28" spans="2:79" x14ac:dyDescent="0.25">
      <c r="C28" s="39">
        <v>1</v>
      </c>
      <c r="D28" s="36">
        <v>1</v>
      </c>
      <c r="E28" s="36">
        <v>1</v>
      </c>
      <c r="F28" s="36">
        <v>1</v>
      </c>
      <c r="G28" s="36">
        <v>1</v>
      </c>
      <c r="H28" s="8">
        <f t="shared" si="2"/>
        <v>1</v>
      </c>
      <c r="I28" s="8">
        <f t="shared" si="3"/>
        <v>1</v>
      </c>
      <c r="J28" s="8">
        <f t="shared" si="4"/>
        <v>1</v>
      </c>
      <c r="K28" s="8">
        <f t="shared" si="5"/>
        <v>1</v>
      </c>
      <c r="L28" s="8">
        <f t="shared" si="6"/>
        <v>1</v>
      </c>
      <c r="M28" s="8">
        <f t="shared" si="7"/>
        <v>1</v>
      </c>
      <c r="N28" s="8">
        <f t="shared" si="8"/>
        <v>1</v>
      </c>
      <c r="O28" s="8">
        <f t="shared" si="9"/>
        <v>1</v>
      </c>
      <c r="P28" s="8">
        <f t="shared" si="10"/>
        <v>1</v>
      </c>
      <c r="Q28" s="8">
        <f t="shared" si="11"/>
        <v>1</v>
      </c>
      <c r="R28" s="8">
        <f t="shared" si="12"/>
        <v>1</v>
      </c>
      <c r="S28" s="75">
        <v>2516000</v>
      </c>
      <c r="T28" s="75">
        <v>2954000</v>
      </c>
      <c r="U28" s="75">
        <v>2788000</v>
      </c>
      <c r="V28" s="75">
        <v>2821000</v>
      </c>
      <c r="W28" s="75">
        <v>2931000</v>
      </c>
      <c r="X28" s="75">
        <v>2598000</v>
      </c>
      <c r="Y28" s="75">
        <v>2814000</v>
      </c>
      <c r="Z28" s="75">
        <v>2851000</v>
      </c>
      <c r="AA28" s="75">
        <v>3029000</v>
      </c>
      <c r="AB28" s="75">
        <v>2798000</v>
      </c>
      <c r="AC28" s="75">
        <v>2729000</v>
      </c>
      <c r="AD28" s="75">
        <v>2704000</v>
      </c>
      <c r="AE28" s="75">
        <v>2643000</v>
      </c>
      <c r="AF28" s="75">
        <v>2969000</v>
      </c>
      <c r="AG28" s="75">
        <v>2862000</v>
      </c>
      <c r="AH28" s="75">
        <v>2619000</v>
      </c>
      <c r="AI28" s="75">
        <v>2746000</v>
      </c>
      <c r="AJ28" s="75">
        <v>2867000</v>
      </c>
      <c r="AK28" s="75">
        <v>2669000</v>
      </c>
      <c r="AL28" s="75">
        <v>2949000</v>
      </c>
      <c r="AM28" s="75">
        <v>2754000</v>
      </c>
      <c r="AN28" s="75">
        <v>2849000</v>
      </c>
      <c r="AO28" s="75">
        <v>2678000</v>
      </c>
      <c r="AP28" s="75">
        <v>2713000</v>
      </c>
      <c r="AQ28" s="75">
        <v>2692000</v>
      </c>
      <c r="AR28" s="75">
        <v>2720000</v>
      </c>
      <c r="AS28" s="75">
        <v>2626000</v>
      </c>
      <c r="AT28" s="75">
        <v>2875000</v>
      </c>
      <c r="AU28" s="75">
        <v>2599000</v>
      </c>
      <c r="AV28" s="75">
        <v>2777000</v>
      </c>
      <c r="AW28" s="36">
        <f t="shared" si="14"/>
        <v>2771333.3333333335</v>
      </c>
      <c r="AX28" s="67">
        <f t="shared" si="13"/>
        <v>-255333.33333333349</v>
      </c>
      <c r="AY28" s="67">
        <f t="shared" si="0"/>
        <v>182666.66666666651</v>
      </c>
      <c r="AZ28" s="67">
        <f t="shared" si="0"/>
        <v>16666.666666666511</v>
      </c>
      <c r="BA28" s="67">
        <f t="shared" si="0"/>
        <v>49666.666666666511</v>
      </c>
      <c r="BB28" s="67">
        <f t="shared" si="0"/>
        <v>159666.66666666651</v>
      </c>
      <c r="BC28" s="67">
        <f t="shared" si="0"/>
        <v>-173333.33333333349</v>
      </c>
      <c r="BD28" s="67">
        <f t="shared" si="0"/>
        <v>42666.666666666511</v>
      </c>
      <c r="BE28" s="67">
        <f t="shared" si="0"/>
        <v>79666.666666666511</v>
      </c>
      <c r="BF28" s="67">
        <f t="shared" si="0"/>
        <v>257666.66666666651</v>
      </c>
      <c r="BG28" s="67">
        <f t="shared" si="0"/>
        <v>26666.666666666511</v>
      </c>
      <c r="BH28" s="67">
        <f t="shared" si="0"/>
        <v>-42333.333333333489</v>
      </c>
      <c r="BI28" s="67">
        <f t="shared" si="0"/>
        <v>-67333.333333333489</v>
      </c>
      <c r="BJ28" s="67">
        <f t="shared" si="0"/>
        <v>-128333.33333333349</v>
      </c>
      <c r="BK28" s="67">
        <f t="shared" si="0"/>
        <v>197666.66666666651</v>
      </c>
      <c r="BL28" s="67">
        <f t="shared" si="0"/>
        <v>90666.666666666511</v>
      </c>
      <c r="BM28" s="67">
        <f t="shared" si="0"/>
        <v>-152333.33333333349</v>
      </c>
      <c r="BN28" s="67">
        <f t="shared" ref="BN28" si="15" xml:space="preserve"> AI28 - $AW28</f>
        <v>-25333.333333333489</v>
      </c>
      <c r="BO28" s="67">
        <f t="shared" si="1"/>
        <v>95666.666666666511</v>
      </c>
      <c r="BP28" s="67">
        <f t="shared" si="1"/>
        <v>-102333.33333333349</v>
      </c>
      <c r="BQ28" s="67">
        <f t="shared" si="1"/>
        <v>177666.66666666651</v>
      </c>
      <c r="BR28" s="67">
        <f t="shared" si="1"/>
        <v>-17333.333333333489</v>
      </c>
      <c r="BS28" s="67">
        <f t="shared" si="1"/>
        <v>77666.666666666511</v>
      </c>
      <c r="BT28" s="67">
        <f t="shared" si="1"/>
        <v>-93333.333333333489</v>
      </c>
      <c r="BU28" s="67">
        <f t="shared" si="1"/>
        <v>-58333.333333333489</v>
      </c>
      <c r="BV28" s="67">
        <f t="shared" si="1"/>
        <v>-79333.333333333489</v>
      </c>
      <c r="BW28" s="67">
        <f t="shared" si="1"/>
        <v>-51333.333333333489</v>
      </c>
      <c r="BX28" s="67">
        <f t="shared" si="1"/>
        <v>-145333.33333333349</v>
      </c>
      <c r="BY28" s="67">
        <f t="shared" si="1"/>
        <v>103666.66666666651</v>
      </c>
      <c r="BZ28" s="67">
        <f t="shared" si="1"/>
        <v>-172333.33333333349</v>
      </c>
      <c r="CA28" s="67">
        <f t="shared" si="1"/>
        <v>5666.6666666665114</v>
      </c>
    </row>
    <row r="29" spans="2:79" x14ac:dyDescent="0.25">
      <c r="B29" s="22" t="s">
        <v>85</v>
      </c>
      <c r="C29" s="21">
        <f xml:space="preserve"> AVERAGE($S41:$AV41)</f>
        <v>114541420</v>
      </c>
      <c r="D29" s="40">
        <f xml:space="preserve"> AVERAGE($S42:$AV42)</f>
        <v>-98422846.666666672</v>
      </c>
      <c r="E29" s="40">
        <f xml:space="preserve"> AVERAGE($S43:$AV43)</f>
        <v>43392460</v>
      </c>
      <c r="F29" s="40">
        <f xml:space="preserve"> AVERAGE($S44:$AV44)</f>
        <v>19438120</v>
      </c>
      <c r="G29" s="40">
        <f xml:space="preserve"> AVERAGE($S45:$AV45)</f>
        <v>-2613976.6666666665</v>
      </c>
      <c r="H29" s="40">
        <f xml:space="preserve"> AVERAGE($S46:$AV46)</f>
        <v>-29340606.666666668</v>
      </c>
      <c r="I29" s="40">
        <f xml:space="preserve"> AVERAGE($S47:$AV47)</f>
        <v>-11238946.666666666</v>
      </c>
      <c r="J29" s="40">
        <f xml:space="preserve"> AVERAGE($S48:$AV48)</f>
        <v>2333756.6666666665</v>
      </c>
      <c r="K29" s="40">
        <f xml:space="preserve"> AVERAGE($S49:$AV49)</f>
        <v>-10624000</v>
      </c>
      <c r="L29" s="40">
        <f xml:space="preserve"> AVERAGE($S50:$AV50)</f>
        <v>2086870</v>
      </c>
      <c r="M29" s="40">
        <f xml:space="preserve"> AVERAGE($S51:$AV51)</f>
        <v>-1760470</v>
      </c>
      <c r="N29" s="40">
        <f xml:space="preserve"> AVERAGE($S52:$AV52)</f>
        <v>17750400</v>
      </c>
      <c r="O29" s="40">
        <f xml:space="preserve"> AVERAGE($S53:$AV53)</f>
        <v>-2424863.3333333335</v>
      </c>
      <c r="P29" s="40">
        <f xml:space="preserve"> AVERAGE($S54:$AV54)</f>
        <v>1506463.3333333333</v>
      </c>
      <c r="Q29" s="40">
        <f xml:space="preserve"> AVERAGE($S55:$AV55)</f>
        <v>1710243.3333333333</v>
      </c>
      <c r="R29" s="40">
        <f xml:space="preserve"> AVERAGE($S56:$AV56)</f>
        <v>-1992690</v>
      </c>
      <c r="AW29" s="35" t="s">
        <v>85</v>
      </c>
      <c r="AX29" s="28">
        <f xml:space="preserve"> SUM(AX13:AX28)</f>
        <v>-1214180.0000000026</v>
      </c>
      <c r="AY29" s="28">
        <f t="shared" ref="AY29:CA29" si="16" xml:space="preserve"> SUM(AY13:AY28)</f>
        <v>-523820.00000000256</v>
      </c>
      <c r="AZ29" s="28">
        <f t="shared" si="16"/>
        <v>223569.99999999744</v>
      </c>
      <c r="BA29" s="28">
        <f t="shared" si="16"/>
        <v>477659.99999999744</v>
      </c>
      <c r="BB29" s="28">
        <f t="shared" si="16"/>
        <v>688529.99999999744</v>
      </c>
      <c r="BC29" s="28">
        <f t="shared" si="16"/>
        <v>-1107730.0000000026</v>
      </c>
      <c r="BD29" s="28">
        <f t="shared" si="16"/>
        <v>652229.99999999744</v>
      </c>
      <c r="BE29" s="28">
        <f t="shared" si="16"/>
        <v>428619.99999999744</v>
      </c>
      <c r="BF29" s="28">
        <f t="shared" si="16"/>
        <v>235099.99999999744</v>
      </c>
      <c r="BG29" s="28">
        <f t="shared" si="16"/>
        <v>528439.99999999744</v>
      </c>
      <c r="BH29" s="28">
        <f t="shared" si="16"/>
        <v>108279.99999999741</v>
      </c>
      <c r="BI29" s="28">
        <f t="shared" si="16"/>
        <v>-467810.00000000256</v>
      </c>
      <c r="BJ29" s="28">
        <f t="shared" si="16"/>
        <v>-25420.000000002561</v>
      </c>
      <c r="BK29" s="28">
        <f t="shared" si="16"/>
        <v>28629.99999999741</v>
      </c>
      <c r="BL29" s="28">
        <f t="shared" si="16"/>
        <v>108299.99999999744</v>
      </c>
      <c r="BM29" s="28">
        <f t="shared" si="16"/>
        <v>-359140.00000000256</v>
      </c>
      <c r="BN29" s="28">
        <f t="shared" si="16"/>
        <v>305369.99999999744</v>
      </c>
      <c r="BO29" s="28">
        <f t="shared" si="16"/>
        <v>-559520.00000000256</v>
      </c>
      <c r="BP29" s="28">
        <f t="shared" si="16"/>
        <v>-820080.00000000256</v>
      </c>
      <c r="BQ29" s="28">
        <f t="shared" si="16"/>
        <v>519909.99999999744</v>
      </c>
      <c r="BR29" s="28">
        <f t="shared" si="16"/>
        <v>57229.999999997439</v>
      </c>
      <c r="BS29" s="28">
        <f t="shared" si="16"/>
        <v>130629.99999999744</v>
      </c>
      <c r="BT29" s="28">
        <f t="shared" si="16"/>
        <v>225259.99999999744</v>
      </c>
      <c r="BU29" s="28">
        <f t="shared" si="16"/>
        <v>49559.999999997439</v>
      </c>
      <c r="BV29" s="28">
        <f t="shared" si="16"/>
        <v>-410730.00000000256</v>
      </c>
      <c r="BW29" s="28">
        <f t="shared" si="16"/>
        <v>-337880.00000000256</v>
      </c>
      <c r="BX29" s="28">
        <f t="shared" si="16"/>
        <v>-694440.00000000256</v>
      </c>
      <c r="BY29" s="28">
        <f t="shared" si="16"/>
        <v>869429.99999999744</v>
      </c>
      <c r="BZ29" s="28">
        <f t="shared" si="16"/>
        <v>57439.99999999741</v>
      </c>
      <c r="CA29" s="28">
        <f t="shared" si="16"/>
        <v>826559.99999999744</v>
      </c>
    </row>
    <row r="30" spans="2:79" x14ac:dyDescent="0.25">
      <c r="B30" s="22" t="s">
        <v>86</v>
      </c>
      <c r="C30" s="51">
        <f xml:space="preserve"> C29 / 30</f>
        <v>3818047.3333333335</v>
      </c>
      <c r="D30" s="40">
        <f xml:space="preserve"> D29 / $C$39</f>
        <v>-3280761.5555555555</v>
      </c>
      <c r="E30" s="40">
        <f t="shared" ref="E30:R30" si="17" xml:space="preserve"> E29 / $C$39</f>
        <v>1446415.3333333333</v>
      </c>
      <c r="F30" s="40">
        <f t="shared" si="17"/>
        <v>647937.33333333337</v>
      </c>
      <c r="G30" s="40">
        <f t="shared" si="17"/>
        <v>-87132.555555555547</v>
      </c>
      <c r="H30" s="40">
        <f t="shared" si="17"/>
        <v>-978020.22222222225</v>
      </c>
      <c r="I30" s="40">
        <f t="shared" si="17"/>
        <v>-374631.55555555556</v>
      </c>
      <c r="J30" s="40">
        <f t="shared" si="17"/>
        <v>77791.888888888891</v>
      </c>
      <c r="K30" s="40">
        <f t="shared" si="17"/>
        <v>-354133.33333333331</v>
      </c>
      <c r="L30" s="40">
        <f t="shared" si="17"/>
        <v>69562.333333333328</v>
      </c>
      <c r="M30" s="40">
        <f t="shared" si="17"/>
        <v>-58682.333333333336</v>
      </c>
      <c r="N30" s="40">
        <f t="shared" si="17"/>
        <v>591680</v>
      </c>
      <c r="O30" s="40">
        <f t="shared" si="17"/>
        <v>-80828.777777777781</v>
      </c>
      <c r="P30" s="40">
        <f t="shared" si="17"/>
        <v>50215.444444444445</v>
      </c>
      <c r="Q30" s="40">
        <f t="shared" si="17"/>
        <v>57008.111111111109</v>
      </c>
      <c r="R30" s="40">
        <f t="shared" si="17"/>
        <v>-66423</v>
      </c>
      <c r="AW30" s="35" t="s">
        <v>35</v>
      </c>
      <c r="AX30" s="28">
        <f xml:space="preserve"> AVERAGE(AX13:AX28)</f>
        <v>-75886.25000000016</v>
      </c>
      <c r="AY30" s="28">
        <f t="shared" ref="AY30:CA30" si="18" xml:space="preserve"> AVERAGE(AY13:AY28)</f>
        <v>-32738.75000000016</v>
      </c>
      <c r="AZ30" s="28">
        <f t="shared" si="18"/>
        <v>13973.12499999984</v>
      </c>
      <c r="BA30" s="28">
        <f t="shared" si="18"/>
        <v>29853.74999999984</v>
      </c>
      <c r="BB30" s="28">
        <f t="shared" si="18"/>
        <v>43033.12499999984</v>
      </c>
      <c r="BC30" s="28">
        <f t="shared" si="18"/>
        <v>-69233.12500000016</v>
      </c>
      <c r="BD30" s="28">
        <f t="shared" si="18"/>
        <v>40764.37499999984</v>
      </c>
      <c r="BE30" s="28">
        <f t="shared" si="18"/>
        <v>26788.74999999984</v>
      </c>
      <c r="BF30" s="28">
        <f t="shared" si="18"/>
        <v>14693.74999999984</v>
      </c>
      <c r="BG30" s="28">
        <f t="shared" si="18"/>
        <v>33027.49999999984</v>
      </c>
      <c r="BH30" s="28">
        <f t="shared" si="18"/>
        <v>6767.4999999998381</v>
      </c>
      <c r="BI30" s="28">
        <f t="shared" si="18"/>
        <v>-29238.12500000016</v>
      </c>
      <c r="BJ30" s="28">
        <f t="shared" si="18"/>
        <v>-1588.7500000001601</v>
      </c>
      <c r="BK30" s="28">
        <f t="shared" si="18"/>
        <v>1789.3749999998381</v>
      </c>
      <c r="BL30" s="28">
        <f t="shared" si="18"/>
        <v>6768.7499999998399</v>
      </c>
      <c r="BM30" s="28">
        <f t="shared" si="18"/>
        <v>-22446.25000000016</v>
      </c>
      <c r="BN30" s="28">
        <f t="shared" si="18"/>
        <v>19085.62499999984</v>
      </c>
      <c r="BO30" s="28">
        <f t="shared" si="18"/>
        <v>-34970.00000000016</v>
      </c>
      <c r="BP30" s="28">
        <f t="shared" si="18"/>
        <v>-51255.00000000016</v>
      </c>
      <c r="BQ30" s="28">
        <f t="shared" si="18"/>
        <v>32494.37499999984</v>
      </c>
      <c r="BR30" s="28">
        <f t="shared" si="18"/>
        <v>3576.8749999998399</v>
      </c>
      <c r="BS30" s="28">
        <f t="shared" si="18"/>
        <v>8164.3749999998399</v>
      </c>
      <c r="BT30" s="28">
        <f t="shared" si="18"/>
        <v>14078.74999999984</v>
      </c>
      <c r="BU30" s="28">
        <f t="shared" si="18"/>
        <v>3097.4999999998399</v>
      </c>
      <c r="BV30" s="28">
        <f t="shared" si="18"/>
        <v>-25670.62500000016</v>
      </c>
      <c r="BW30" s="28">
        <f t="shared" si="18"/>
        <v>-21117.50000000016</v>
      </c>
      <c r="BX30" s="28">
        <f t="shared" si="18"/>
        <v>-43402.50000000016</v>
      </c>
      <c r="BY30" s="28">
        <f t="shared" si="18"/>
        <v>54339.37499999984</v>
      </c>
      <c r="BZ30" s="28">
        <f t="shared" si="18"/>
        <v>3589.9999999998381</v>
      </c>
      <c r="CA30" s="28">
        <f t="shared" si="18"/>
        <v>51659.99999999984</v>
      </c>
    </row>
    <row r="31" spans="2:79" x14ac:dyDescent="0.25">
      <c r="B31" s="22" t="s">
        <v>91</v>
      </c>
      <c r="D31" s="40">
        <f>$C$40 * (D30^2)</f>
        <v>5166430264517428</v>
      </c>
      <c r="E31" s="40">
        <f>$C$40 * (E30^2)</f>
        <v>1004216311920853.3</v>
      </c>
      <c r="F31" s="40">
        <f t="shared" ref="F31:R31" si="19">$C$40 * (F30^2)</f>
        <v>201514938205013.34</v>
      </c>
      <c r="G31" s="40">
        <f t="shared" si="19"/>
        <v>3644199474068.1475</v>
      </c>
      <c r="H31" s="40">
        <f t="shared" si="19"/>
        <v>459131306436290.38</v>
      </c>
      <c r="I31" s="40">
        <f t="shared" si="19"/>
        <v>67367425160628.148</v>
      </c>
      <c r="J31" s="40">
        <f t="shared" si="19"/>
        <v>2904757428912.5928</v>
      </c>
      <c r="K31" s="40">
        <f t="shared" si="19"/>
        <v>60197000533333.328</v>
      </c>
      <c r="L31" s="40">
        <f t="shared" si="19"/>
        <v>2322680745013.333</v>
      </c>
      <c r="M31" s="40">
        <f t="shared" si="19"/>
        <v>1652935797813.3335</v>
      </c>
      <c r="N31" s="40">
        <f t="shared" si="19"/>
        <v>168040906752000</v>
      </c>
      <c r="O31" s="40">
        <f t="shared" si="19"/>
        <v>3135979832183.7041</v>
      </c>
      <c r="P31" s="40">
        <f t="shared" si="19"/>
        <v>1210363613161.4814</v>
      </c>
      <c r="Q31" s="40">
        <f t="shared" si="19"/>
        <v>1559963871579.2593</v>
      </c>
      <c r="R31" s="40">
        <f t="shared" si="19"/>
        <v>2117767165920</v>
      </c>
      <c r="S31" s="22" t="s">
        <v>103</v>
      </c>
      <c r="AW31" s="35" t="s">
        <v>88</v>
      </c>
      <c r="AX31" s="29">
        <f xml:space="preserve">  SUMSQ(AX13:AX28)</f>
        <v>388631236638.88989</v>
      </c>
      <c r="AY31" s="29">
        <f t="shared" ref="AY31:CA31" si="20" xml:space="preserve">  SUMSQ(AY13:AY28)</f>
        <v>172091034438.88916</v>
      </c>
      <c r="AZ31" s="29">
        <f t="shared" si="20"/>
        <v>61513380972.222229</v>
      </c>
      <c r="BA31" s="29">
        <f t="shared" si="20"/>
        <v>72904271305.555237</v>
      </c>
      <c r="BB31" s="29">
        <f t="shared" si="20"/>
        <v>95935093238.888504</v>
      </c>
      <c r="BC31" s="29">
        <f t="shared" si="20"/>
        <v>404800129305.55646</v>
      </c>
      <c r="BD31" s="29">
        <f t="shared" si="20"/>
        <v>126303811572.22224</v>
      </c>
      <c r="BE31" s="29">
        <f t="shared" si="20"/>
        <v>64034498705.555496</v>
      </c>
      <c r="BF31" s="29">
        <f t="shared" si="20"/>
        <v>156585881238.88873</v>
      </c>
      <c r="BG31" s="29">
        <f t="shared" si="20"/>
        <v>250037506172.22156</v>
      </c>
      <c r="BH31" s="29">
        <f t="shared" si="20"/>
        <v>138304631772.2226</v>
      </c>
      <c r="BI31" s="29">
        <f t="shared" si="20"/>
        <v>663293727838.88989</v>
      </c>
      <c r="BJ31" s="29">
        <f t="shared" si="20"/>
        <v>56562828972.221924</v>
      </c>
      <c r="BK31" s="29">
        <f t="shared" si="20"/>
        <v>148527382572.22168</v>
      </c>
      <c r="BL31" s="29">
        <f t="shared" si="20"/>
        <v>160769183638.88898</v>
      </c>
      <c r="BM31" s="29">
        <f t="shared" si="20"/>
        <v>142928035638.88913</v>
      </c>
      <c r="BN31" s="29">
        <f t="shared" si="20"/>
        <v>54132488638.888718</v>
      </c>
      <c r="BO31" s="29">
        <f t="shared" si="20"/>
        <v>162300412105.55576</v>
      </c>
      <c r="BP31" s="29">
        <f t="shared" si="20"/>
        <v>193358173972.22229</v>
      </c>
      <c r="BQ31" s="29">
        <f t="shared" si="20"/>
        <v>159249134638.88852</v>
      </c>
      <c r="BR31" s="29">
        <f t="shared" si="20"/>
        <v>16380903972.2223</v>
      </c>
      <c r="BS31" s="29">
        <f t="shared" si="20"/>
        <v>28311907572.222229</v>
      </c>
      <c r="BT31" s="29">
        <f t="shared" si="20"/>
        <v>31596319305.55542</v>
      </c>
      <c r="BU31" s="29">
        <f t="shared" si="20"/>
        <v>81800282838.888657</v>
      </c>
      <c r="BV31" s="29">
        <f t="shared" si="20"/>
        <v>100883008305.5558</v>
      </c>
      <c r="BW31" s="29">
        <f t="shared" si="20"/>
        <v>150916830638.88855</v>
      </c>
      <c r="BX31" s="29">
        <f t="shared" si="20"/>
        <v>373315597638.88971</v>
      </c>
      <c r="BY31" s="29">
        <f t="shared" si="20"/>
        <v>416290124972.22162</v>
      </c>
      <c r="BZ31" s="29">
        <f t="shared" si="20"/>
        <v>578375281972.22119</v>
      </c>
      <c r="CA31" s="29">
        <f t="shared" si="20"/>
        <v>184058608638.88898</v>
      </c>
    </row>
    <row r="32" spans="2:79" x14ac:dyDescent="0.25">
      <c r="B32" s="22" t="s">
        <v>87</v>
      </c>
      <c r="D32" s="49">
        <f xml:space="preserve"> D31 / $C$33</f>
        <v>0.7224684309206727</v>
      </c>
      <c r="E32" s="49">
        <f t="shared" ref="E32:R32" si="21" xml:space="preserve"> E31 / $C$33</f>
        <v>0.14042860273585259</v>
      </c>
      <c r="F32" s="49">
        <f t="shared" si="21"/>
        <v>2.817964702087216E-2</v>
      </c>
      <c r="G32" s="49">
        <f t="shared" si="21"/>
        <v>5.0960120260867868E-4</v>
      </c>
      <c r="H32" s="50">
        <f t="shared" si="21"/>
        <v>6.4204461797486109E-2</v>
      </c>
      <c r="I32" s="50">
        <f t="shared" si="21"/>
        <v>9.4205932257001006E-3</v>
      </c>
      <c r="J32" s="50">
        <f t="shared" si="21"/>
        <v>4.0619836800752178E-4</v>
      </c>
      <c r="K32" s="50">
        <f t="shared" si="21"/>
        <v>8.4178882312873834E-3</v>
      </c>
      <c r="L32" s="50">
        <f t="shared" si="21"/>
        <v>3.2480134782893113E-4</v>
      </c>
      <c r="M32" s="50">
        <f t="shared" si="21"/>
        <v>2.3114488556255647E-4</v>
      </c>
      <c r="N32" s="50">
        <f t="shared" si="21"/>
        <v>2.3498672006742806E-2</v>
      </c>
      <c r="O32" s="50">
        <f t="shared" si="21"/>
        <v>4.385322771734457E-4</v>
      </c>
      <c r="P32" s="50">
        <f t="shared" si="21"/>
        <v>1.6925603476154337E-4</v>
      </c>
      <c r="Q32" s="50">
        <f t="shared" si="21"/>
        <v>2.1814378456496504E-4</v>
      </c>
      <c r="R32" s="50">
        <f t="shared" si="21"/>
        <v>2.9614643827200756E-4</v>
      </c>
      <c r="S32" s="49">
        <f xml:space="preserve"> AX34</f>
        <v>7.8787972260693556E-4</v>
      </c>
      <c r="AW32" s="37"/>
    </row>
    <row r="33" spans="2:50" x14ac:dyDescent="0.25">
      <c r="B33" s="22" t="s">
        <v>90</v>
      </c>
      <c r="C33" s="40">
        <f xml:space="preserve"> SUM(D31:R31) + $AX$33</f>
        <v>7151080993163429</v>
      </c>
      <c r="AW33" s="38" t="s">
        <v>92</v>
      </c>
      <c r="AX33" s="21">
        <f xml:space="preserve"> SUM(AX31:CA31)</f>
        <v>5634191709233.332</v>
      </c>
    </row>
    <row r="34" spans="2:50" x14ac:dyDescent="0.25">
      <c r="AW34" s="38" t="s">
        <v>87</v>
      </c>
      <c r="AX34" s="31">
        <f xml:space="preserve"> $AX$33 /$C$33</f>
        <v>7.8787972260693556E-4</v>
      </c>
    </row>
    <row r="36" spans="2:50" x14ac:dyDescent="0.25">
      <c r="B36" s="22" t="s">
        <v>93</v>
      </c>
      <c r="C36" s="41">
        <f xml:space="preserve"> SUM(D32:R32) + AX34</f>
        <v>1.0000000000000004</v>
      </c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</row>
    <row r="38" spans="2:50" x14ac:dyDescent="0.25">
      <c r="B38" s="22" t="s">
        <v>106</v>
      </c>
      <c r="C38" s="48">
        <f xml:space="preserve"> 2^(COUNT(D13:G13))</f>
        <v>16</v>
      </c>
    </row>
    <row r="39" spans="2:50" x14ac:dyDescent="0.25">
      <c r="B39" s="22" t="s">
        <v>107</v>
      </c>
      <c r="C39" s="48">
        <f xml:space="preserve"> COUNT(S28:AV28)</f>
        <v>30</v>
      </c>
    </row>
    <row r="40" spans="2:50" ht="21" x14ac:dyDescent="0.35">
      <c r="B40" s="22" t="s">
        <v>105</v>
      </c>
      <c r="C40" s="48">
        <f xml:space="preserve"> C38*C39</f>
        <v>480</v>
      </c>
      <c r="S40" s="42" t="s">
        <v>102</v>
      </c>
      <c r="AW40" s="44" t="s">
        <v>104</v>
      </c>
    </row>
    <row r="41" spans="2:50" x14ac:dyDescent="0.25">
      <c r="S41" s="30">
        <f xml:space="preserve"> SUMPRODUCT($C$13:$C$28,S13:S28)</f>
        <v>113327240</v>
      </c>
      <c r="T41" s="30">
        <f t="shared" ref="T41:AV41" si="22" xml:space="preserve"> SUMPRODUCT($C$13:$C$28,T13:T28)</f>
        <v>114017600</v>
      </c>
      <c r="U41" s="30">
        <f xml:space="preserve"> SUMPRODUCT($C$13:$C$28,U13:U28)</f>
        <v>114764990</v>
      </c>
      <c r="V41" s="30">
        <f t="shared" si="22"/>
        <v>115019080</v>
      </c>
      <c r="W41" s="30">
        <f t="shared" si="22"/>
        <v>115229950</v>
      </c>
      <c r="X41" s="30">
        <f t="shared" si="22"/>
        <v>113433690</v>
      </c>
      <c r="Y41" s="30">
        <f t="shared" si="22"/>
        <v>115193650</v>
      </c>
      <c r="Z41" s="30">
        <f t="shared" si="22"/>
        <v>114970040</v>
      </c>
      <c r="AA41" s="30">
        <f t="shared" si="22"/>
        <v>114776520</v>
      </c>
      <c r="AB41" s="30">
        <f t="shared" si="22"/>
        <v>115069860</v>
      </c>
      <c r="AC41" s="30">
        <f t="shared" si="22"/>
        <v>114649700</v>
      </c>
      <c r="AD41" s="30">
        <f t="shared" si="22"/>
        <v>114073610</v>
      </c>
      <c r="AE41" s="30">
        <f t="shared" si="22"/>
        <v>114516000</v>
      </c>
      <c r="AF41" s="30">
        <f t="shared" si="22"/>
        <v>114570050</v>
      </c>
      <c r="AG41" s="30">
        <f t="shared" si="22"/>
        <v>114649720</v>
      </c>
      <c r="AH41" s="30">
        <f t="shared" si="22"/>
        <v>114182280</v>
      </c>
      <c r="AI41" s="30">
        <f t="shared" si="22"/>
        <v>114846790</v>
      </c>
      <c r="AJ41" s="30">
        <f t="shared" si="22"/>
        <v>113981900</v>
      </c>
      <c r="AK41" s="30">
        <f t="shared" si="22"/>
        <v>113721340</v>
      </c>
      <c r="AL41" s="30">
        <f t="shared" si="22"/>
        <v>115061330</v>
      </c>
      <c r="AM41" s="30">
        <f t="shared" si="22"/>
        <v>114598650</v>
      </c>
      <c r="AN41" s="30">
        <f t="shared" si="22"/>
        <v>114672050</v>
      </c>
      <c r="AO41" s="30">
        <f t="shared" si="22"/>
        <v>114766680</v>
      </c>
      <c r="AP41" s="30">
        <f t="shared" si="22"/>
        <v>114590980</v>
      </c>
      <c r="AQ41" s="30">
        <f t="shared" si="22"/>
        <v>114130690</v>
      </c>
      <c r="AR41" s="30">
        <f t="shared" si="22"/>
        <v>114203540</v>
      </c>
      <c r="AS41" s="30">
        <f t="shared" si="22"/>
        <v>113846980</v>
      </c>
      <c r="AT41" s="30">
        <f t="shared" si="22"/>
        <v>115410850</v>
      </c>
      <c r="AU41" s="30">
        <f t="shared" si="22"/>
        <v>114598860</v>
      </c>
      <c r="AV41" s="43">
        <f t="shared" si="22"/>
        <v>115367980</v>
      </c>
      <c r="AW41" s="45">
        <f xml:space="preserve"> AVERAGE($S41:$AV41)</f>
        <v>114541420</v>
      </c>
    </row>
    <row r="42" spans="2:50" x14ac:dyDescent="0.25">
      <c r="S42" s="30">
        <f xml:space="preserve"> SUMPRODUCT($D$13:$D$28,S13:S28)</f>
        <v>-97950760</v>
      </c>
      <c r="T42" s="30">
        <f t="shared" ref="T42:AV42" si="23" xml:space="preserve"> SUMPRODUCT($D$13:$D$28,T13:T28)</f>
        <v>-98190400</v>
      </c>
      <c r="U42" s="30">
        <f t="shared" si="23"/>
        <v>-98587010</v>
      </c>
      <c r="V42" s="30">
        <f t="shared" si="23"/>
        <v>-98800920</v>
      </c>
      <c r="W42" s="30">
        <f t="shared" si="23"/>
        <v>-98410050</v>
      </c>
      <c r="X42" s="30">
        <f t="shared" si="23"/>
        <v>-97680310</v>
      </c>
      <c r="Y42" s="30">
        <f t="shared" si="23"/>
        <v>-97832350</v>
      </c>
      <c r="Z42" s="30">
        <f t="shared" si="23"/>
        <v>-98541960</v>
      </c>
      <c r="AA42" s="30">
        <f t="shared" si="23"/>
        <v>-98771480</v>
      </c>
      <c r="AB42" s="30">
        <f t="shared" si="23"/>
        <v>-98688140</v>
      </c>
      <c r="AC42" s="30">
        <f t="shared" si="23"/>
        <v>-98412300</v>
      </c>
      <c r="AD42" s="30">
        <f t="shared" si="23"/>
        <v>-97878390</v>
      </c>
      <c r="AE42" s="30">
        <f t="shared" si="23"/>
        <v>-98832000</v>
      </c>
      <c r="AF42" s="30">
        <f t="shared" si="23"/>
        <v>-98193950</v>
      </c>
      <c r="AG42" s="30">
        <f t="shared" si="23"/>
        <v>-98756280</v>
      </c>
      <c r="AH42" s="30">
        <f t="shared" si="23"/>
        <v>-98085720</v>
      </c>
      <c r="AI42" s="30">
        <f t="shared" si="23"/>
        <v>-98529210</v>
      </c>
      <c r="AJ42" s="30">
        <f t="shared" si="23"/>
        <v>-97872100</v>
      </c>
      <c r="AK42" s="30">
        <f t="shared" si="23"/>
        <v>-97906660</v>
      </c>
      <c r="AL42" s="30">
        <f t="shared" si="23"/>
        <v>-98270670</v>
      </c>
      <c r="AM42" s="30">
        <f t="shared" si="23"/>
        <v>-98391350</v>
      </c>
      <c r="AN42" s="30">
        <f t="shared" si="23"/>
        <v>-98153950</v>
      </c>
      <c r="AO42" s="30">
        <f t="shared" si="23"/>
        <v>-98785320</v>
      </c>
      <c r="AP42" s="30">
        <f t="shared" si="23"/>
        <v>-98349020</v>
      </c>
      <c r="AQ42" s="30">
        <f t="shared" si="23"/>
        <v>-97983310</v>
      </c>
      <c r="AR42" s="30">
        <f t="shared" si="23"/>
        <v>-99046460</v>
      </c>
      <c r="AS42" s="30">
        <f t="shared" si="23"/>
        <v>-98103020</v>
      </c>
      <c r="AT42" s="30">
        <f t="shared" si="23"/>
        <v>-99325150</v>
      </c>
      <c r="AU42" s="30">
        <f t="shared" si="23"/>
        <v>-99641140</v>
      </c>
      <c r="AV42" s="43">
        <f t="shared" si="23"/>
        <v>-98716020</v>
      </c>
      <c r="AW42" s="45">
        <f t="shared" ref="AW42:AW56" si="24" xml:space="preserve"> AVERAGE($S42:$AV42)</f>
        <v>-98422846.666666672</v>
      </c>
    </row>
    <row r="43" spans="2:50" x14ac:dyDescent="0.25">
      <c r="S43" s="30">
        <f xml:space="preserve"> SUMPRODUCT($E$13:$E$28,S$13:S$28)</f>
        <v>43408960</v>
      </c>
      <c r="T43" s="30">
        <f t="shared" ref="T43:AV43" si="25" xml:space="preserve"> SUMPRODUCT($E$13:$E$28,T$13:T$28)</f>
        <v>43606000</v>
      </c>
      <c r="U43" s="30">
        <f t="shared" si="25"/>
        <v>42857010</v>
      </c>
      <c r="V43" s="30">
        <f t="shared" si="25"/>
        <v>43120920</v>
      </c>
      <c r="W43" s="30">
        <f t="shared" si="25"/>
        <v>43423250</v>
      </c>
      <c r="X43" s="30">
        <f t="shared" si="25"/>
        <v>44005510</v>
      </c>
      <c r="Y43" s="30">
        <f t="shared" si="25"/>
        <v>43755950</v>
      </c>
      <c r="Z43" s="30">
        <f t="shared" si="25"/>
        <v>43202160</v>
      </c>
      <c r="AA43" s="30">
        <f t="shared" si="25"/>
        <v>43172080</v>
      </c>
      <c r="AB43" s="30">
        <f t="shared" si="25"/>
        <v>43304740</v>
      </c>
      <c r="AC43" s="30">
        <f t="shared" si="25"/>
        <v>43297500</v>
      </c>
      <c r="AD43" s="30">
        <f t="shared" si="25"/>
        <v>43790590</v>
      </c>
      <c r="AE43" s="30">
        <f t="shared" si="25"/>
        <v>43275400</v>
      </c>
      <c r="AF43" s="30">
        <f t="shared" si="25"/>
        <v>43875550</v>
      </c>
      <c r="AG43" s="30">
        <f t="shared" si="25"/>
        <v>43004880</v>
      </c>
      <c r="AH43" s="30">
        <f t="shared" si="25"/>
        <v>43983920</v>
      </c>
      <c r="AI43" s="30">
        <f t="shared" si="25"/>
        <v>43212810</v>
      </c>
      <c r="AJ43" s="30">
        <f t="shared" si="25"/>
        <v>43949700</v>
      </c>
      <c r="AK43" s="30">
        <f t="shared" si="25"/>
        <v>44118060</v>
      </c>
      <c r="AL43" s="30">
        <f t="shared" si="25"/>
        <v>43572270</v>
      </c>
      <c r="AM43" s="30">
        <f t="shared" si="25"/>
        <v>43290350</v>
      </c>
      <c r="AN43" s="30">
        <f t="shared" si="25"/>
        <v>43631150</v>
      </c>
      <c r="AO43" s="30">
        <f t="shared" si="25"/>
        <v>43141320</v>
      </c>
      <c r="AP43" s="30">
        <f t="shared" si="25"/>
        <v>43437620</v>
      </c>
      <c r="AQ43" s="30">
        <f t="shared" si="25"/>
        <v>43877710</v>
      </c>
      <c r="AR43" s="30">
        <f t="shared" si="25"/>
        <v>42888060</v>
      </c>
      <c r="AS43" s="30">
        <f t="shared" si="25"/>
        <v>43622220</v>
      </c>
      <c r="AT43" s="30">
        <f t="shared" si="25"/>
        <v>42481150</v>
      </c>
      <c r="AU43" s="30">
        <f t="shared" si="25"/>
        <v>42534940</v>
      </c>
      <c r="AV43" s="43">
        <f t="shared" si="25"/>
        <v>42932020</v>
      </c>
      <c r="AW43" s="45">
        <f t="shared" si="24"/>
        <v>43392460</v>
      </c>
    </row>
    <row r="44" spans="2:50" x14ac:dyDescent="0.25">
      <c r="S44" s="30">
        <f xml:space="preserve"> SUMPRODUCT($F$13:$F$28,S$13:S$28)</f>
        <v>19186560</v>
      </c>
      <c r="T44" s="30">
        <f t="shared" ref="T44:AV44" si="26" xml:space="preserve"> SUMPRODUCT($F$13:$F$28,T$13:T$28)</f>
        <v>19068800</v>
      </c>
      <c r="U44" s="30">
        <f t="shared" si="26"/>
        <v>19911210</v>
      </c>
      <c r="V44" s="30">
        <f t="shared" si="26"/>
        <v>19739520</v>
      </c>
      <c r="W44" s="30">
        <f t="shared" si="26"/>
        <v>19861850</v>
      </c>
      <c r="X44" s="30">
        <f t="shared" si="26"/>
        <v>18737710</v>
      </c>
      <c r="Y44" s="30">
        <f t="shared" si="26"/>
        <v>19735350</v>
      </c>
      <c r="Z44" s="30">
        <f t="shared" si="26"/>
        <v>19849160</v>
      </c>
      <c r="AA44" s="30">
        <f t="shared" si="26"/>
        <v>19562680</v>
      </c>
      <c r="AB44" s="30">
        <f t="shared" si="26"/>
        <v>19631540</v>
      </c>
      <c r="AC44" s="30">
        <f t="shared" si="26"/>
        <v>19582900</v>
      </c>
      <c r="AD44" s="30">
        <f t="shared" si="26"/>
        <v>18769590</v>
      </c>
      <c r="AE44" s="30">
        <f t="shared" si="26"/>
        <v>19084800</v>
      </c>
      <c r="AF44" s="30">
        <f t="shared" si="26"/>
        <v>19446350</v>
      </c>
      <c r="AG44" s="30">
        <f t="shared" si="26"/>
        <v>19413880</v>
      </c>
      <c r="AH44" s="30">
        <f t="shared" si="26"/>
        <v>19222520</v>
      </c>
      <c r="AI44" s="30">
        <f t="shared" si="26"/>
        <v>19824810</v>
      </c>
      <c r="AJ44" s="30">
        <f t="shared" si="26"/>
        <v>19045500</v>
      </c>
      <c r="AK44" s="30">
        <f t="shared" si="26"/>
        <v>18971460</v>
      </c>
      <c r="AL44" s="30">
        <f t="shared" si="26"/>
        <v>19574470</v>
      </c>
      <c r="AM44" s="30">
        <f t="shared" si="26"/>
        <v>19611350</v>
      </c>
      <c r="AN44" s="30">
        <f t="shared" si="26"/>
        <v>19678150</v>
      </c>
      <c r="AO44" s="30">
        <f t="shared" si="26"/>
        <v>19398520</v>
      </c>
      <c r="AP44" s="30">
        <f t="shared" si="26"/>
        <v>19536420</v>
      </c>
      <c r="AQ44" s="30">
        <f t="shared" si="26"/>
        <v>19231710</v>
      </c>
      <c r="AR44" s="30">
        <f t="shared" si="26"/>
        <v>19172060</v>
      </c>
      <c r="AS44" s="30">
        <f t="shared" si="26"/>
        <v>19028820</v>
      </c>
      <c r="AT44" s="30">
        <f t="shared" si="26"/>
        <v>19895950</v>
      </c>
      <c r="AU44" s="30">
        <f t="shared" si="26"/>
        <v>19358940</v>
      </c>
      <c r="AV44" s="43">
        <f t="shared" si="26"/>
        <v>20011020</v>
      </c>
      <c r="AW44" s="45">
        <f t="shared" si="24"/>
        <v>19438120</v>
      </c>
    </row>
    <row r="45" spans="2:50" x14ac:dyDescent="0.25">
      <c r="S45" s="30">
        <f xml:space="preserve"> SUMPRODUCT($G$13:$G$28,S$13:S$28)</f>
        <v>-3743240</v>
      </c>
      <c r="T45" s="30">
        <f t="shared" ref="T45:AV45" si="27" xml:space="preserve"> SUMPRODUCT($G$13:$G$28,T$13:T$28)</f>
        <v>-1999700</v>
      </c>
      <c r="U45" s="30">
        <f t="shared" si="27"/>
        <v>-2620190</v>
      </c>
      <c r="V45" s="30">
        <f t="shared" si="27"/>
        <v>-2533540</v>
      </c>
      <c r="W45" s="30">
        <f t="shared" si="27"/>
        <v>-2550090</v>
      </c>
      <c r="X45" s="30">
        <f t="shared" si="27"/>
        <v>-3496610</v>
      </c>
      <c r="Y45" s="30">
        <f t="shared" si="27"/>
        <v>-2991590</v>
      </c>
      <c r="Z45" s="30">
        <f t="shared" si="27"/>
        <v>-2839280</v>
      </c>
      <c r="AA45" s="30">
        <f t="shared" si="27"/>
        <v>-1976240</v>
      </c>
      <c r="AB45" s="30">
        <f t="shared" si="27"/>
        <v>-1818980</v>
      </c>
      <c r="AC45" s="30">
        <f t="shared" si="27"/>
        <v>-3388800</v>
      </c>
      <c r="AD45" s="30">
        <f t="shared" si="27"/>
        <v>-3768370</v>
      </c>
      <c r="AE45" s="30">
        <f t="shared" si="27"/>
        <v>-2420320</v>
      </c>
      <c r="AF45" s="30">
        <f t="shared" si="27"/>
        <v>-1739990</v>
      </c>
      <c r="AG45" s="30">
        <f t="shared" si="27"/>
        <v>-2414880</v>
      </c>
      <c r="AH45" s="30">
        <f t="shared" si="27"/>
        <v>-3109760</v>
      </c>
      <c r="AI45" s="30">
        <f t="shared" si="27"/>
        <v>-2931410</v>
      </c>
      <c r="AJ45" s="30">
        <f t="shared" si="27"/>
        <v>-2428100</v>
      </c>
      <c r="AK45" s="30">
        <f t="shared" si="27"/>
        <v>-2546860</v>
      </c>
      <c r="AL45" s="30">
        <f t="shared" si="27"/>
        <v>-1806610</v>
      </c>
      <c r="AM45" s="30">
        <f t="shared" si="27"/>
        <v>-2871470</v>
      </c>
      <c r="AN45" s="30">
        <f t="shared" si="27"/>
        <v>-2657510</v>
      </c>
      <c r="AO45" s="30">
        <f t="shared" si="27"/>
        <v>-2847440</v>
      </c>
      <c r="AP45" s="30">
        <f t="shared" si="27"/>
        <v>-2496500</v>
      </c>
      <c r="AQ45" s="30">
        <f t="shared" si="27"/>
        <v>-2711010</v>
      </c>
      <c r="AR45" s="30">
        <f t="shared" si="27"/>
        <v>-1751440</v>
      </c>
      <c r="AS45" s="30">
        <f t="shared" si="27"/>
        <v>-3840640</v>
      </c>
      <c r="AT45" s="30">
        <f t="shared" si="27"/>
        <v>-1713270</v>
      </c>
      <c r="AU45" s="30">
        <f t="shared" si="27"/>
        <v>-1436400</v>
      </c>
      <c r="AV45" s="43">
        <f t="shared" si="27"/>
        <v>-2969060</v>
      </c>
      <c r="AW45" s="45">
        <f t="shared" si="24"/>
        <v>-2613976.6666666665</v>
      </c>
    </row>
    <row r="46" spans="2:50" x14ac:dyDescent="0.25">
      <c r="S46" s="30">
        <f xml:space="preserve"> SUMPRODUCT($H$13:$H$28,S$13:S$28)</f>
        <v>-30233040</v>
      </c>
      <c r="T46" s="30">
        <f t="shared" ref="T46:AV46" si="28" xml:space="preserve"> SUMPRODUCT($H$13:$H$28,T$13:T$28)</f>
        <v>-29626000</v>
      </c>
      <c r="U46" s="30">
        <f t="shared" si="28"/>
        <v>-29190990</v>
      </c>
      <c r="V46" s="30">
        <f t="shared" si="28"/>
        <v>-28899080</v>
      </c>
      <c r="W46" s="30">
        <f t="shared" si="28"/>
        <v>-28976750</v>
      </c>
      <c r="X46" s="30">
        <f t="shared" si="28"/>
        <v>-30240490</v>
      </c>
      <c r="Y46" s="30">
        <f t="shared" si="28"/>
        <v>-29018050</v>
      </c>
      <c r="Z46" s="30">
        <f t="shared" si="28"/>
        <v>-28845840</v>
      </c>
      <c r="AA46" s="30">
        <f t="shared" si="28"/>
        <v>-28839920</v>
      </c>
      <c r="AB46" s="30">
        <f t="shared" si="28"/>
        <v>-28937260</v>
      </c>
      <c r="AC46" s="30">
        <f t="shared" si="28"/>
        <v>-29240500</v>
      </c>
      <c r="AD46" s="30">
        <f t="shared" si="28"/>
        <v>-29977410</v>
      </c>
      <c r="AE46" s="30">
        <f t="shared" si="28"/>
        <v>-29536600</v>
      </c>
      <c r="AF46" s="30">
        <f t="shared" si="28"/>
        <v>-29400450</v>
      </c>
      <c r="AG46" s="30">
        <f t="shared" si="28"/>
        <v>-29309120</v>
      </c>
      <c r="AH46" s="30">
        <f t="shared" si="28"/>
        <v>-29588080</v>
      </c>
      <c r="AI46" s="30">
        <f t="shared" si="28"/>
        <v>-29251190</v>
      </c>
      <c r="AJ46" s="30">
        <f t="shared" si="28"/>
        <v>-29956300</v>
      </c>
      <c r="AK46" s="30">
        <f t="shared" si="28"/>
        <v>-30133940</v>
      </c>
      <c r="AL46" s="30">
        <f t="shared" si="28"/>
        <v>-28895730</v>
      </c>
      <c r="AM46" s="30">
        <f t="shared" si="28"/>
        <v>-29199650</v>
      </c>
      <c r="AN46" s="30">
        <f t="shared" si="28"/>
        <v>-29062850</v>
      </c>
      <c r="AO46" s="30">
        <f t="shared" si="28"/>
        <v>-29266680</v>
      </c>
      <c r="AP46" s="30">
        <f t="shared" si="28"/>
        <v>-29302380</v>
      </c>
      <c r="AQ46" s="30">
        <f t="shared" si="28"/>
        <v>-29568290</v>
      </c>
      <c r="AR46" s="30">
        <f t="shared" si="28"/>
        <v>-29661940</v>
      </c>
      <c r="AS46" s="30">
        <f t="shared" si="28"/>
        <v>-29867780</v>
      </c>
      <c r="AT46" s="30">
        <f t="shared" si="28"/>
        <v>-28502850</v>
      </c>
      <c r="AU46" s="30">
        <f t="shared" si="28"/>
        <v>-29305060</v>
      </c>
      <c r="AV46" s="43">
        <f t="shared" si="28"/>
        <v>-28383980</v>
      </c>
      <c r="AW46" s="45">
        <f t="shared" si="24"/>
        <v>-29340606.666666668</v>
      </c>
    </row>
    <row r="47" spans="2:50" x14ac:dyDescent="0.25">
      <c r="S47" s="30">
        <f xml:space="preserve"> SUMPRODUCT($I$13:$I$28,S$13:S$28)</f>
        <v>-11415440</v>
      </c>
      <c r="T47" s="30">
        <f t="shared" ref="T47:AV47" si="29" xml:space="preserve"> SUMPRODUCT($I$13:$I$28,T$13:T$28)</f>
        <v>-11003200</v>
      </c>
      <c r="U47" s="30">
        <f t="shared" si="29"/>
        <v>-11576790</v>
      </c>
      <c r="V47" s="30">
        <f t="shared" si="29"/>
        <v>-11520480</v>
      </c>
      <c r="W47" s="30">
        <f t="shared" si="29"/>
        <v>-11258150</v>
      </c>
      <c r="X47" s="30">
        <f t="shared" si="29"/>
        <v>-10748290</v>
      </c>
      <c r="Y47" s="30">
        <f t="shared" si="29"/>
        <v>-10878650</v>
      </c>
      <c r="Z47" s="30">
        <f t="shared" si="29"/>
        <v>-11438840</v>
      </c>
      <c r="AA47" s="30">
        <f t="shared" si="29"/>
        <v>-11369320</v>
      </c>
      <c r="AB47" s="30">
        <f t="shared" si="29"/>
        <v>-11330460</v>
      </c>
      <c r="AC47" s="30">
        <f t="shared" si="29"/>
        <v>-11275100</v>
      </c>
      <c r="AD47" s="30">
        <f t="shared" si="29"/>
        <v>-10638410</v>
      </c>
      <c r="AE47" s="30">
        <f t="shared" si="29"/>
        <v>-11127200</v>
      </c>
      <c r="AF47" s="30">
        <f t="shared" si="29"/>
        <v>-11069650</v>
      </c>
      <c r="AG47" s="30">
        <f t="shared" si="29"/>
        <v>-11460120</v>
      </c>
      <c r="AH47" s="30">
        <f t="shared" si="29"/>
        <v>-11029480</v>
      </c>
      <c r="AI47" s="30">
        <f t="shared" si="29"/>
        <v>-11439190</v>
      </c>
      <c r="AJ47" s="30">
        <f t="shared" si="29"/>
        <v>-10940500</v>
      </c>
      <c r="AK47" s="30">
        <f t="shared" si="29"/>
        <v>-10920540</v>
      </c>
      <c r="AL47" s="30">
        <f t="shared" si="29"/>
        <v>-11053530</v>
      </c>
      <c r="AM47" s="30">
        <f t="shared" si="29"/>
        <v>-11318650</v>
      </c>
      <c r="AN47" s="30">
        <f t="shared" si="29"/>
        <v>-11255850</v>
      </c>
      <c r="AO47" s="30">
        <f t="shared" si="29"/>
        <v>-11209480</v>
      </c>
      <c r="AP47" s="30">
        <f t="shared" si="29"/>
        <v>-11323580</v>
      </c>
      <c r="AQ47" s="30">
        <f t="shared" si="29"/>
        <v>-10974290</v>
      </c>
      <c r="AR47" s="30">
        <f t="shared" si="29"/>
        <v>-11497940</v>
      </c>
      <c r="AS47" s="30">
        <f t="shared" si="29"/>
        <v>-11141180</v>
      </c>
      <c r="AT47" s="30">
        <f t="shared" si="29"/>
        <v>-11688050</v>
      </c>
      <c r="AU47" s="30">
        <f t="shared" si="29"/>
        <v>-11721060</v>
      </c>
      <c r="AV47" s="43">
        <f t="shared" si="29"/>
        <v>-11544980</v>
      </c>
      <c r="AW47" s="45">
        <f t="shared" si="24"/>
        <v>-11238946.666666666</v>
      </c>
    </row>
    <row r="48" spans="2:50" x14ac:dyDescent="0.25">
      <c r="S48" s="30">
        <f xml:space="preserve"> SUMPRODUCT($J$13:$J$28,S$13:S$28)</f>
        <v>2866760</v>
      </c>
      <c r="T48" s="30">
        <f t="shared" ref="T48:AV48" si="30" xml:space="preserve"> SUMPRODUCT($J$13:$J$28,T$13:T$28)</f>
        <v>2840300</v>
      </c>
      <c r="U48" s="30">
        <f t="shared" si="30"/>
        <v>2611810</v>
      </c>
      <c r="V48" s="30">
        <f t="shared" si="30"/>
        <v>2534460</v>
      </c>
      <c r="W48" s="30">
        <f t="shared" si="30"/>
        <v>2649910</v>
      </c>
      <c r="X48" s="30">
        <f t="shared" si="30"/>
        <v>2541390</v>
      </c>
      <c r="Y48" s="30">
        <f t="shared" si="30"/>
        <v>1950410</v>
      </c>
      <c r="Z48" s="30">
        <f t="shared" si="30"/>
        <v>2568720</v>
      </c>
      <c r="AA48" s="30">
        <f t="shared" si="30"/>
        <v>3011760</v>
      </c>
      <c r="AB48" s="30">
        <f t="shared" si="30"/>
        <v>1463020</v>
      </c>
      <c r="AC48" s="30">
        <f t="shared" si="30"/>
        <v>2861200</v>
      </c>
      <c r="AD48" s="30">
        <f t="shared" si="30"/>
        <v>3399630</v>
      </c>
      <c r="AE48" s="30">
        <f t="shared" si="30"/>
        <v>1819680</v>
      </c>
      <c r="AF48" s="30">
        <f t="shared" si="30"/>
        <v>2100010</v>
      </c>
      <c r="AG48" s="30">
        <f t="shared" si="30"/>
        <v>3239120</v>
      </c>
      <c r="AH48" s="30">
        <f t="shared" si="30"/>
        <v>1830240</v>
      </c>
      <c r="AI48" s="30">
        <f t="shared" si="30"/>
        <v>2416590</v>
      </c>
      <c r="AJ48" s="30">
        <f t="shared" si="30"/>
        <v>3041900</v>
      </c>
      <c r="AK48" s="30">
        <f t="shared" si="30"/>
        <v>1785140</v>
      </c>
      <c r="AL48" s="30">
        <f t="shared" si="30"/>
        <v>1761390</v>
      </c>
      <c r="AM48" s="30">
        <f t="shared" si="30"/>
        <v>2242530</v>
      </c>
      <c r="AN48" s="30">
        <f t="shared" si="30"/>
        <v>2332490</v>
      </c>
      <c r="AO48" s="30">
        <f t="shared" si="30"/>
        <v>2008560</v>
      </c>
      <c r="AP48" s="30">
        <f t="shared" si="30"/>
        <v>1815500</v>
      </c>
      <c r="AQ48" s="30">
        <f t="shared" si="30"/>
        <v>1874990</v>
      </c>
      <c r="AR48" s="30">
        <f t="shared" si="30"/>
        <v>2286560</v>
      </c>
      <c r="AS48" s="30">
        <f t="shared" si="30"/>
        <v>2981360</v>
      </c>
      <c r="AT48" s="30">
        <f t="shared" si="30"/>
        <v>1874730</v>
      </c>
      <c r="AU48" s="30">
        <f t="shared" si="30"/>
        <v>1139600</v>
      </c>
      <c r="AV48" s="43">
        <f t="shared" si="30"/>
        <v>2162940</v>
      </c>
      <c r="AW48" s="45">
        <f t="shared" si="24"/>
        <v>2333756.6666666665</v>
      </c>
    </row>
    <row r="49" spans="3:49" x14ac:dyDescent="0.25">
      <c r="S49" s="30">
        <f xml:space="preserve"> SUMPRODUCT($K$13:$K$28,S$13:S$28)</f>
        <v>-10446760</v>
      </c>
      <c r="T49" s="30">
        <f t="shared" ref="T49:AV49" si="31" xml:space="preserve"> SUMPRODUCT($K$13:$K$28,T$13:T$28)</f>
        <v>-10204400</v>
      </c>
      <c r="U49" s="30">
        <f t="shared" si="31"/>
        <v>-10929210</v>
      </c>
      <c r="V49" s="30">
        <f t="shared" si="31"/>
        <v>-10959520</v>
      </c>
      <c r="W49" s="30">
        <f t="shared" si="31"/>
        <v>-10895050</v>
      </c>
      <c r="X49" s="30">
        <f t="shared" si="31"/>
        <v>-9944910</v>
      </c>
      <c r="Y49" s="30">
        <f t="shared" si="31"/>
        <v>-10460950</v>
      </c>
      <c r="Z49" s="30">
        <f t="shared" si="31"/>
        <v>-10757360</v>
      </c>
      <c r="AA49" s="30">
        <f t="shared" si="31"/>
        <v>-10583280</v>
      </c>
      <c r="AB49" s="30">
        <f t="shared" si="31"/>
        <v>-10850140</v>
      </c>
      <c r="AC49" s="30">
        <f t="shared" si="31"/>
        <v>-10642100</v>
      </c>
      <c r="AD49" s="30">
        <f t="shared" si="31"/>
        <v>-10113790</v>
      </c>
      <c r="AE49" s="30">
        <f t="shared" si="31"/>
        <v>-10712200</v>
      </c>
      <c r="AF49" s="30">
        <f t="shared" si="31"/>
        <v>-10583950</v>
      </c>
      <c r="AG49" s="30">
        <f t="shared" si="31"/>
        <v>-10888480</v>
      </c>
      <c r="AH49" s="30">
        <f t="shared" si="31"/>
        <v>-10392720</v>
      </c>
      <c r="AI49" s="30">
        <f t="shared" si="31"/>
        <v>-10968410</v>
      </c>
      <c r="AJ49" s="30">
        <f t="shared" si="31"/>
        <v>-10369100</v>
      </c>
      <c r="AK49" s="30">
        <f t="shared" si="31"/>
        <v>-10334860</v>
      </c>
      <c r="AL49" s="30">
        <f t="shared" si="31"/>
        <v>-10504070</v>
      </c>
      <c r="AM49" s="30">
        <f t="shared" si="31"/>
        <v>-10608350</v>
      </c>
      <c r="AN49" s="30">
        <f t="shared" si="31"/>
        <v>-10521350</v>
      </c>
      <c r="AO49" s="30">
        <f t="shared" si="31"/>
        <v>-10738520</v>
      </c>
      <c r="AP49" s="30">
        <f t="shared" si="31"/>
        <v>-10709020</v>
      </c>
      <c r="AQ49" s="30">
        <f t="shared" si="31"/>
        <v>-10232110</v>
      </c>
      <c r="AR49" s="30">
        <f t="shared" si="31"/>
        <v>-10895660</v>
      </c>
      <c r="AS49" s="30">
        <f t="shared" si="31"/>
        <v>-10378020</v>
      </c>
      <c r="AT49" s="30">
        <f t="shared" si="31"/>
        <v>-11095950</v>
      </c>
      <c r="AU49" s="30">
        <f t="shared" si="31"/>
        <v>-11208740</v>
      </c>
      <c r="AV49" s="43">
        <f t="shared" si="31"/>
        <v>-10791020</v>
      </c>
      <c r="AW49" s="45">
        <f t="shared" si="24"/>
        <v>-10624000</v>
      </c>
    </row>
    <row r="50" spans="3:49" x14ac:dyDescent="0.25">
      <c r="S50" s="30">
        <f xml:space="preserve"> SUMPRODUCT($L$13:$L$28,S$13:S$28)</f>
        <v>2359040</v>
      </c>
      <c r="T50" s="30">
        <f t="shared" ref="T50:AV50" si="32" xml:space="preserve"> SUMPRODUCT($L$13:$L$28,T$13:T$28)</f>
        <v>2504500</v>
      </c>
      <c r="U50" s="30">
        <f t="shared" si="32"/>
        <v>2157790</v>
      </c>
      <c r="V50" s="30">
        <f t="shared" si="32"/>
        <v>2183540</v>
      </c>
      <c r="W50" s="30">
        <f t="shared" si="32"/>
        <v>2504890</v>
      </c>
      <c r="X50" s="30">
        <f t="shared" si="32"/>
        <v>2187410</v>
      </c>
      <c r="Y50" s="30">
        <f t="shared" si="32"/>
        <v>1761190</v>
      </c>
      <c r="Z50" s="30">
        <f t="shared" si="32"/>
        <v>2276680</v>
      </c>
      <c r="AA50" s="30">
        <f t="shared" si="32"/>
        <v>2539240</v>
      </c>
      <c r="AB50" s="30">
        <f t="shared" si="32"/>
        <v>1312780</v>
      </c>
      <c r="AC50" s="30">
        <f t="shared" si="32"/>
        <v>2370000</v>
      </c>
      <c r="AD50" s="30">
        <f t="shared" si="32"/>
        <v>3052970</v>
      </c>
      <c r="AE50" s="30">
        <f t="shared" si="32"/>
        <v>1795720</v>
      </c>
      <c r="AF50" s="30">
        <f t="shared" si="32"/>
        <v>2016390</v>
      </c>
      <c r="AG50" s="30">
        <f t="shared" si="32"/>
        <v>2887080</v>
      </c>
      <c r="AH50" s="30">
        <f t="shared" si="32"/>
        <v>1729960</v>
      </c>
      <c r="AI50" s="30">
        <f t="shared" si="32"/>
        <v>2159810</v>
      </c>
      <c r="AJ50" s="30">
        <f t="shared" si="32"/>
        <v>2536500</v>
      </c>
      <c r="AK50" s="30">
        <f t="shared" si="32"/>
        <v>1797860</v>
      </c>
      <c r="AL50" s="30">
        <f t="shared" si="32"/>
        <v>1769410</v>
      </c>
      <c r="AM50" s="30">
        <f t="shared" si="32"/>
        <v>1917270</v>
      </c>
      <c r="AN50" s="30">
        <f t="shared" si="32"/>
        <v>1975910</v>
      </c>
      <c r="AO50" s="30">
        <f t="shared" si="32"/>
        <v>2005440</v>
      </c>
      <c r="AP50" s="30">
        <f t="shared" si="32"/>
        <v>1603500</v>
      </c>
      <c r="AQ50" s="30">
        <f t="shared" si="32"/>
        <v>1608610</v>
      </c>
      <c r="AR50" s="30">
        <f t="shared" si="32"/>
        <v>2139840</v>
      </c>
      <c r="AS50" s="30">
        <f t="shared" si="32"/>
        <v>2834240</v>
      </c>
      <c r="AT50" s="30">
        <f t="shared" si="32"/>
        <v>1771270</v>
      </c>
      <c r="AU50" s="30">
        <f t="shared" si="32"/>
        <v>1047400</v>
      </c>
      <c r="AV50" s="43">
        <f t="shared" si="32"/>
        <v>1799860</v>
      </c>
      <c r="AW50" s="45">
        <f t="shared" si="24"/>
        <v>2086870</v>
      </c>
    </row>
    <row r="51" spans="3:49" x14ac:dyDescent="0.25">
      <c r="S51" s="30">
        <f xml:space="preserve"> SUMPRODUCT($M$13:$M$28,S$13:S$28)</f>
        <v>-2206160</v>
      </c>
      <c r="T51" s="30">
        <f t="shared" ref="T51:AV51" si="33" xml:space="preserve"> SUMPRODUCT($M$13:$M$28,T$13:T$28)</f>
        <v>-1516700</v>
      </c>
      <c r="U51" s="30">
        <f t="shared" si="33"/>
        <v>-1672410</v>
      </c>
      <c r="V51" s="30">
        <f t="shared" si="33"/>
        <v>-1627860</v>
      </c>
      <c r="W51" s="30">
        <f t="shared" si="33"/>
        <v>-1701310</v>
      </c>
      <c r="X51" s="30">
        <f t="shared" si="33"/>
        <v>-2082390</v>
      </c>
      <c r="Y51" s="30">
        <f t="shared" si="33"/>
        <v>-1917810</v>
      </c>
      <c r="Z51" s="30">
        <f t="shared" si="33"/>
        <v>-1594320</v>
      </c>
      <c r="AA51" s="30">
        <f t="shared" si="33"/>
        <v>-1310960</v>
      </c>
      <c r="AB51" s="30">
        <f t="shared" si="33"/>
        <v>-1396020</v>
      </c>
      <c r="AC51" s="30">
        <f t="shared" si="33"/>
        <v>-2119800</v>
      </c>
      <c r="AD51" s="30">
        <f t="shared" si="33"/>
        <v>-2690430</v>
      </c>
      <c r="AE51" s="30">
        <f t="shared" si="33"/>
        <v>-1801680</v>
      </c>
      <c r="AF51" s="30">
        <f t="shared" si="33"/>
        <v>-1299610</v>
      </c>
      <c r="AG51" s="30">
        <f t="shared" si="33"/>
        <v>-1927120</v>
      </c>
      <c r="AH51" s="30">
        <f t="shared" si="33"/>
        <v>-2347440</v>
      </c>
      <c r="AI51" s="30">
        <f t="shared" si="33"/>
        <v>-1861790</v>
      </c>
      <c r="AJ51" s="30">
        <f t="shared" si="33"/>
        <v>-1646900</v>
      </c>
      <c r="AK51" s="30">
        <f t="shared" si="33"/>
        <v>-1860740</v>
      </c>
      <c r="AL51" s="30">
        <f t="shared" si="33"/>
        <v>-1460390</v>
      </c>
      <c r="AM51" s="30">
        <f t="shared" si="33"/>
        <v>-1630930</v>
      </c>
      <c r="AN51" s="30">
        <f t="shared" si="33"/>
        <v>-1569090</v>
      </c>
      <c r="AO51" s="30">
        <f t="shared" si="33"/>
        <v>-1948160</v>
      </c>
      <c r="AP51" s="30">
        <f t="shared" si="33"/>
        <v>-1451300</v>
      </c>
      <c r="AQ51" s="30">
        <f t="shared" si="33"/>
        <v>-1759790</v>
      </c>
      <c r="AR51" s="30">
        <f t="shared" si="33"/>
        <v>-1487760</v>
      </c>
      <c r="AS51" s="30">
        <f t="shared" si="33"/>
        <v>-2447560</v>
      </c>
      <c r="AT51" s="30">
        <f t="shared" si="33"/>
        <v>-1270730</v>
      </c>
      <c r="AU51" s="30">
        <f t="shared" si="33"/>
        <v>-1251400</v>
      </c>
      <c r="AV51" s="43">
        <f t="shared" si="33"/>
        <v>-1955540</v>
      </c>
      <c r="AW51" s="45">
        <f t="shared" si="24"/>
        <v>-1760470</v>
      </c>
    </row>
    <row r="52" spans="3:49" x14ac:dyDescent="0.25">
      <c r="S52" s="30">
        <f xml:space="preserve"> SUMPRODUCT($N$13:$N$28,S$13:S$28)</f>
        <v>17075240</v>
      </c>
      <c r="T52" s="30">
        <f t="shared" ref="T52:AV52" si="34" xml:space="preserve"> SUMPRODUCT($N$13:$N$28,T$13:T$28)</f>
        <v>17307600</v>
      </c>
      <c r="U52" s="30">
        <f t="shared" si="34"/>
        <v>17958790</v>
      </c>
      <c r="V52" s="30">
        <f t="shared" si="34"/>
        <v>18140480</v>
      </c>
      <c r="W52" s="30">
        <f t="shared" si="34"/>
        <v>18264950</v>
      </c>
      <c r="X52" s="30">
        <f t="shared" si="34"/>
        <v>16901090</v>
      </c>
      <c r="Y52" s="30">
        <f t="shared" si="34"/>
        <v>17953050</v>
      </c>
      <c r="Z52" s="30">
        <f t="shared" si="34"/>
        <v>18090640</v>
      </c>
      <c r="AA52" s="30">
        <f t="shared" si="34"/>
        <v>17908720</v>
      </c>
      <c r="AB52" s="30">
        <f t="shared" si="34"/>
        <v>18111860</v>
      </c>
      <c r="AC52" s="30">
        <f t="shared" si="34"/>
        <v>17815900</v>
      </c>
      <c r="AD52" s="30">
        <f t="shared" si="34"/>
        <v>17014210</v>
      </c>
      <c r="AE52" s="30">
        <f t="shared" si="34"/>
        <v>17659800</v>
      </c>
      <c r="AF52" s="30">
        <f t="shared" si="34"/>
        <v>17972050</v>
      </c>
      <c r="AG52" s="30">
        <f t="shared" si="34"/>
        <v>17705520</v>
      </c>
      <c r="AH52" s="30">
        <f t="shared" si="34"/>
        <v>17699280</v>
      </c>
      <c r="AI52" s="30">
        <f t="shared" si="34"/>
        <v>18135590</v>
      </c>
      <c r="AJ52" s="30">
        <f t="shared" si="34"/>
        <v>17376900</v>
      </c>
      <c r="AK52" s="30">
        <f t="shared" si="34"/>
        <v>17437140</v>
      </c>
      <c r="AL52" s="30">
        <f t="shared" si="34"/>
        <v>17923930</v>
      </c>
      <c r="AM52" s="30">
        <f t="shared" si="34"/>
        <v>17801650</v>
      </c>
      <c r="AN52" s="30">
        <f t="shared" si="34"/>
        <v>17932650</v>
      </c>
      <c r="AO52" s="30">
        <f t="shared" si="34"/>
        <v>17829480</v>
      </c>
      <c r="AP52" s="30">
        <f t="shared" si="34"/>
        <v>17830980</v>
      </c>
      <c r="AQ52" s="30">
        <f t="shared" si="34"/>
        <v>17533890</v>
      </c>
      <c r="AR52" s="30">
        <f t="shared" si="34"/>
        <v>17574340</v>
      </c>
      <c r="AS52" s="30">
        <f t="shared" si="34"/>
        <v>17231980</v>
      </c>
      <c r="AT52" s="30">
        <f t="shared" si="34"/>
        <v>18208050</v>
      </c>
      <c r="AU52" s="30">
        <f t="shared" si="34"/>
        <v>17951260</v>
      </c>
      <c r="AV52" s="43">
        <f t="shared" si="34"/>
        <v>18164980</v>
      </c>
      <c r="AW52" s="45">
        <f t="shared" si="24"/>
        <v>17750400</v>
      </c>
    </row>
    <row r="53" spans="3:49" x14ac:dyDescent="0.25">
      <c r="S53" s="30">
        <f xml:space="preserve"> SUMPRODUCT($O$13:$O$28,S$13:S$28)</f>
        <v>-3090960</v>
      </c>
      <c r="T53" s="30">
        <f t="shared" ref="T53:AV53" si="35" xml:space="preserve"> SUMPRODUCT($O$13:$O$28,T$13:T$28)</f>
        <v>-1695500</v>
      </c>
      <c r="U53" s="30">
        <f t="shared" si="35"/>
        <v>-2474210</v>
      </c>
      <c r="V53" s="30">
        <f t="shared" si="35"/>
        <v>-2484460</v>
      </c>
      <c r="W53" s="30">
        <f t="shared" si="35"/>
        <v>-2655110</v>
      </c>
      <c r="X53" s="30">
        <f t="shared" si="35"/>
        <v>-3050590</v>
      </c>
      <c r="Y53" s="30">
        <f t="shared" si="35"/>
        <v>-2820810</v>
      </c>
      <c r="Z53" s="30">
        <f t="shared" si="35"/>
        <v>-2531320</v>
      </c>
      <c r="AA53" s="30">
        <f t="shared" si="35"/>
        <v>-1768760</v>
      </c>
      <c r="AB53" s="30">
        <f t="shared" si="35"/>
        <v>-1809220</v>
      </c>
      <c r="AC53" s="30">
        <f t="shared" si="35"/>
        <v>-3160000</v>
      </c>
      <c r="AD53" s="30">
        <f t="shared" si="35"/>
        <v>-3595030</v>
      </c>
      <c r="AE53" s="30">
        <f t="shared" si="35"/>
        <v>-2364280</v>
      </c>
      <c r="AF53" s="30">
        <f t="shared" si="35"/>
        <v>-1703610</v>
      </c>
      <c r="AG53" s="30">
        <f t="shared" si="35"/>
        <v>-2486920</v>
      </c>
      <c r="AH53" s="30">
        <f t="shared" si="35"/>
        <v>-2970040</v>
      </c>
      <c r="AI53" s="30">
        <f t="shared" si="35"/>
        <v>-2788190</v>
      </c>
      <c r="AJ53" s="30">
        <f t="shared" si="35"/>
        <v>-2453500</v>
      </c>
      <c r="AK53" s="30">
        <f t="shared" si="35"/>
        <v>-2334140</v>
      </c>
      <c r="AL53" s="30">
        <f t="shared" si="35"/>
        <v>-1838590</v>
      </c>
      <c r="AM53" s="30">
        <f t="shared" si="35"/>
        <v>-2356730</v>
      </c>
      <c r="AN53" s="30">
        <f t="shared" si="35"/>
        <v>-2374090</v>
      </c>
      <c r="AO53" s="30">
        <f t="shared" si="35"/>
        <v>-2570560</v>
      </c>
      <c r="AP53" s="30">
        <f t="shared" si="35"/>
        <v>-2308500</v>
      </c>
      <c r="AQ53" s="30">
        <f t="shared" si="35"/>
        <v>-2617390</v>
      </c>
      <c r="AR53" s="30">
        <f t="shared" si="35"/>
        <v>-1938160</v>
      </c>
      <c r="AS53" s="30">
        <f t="shared" si="35"/>
        <v>-3187760</v>
      </c>
      <c r="AT53" s="30">
        <f t="shared" si="35"/>
        <v>-1456730</v>
      </c>
      <c r="AU53" s="30">
        <f t="shared" si="35"/>
        <v>-1288600</v>
      </c>
      <c r="AV53" s="43">
        <f t="shared" si="35"/>
        <v>-2572140</v>
      </c>
      <c r="AW53" s="45">
        <f t="shared" si="24"/>
        <v>-2424863.3333333335</v>
      </c>
    </row>
    <row r="54" spans="3:49" x14ac:dyDescent="0.25">
      <c r="S54" s="30">
        <f xml:space="preserve"> SUMPRODUCT($P$13:$P$28,S$13:S$28)</f>
        <v>1623840</v>
      </c>
      <c r="T54" s="30">
        <f t="shared" ref="T54:AV54" si="36" xml:space="preserve"> SUMPRODUCT($P$13:$P$28,T$13:T$28)</f>
        <v>1843300</v>
      </c>
      <c r="U54" s="30">
        <f t="shared" si="36"/>
        <v>1615590</v>
      </c>
      <c r="V54" s="30">
        <f t="shared" si="36"/>
        <v>1504140</v>
      </c>
      <c r="W54" s="30">
        <f t="shared" si="36"/>
        <v>1618690</v>
      </c>
      <c r="X54" s="30">
        <f t="shared" si="36"/>
        <v>1519610</v>
      </c>
      <c r="Y54" s="30">
        <f t="shared" si="36"/>
        <v>1260190</v>
      </c>
      <c r="Z54" s="30">
        <f t="shared" si="36"/>
        <v>1397680</v>
      </c>
      <c r="AA54" s="30">
        <f t="shared" si="36"/>
        <v>1781040</v>
      </c>
      <c r="AB54" s="30">
        <f t="shared" si="36"/>
        <v>1081980</v>
      </c>
      <c r="AC54" s="30">
        <f t="shared" si="36"/>
        <v>1790200</v>
      </c>
      <c r="AD54" s="30">
        <f t="shared" si="36"/>
        <v>2301570</v>
      </c>
      <c r="AE54" s="30">
        <f t="shared" si="36"/>
        <v>1358320</v>
      </c>
      <c r="AF54" s="30">
        <f t="shared" si="36"/>
        <v>1420390</v>
      </c>
      <c r="AG54" s="30">
        <f t="shared" si="36"/>
        <v>2138880</v>
      </c>
      <c r="AH54" s="30">
        <f t="shared" si="36"/>
        <v>1552560</v>
      </c>
      <c r="AI54" s="30">
        <f t="shared" si="36"/>
        <v>1510210</v>
      </c>
      <c r="AJ54" s="30">
        <f t="shared" si="36"/>
        <v>1763100</v>
      </c>
      <c r="AK54" s="30">
        <f t="shared" si="36"/>
        <v>1327260</v>
      </c>
      <c r="AL54" s="30">
        <f t="shared" si="36"/>
        <v>1411610</v>
      </c>
      <c r="AM54" s="30">
        <f t="shared" si="36"/>
        <v>1255070</v>
      </c>
      <c r="AN54" s="30">
        <f t="shared" si="36"/>
        <v>1280910</v>
      </c>
      <c r="AO54" s="30">
        <f t="shared" si="36"/>
        <v>1435840</v>
      </c>
      <c r="AP54" s="30">
        <f t="shared" si="36"/>
        <v>996700</v>
      </c>
      <c r="AQ54" s="30">
        <f t="shared" si="36"/>
        <v>1254210</v>
      </c>
      <c r="AR54" s="30">
        <f t="shared" si="36"/>
        <v>1594240</v>
      </c>
      <c r="AS54" s="30">
        <f t="shared" si="36"/>
        <v>1810440</v>
      </c>
      <c r="AT54" s="30">
        <f t="shared" si="36"/>
        <v>1301270</v>
      </c>
      <c r="AU54" s="30">
        <f t="shared" si="36"/>
        <v>1012600</v>
      </c>
      <c r="AV54" s="43">
        <f t="shared" si="36"/>
        <v>1432460</v>
      </c>
      <c r="AW54" s="45">
        <f t="shared" si="24"/>
        <v>1506463.3333333333</v>
      </c>
    </row>
    <row r="55" spans="3:49" x14ac:dyDescent="0.25">
      <c r="S55" s="30">
        <f xml:space="preserve"> SUMPRODUCT($Q$13:$Q$28,S$13:S$28)</f>
        <v>2242360</v>
      </c>
      <c r="T55" s="30">
        <f t="shared" ref="T55:AV55" si="37" xml:space="preserve"> SUMPRODUCT($Q$13:$Q$28,T$13:T$28)</f>
        <v>2155900</v>
      </c>
      <c r="U55" s="30">
        <f t="shared" si="37"/>
        <v>1834810</v>
      </c>
      <c r="V55" s="30">
        <f t="shared" si="37"/>
        <v>1625860</v>
      </c>
      <c r="W55" s="30">
        <f t="shared" si="37"/>
        <v>1574510</v>
      </c>
      <c r="X55" s="30">
        <f t="shared" si="37"/>
        <v>1943590</v>
      </c>
      <c r="Y55" s="30">
        <f t="shared" si="37"/>
        <v>1436210</v>
      </c>
      <c r="Z55" s="30">
        <f t="shared" si="37"/>
        <v>1700920</v>
      </c>
      <c r="AA55" s="30">
        <f t="shared" si="37"/>
        <v>2051960</v>
      </c>
      <c r="AB55" s="30">
        <f t="shared" si="37"/>
        <v>1130220</v>
      </c>
      <c r="AC55" s="30">
        <f t="shared" si="37"/>
        <v>2082600</v>
      </c>
      <c r="AD55" s="30">
        <f t="shared" si="37"/>
        <v>2517830</v>
      </c>
      <c r="AE55" s="30">
        <f t="shared" si="37"/>
        <v>1406280</v>
      </c>
      <c r="AF55" s="30">
        <f t="shared" si="37"/>
        <v>1467210</v>
      </c>
      <c r="AG55" s="30">
        <f t="shared" si="37"/>
        <v>2170920</v>
      </c>
      <c r="AH55" s="30">
        <f t="shared" si="37"/>
        <v>1683240</v>
      </c>
      <c r="AI55" s="30">
        <f t="shared" si="37"/>
        <v>1685390</v>
      </c>
      <c r="AJ55" s="30">
        <f t="shared" si="37"/>
        <v>1866500</v>
      </c>
      <c r="AK55" s="30">
        <f t="shared" si="37"/>
        <v>1485740</v>
      </c>
      <c r="AL55" s="30">
        <f t="shared" si="37"/>
        <v>1385590</v>
      </c>
      <c r="AM55" s="30">
        <f t="shared" si="37"/>
        <v>1725130</v>
      </c>
      <c r="AN55" s="30">
        <f t="shared" si="37"/>
        <v>1582690</v>
      </c>
      <c r="AO55" s="30">
        <f t="shared" si="37"/>
        <v>1646160</v>
      </c>
      <c r="AP55" s="30">
        <f t="shared" si="37"/>
        <v>1192300</v>
      </c>
      <c r="AQ55" s="30">
        <f t="shared" si="37"/>
        <v>1390190</v>
      </c>
      <c r="AR55" s="30">
        <f t="shared" si="37"/>
        <v>1491360</v>
      </c>
      <c r="AS55" s="30">
        <f t="shared" si="37"/>
        <v>2341960</v>
      </c>
      <c r="AT55" s="30">
        <f t="shared" si="37"/>
        <v>1520730</v>
      </c>
      <c r="AU55" s="30">
        <f t="shared" si="37"/>
        <v>1148400</v>
      </c>
      <c r="AV55" s="43">
        <f t="shared" si="37"/>
        <v>1820740</v>
      </c>
      <c r="AW55" s="45">
        <f t="shared" si="24"/>
        <v>1710243.3333333333</v>
      </c>
    </row>
    <row r="56" spans="3:49" x14ac:dyDescent="0.25">
      <c r="S56" s="30">
        <f xml:space="preserve"> SUMPRODUCT($R$13:$R$28,S$13:S$28)</f>
        <v>-2747640</v>
      </c>
      <c r="T56" s="30">
        <f t="shared" ref="T56:AV56" si="38" xml:space="preserve"> SUMPRODUCT($R$13:$R$28,T$13:T$28)</f>
        <v>-1844100</v>
      </c>
      <c r="U56" s="30">
        <f t="shared" si="38"/>
        <v>-2053190</v>
      </c>
      <c r="V56" s="30">
        <f t="shared" si="38"/>
        <v>-1906140</v>
      </c>
      <c r="W56" s="30">
        <f t="shared" si="38"/>
        <v>-1785490</v>
      </c>
      <c r="X56" s="30">
        <f t="shared" si="38"/>
        <v>-2458410</v>
      </c>
      <c r="Y56" s="30">
        <f t="shared" si="38"/>
        <v>-2101790</v>
      </c>
      <c r="Z56" s="30">
        <f t="shared" si="38"/>
        <v>-1891080</v>
      </c>
      <c r="AA56" s="30">
        <f t="shared" si="38"/>
        <v>-1720040</v>
      </c>
      <c r="AB56" s="30">
        <f t="shared" si="38"/>
        <v>-1507780</v>
      </c>
      <c r="AC56" s="30">
        <f t="shared" si="38"/>
        <v>-2547400</v>
      </c>
      <c r="AD56" s="30">
        <f t="shared" si="38"/>
        <v>-2994170</v>
      </c>
      <c r="AE56" s="30">
        <f t="shared" si="38"/>
        <v>-1833720</v>
      </c>
      <c r="AF56" s="30">
        <f t="shared" si="38"/>
        <v>-1372790</v>
      </c>
      <c r="AG56" s="30">
        <f t="shared" si="38"/>
        <v>-2175080</v>
      </c>
      <c r="AH56" s="30">
        <f t="shared" si="38"/>
        <v>-2456760</v>
      </c>
      <c r="AI56" s="30">
        <f t="shared" si="38"/>
        <v>-2086610</v>
      </c>
      <c r="AJ56" s="30">
        <f t="shared" si="38"/>
        <v>-2023500</v>
      </c>
      <c r="AK56" s="30">
        <f t="shared" si="38"/>
        <v>-1902260</v>
      </c>
      <c r="AL56" s="30">
        <f t="shared" si="38"/>
        <v>-1446410</v>
      </c>
      <c r="AM56" s="30">
        <f t="shared" si="38"/>
        <v>-2000870</v>
      </c>
      <c r="AN56" s="30">
        <f t="shared" si="38"/>
        <v>-1907310</v>
      </c>
      <c r="AO56" s="30">
        <f t="shared" si="38"/>
        <v>-2017840</v>
      </c>
      <c r="AP56" s="30">
        <f t="shared" si="38"/>
        <v>-1655700</v>
      </c>
      <c r="AQ56" s="30">
        <f t="shared" si="38"/>
        <v>-1983810</v>
      </c>
      <c r="AR56" s="30">
        <f t="shared" si="38"/>
        <v>-1550640</v>
      </c>
      <c r="AS56" s="30">
        <f t="shared" si="38"/>
        <v>-2716040</v>
      </c>
      <c r="AT56" s="30">
        <f t="shared" si="38"/>
        <v>-1411270</v>
      </c>
      <c r="AU56" s="30">
        <f t="shared" si="38"/>
        <v>-1355600</v>
      </c>
      <c r="AV56" s="43">
        <f t="shared" si="38"/>
        <v>-2327260</v>
      </c>
      <c r="AW56" s="45">
        <f t="shared" si="24"/>
        <v>-1992690</v>
      </c>
    </row>
    <row r="57" spans="3:49" ht="21" x14ac:dyDescent="0.35">
      <c r="C57" s="42" t="s">
        <v>101</v>
      </c>
    </row>
    <row r="60" spans="3:49" x14ac:dyDescent="0.25">
      <c r="C60" s="32" t="s">
        <v>94</v>
      </c>
      <c r="D60" s="32" t="s">
        <v>95</v>
      </c>
      <c r="E60" s="32" t="s">
        <v>96</v>
      </c>
      <c r="F60" s="32" t="s">
        <v>97</v>
      </c>
      <c r="G60" s="32" t="s">
        <v>98</v>
      </c>
    </row>
    <row r="61" spans="3:49" x14ac:dyDescent="0.25">
      <c r="C61" s="30" cm="1">
        <f t="array" ref="C61:C540" xml:space="preserve"> _xlfn._xlws.SORT(_xlfn.TOCOL(AX13:CA28))</f>
        <v>-778333.33333333395</v>
      </c>
      <c r="D61" s="30">
        <f t="shared" ref="D61:D124" si="39" xml:space="preserve"> _xlfn.RANK.AVG(C61,C$61:C$540,1)</f>
        <v>1</v>
      </c>
      <c r="E61" s="30">
        <f t="shared" ref="E61:E124" si="40" xml:space="preserve"> (D61 - 0.5) / COUNT($C$61:$C$540)</f>
        <v>1.0416666666666667E-3</v>
      </c>
      <c r="F61" s="30">
        <f t="shared" ref="F61:F124" si="41">_xlfn.NORM.S.INV(E61)</f>
        <v>-3.0780880728421764</v>
      </c>
      <c r="G61" s="30">
        <f t="shared" ref="G61:G124" si="42" xml:space="preserve"> STANDARDIZE(C61,AVERAGE($C$61:$C$540),STDEV($C$61:$C$540))</f>
        <v>-7.1765807654478113</v>
      </c>
    </row>
    <row r="62" spans="3:49" x14ac:dyDescent="0.25">
      <c r="C62" s="30">
        <v>-558333.33333333395</v>
      </c>
      <c r="D62" s="30">
        <f t="shared" si="39"/>
        <v>2</v>
      </c>
      <c r="E62" s="30">
        <f t="shared" si="40"/>
        <v>3.1250000000000002E-3</v>
      </c>
      <c r="F62" s="30">
        <f t="shared" si="41"/>
        <v>-2.7343687865331816</v>
      </c>
      <c r="G62" s="30">
        <f t="shared" si="42"/>
        <v>-5.1480825619379385</v>
      </c>
    </row>
    <row r="63" spans="3:49" x14ac:dyDescent="0.25">
      <c r="C63" s="30">
        <v>-548333.33333333395</v>
      </c>
      <c r="D63" s="30">
        <f t="shared" si="39"/>
        <v>3</v>
      </c>
      <c r="E63" s="30">
        <f t="shared" si="40"/>
        <v>5.208333333333333E-3</v>
      </c>
      <c r="F63" s="30">
        <f t="shared" si="41"/>
        <v>-2.5616819349340227</v>
      </c>
      <c r="G63" s="30">
        <f t="shared" si="42"/>
        <v>-5.0558780981420357</v>
      </c>
    </row>
    <row r="64" spans="3:49" x14ac:dyDescent="0.25">
      <c r="C64" s="30">
        <v>-498333.33333333395</v>
      </c>
      <c r="D64" s="30">
        <f t="shared" si="39"/>
        <v>4</v>
      </c>
      <c r="E64" s="30">
        <f t="shared" si="40"/>
        <v>7.2916666666666668E-3</v>
      </c>
      <c r="F64" s="30">
        <f t="shared" si="41"/>
        <v>-2.4425642546059603</v>
      </c>
      <c r="G64" s="30">
        <f t="shared" si="42"/>
        <v>-4.5948557791625193</v>
      </c>
    </row>
    <row r="65" spans="3:7" x14ac:dyDescent="0.25">
      <c r="C65" s="30">
        <v>-352000</v>
      </c>
      <c r="D65" s="30">
        <f t="shared" si="39"/>
        <v>5</v>
      </c>
      <c r="E65" s="30">
        <f t="shared" si="40"/>
        <v>9.3749999999999997E-3</v>
      </c>
      <c r="F65" s="30">
        <f t="shared" si="41"/>
        <v>-2.3504644231090781</v>
      </c>
      <c r="G65" s="30">
        <f t="shared" si="42"/>
        <v>-3.2455971256157947</v>
      </c>
    </row>
    <row r="66" spans="3:7" x14ac:dyDescent="0.25">
      <c r="C66" s="30">
        <v>-308333.33333333395</v>
      </c>
      <c r="D66" s="30">
        <f t="shared" si="39"/>
        <v>6</v>
      </c>
      <c r="E66" s="30">
        <f t="shared" si="40"/>
        <v>1.1458333333333333E-2</v>
      </c>
      <c r="F66" s="30">
        <f t="shared" si="41"/>
        <v>-2.2748210546233101</v>
      </c>
      <c r="G66" s="30">
        <f t="shared" si="42"/>
        <v>-2.842970967040356</v>
      </c>
    </row>
    <row r="67" spans="3:7" x14ac:dyDescent="0.25">
      <c r="C67" s="30">
        <v>-293666.66666666651</v>
      </c>
      <c r="D67" s="30">
        <f t="shared" si="39"/>
        <v>7</v>
      </c>
      <c r="E67" s="30">
        <f t="shared" si="40"/>
        <v>1.3541666666666667E-2</v>
      </c>
      <c r="F67" s="30">
        <f t="shared" si="41"/>
        <v>-2.210314639182922</v>
      </c>
      <c r="G67" s="30">
        <f t="shared" si="42"/>
        <v>-2.7077377534730238</v>
      </c>
    </row>
    <row r="68" spans="3:7" x14ac:dyDescent="0.25">
      <c r="C68" s="30">
        <v>-255333.33333333349</v>
      </c>
      <c r="D68" s="30">
        <f t="shared" si="39"/>
        <v>8</v>
      </c>
      <c r="E68" s="30">
        <f t="shared" si="40"/>
        <v>1.5625E-2</v>
      </c>
      <c r="F68" s="30">
        <f t="shared" si="41"/>
        <v>-2.1538746940614555</v>
      </c>
      <c r="G68" s="30">
        <f t="shared" si="42"/>
        <v>-2.3542873089220642</v>
      </c>
    </row>
    <row r="69" spans="3:7" x14ac:dyDescent="0.25">
      <c r="C69" s="30">
        <v>-252000</v>
      </c>
      <c r="D69" s="30">
        <f t="shared" si="39"/>
        <v>9</v>
      </c>
      <c r="E69" s="30">
        <f t="shared" si="40"/>
        <v>1.7708333333333333E-2</v>
      </c>
      <c r="F69" s="30">
        <f t="shared" si="41"/>
        <v>-2.1035620570740292</v>
      </c>
      <c r="G69" s="30">
        <f t="shared" si="42"/>
        <v>-2.3235524876567615</v>
      </c>
    </row>
    <row r="70" spans="3:7" x14ac:dyDescent="0.25">
      <c r="C70" s="30">
        <v>-247666.66666666651</v>
      </c>
      <c r="D70" s="30">
        <f t="shared" si="39"/>
        <v>10</v>
      </c>
      <c r="E70" s="30">
        <f t="shared" si="40"/>
        <v>1.9791666666666666E-2</v>
      </c>
      <c r="F70" s="30">
        <f t="shared" si="41"/>
        <v>-2.0580708438900288</v>
      </c>
      <c r="G70" s="30">
        <f t="shared" si="42"/>
        <v>-2.2835972200118686</v>
      </c>
    </row>
    <row r="71" spans="3:7" x14ac:dyDescent="0.25">
      <c r="C71" s="30">
        <v>-242000</v>
      </c>
      <c r="D71" s="30">
        <f t="shared" si="39"/>
        <v>11</v>
      </c>
      <c r="E71" s="30">
        <f t="shared" si="40"/>
        <v>2.1874999999999999E-2</v>
      </c>
      <c r="F71" s="30">
        <f t="shared" si="41"/>
        <v>-2.0164781574285424</v>
      </c>
      <c r="G71" s="30">
        <f t="shared" si="42"/>
        <v>-2.2313480238608583</v>
      </c>
    </row>
    <row r="72" spans="3:7" x14ac:dyDescent="0.25">
      <c r="C72" s="30">
        <v>-232666.66666666651</v>
      </c>
      <c r="D72" s="30">
        <f t="shared" si="39"/>
        <v>12</v>
      </c>
      <c r="E72" s="30">
        <f t="shared" si="40"/>
        <v>2.3958333333333335E-2</v>
      </c>
      <c r="F72" s="30">
        <f t="shared" si="41"/>
        <v>-1.9781067375162988</v>
      </c>
      <c r="G72" s="30">
        <f t="shared" si="42"/>
        <v>-2.1452905243180136</v>
      </c>
    </row>
    <row r="73" spans="3:7" x14ac:dyDescent="0.25">
      <c r="C73" s="30">
        <v>-218333.33333333395</v>
      </c>
      <c r="D73" s="30">
        <f t="shared" si="39"/>
        <v>13</v>
      </c>
      <c r="E73" s="30">
        <f t="shared" si="40"/>
        <v>2.6041666666666668E-2</v>
      </c>
      <c r="F73" s="30">
        <f t="shared" si="41"/>
        <v>-1.942444328423899</v>
      </c>
      <c r="G73" s="30">
        <f t="shared" si="42"/>
        <v>-2.013130792877226</v>
      </c>
    </row>
    <row r="74" spans="3:7" x14ac:dyDescent="0.25">
      <c r="C74" s="30">
        <v>-212666.66666666651</v>
      </c>
      <c r="D74" s="30">
        <f t="shared" si="39"/>
        <v>14</v>
      </c>
      <c r="E74" s="30">
        <f t="shared" si="40"/>
        <v>2.8125000000000001E-2</v>
      </c>
      <c r="F74" s="30">
        <f t="shared" si="41"/>
        <v>-1.9090937412019766</v>
      </c>
      <c r="G74" s="30">
        <f t="shared" si="42"/>
        <v>-1.960881596726207</v>
      </c>
    </row>
    <row r="75" spans="3:7" x14ac:dyDescent="0.25">
      <c r="C75" s="30">
        <v>-212000</v>
      </c>
      <c r="D75" s="30">
        <f t="shared" si="39"/>
        <v>15</v>
      </c>
      <c r="E75" s="30">
        <f t="shared" si="40"/>
        <v>3.0208333333333334E-2</v>
      </c>
      <c r="F75" s="30">
        <f t="shared" si="41"/>
        <v>-1.8777405492435617</v>
      </c>
      <c r="G75" s="30">
        <f t="shared" si="42"/>
        <v>-1.9547346324731483</v>
      </c>
    </row>
    <row r="76" spans="3:7" x14ac:dyDescent="0.25">
      <c r="C76" s="30">
        <v>-208333.33333333395</v>
      </c>
      <c r="D76" s="30">
        <f t="shared" si="39"/>
        <v>16</v>
      </c>
      <c r="E76" s="30">
        <f t="shared" si="40"/>
        <v>3.229166666666667E-2</v>
      </c>
      <c r="F76" s="30">
        <f t="shared" si="41"/>
        <v>-1.8481314207079738</v>
      </c>
      <c r="G76" s="30">
        <f t="shared" si="42"/>
        <v>-1.9209263290813228</v>
      </c>
    </row>
    <row r="77" spans="3:7" x14ac:dyDescent="0.25">
      <c r="C77" s="30">
        <v>-202000</v>
      </c>
      <c r="D77" s="30">
        <f t="shared" si="39"/>
        <v>17</v>
      </c>
      <c r="E77" s="30">
        <f t="shared" si="40"/>
        <v>3.4375000000000003E-2</v>
      </c>
      <c r="F77" s="30">
        <f t="shared" si="41"/>
        <v>-1.8200591344181229</v>
      </c>
      <c r="G77" s="30">
        <f t="shared" si="42"/>
        <v>-1.8625301686772449</v>
      </c>
    </row>
    <row r="78" spans="3:7" x14ac:dyDescent="0.25">
      <c r="C78" s="30">
        <v>-193666.66666666651</v>
      </c>
      <c r="D78" s="30">
        <f t="shared" si="39"/>
        <v>18</v>
      </c>
      <c r="E78" s="30">
        <f t="shared" si="40"/>
        <v>3.6458333333333336E-2</v>
      </c>
      <c r="F78" s="30">
        <f t="shared" si="41"/>
        <v>-1.7933519429410234</v>
      </c>
      <c r="G78" s="30">
        <f t="shared" si="42"/>
        <v>-1.7856931155139906</v>
      </c>
    </row>
    <row r="79" spans="3:7" x14ac:dyDescent="0.25">
      <c r="C79" s="30">
        <v>-187666.66666666791</v>
      </c>
      <c r="D79" s="30">
        <f t="shared" si="39"/>
        <v>19</v>
      </c>
      <c r="E79" s="30">
        <f t="shared" si="40"/>
        <v>3.8541666666666669E-2</v>
      </c>
      <c r="F79" s="30">
        <f t="shared" si="41"/>
        <v>-1.7678658485252159</v>
      </c>
      <c r="G79" s="30">
        <f t="shared" si="42"/>
        <v>-1.7303704372364614</v>
      </c>
    </row>
    <row r="80" spans="3:7" x14ac:dyDescent="0.25">
      <c r="C80" s="30">
        <v>-182000</v>
      </c>
      <c r="D80" s="30">
        <f t="shared" si="39"/>
        <v>20</v>
      </c>
      <c r="E80" s="30">
        <f t="shared" si="40"/>
        <v>4.0625000000000001E-2</v>
      </c>
      <c r="F80" s="30">
        <f t="shared" si="41"/>
        <v>-1.7434788818772844</v>
      </c>
      <c r="G80" s="30">
        <f t="shared" si="42"/>
        <v>-1.6781212410854383</v>
      </c>
    </row>
    <row r="81" spans="3:7" x14ac:dyDescent="0.25">
      <c r="C81" s="30">
        <v>-178333.33333333395</v>
      </c>
      <c r="D81" s="30">
        <f t="shared" si="39"/>
        <v>21</v>
      </c>
      <c r="E81" s="30">
        <f t="shared" si="40"/>
        <v>4.2708333333333334E-2</v>
      </c>
      <c r="F81" s="30">
        <f t="shared" si="41"/>
        <v>-1.7200867896239711</v>
      </c>
      <c r="G81" s="30">
        <f t="shared" si="42"/>
        <v>-1.6443129376936128</v>
      </c>
    </row>
    <row r="82" spans="3:7" x14ac:dyDescent="0.25">
      <c r="C82" s="30">
        <v>-173333.33333333349</v>
      </c>
      <c r="D82" s="30">
        <f t="shared" si="39"/>
        <v>22</v>
      </c>
      <c r="E82" s="30">
        <f t="shared" si="40"/>
        <v>4.4791666666666667E-2</v>
      </c>
      <c r="F82" s="30">
        <f t="shared" si="41"/>
        <v>-1.697599732630223</v>
      </c>
      <c r="G82" s="30">
        <f t="shared" si="42"/>
        <v>-1.5982107057956567</v>
      </c>
    </row>
    <row r="83" spans="3:7" x14ac:dyDescent="0.25">
      <c r="C83" s="30">
        <v>-172333.33333333349</v>
      </c>
      <c r="D83" s="30">
        <f t="shared" si="39"/>
        <v>23</v>
      </c>
      <c r="E83" s="30">
        <f t="shared" si="40"/>
        <v>4.6875E-2</v>
      </c>
      <c r="F83" s="30">
        <f t="shared" si="41"/>
        <v>-1.6759397227734436</v>
      </c>
      <c r="G83" s="30">
        <f t="shared" si="42"/>
        <v>-1.5889902594160665</v>
      </c>
    </row>
    <row r="84" spans="3:7" x14ac:dyDescent="0.25">
      <c r="C84" s="30">
        <v>-172000</v>
      </c>
      <c r="D84" s="30">
        <f t="shared" si="39"/>
        <v>24.5</v>
      </c>
      <c r="E84" s="30">
        <f t="shared" si="40"/>
        <v>0.05</v>
      </c>
      <c r="F84" s="30">
        <f t="shared" si="41"/>
        <v>-1.6448536269514726</v>
      </c>
      <c r="G84" s="30">
        <f t="shared" si="42"/>
        <v>-1.5859167772895348</v>
      </c>
    </row>
    <row r="85" spans="3:7" x14ac:dyDescent="0.25">
      <c r="C85" s="30">
        <v>-172000</v>
      </c>
      <c r="D85" s="30">
        <f t="shared" si="39"/>
        <v>24.5</v>
      </c>
      <c r="E85" s="30">
        <f t="shared" si="40"/>
        <v>0.05</v>
      </c>
      <c r="F85" s="30">
        <f t="shared" si="41"/>
        <v>-1.6448536269514726</v>
      </c>
      <c r="G85" s="30">
        <f t="shared" si="42"/>
        <v>-1.5859167772895348</v>
      </c>
    </row>
    <row r="86" spans="3:7" x14ac:dyDescent="0.25">
      <c r="C86" s="30">
        <v>-168333.33333333395</v>
      </c>
      <c r="D86" s="30">
        <f t="shared" si="39"/>
        <v>26</v>
      </c>
      <c r="E86" s="30">
        <f t="shared" si="40"/>
        <v>5.3124999999999999E-2</v>
      </c>
      <c r="F86" s="30">
        <f t="shared" si="41"/>
        <v>-1.6152803361558108</v>
      </c>
      <c r="G86" s="30">
        <f t="shared" si="42"/>
        <v>-1.5521084738977093</v>
      </c>
    </row>
    <row r="87" spans="3:7" x14ac:dyDescent="0.25">
      <c r="C87" s="30">
        <v>-162000</v>
      </c>
      <c r="D87" s="30">
        <f t="shared" si="39"/>
        <v>27</v>
      </c>
      <c r="E87" s="30">
        <f t="shared" si="40"/>
        <v>5.5208333333333331E-2</v>
      </c>
      <c r="F87" s="30">
        <f t="shared" si="41"/>
        <v>-1.5963231385388812</v>
      </c>
      <c r="G87" s="30">
        <f t="shared" si="42"/>
        <v>-1.4937123134936316</v>
      </c>
    </row>
    <row r="88" spans="3:7" x14ac:dyDescent="0.25">
      <c r="C88" s="30">
        <v>-152333.33333333349</v>
      </c>
      <c r="D88" s="30">
        <f t="shared" si="39"/>
        <v>28</v>
      </c>
      <c r="E88" s="30">
        <f t="shared" si="40"/>
        <v>5.7291666666666664E-2</v>
      </c>
      <c r="F88" s="30">
        <f t="shared" si="41"/>
        <v>-1.5779228566327843</v>
      </c>
      <c r="G88" s="30">
        <f t="shared" si="42"/>
        <v>-1.4045813318242597</v>
      </c>
    </row>
    <row r="89" spans="3:7" x14ac:dyDescent="0.25">
      <c r="C89" s="30">
        <v>-151133.33333333302</v>
      </c>
      <c r="D89" s="30">
        <f t="shared" si="39"/>
        <v>29</v>
      </c>
      <c r="E89" s="30">
        <f t="shared" si="40"/>
        <v>5.9374999999999997E-2</v>
      </c>
      <c r="F89" s="30">
        <f t="shared" si="41"/>
        <v>-1.5600418150731612</v>
      </c>
      <c r="G89" s="30">
        <f t="shared" si="42"/>
        <v>-1.3935167961687471</v>
      </c>
    </row>
    <row r="90" spans="3:7" x14ac:dyDescent="0.25">
      <c r="C90" s="30">
        <v>-145333.33333333349</v>
      </c>
      <c r="D90" s="30">
        <f t="shared" si="39"/>
        <v>30</v>
      </c>
      <c r="E90" s="30">
        <f t="shared" si="40"/>
        <v>6.145833333333333E-2</v>
      </c>
      <c r="F90" s="30">
        <f t="shared" si="41"/>
        <v>-1.542646098388434</v>
      </c>
      <c r="G90" s="30">
        <f t="shared" si="42"/>
        <v>-1.3400382071671275</v>
      </c>
    </row>
    <row r="91" spans="3:7" x14ac:dyDescent="0.25">
      <c r="C91" s="30">
        <v>-142000</v>
      </c>
      <c r="D91" s="30">
        <f t="shared" si="39"/>
        <v>31</v>
      </c>
      <c r="E91" s="30">
        <f t="shared" si="40"/>
        <v>6.3541666666666663E-2</v>
      </c>
      <c r="F91" s="30">
        <f t="shared" si="41"/>
        <v>-1.5257050618508263</v>
      </c>
      <c r="G91" s="30">
        <f t="shared" si="42"/>
        <v>-1.309303385901825</v>
      </c>
    </row>
    <row r="92" spans="3:7" x14ac:dyDescent="0.25">
      <c r="C92" s="30">
        <v>-130666.66666666651</v>
      </c>
      <c r="D92" s="30">
        <f t="shared" si="39"/>
        <v>32</v>
      </c>
      <c r="E92" s="30">
        <f t="shared" si="40"/>
        <v>6.5625000000000003E-2</v>
      </c>
      <c r="F92" s="30">
        <f t="shared" si="41"/>
        <v>-1.5091909197840452</v>
      </c>
      <c r="G92" s="30">
        <f t="shared" si="42"/>
        <v>-1.2048049935997998</v>
      </c>
    </row>
    <row r="93" spans="3:7" x14ac:dyDescent="0.25">
      <c r="C93" s="30">
        <v>-129333.33333333302</v>
      </c>
      <c r="D93" s="30">
        <f t="shared" si="39"/>
        <v>33</v>
      </c>
      <c r="E93" s="30">
        <f t="shared" si="40"/>
        <v>6.7708333333333329E-2</v>
      </c>
      <c r="F93" s="30">
        <f t="shared" si="41"/>
        <v>-1.493078397012896</v>
      </c>
      <c r="G93" s="30">
        <f t="shared" si="42"/>
        <v>-1.1925110650936779</v>
      </c>
    </row>
    <row r="94" spans="3:7" x14ac:dyDescent="0.25">
      <c r="C94" s="30">
        <v>-128333.33333333349</v>
      </c>
      <c r="D94" s="30">
        <f t="shared" si="39"/>
        <v>34</v>
      </c>
      <c r="E94" s="30">
        <f t="shared" si="40"/>
        <v>6.9791666666666669E-2</v>
      </c>
      <c r="F94" s="30">
        <f t="shared" si="41"/>
        <v>-1.477344432141114</v>
      </c>
      <c r="G94" s="30">
        <f t="shared" si="42"/>
        <v>-1.1832906187140919</v>
      </c>
    </row>
    <row r="95" spans="3:7" x14ac:dyDescent="0.25">
      <c r="C95" s="30">
        <v>-117666.66666666651</v>
      </c>
      <c r="D95" s="30">
        <f t="shared" si="39"/>
        <v>35</v>
      </c>
      <c r="E95" s="30">
        <f t="shared" si="40"/>
        <v>7.1874999999999994E-2</v>
      </c>
      <c r="F95" s="30">
        <f t="shared" si="41"/>
        <v>-1.4619679236454943</v>
      </c>
      <c r="G95" s="30">
        <f t="shared" si="42"/>
        <v>-1.0849391906651253</v>
      </c>
    </row>
    <row r="96" spans="3:7" x14ac:dyDescent="0.25">
      <c r="C96" s="30">
        <v>-112000</v>
      </c>
      <c r="D96" s="30">
        <f t="shared" si="39"/>
        <v>36</v>
      </c>
      <c r="E96" s="30">
        <f t="shared" si="40"/>
        <v>7.3958333333333334E-2</v>
      </c>
      <c r="F96" s="30">
        <f t="shared" si="41"/>
        <v>-1.4469295115551921</v>
      </c>
      <c r="G96" s="30">
        <f t="shared" si="42"/>
        <v>-1.032689994514115</v>
      </c>
    </row>
    <row r="97" spans="3:7" x14ac:dyDescent="0.25">
      <c r="C97" s="30">
        <v>-108333.33333333395</v>
      </c>
      <c r="D97" s="30">
        <f t="shared" si="39"/>
        <v>37</v>
      </c>
      <c r="E97" s="30">
        <f t="shared" si="40"/>
        <v>7.604166666666666E-2</v>
      </c>
      <c r="F97" s="30">
        <f t="shared" si="41"/>
        <v>-1.4322113888741452</v>
      </c>
      <c r="G97" s="30">
        <f t="shared" si="42"/>
        <v>-0.99888169112228953</v>
      </c>
    </row>
    <row r="98" spans="3:7" x14ac:dyDescent="0.25">
      <c r="C98" s="30">
        <v>-107333.33333333302</v>
      </c>
      <c r="D98" s="30">
        <f t="shared" si="39"/>
        <v>38</v>
      </c>
      <c r="E98" s="30">
        <f t="shared" si="40"/>
        <v>7.8125E-2</v>
      </c>
      <c r="F98" s="30">
        <f t="shared" si="41"/>
        <v>-1.4177971379962682</v>
      </c>
      <c r="G98" s="30">
        <f t="shared" si="42"/>
        <v>-0.98966124474269057</v>
      </c>
    </row>
    <row r="99" spans="3:7" x14ac:dyDescent="0.25">
      <c r="C99" s="30">
        <v>-102333.33333333349</v>
      </c>
      <c r="D99" s="30">
        <f t="shared" si="39"/>
        <v>39</v>
      </c>
      <c r="E99" s="30">
        <f t="shared" si="40"/>
        <v>8.020833333333334E-2</v>
      </c>
      <c r="F99" s="30">
        <f t="shared" si="41"/>
        <v>-1.4036715882273456</v>
      </c>
      <c r="G99" s="30">
        <f t="shared" si="42"/>
        <v>-0.94355901284474319</v>
      </c>
    </row>
    <row r="100" spans="3:7" x14ac:dyDescent="0.25">
      <c r="C100" s="30">
        <v>-102133.33333333302</v>
      </c>
      <c r="D100" s="30">
        <f t="shared" si="39"/>
        <v>40</v>
      </c>
      <c r="E100" s="30">
        <f t="shared" si="40"/>
        <v>8.2291666666666666E-2</v>
      </c>
      <c r="F100" s="30">
        <f t="shared" si="41"/>
        <v>-1.3898206912163689</v>
      </c>
      <c r="G100" s="30">
        <f t="shared" si="42"/>
        <v>-0.94171492356882092</v>
      </c>
    </row>
    <row r="101" spans="3:7" x14ac:dyDescent="0.25">
      <c r="C101" s="30">
        <v>-102000</v>
      </c>
      <c r="D101" s="30">
        <f t="shared" si="39"/>
        <v>41</v>
      </c>
      <c r="E101" s="30">
        <f t="shared" si="40"/>
        <v>8.4375000000000006E-2</v>
      </c>
      <c r="F101" s="30">
        <f t="shared" si="41"/>
        <v>-1.3762314116514875</v>
      </c>
      <c r="G101" s="30">
        <f t="shared" si="42"/>
        <v>-0.94048553071821173</v>
      </c>
    </row>
    <row r="102" spans="3:7" x14ac:dyDescent="0.25">
      <c r="C102" s="30">
        <v>-99113.333333333372</v>
      </c>
      <c r="D102" s="30">
        <f t="shared" si="39"/>
        <v>42</v>
      </c>
      <c r="E102" s="30">
        <f t="shared" si="40"/>
        <v>8.6458333333333331E-2</v>
      </c>
      <c r="F102" s="30">
        <f t="shared" si="41"/>
        <v>-1.3628916310216181</v>
      </c>
      <c r="G102" s="30">
        <f t="shared" si="42"/>
        <v>-0.91386917550246127</v>
      </c>
    </row>
    <row r="103" spans="3:7" x14ac:dyDescent="0.25">
      <c r="C103" s="30">
        <v>-96133.333333333023</v>
      </c>
      <c r="D103" s="30">
        <f t="shared" si="39"/>
        <v>43</v>
      </c>
      <c r="E103" s="30">
        <f t="shared" si="40"/>
        <v>8.8541666666666671E-2</v>
      </c>
      <c r="F103" s="30">
        <f t="shared" si="41"/>
        <v>-1.3497900626065398</v>
      </c>
      <c r="G103" s="30">
        <f t="shared" si="42"/>
        <v>-0.88639224529127891</v>
      </c>
    </row>
    <row r="104" spans="3:7" x14ac:dyDescent="0.25">
      <c r="C104" s="30">
        <v>-93333.333333333489</v>
      </c>
      <c r="D104" s="30">
        <f t="shared" si="39"/>
        <v>44</v>
      </c>
      <c r="E104" s="30">
        <f t="shared" si="40"/>
        <v>9.0624999999999997E-2</v>
      </c>
      <c r="F104" s="30">
        <f t="shared" si="41"/>
        <v>-1.336916176153502</v>
      </c>
      <c r="G104" s="30">
        <f t="shared" si="42"/>
        <v>-0.86057499542843019</v>
      </c>
    </row>
    <row r="105" spans="3:7" x14ac:dyDescent="0.25">
      <c r="C105" s="30">
        <v>-89133.333333333023</v>
      </c>
      <c r="D105" s="30">
        <f t="shared" si="39"/>
        <v>45</v>
      </c>
      <c r="E105" s="30">
        <f t="shared" si="40"/>
        <v>9.2708333333333337E-2</v>
      </c>
      <c r="F105" s="30">
        <f t="shared" si="41"/>
        <v>-1.3242601309405326</v>
      </c>
      <c r="G105" s="30">
        <f t="shared" si="42"/>
        <v>-0.8218491206341465</v>
      </c>
    </row>
    <row r="106" spans="3:7" x14ac:dyDescent="0.25">
      <c r="C106" s="30">
        <v>-88333.333333333954</v>
      </c>
      <c r="D106" s="30">
        <f t="shared" si="39"/>
        <v>46</v>
      </c>
      <c r="E106" s="30">
        <f t="shared" si="40"/>
        <v>9.4791666666666663E-2</v>
      </c>
      <c r="F106" s="30">
        <f t="shared" si="41"/>
        <v>-1.311812716126139</v>
      </c>
      <c r="G106" s="30">
        <f t="shared" si="42"/>
        <v>-0.81447276353048292</v>
      </c>
    </row>
    <row r="107" spans="3:7" x14ac:dyDescent="0.25">
      <c r="C107" s="30">
        <v>-88133.333333333023</v>
      </c>
      <c r="D107" s="30">
        <f t="shared" si="39"/>
        <v>47</v>
      </c>
      <c r="E107" s="30">
        <f t="shared" si="40"/>
        <v>9.6875000000000003E-2</v>
      </c>
      <c r="F107" s="30">
        <f t="shared" si="41"/>
        <v>-1.2995652974503522</v>
      </c>
      <c r="G107" s="30">
        <f t="shared" si="42"/>
        <v>-0.8126286742545562</v>
      </c>
    </row>
    <row r="108" spans="3:7" x14ac:dyDescent="0.25">
      <c r="C108" s="30">
        <v>-87666.666666667908</v>
      </c>
      <c r="D108" s="30">
        <f t="shared" si="39"/>
        <v>48</v>
      </c>
      <c r="E108" s="30">
        <f t="shared" si="40"/>
        <v>9.8958333333333329E-2</v>
      </c>
      <c r="F108" s="30">
        <f t="shared" si="41"/>
        <v>-1.2875097694894846</v>
      </c>
      <c r="G108" s="30">
        <f t="shared" si="42"/>
        <v>-0.80832579927742843</v>
      </c>
    </row>
    <row r="109" spans="3:7" x14ac:dyDescent="0.25">
      <c r="C109" s="30">
        <v>-85333.333333333023</v>
      </c>
      <c r="D109" s="30">
        <f t="shared" si="39"/>
        <v>49</v>
      </c>
      <c r="E109" s="30">
        <f t="shared" si="40"/>
        <v>0.10104166666666667</v>
      </c>
      <c r="F109" s="30">
        <f t="shared" si="41"/>
        <v>-1.2756385127816907</v>
      </c>
      <c r="G109" s="30">
        <f t="shared" si="42"/>
        <v>-0.78681142439170326</v>
      </c>
    </row>
    <row r="110" spans="3:7" x14ac:dyDescent="0.25">
      <c r="C110" s="30">
        <v>-81213.333333333372</v>
      </c>
      <c r="D110" s="30">
        <f t="shared" si="39"/>
        <v>50</v>
      </c>
      <c r="E110" s="30">
        <f t="shared" si="40"/>
        <v>0.10312499999999999</v>
      </c>
      <c r="F110" s="30">
        <f t="shared" si="41"/>
        <v>-1.263944355236732</v>
      </c>
      <c r="G110" s="30">
        <f t="shared" si="42"/>
        <v>-0.74882318530779435</v>
      </c>
    </row>
    <row r="111" spans="3:7" x14ac:dyDescent="0.25">
      <c r="C111" s="30">
        <v>-81133.333333333023</v>
      </c>
      <c r="D111" s="30">
        <f t="shared" si="39"/>
        <v>51</v>
      </c>
      <c r="E111" s="30">
        <f t="shared" si="40"/>
        <v>0.10520833333333333</v>
      </c>
      <c r="F111" s="30">
        <f t="shared" si="41"/>
        <v>-1.2524205373243222</v>
      </c>
      <c r="G111" s="30">
        <f t="shared" si="42"/>
        <v>-0.7480855495974239</v>
      </c>
    </row>
    <row r="112" spans="3:7" x14ac:dyDescent="0.25">
      <c r="C112" s="30">
        <v>-79333.333333333489</v>
      </c>
      <c r="D112" s="30">
        <f t="shared" si="39"/>
        <v>52</v>
      </c>
      <c r="E112" s="30">
        <f t="shared" si="40"/>
        <v>0.10729166666666666</v>
      </c>
      <c r="F112" s="30">
        <f t="shared" si="41"/>
        <v>-1.2410606806038809</v>
      </c>
      <c r="G112" s="30">
        <f t="shared" si="42"/>
        <v>-0.73148874611416559</v>
      </c>
    </row>
    <row r="113" spans="3:7" x14ac:dyDescent="0.25">
      <c r="C113" s="30">
        <v>-78333.333333333023</v>
      </c>
      <c r="D113" s="30">
        <f t="shared" si="39"/>
        <v>53</v>
      </c>
      <c r="E113" s="30">
        <f t="shared" si="40"/>
        <v>0.109375</v>
      </c>
      <c r="F113" s="30">
        <f t="shared" si="41"/>
        <v>-1.229858759216589</v>
      </c>
      <c r="G113" s="30">
        <f t="shared" si="42"/>
        <v>-0.72226829973457096</v>
      </c>
    </row>
    <row r="114" spans="3:7" x14ac:dyDescent="0.25">
      <c r="C114" s="30">
        <v>-77666.666666667908</v>
      </c>
      <c r="D114" s="30">
        <f t="shared" si="39"/>
        <v>55</v>
      </c>
      <c r="E114" s="30">
        <f t="shared" si="40"/>
        <v>0.11354166666666667</v>
      </c>
      <c r="F114" s="30">
        <f t="shared" si="41"/>
        <v>-1.2079062290077229</v>
      </c>
      <c r="G114" s="30">
        <f t="shared" si="42"/>
        <v>-0.71612133548152501</v>
      </c>
    </row>
    <row r="115" spans="3:7" x14ac:dyDescent="0.25">
      <c r="C115" s="30">
        <v>-77666.666666667908</v>
      </c>
      <c r="D115" s="30">
        <f t="shared" si="39"/>
        <v>55</v>
      </c>
      <c r="E115" s="30">
        <f t="shared" si="40"/>
        <v>0.11354166666666667</v>
      </c>
      <c r="F115" s="30">
        <f t="shared" si="41"/>
        <v>-1.2079062290077229</v>
      </c>
      <c r="G115" s="30">
        <f t="shared" si="42"/>
        <v>-0.71612133548152501</v>
      </c>
    </row>
    <row r="116" spans="3:7" x14ac:dyDescent="0.25">
      <c r="C116" s="30">
        <v>-77666.666666667908</v>
      </c>
      <c r="D116" s="30">
        <f t="shared" si="39"/>
        <v>55</v>
      </c>
      <c r="E116" s="30">
        <f t="shared" si="40"/>
        <v>0.11354166666666667</v>
      </c>
      <c r="F116" s="30">
        <f t="shared" si="41"/>
        <v>-1.2079062290077229</v>
      </c>
      <c r="G116" s="30">
        <f t="shared" si="42"/>
        <v>-0.71612133548152501</v>
      </c>
    </row>
    <row r="117" spans="3:7" x14ac:dyDescent="0.25">
      <c r="C117" s="30">
        <v>-70693.333333333372</v>
      </c>
      <c r="D117" s="30">
        <f t="shared" si="39"/>
        <v>57</v>
      </c>
      <c r="E117" s="30">
        <f t="shared" si="40"/>
        <v>0.11770833333333333</v>
      </c>
      <c r="F117" s="30">
        <f t="shared" si="41"/>
        <v>-1.1865208648418246</v>
      </c>
      <c r="G117" s="30">
        <f t="shared" si="42"/>
        <v>-0.65182408939450409</v>
      </c>
    </row>
    <row r="118" spans="3:7" x14ac:dyDescent="0.25">
      <c r="C118" s="30">
        <v>-70313.333333333372</v>
      </c>
      <c r="D118" s="30">
        <f t="shared" si="39"/>
        <v>58</v>
      </c>
      <c r="E118" s="30">
        <f t="shared" si="40"/>
        <v>0.11979166666666667</v>
      </c>
      <c r="F118" s="30">
        <f t="shared" si="41"/>
        <v>-1.1760288858444803</v>
      </c>
      <c r="G118" s="30">
        <f t="shared" si="42"/>
        <v>-0.64832031977025972</v>
      </c>
    </row>
    <row r="119" spans="3:7" x14ac:dyDescent="0.25">
      <c r="C119" s="30">
        <v>-69513.333333333372</v>
      </c>
      <c r="D119" s="30">
        <f t="shared" si="39"/>
        <v>59</v>
      </c>
      <c r="E119" s="30">
        <f t="shared" si="40"/>
        <v>0.121875</v>
      </c>
      <c r="F119" s="30">
        <f t="shared" si="41"/>
        <v>-1.165664793123059</v>
      </c>
      <c r="G119" s="30">
        <f t="shared" si="42"/>
        <v>-0.64094396266658749</v>
      </c>
    </row>
    <row r="120" spans="3:7" x14ac:dyDescent="0.25">
      <c r="C120" s="30">
        <v>-67333.333333333489</v>
      </c>
      <c r="D120" s="30">
        <f t="shared" si="39"/>
        <v>60</v>
      </c>
      <c r="E120" s="30">
        <f t="shared" si="40"/>
        <v>0.12395833333333334</v>
      </c>
      <c r="F120" s="30">
        <f t="shared" si="41"/>
        <v>-1.155424419716119</v>
      </c>
      <c r="G120" s="30">
        <f t="shared" si="42"/>
        <v>-0.62084338955908158</v>
      </c>
    </row>
    <row r="121" spans="3:7" x14ac:dyDescent="0.25">
      <c r="C121" s="30">
        <v>-65493.333333333372</v>
      </c>
      <c r="D121" s="30">
        <f t="shared" si="39"/>
        <v>61</v>
      </c>
      <c r="E121" s="30">
        <f t="shared" si="40"/>
        <v>0.12604166666666666</v>
      </c>
      <c r="F121" s="30">
        <f t="shared" si="41"/>
        <v>-1.1453037977638547</v>
      </c>
      <c r="G121" s="30">
        <f t="shared" si="42"/>
        <v>-0.60387776822063433</v>
      </c>
    </row>
    <row r="122" spans="3:7" x14ac:dyDescent="0.25">
      <c r="C122" s="30">
        <v>-64213.333333333372</v>
      </c>
      <c r="D122" s="30">
        <f t="shared" si="39"/>
        <v>62</v>
      </c>
      <c r="E122" s="30">
        <f t="shared" si="40"/>
        <v>0.12812499999999999</v>
      </c>
      <c r="F122" s="30">
        <f t="shared" si="41"/>
        <v>-1.1352991458198496</v>
      </c>
      <c r="G122" s="30">
        <f t="shared" si="42"/>
        <v>-0.59207559685475875</v>
      </c>
    </row>
    <row r="123" spans="3:7" x14ac:dyDescent="0.25">
      <c r="C123" s="30">
        <v>-62666.666666666511</v>
      </c>
      <c r="D123" s="30">
        <f t="shared" si="39"/>
        <v>63</v>
      </c>
      <c r="E123" s="30">
        <f t="shared" si="40"/>
        <v>0.13020833333333334</v>
      </c>
      <c r="F123" s="30">
        <f t="shared" si="41"/>
        <v>-1.1254068571636224</v>
      </c>
      <c r="G123" s="30">
        <f t="shared" si="42"/>
        <v>-0.57781463978765724</v>
      </c>
    </row>
    <row r="124" spans="3:7" x14ac:dyDescent="0.25">
      <c r="C124" s="30">
        <v>-62133.333333333023</v>
      </c>
      <c r="D124" s="30">
        <f t="shared" si="39"/>
        <v>64</v>
      </c>
      <c r="E124" s="30">
        <f t="shared" si="40"/>
        <v>0.13229166666666667</v>
      </c>
      <c r="F124" s="30">
        <f t="shared" si="41"/>
        <v>-1.1156234890203118</v>
      </c>
      <c r="G124" s="30">
        <f t="shared" si="42"/>
        <v>-0.5728970683852076</v>
      </c>
    </row>
    <row r="125" spans="3:7" x14ac:dyDescent="0.25">
      <c r="C125" s="30">
        <v>-62000</v>
      </c>
      <c r="D125" s="30">
        <f t="shared" ref="D125:D188" si="43" xml:space="preserve"> _xlfn.RANK.AVG(C125,C$61:C$540,1)</f>
        <v>65</v>
      </c>
      <c r="E125" s="30">
        <f t="shared" ref="E125:E188" si="44" xml:space="preserve"> (D125 - 0.5) / COUNT($C$61:$C$540)</f>
        <v>0.13437499999999999</v>
      </c>
      <c r="F125" s="30">
        <f t="shared" ref="F125:F188" si="45">_xlfn.NORM.S.INV(E125)</f>
        <v>-1.1059457526039496</v>
      </c>
      <c r="G125" s="30">
        <f t="shared" ref="G125:G188" si="46" xml:space="preserve"> STANDARDIZE(C125,AVERAGE($C$61:$C$540),STDEV($C$61:$C$540))</f>
        <v>-0.57166767553459841</v>
      </c>
    </row>
    <row r="126" spans="3:7" x14ac:dyDescent="0.25">
      <c r="C126" s="30">
        <v>-60706.666666666657</v>
      </c>
      <c r="D126" s="30">
        <f t="shared" si="43"/>
        <v>66</v>
      </c>
      <c r="E126" s="30">
        <f t="shared" si="44"/>
        <v>0.13645833333333332</v>
      </c>
      <c r="F126" s="30">
        <f t="shared" si="45"/>
        <v>-1.096370503909647</v>
      </c>
      <c r="G126" s="30">
        <f t="shared" si="46"/>
        <v>-0.55974256488366148</v>
      </c>
    </row>
    <row r="127" spans="3:7" x14ac:dyDescent="0.25">
      <c r="C127" s="30">
        <v>-59133.333333333023</v>
      </c>
      <c r="D127" s="30">
        <f t="shared" si="43"/>
        <v>67</v>
      </c>
      <c r="E127" s="30">
        <f t="shared" si="44"/>
        <v>0.13854166666666667</v>
      </c>
      <c r="F127" s="30">
        <f t="shared" si="45"/>
        <v>-1.0868947351877907</v>
      </c>
      <c r="G127" s="30">
        <f t="shared" si="46"/>
        <v>-0.5452357292464366</v>
      </c>
    </row>
    <row r="128" spans="3:7" x14ac:dyDescent="0.25">
      <c r="C128" s="30">
        <v>-58333.333333333489</v>
      </c>
      <c r="D128" s="30">
        <f t="shared" si="43"/>
        <v>68</v>
      </c>
      <c r="E128" s="30">
        <f t="shared" si="44"/>
        <v>0.140625</v>
      </c>
      <c r="F128" s="30">
        <f t="shared" si="45"/>
        <v>-1.0775155670402805</v>
      </c>
      <c r="G128" s="30">
        <f t="shared" si="46"/>
        <v>-0.53785937214276869</v>
      </c>
    </row>
    <row r="129" spans="3:13" x14ac:dyDescent="0.25">
      <c r="C129" s="30">
        <v>-58193.333333333372</v>
      </c>
      <c r="D129" s="30">
        <f t="shared" si="43"/>
        <v>69</v>
      </c>
      <c r="E129" s="30">
        <f t="shared" si="44"/>
        <v>0.14270833333333333</v>
      </c>
      <c r="F129" s="30">
        <f t="shared" si="45"/>
        <v>-1.0682302410848785</v>
      </c>
      <c r="G129" s="30">
        <f t="shared" si="46"/>
        <v>-0.53656850964962488</v>
      </c>
    </row>
    <row r="130" spans="3:13" x14ac:dyDescent="0.25">
      <c r="C130" s="30">
        <v>-57666.666666667908</v>
      </c>
      <c r="D130" s="30">
        <f t="shared" si="43"/>
        <v>70.5</v>
      </c>
      <c r="E130" s="30">
        <f t="shared" si="44"/>
        <v>0.14583333333333334</v>
      </c>
      <c r="F130" s="30">
        <f t="shared" si="45"/>
        <v>-1.054472451770053</v>
      </c>
      <c r="G130" s="30">
        <f t="shared" si="46"/>
        <v>-0.53171240788971841</v>
      </c>
    </row>
    <row r="131" spans="3:13" x14ac:dyDescent="0.25">
      <c r="C131" s="30">
        <v>-57666.666666667908</v>
      </c>
      <c r="D131" s="30">
        <f t="shared" si="43"/>
        <v>70.5</v>
      </c>
      <c r="E131" s="30">
        <f t="shared" si="44"/>
        <v>0.14583333333333334</v>
      </c>
      <c r="F131" s="30">
        <f t="shared" si="45"/>
        <v>-1.054472451770053</v>
      </c>
      <c r="G131" s="30">
        <f t="shared" si="46"/>
        <v>-0.53171240788971841</v>
      </c>
    </row>
    <row r="132" spans="3:13" x14ac:dyDescent="0.25">
      <c r="C132" s="30">
        <v>-57666.666666666511</v>
      </c>
      <c r="D132" s="30">
        <f t="shared" si="43"/>
        <v>72</v>
      </c>
      <c r="E132" s="30">
        <f t="shared" si="44"/>
        <v>0.14895833333333333</v>
      </c>
      <c r="F132" s="30">
        <f t="shared" si="45"/>
        <v>-1.0409114079414181</v>
      </c>
      <c r="G132" s="30">
        <f t="shared" si="46"/>
        <v>-0.53171240788970553</v>
      </c>
    </row>
    <row r="133" spans="3:13" x14ac:dyDescent="0.25">
      <c r="C133" s="30">
        <v>-57333.333333333023</v>
      </c>
      <c r="D133" s="30">
        <f t="shared" si="43"/>
        <v>73</v>
      </c>
      <c r="E133" s="30">
        <f t="shared" si="44"/>
        <v>0.15104166666666666</v>
      </c>
      <c r="F133" s="30">
        <f t="shared" si="45"/>
        <v>-1.0319760584080309</v>
      </c>
      <c r="G133" s="30">
        <f t="shared" si="46"/>
        <v>-0.52863892576317406</v>
      </c>
    </row>
    <row r="134" spans="3:13" x14ac:dyDescent="0.25">
      <c r="C134" s="30">
        <v>-57230</v>
      </c>
      <c r="D134" s="30">
        <f t="shared" si="43"/>
        <v>74</v>
      </c>
      <c r="E134" s="30">
        <f t="shared" si="44"/>
        <v>0.15312500000000001</v>
      </c>
      <c r="F134" s="30">
        <f t="shared" si="45"/>
        <v>-1.0231223516836252</v>
      </c>
      <c r="G134" s="30">
        <f t="shared" si="46"/>
        <v>-0.5276861463039525</v>
      </c>
    </row>
    <row r="135" spans="3:13" x14ac:dyDescent="0.25">
      <c r="C135" s="30">
        <v>-54133.333333333023</v>
      </c>
      <c r="D135" s="30">
        <f t="shared" si="43"/>
        <v>75</v>
      </c>
      <c r="E135" s="30">
        <f t="shared" si="44"/>
        <v>0.15520833333333334</v>
      </c>
      <c r="F135" s="30">
        <f t="shared" si="45"/>
        <v>-1.014348127693568</v>
      </c>
      <c r="G135" s="30">
        <f t="shared" si="46"/>
        <v>-0.49913349734848494</v>
      </c>
    </row>
    <row r="136" spans="3:13" x14ac:dyDescent="0.25">
      <c r="C136" s="30">
        <v>-52666.666666666511</v>
      </c>
      <c r="D136" s="30">
        <f t="shared" si="43"/>
        <v>76</v>
      </c>
      <c r="E136" s="30">
        <f t="shared" si="44"/>
        <v>0.15729166666666666</v>
      </c>
      <c r="F136" s="30">
        <f t="shared" si="45"/>
        <v>-1.0056513084017058</v>
      </c>
      <c r="G136" s="30">
        <f t="shared" si="46"/>
        <v>-0.48561017599175388</v>
      </c>
    </row>
    <row r="137" spans="3:13" x14ac:dyDescent="0.25">
      <c r="C137" s="30">
        <v>-51333.333333333489</v>
      </c>
      <c r="D137" s="30">
        <f t="shared" si="43"/>
        <v>77</v>
      </c>
      <c r="E137" s="30">
        <f t="shared" si="44"/>
        <v>0.15937499999999999</v>
      </c>
      <c r="F137" s="30">
        <f t="shared" si="45"/>
        <v>-0.99702989361500816</v>
      </c>
      <c r="G137" s="30">
        <f t="shared" si="46"/>
        <v>-0.47331624748563633</v>
      </c>
    </row>
    <row r="138" spans="3:13" x14ac:dyDescent="0.25">
      <c r="C138" s="30">
        <v>-51133.333333333023</v>
      </c>
      <c r="D138" s="30">
        <f t="shared" si="43"/>
        <v>78</v>
      </c>
      <c r="E138" s="30">
        <f t="shared" si="44"/>
        <v>0.16145833333333334</v>
      </c>
      <c r="F138" s="30">
        <f t="shared" si="45"/>
        <v>-0.98848195705438602</v>
      </c>
      <c r="G138" s="30">
        <f t="shared" si="46"/>
        <v>-0.47147215820971394</v>
      </c>
    </row>
    <row r="139" spans="3:13" x14ac:dyDescent="0.25">
      <c r="C139" s="30">
        <v>-49333.333333333023</v>
      </c>
      <c r="D139" s="30">
        <f t="shared" si="43"/>
        <v>79</v>
      </c>
      <c r="E139" s="30">
        <f t="shared" si="44"/>
        <v>0.16354166666666667</v>
      </c>
      <c r="F139" s="30">
        <f t="shared" si="45"/>
        <v>-0.98000564267149159</v>
      </c>
      <c r="G139" s="30">
        <f t="shared" si="46"/>
        <v>-0.45487535472645135</v>
      </c>
      <c r="I139">
        <v>322</v>
      </c>
      <c r="J139">
        <v>329</v>
      </c>
      <c r="K139">
        <v>322</v>
      </c>
      <c r="L139">
        <v>493</v>
      </c>
      <c r="M139">
        <v>0</v>
      </c>
    </row>
    <row r="140" spans="3:13" x14ac:dyDescent="0.25">
      <c r="C140" s="30">
        <v>-49306.666666666657</v>
      </c>
      <c r="D140" s="30">
        <f t="shared" si="43"/>
        <v>80</v>
      </c>
      <c r="E140" s="30">
        <f t="shared" si="44"/>
        <v>0.16562499999999999</v>
      </c>
      <c r="F140" s="30">
        <f t="shared" si="45"/>
        <v>-0.97159916119318745</v>
      </c>
      <c r="G140" s="30">
        <f t="shared" si="46"/>
        <v>-0.4546294761563317</v>
      </c>
    </row>
    <row r="141" spans="3:13" x14ac:dyDescent="0.25">
      <c r="C141" s="30">
        <v>-47666.666666667908</v>
      </c>
      <c r="D141" s="30">
        <f t="shared" si="43"/>
        <v>82</v>
      </c>
      <c r="E141" s="30">
        <f t="shared" si="44"/>
        <v>0.16979166666666667</v>
      </c>
      <c r="F141" s="30">
        <f t="shared" si="45"/>
        <v>-0.95498885446185822</v>
      </c>
      <c r="G141" s="30">
        <f t="shared" si="46"/>
        <v>-0.43950794409381511</v>
      </c>
    </row>
    <row r="142" spans="3:13" x14ac:dyDescent="0.25">
      <c r="C142" s="30">
        <v>-47666.666666667908</v>
      </c>
      <c r="D142" s="30">
        <f t="shared" si="43"/>
        <v>82</v>
      </c>
      <c r="E142" s="30">
        <f t="shared" si="44"/>
        <v>0.16979166666666667</v>
      </c>
      <c r="F142" s="30">
        <f t="shared" si="45"/>
        <v>-0.95498885446185822</v>
      </c>
      <c r="G142" s="30">
        <f t="shared" si="46"/>
        <v>-0.43950794409381511</v>
      </c>
    </row>
    <row r="143" spans="3:13" x14ac:dyDescent="0.25">
      <c r="C143" s="30">
        <v>-47666.666666667908</v>
      </c>
      <c r="D143" s="30">
        <f t="shared" si="43"/>
        <v>82</v>
      </c>
      <c r="E143" s="30">
        <f t="shared" si="44"/>
        <v>0.16979166666666667</v>
      </c>
      <c r="F143" s="30">
        <f t="shared" si="45"/>
        <v>-0.95498885446185822</v>
      </c>
      <c r="G143" s="30">
        <f t="shared" si="46"/>
        <v>-0.43950794409381511</v>
      </c>
    </row>
    <row r="144" spans="3:13" x14ac:dyDescent="0.25">
      <c r="C144" s="30">
        <v>-46666.666666667908</v>
      </c>
      <c r="D144" s="30">
        <f t="shared" si="43"/>
        <v>84.5</v>
      </c>
      <c r="E144" s="30">
        <f t="shared" si="44"/>
        <v>0.17499999999999999</v>
      </c>
      <c r="F144" s="30">
        <f t="shared" si="45"/>
        <v>-0.93458929107347943</v>
      </c>
      <c r="G144" s="30">
        <f t="shared" si="46"/>
        <v>-0.43028749771422481</v>
      </c>
    </row>
    <row r="145" spans="3:7" x14ac:dyDescent="0.25">
      <c r="C145" s="30">
        <v>-46666.666666667908</v>
      </c>
      <c r="D145" s="30">
        <f t="shared" si="43"/>
        <v>84.5</v>
      </c>
      <c r="E145" s="30">
        <f t="shared" si="44"/>
        <v>0.17499999999999999</v>
      </c>
      <c r="F145" s="30">
        <f t="shared" si="45"/>
        <v>-0.93458929107347943</v>
      </c>
      <c r="G145" s="30">
        <f t="shared" si="46"/>
        <v>-0.43028749771422481</v>
      </c>
    </row>
    <row r="146" spans="3:7" x14ac:dyDescent="0.25">
      <c r="C146" s="30">
        <v>-45133.333333333023</v>
      </c>
      <c r="D146" s="30">
        <f t="shared" si="43"/>
        <v>86</v>
      </c>
      <c r="E146" s="30">
        <f t="shared" si="44"/>
        <v>0.17812500000000001</v>
      </c>
      <c r="F146" s="30">
        <f t="shared" si="45"/>
        <v>-0.9225341994982138</v>
      </c>
      <c r="G146" s="30">
        <f t="shared" si="46"/>
        <v>-0.41614947993217194</v>
      </c>
    </row>
    <row r="147" spans="3:7" x14ac:dyDescent="0.25">
      <c r="C147" s="30">
        <v>-45093.333333333372</v>
      </c>
      <c r="D147" s="30">
        <f t="shared" si="43"/>
        <v>87</v>
      </c>
      <c r="E147" s="30">
        <f t="shared" si="44"/>
        <v>0.18020833333333333</v>
      </c>
      <c r="F147" s="30">
        <f t="shared" si="45"/>
        <v>-0.91457142292625226</v>
      </c>
      <c r="G147" s="30">
        <f t="shared" si="46"/>
        <v>-0.41578066207699155</v>
      </c>
    </row>
    <row r="148" spans="3:7" x14ac:dyDescent="0.25">
      <c r="C148" s="30">
        <v>-44193.333333333372</v>
      </c>
      <c r="D148" s="30">
        <f t="shared" si="43"/>
        <v>88</v>
      </c>
      <c r="E148" s="30">
        <f t="shared" si="44"/>
        <v>0.18229166666666666</v>
      </c>
      <c r="F148" s="30">
        <f t="shared" si="45"/>
        <v>-0.90666621739272779</v>
      </c>
      <c r="G148" s="30">
        <f t="shared" si="46"/>
        <v>-0.40748226033536028</v>
      </c>
    </row>
    <row r="149" spans="3:7" x14ac:dyDescent="0.25">
      <c r="C149" s="30">
        <v>-43706.666666666657</v>
      </c>
      <c r="D149" s="30">
        <f t="shared" si="43"/>
        <v>89</v>
      </c>
      <c r="E149" s="30">
        <f t="shared" si="44"/>
        <v>0.18437500000000001</v>
      </c>
      <c r="F149" s="30">
        <f t="shared" si="45"/>
        <v>-0.89881726938591577</v>
      </c>
      <c r="G149" s="30">
        <f t="shared" si="46"/>
        <v>-0.40299497643062587</v>
      </c>
    </row>
    <row r="150" spans="3:7" x14ac:dyDescent="0.25">
      <c r="C150" s="30">
        <v>-43106.666666666657</v>
      </c>
      <c r="D150" s="30">
        <f t="shared" si="43"/>
        <v>90</v>
      </c>
      <c r="E150" s="30">
        <f t="shared" si="44"/>
        <v>0.18645833333333334</v>
      </c>
      <c r="F150" s="30">
        <f t="shared" si="45"/>
        <v>-0.89102330705821176</v>
      </c>
      <c r="G150" s="30">
        <f t="shared" si="46"/>
        <v>-0.39746270860287164</v>
      </c>
    </row>
    <row r="151" spans="3:7" x14ac:dyDescent="0.25">
      <c r="C151" s="30">
        <v>-42333.333333333489</v>
      </c>
      <c r="D151" s="30">
        <f t="shared" si="43"/>
        <v>91</v>
      </c>
      <c r="E151" s="30">
        <f t="shared" si="44"/>
        <v>0.18854166666666666</v>
      </c>
      <c r="F151" s="30">
        <f t="shared" si="45"/>
        <v>-0.88328309842478792</v>
      </c>
      <c r="G151" s="30">
        <f t="shared" si="46"/>
        <v>-0.39033223006932333</v>
      </c>
    </row>
    <row r="152" spans="3:7" x14ac:dyDescent="0.25">
      <c r="C152" s="30">
        <v>-42113.333333333372</v>
      </c>
      <c r="D152" s="30">
        <f t="shared" si="43"/>
        <v>92</v>
      </c>
      <c r="E152" s="30">
        <f t="shared" si="44"/>
        <v>0.19062499999999999</v>
      </c>
      <c r="F152" s="30">
        <f t="shared" si="45"/>
        <v>-0.87559544965879599</v>
      </c>
      <c r="G152" s="30">
        <f t="shared" si="46"/>
        <v>-0.38830373186581241</v>
      </c>
    </row>
    <row r="153" spans="3:7" x14ac:dyDescent="0.25">
      <c r="C153" s="30">
        <v>-40230</v>
      </c>
      <c r="D153" s="30">
        <f t="shared" si="43"/>
        <v>93</v>
      </c>
      <c r="E153" s="30">
        <f t="shared" si="44"/>
        <v>0.19270833333333334</v>
      </c>
      <c r="F153" s="30">
        <f t="shared" si="45"/>
        <v>-0.86795920347694333</v>
      </c>
      <c r="G153" s="30">
        <f t="shared" si="46"/>
        <v>-0.37093855785091689</v>
      </c>
    </row>
    <row r="154" spans="3:7" x14ac:dyDescent="0.25">
      <c r="C154" s="30">
        <v>-39130</v>
      </c>
      <c r="D154" s="30">
        <f t="shared" si="43"/>
        <v>94</v>
      </c>
      <c r="E154" s="30">
        <f t="shared" si="44"/>
        <v>0.19479166666666667</v>
      </c>
      <c r="F154" s="30">
        <f t="shared" si="45"/>
        <v>-0.86037323760974216</v>
      </c>
      <c r="G154" s="30">
        <f t="shared" si="46"/>
        <v>-0.36079606683336751</v>
      </c>
    </row>
    <row r="155" spans="3:7" x14ac:dyDescent="0.25">
      <c r="C155" s="30">
        <v>-38193.333333333372</v>
      </c>
      <c r="D155" s="30">
        <f t="shared" si="43"/>
        <v>95</v>
      </c>
      <c r="E155" s="30">
        <f t="shared" si="44"/>
        <v>0.19687499999999999</v>
      </c>
      <c r="F155" s="30">
        <f t="shared" si="45"/>
        <v>-0.85283646335108265</v>
      </c>
      <c r="G155" s="30">
        <f t="shared" si="46"/>
        <v>-0.35215958205781828</v>
      </c>
    </row>
    <row r="156" spans="3:7" x14ac:dyDescent="0.25">
      <c r="C156" s="30">
        <v>-37666.666666667908</v>
      </c>
      <c r="D156" s="30">
        <f t="shared" si="43"/>
        <v>96</v>
      </c>
      <c r="E156" s="30">
        <f t="shared" si="44"/>
        <v>0.19895833333333332</v>
      </c>
      <c r="F156" s="30">
        <f t="shared" si="45"/>
        <v>-0.84534782418226762</v>
      </c>
      <c r="G156" s="30">
        <f t="shared" si="46"/>
        <v>-0.3473034802979118</v>
      </c>
    </row>
    <row r="157" spans="3:7" x14ac:dyDescent="0.25">
      <c r="C157" s="30">
        <v>-37333.333333333023</v>
      </c>
      <c r="D157" s="30">
        <f t="shared" si="43"/>
        <v>97</v>
      </c>
      <c r="E157" s="30">
        <f t="shared" si="44"/>
        <v>0.20104166666666667</v>
      </c>
      <c r="F157" s="30">
        <f t="shared" si="45"/>
        <v>-0.83790629446589815</v>
      </c>
      <c r="G157" s="30">
        <f t="shared" si="46"/>
        <v>-0.34422999817136735</v>
      </c>
    </row>
    <row r="158" spans="3:7" x14ac:dyDescent="0.25">
      <c r="C158" s="30">
        <v>-34333.333333333023</v>
      </c>
      <c r="D158" s="30">
        <f t="shared" si="43"/>
        <v>98</v>
      </c>
      <c r="E158" s="30">
        <f t="shared" si="44"/>
        <v>0.203125</v>
      </c>
      <c r="F158" s="30">
        <f t="shared" si="45"/>
        <v>-0.83051087820540004</v>
      </c>
      <c r="G158" s="30">
        <f t="shared" si="46"/>
        <v>-0.3165686590325964</v>
      </c>
    </row>
    <row r="159" spans="3:7" x14ac:dyDescent="0.25">
      <c r="C159" s="30">
        <v>-33993.333333333372</v>
      </c>
      <c r="D159" s="30">
        <f t="shared" si="43"/>
        <v>99</v>
      </c>
      <c r="E159" s="30">
        <f t="shared" si="44"/>
        <v>0.20520833333333333</v>
      </c>
      <c r="F159" s="30">
        <f t="shared" si="45"/>
        <v>-0.82316060786623713</v>
      </c>
      <c r="G159" s="30">
        <f t="shared" si="46"/>
        <v>-0.31343370726353886</v>
      </c>
    </row>
    <row r="160" spans="3:7" x14ac:dyDescent="0.25">
      <c r="C160" s="30">
        <v>-32530</v>
      </c>
      <c r="D160" s="30">
        <f t="shared" si="43"/>
        <v>100</v>
      </c>
      <c r="E160" s="30">
        <f t="shared" si="44"/>
        <v>0.20729166666666668</v>
      </c>
      <c r="F160" s="30">
        <f t="shared" si="45"/>
        <v>-0.81585454325514362</v>
      </c>
      <c r="G160" s="30">
        <f t="shared" si="46"/>
        <v>-0.29994112072807133</v>
      </c>
    </row>
    <row r="161" spans="3:7" x14ac:dyDescent="0.25">
      <c r="C161" s="30">
        <v>-32413.333333333372</v>
      </c>
      <c r="D161" s="30">
        <f t="shared" si="43"/>
        <v>101</v>
      </c>
      <c r="E161" s="30">
        <f t="shared" si="44"/>
        <v>0.20937500000000001</v>
      </c>
      <c r="F161" s="30">
        <f t="shared" si="45"/>
        <v>-0.8085917704539628</v>
      </c>
      <c r="G161" s="30">
        <f t="shared" si="46"/>
        <v>-0.29886540198378614</v>
      </c>
    </row>
    <row r="162" spans="3:7" x14ac:dyDescent="0.25">
      <c r="C162" s="30">
        <v>-32000</v>
      </c>
      <c r="D162" s="30">
        <f t="shared" si="43"/>
        <v>102</v>
      </c>
      <c r="E162" s="30">
        <f t="shared" si="44"/>
        <v>0.21145833333333333</v>
      </c>
      <c r="F162" s="30">
        <f t="shared" si="45"/>
        <v>-0.80137140080489966</v>
      </c>
      <c r="G162" s="30">
        <f t="shared" si="46"/>
        <v>-0.29505428414688845</v>
      </c>
    </row>
    <row r="163" spans="3:7" x14ac:dyDescent="0.25">
      <c r="C163" s="30">
        <v>-29830</v>
      </c>
      <c r="D163" s="30">
        <f t="shared" si="43"/>
        <v>103</v>
      </c>
      <c r="E163" s="30">
        <f t="shared" si="44"/>
        <v>0.21354166666666666</v>
      </c>
      <c r="F163" s="30">
        <f t="shared" si="45"/>
        <v>-0.79419256994424303</v>
      </c>
      <c r="G163" s="30">
        <f t="shared" si="46"/>
        <v>-0.27504591550317742</v>
      </c>
    </row>
    <row r="164" spans="3:7" x14ac:dyDescent="0.25">
      <c r="C164" s="30">
        <v>-29593.333333333372</v>
      </c>
      <c r="D164" s="30">
        <f t="shared" si="43"/>
        <v>104</v>
      </c>
      <c r="E164" s="30">
        <f t="shared" si="44"/>
        <v>0.21562500000000001</v>
      </c>
      <c r="F164" s="30">
        <f t="shared" si="45"/>
        <v>-0.78705443688175669</v>
      </c>
      <c r="G164" s="30">
        <f t="shared" si="46"/>
        <v>-0.27286374319334139</v>
      </c>
    </row>
    <row r="165" spans="3:7" x14ac:dyDescent="0.25">
      <c r="C165" s="30">
        <v>-29093.333333333372</v>
      </c>
      <c r="D165" s="30">
        <f t="shared" si="43"/>
        <v>105</v>
      </c>
      <c r="E165" s="30">
        <f t="shared" si="44"/>
        <v>0.21770833333333334</v>
      </c>
      <c r="F165" s="30">
        <f t="shared" si="45"/>
        <v>-0.77995618312318749</v>
      </c>
      <c r="G165" s="30">
        <f t="shared" si="46"/>
        <v>-0.26825352000354624</v>
      </c>
    </row>
    <row r="166" spans="3:7" x14ac:dyDescent="0.25">
      <c r="C166" s="30">
        <v>-28133.333333333023</v>
      </c>
      <c r="D166" s="30">
        <f t="shared" si="43"/>
        <v>106</v>
      </c>
      <c r="E166" s="30">
        <f t="shared" si="44"/>
        <v>0.21979166666666666</v>
      </c>
      <c r="F166" s="30">
        <f t="shared" si="45"/>
        <v>-0.77289701183343995</v>
      </c>
      <c r="G166" s="30">
        <f t="shared" si="46"/>
        <v>-0.25940189147913628</v>
      </c>
    </row>
    <row r="167" spans="3:7" x14ac:dyDescent="0.25">
      <c r="C167" s="30">
        <v>-27206.666666666657</v>
      </c>
      <c r="D167" s="30">
        <f t="shared" si="43"/>
        <v>107</v>
      </c>
      <c r="E167" s="30">
        <f t="shared" si="44"/>
        <v>0.22187499999999999</v>
      </c>
      <c r="F167" s="30">
        <f t="shared" si="45"/>
        <v>-0.76587614703818574</v>
      </c>
      <c r="G167" s="30">
        <f t="shared" si="46"/>
        <v>-0.25085761116738536</v>
      </c>
    </row>
    <row r="168" spans="3:7" x14ac:dyDescent="0.25">
      <c r="C168" s="30">
        <v>-26693.333333333372</v>
      </c>
      <c r="D168" s="30">
        <f t="shared" si="43"/>
        <v>108</v>
      </c>
      <c r="E168" s="30">
        <f t="shared" si="44"/>
        <v>0.22395833333333334</v>
      </c>
      <c r="F168" s="30">
        <f t="shared" si="45"/>
        <v>-0.75889283286177922</v>
      </c>
      <c r="G168" s="30">
        <f t="shared" si="46"/>
        <v>-0.24612444869252942</v>
      </c>
    </row>
    <row r="169" spans="3:7" x14ac:dyDescent="0.25">
      <c r="C169" s="30">
        <v>-26666.666666667908</v>
      </c>
      <c r="D169" s="30">
        <f t="shared" si="43"/>
        <v>109</v>
      </c>
      <c r="E169" s="30">
        <f t="shared" si="44"/>
        <v>0.22604166666666667</v>
      </c>
      <c r="F169" s="30">
        <f t="shared" si="45"/>
        <v>-0.7519463327995064</v>
      </c>
      <c r="G169" s="30">
        <f t="shared" si="46"/>
        <v>-0.24587857012241812</v>
      </c>
    </row>
    <row r="170" spans="3:7" x14ac:dyDescent="0.25">
      <c r="C170" s="30">
        <v>-26133.333333333023</v>
      </c>
      <c r="D170" s="30">
        <f t="shared" si="43"/>
        <v>110</v>
      </c>
      <c r="E170" s="30">
        <f t="shared" si="44"/>
        <v>0.22812499999999999</v>
      </c>
      <c r="F170" s="30">
        <f t="shared" si="45"/>
        <v>-0.74503592902230997</v>
      </c>
      <c r="G170" s="30">
        <f t="shared" si="46"/>
        <v>-0.24096099871995563</v>
      </c>
    </row>
    <row r="171" spans="3:7" x14ac:dyDescent="0.25">
      <c r="C171" s="30">
        <v>-25333.333333333489</v>
      </c>
      <c r="D171" s="30">
        <f t="shared" si="43"/>
        <v>111</v>
      </c>
      <c r="E171" s="30">
        <f t="shared" si="44"/>
        <v>0.23020833333333332</v>
      </c>
      <c r="F171" s="30">
        <f t="shared" si="45"/>
        <v>-0.73816092171224823</v>
      </c>
      <c r="G171" s="30">
        <f t="shared" si="46"/>
        <v>-0.23358464161628764</v>
      </c>
    </row>
    <row r="172" spans="3:7" x14ac:dyDescent="0.25">
      <c r="C172" s="30">
        <v>-25330</v>
      </c>
      <c r="D172" s="30">
        <f t="shared" si="43"/>
        <v>112</v>
      </c>
      <c r="E172" s="30">
        <f t="shared" si="44"/>
        <v>0.23229166666666667</v>
      </c>
      <c r="F172" s="30">
        <f t="shared" si="45"/>
        <v>-0.73132062842707035</v>
      </c>
      <c r="G172" s="30">
        <f t="shared" si="46"/>
        <v>-0.23355390679502092</v>
      </c>
    </row>
    <row r="173" spans="3:7" x14ac:dyDescent="0.25">
      <c r="C173" s="30">
        <v>-24813.333333333372</v>
      </c>
      <c r="D173" s="30">
        <f t="shared" si="43"/>
        <v>113</v>
      </c>
      <c r="E173" s="30">
        <f t="shared" si="44"/>
        <v>0.234375</v>
      </c>
      <c r="F173" s="30">
        <f t="shared" si="45"/>
        <v>-0.72451438349236563</v>
      </c>
      <c r="G173" s="30">
        <f t="shared" si="46"/>
        <v>-0.2287900094988996</v>
      </c>
    </row>
    <row r="174" spans="3:7" x14ac:dyDescent="0.25">
      <c r="C174" s="30">
        <v>-24333.333333333023</v>
      </c>
      <c r="D174" s="30">
        <f t="shared" si="43"/>
        <v>114</v>
      </c>
      <c r="E174" s="30">
        <f t="shared" si="44"/>
        <v>0.23645833333333333</v>
      </c>
      <c r="F174" s="30">
        <f t="shared" si="45"/>
        <v>-0.71774153741985403</v>
      </c>
      <c r="G174" s="30">
        <f t="shared" si="46"/>
        <v>-0.22436419523669301</v>
      </c>
    </row>
    <row r="175" spans="3:7" x14ac:dyDescent="0.25">
      <c r="C175" s="30">
        <v>-23106.666666666657</v>
      </c>
      <c r="D175" s="30">
        <f t="shared" si="43"/>
        <v>115</v>
      </c>
      <c r="E175" s="30">
        <f t="shared" si="44"/>
        <v>0.23854166666666668</v>
      </c>
      <c r="F175" s="30">
        <f t="shared" si="45"/>
        <v>-0.71100145635047096</v>
      </c>
      <c r="G175" s="30">
        <f t="shared" si="46"/>
        <v>-0.21305378101106501</v>
      </c>
    </row>
    <row r="176" spans="3:7" x14ac:dyDescent="0.25">
      <c r="C176" s="30">
        <v>-22993.333333333372</v>
      </c>
      <c r="D176" s="30">
        <f t="shared" si="43"/>
        <v>116</v>
      </c>
      <c r="E176" s="30">
        <f t="shared" si="44"/>
        <v>0.24062500000000001</v>
      </c>
      <c r="F176" s="30">
        <f t="shared" si="45"/>
        <v>-0.70429352152096958</v>
      </c>
      <c r="G176" s="30">
        <f t="shared" si="46"/>
        <v>-0.21200879708804521</v>
      </c>
    </row>
    <row r="177" spans="3:7" x14ac:dyDescent="0.25">
      <c r="C177" s="30">
        <v>-22430</v>
      </c>
      <c r="D177" s="30">
        <f t="shared" si="43"/>
        <v>117</v>
      </c>
      <c r="E177" s="30">
        <f t="shared" si="44"/>
        <v>0.24270833333333333</v>
      </c>
      <c r="F177" s="30">
        <f t="shared" si="45"/>
        <v>-0.69761712875285353</v>
      </c>
      <c r="G177" s="30">
        <f t="shared" si="46"/>
        <v>-0.20681461229420897</v>
      </c>
    </row>
    <row r="178" spans="3:7" x14ac:dyDescent="0.25">
      <c r="C178" s="30">
        <v>-22133.333333333023</v>
      </c>
      <c r="D178" s="30">
        <f t="shared" si="43"/>
        <v>118</v>
      </c>
      <c r="E178" s="30">
        <f t="shared" si="44"/>
        <v>0.24479166666666666</v>
      </c>
      <c r="F178" s="30">
        <f t="shared" si="45"/>
        <v>-0.69097168796251685</v>
      </c>
      <c r="G178" s="30">
        <f t="shared" si="46"/>
        <v>-0.20407921320159431</v>
      </c>
    </row>
    <row r="179" spans="3:7" x14ac:dyDescent="0.25">
      <c r="C179" s="30">
        <v>-21506.666666666657</v>
      </c>
      <c r="D179" s="30">
        <f t="shared" si="43"/>
        <v>119</v>
      </c>
      <c r="E179" s="30">
        <f t="shared" si="44"/>
        <v>0.24687500000000001</v>
      </c>
      <c r="F179" s="30">
        <f t="shared" si="45"/>
        <v>-0.68435662269152198</v>
      </c>
      <c r="G179" s="30">
        <f t="shared" si="46"/>
        <v>-0.19830106680372048</v>
      </c>
    </row>
    <row r="180" spans="3:7" x14ac:dyDescent="0.25">
      <c r="C180" s="30">
        <v>-21430</v>
      </c>
      <c r="D180" s="30">
        <f t="shared" si="43"/>
        <v>120</v>
      </c>
      <c r="E180" s="30">
        <f t="shared" si="44"/>
        <v>0.24895833333333334</v>
      </c>
      <c r="F180" s="30">
        <f t="shared" si="45"/>
        <v>-0.67777136965603646</v>
      </c>
      <c r="G180" s="30">
        <f t="shared" si="46"/>
        <v>-0.19759416591461862</v>
      </c>
    </row>
    <row r="181" spans="3:7" x14ac:dyDescent="0.25">
      <c r="C181" s="30">
        <v>-20793.333333333372</v>
      </c>
      <c r="D181" s="30">
        <f t="shared" si="43"/>
        <v>121</v>
      </c>
      <c r="E181" s="30">
        <f t="shared" si="44"/>
        <v>0.25104166666666666</v>
      </c>
      <c r="F181" s="30">
        <f t="shared" si="45"/>
        <v>-0.6712153783144692</v>
      </c>
      <c r="G181" s="30">
        <f t="shared" si="46"/>
        <v>-0.19172381505294647</v>
      </c>
    </row>
    <row r="182" spans="3:7" x14ac:dyDescent="0.25">
      <c r="C182" s="30">
        <v>-20133.333333333023</v>
      </c>
      <c r="D182" s="30">
        <f t="shared" si="43"/>
        <v>122</v>
      </c>
      <c r="E182" s="30">
        <f t="shared" si="44"/>
        <v>0.25312499999999999</v>
      </c>
      <c r="F182" s="30">
        <f t="shared" si="45"/>
        <v>-0.66468811045243503</v>
      </c>
      <c r="G182" s="30">
        <f t="shared" si="46"/>
        <v>-0.18563832044241363</v>
      </c>
    </row>
    <row r="183" spans="3:7" x14ac:dyDescent="0.25">
      <c r="C183" s="30">
        <v>-19906.666666666657</v>
      </c>
      <c r="D183" s="30">
        <f t="shared" si="43"/>
        <v>123</v>
      </c>
      <c r="E183" s="30">
        <f t="shared" si="44"/>
        <v>0.25520833333333331</v>
      </c>
      <c r="F183" s="30">
        <f t="shared" si="45"/>
        <v>-0.65818903978420318</v>
      </c>
      <c r="G183" s="30">
        <f t="shared" si="46"/>
        <v>-0.18354835259637595</v>
      </c>
    </row>
    <row r="184" spans="3:7" x14ac:dyDescent="0.25">
      <c r="C184" s="30">
        <v>-19385</v>
      </c>
      <c r="D184" s="30">
        <f t="shared" si="43"/>
        <v>124</v>
      </c>
      <c r="E184" s="30">
        <f t="shared" si="44"/>
        <v>0.25729166666666664</v>
      </c>
      <c r="F184" s="30">
        <f t="shared" si="45"/>
        <v>-0.65171765156984329</v>
      </c>
      <c r="G184" s="30">
        <f t="shared" si="46"/>
        <v>-0.17873835306835639</v>
      </c>
    </row>
    <row r="185" spans="3:7" x14ac:dyDescent="0.25">
      <c r="C185" s="30">
        <v>-19133.333333333023</v>
      </c>
      <c r="D185" s="30">
        <f t="shared" si="43"/>
        <v>125</v>
      </c>
      <c r="E185" s="30">
        <f t="shared" si="44"/>
        <v>0.25937500000000002</v>
      </c>
      <c r="F185" s="30">
        <f t="shared" si="45"/>
        <v>-0.64527344224731953</v>
      </c>
      <c r="G185" s="30">
        <f t="shared" si="46"/>
        <v>-0.1764178740628233</v>
      </c>
    </row>
    <row r="186" spans="3:7" x14ac:dyDescent="0.25">
      <c r="C186" s="30">
        <v>-18706.666666666657</v>
      </c>
      <c r="D186" s="30">
        <f t="shared" si="43"/>
        <v>126</v>
      </c>
      <c r="E186" s="30">
        <f t="shared" si="44"/>
        <v>0.26145833333333335</v>
      </c>
      <c r="F186" s="30">
        <f t="shared" si="45"/>
        <v>-0.63885591907883243</v>
      </c>
      <c r="G186" s="30">
        <f t="shared" si="46"/>
        <v>-0.17248381694086753</v>
      </c>
    </row>
    <row r="187" spans="3:7" x14ac:dyDescent="0.25">
      <c r="C187" s="30">
        <v>-18613.333333333372</v>
      </c>
      <c r="D187" s="30">
        <f t="shared" si="43"/>
        <v>127</v>
      </c>
      <c r="E187" s="30">
        <f t="shared" si="44"/>
        <v>0.26354166666666667</v>
      </c>
      <c r="F187" s="30">
        <f t="shared" si="45"/>
        <v>-0.6324645998107391</v>
      </c>
      <c r="G187" s="30">
        <f t="shared" si="46"/>
        <v>-0.17162324194543954</v>
      </c>
    </row>
    <row r="188" spans="3:7" x14ac:dyDescent="0.25">
      <c r="C188" s="30">
        <v>-18333.333333333023</v>
      </c>
      <c r="D188" s="30">
        <f t="shared" si="43"/>
        <v>128</v>
      </c>
      <c r="E188" s="30">
        <f t="shared" si="44"/>
        <v>0.265625</v>
      </c>
      <c r="F188" s="30">
        <f t="shared" si="45"/>
        <v>-0.62609901234642129</v>
      </c>
      <c r="G188" s="30">
        <f t="shared" si="46"/>
        <v>-0.16904151695915104</v>
      </c>
    </row>
    <row r="189" spans="3:7" x14ac:dyDescent="0.25">
      <c r="C189" s="30">
        <v>-18130</v>
      </c>
      <c r="D189" s="30">
        <f t="shared" ref="D189:D252" si="47" xml:space="preserve"> _xlfn.RANK.AVG(C189,C$61:C$540,1)</f>
        <v>129</v>
      </c>
      <c r="E189" s="30">
        <f t="shared" ref="E189:E252" si="48" xml:space="preserve"> (D189 - 0.5) / COUNT($C$61:$C$540)</f>
        <v>0.26770833333333333</v>
      </c>
      <c r="F189" s="30">
        <f t="shared" ref="F189:F252" si="49">_xlfn.NORM.S.INV(E189)</f>
        <v>-0.61975869443150866</v>
      </c>
      <c r="G189" s="30">
        <f t="shared" ref="G189:G252" si="50" xml:space="preserve"> STANDARDIZE(C189,AVERAGE($C$61:$C$540),STDEV($C$61:$C$540))</f>
        <v>-0.16716669286197053</v>
      </c>
    </row>
    <row r="190" spans="3:7" x14ac:dyDescent="0.25">
      <c r="C190" s="30">
        <v>-17908.333333333336</v>
      </c>
      <c r="D190" s="30">
        <f t="shared" si="47"/>
        <v>130</v>
      </c>
      <c r="E190" s="30">
        <f t="shared" si="48"/>
        <v>0.26979166666666665</v>
      </c>
      <c r="F190" s="30">
        <f t="shared" si="49"/>
        <v>-0.61344319335088571</v>
      </c>
      <c r="G190" s="30">
        <f t="shared" si="50"/>
        <v>-0.16512282724782804</v>
      </c>
    </row>
    <row r="191" spans="3:7" x14ac:dyDescent="0.25">
      <c r="C191" s="30">
        <v>-17666.666666666511</v>
      </c>
      <c r="D191" s="30">
        <f t="shared" si="47"/>
        <v>131</v>
      </c>
      <c r="E191" s="30">
        <f t="shared" si="48"/>
        <v>0.27187499999999998</v>
      </c>
      <c r="F191" s="30">
        <f t="shared" si="49"/>
        <v>-0.60715206563695634</v>
      </c>
      <c r="G191" s="30">
        <f t="shared" si="50"/>
        <v>-0.16289455270609224</v>
      </c>
    </row>
    <row r="192" spans="3:7" x14ac:dyDescent="0.25">
      <c r="C192" s="30">
        <v>-17606.666666666657</v>
      </c>
      <c r="D192" s="30">
        <f t="shared" si="47"/>
        <v>132</v>
      </c>
      <c r="E192" s="30">
        <f t="shared" si="48"/>
        <v>0.27395833333333336</v>
      </c>
      <c r="F192" s="30">
        <f t="shared" si="49"/>
        <v>-0.60088487678864977</v>
      </c>
      <c r="G192" s="30">
        <f t="shared" si="50"/>
        <v>-0.16234132592331818</v>
      </c>
    </row>
    <row r="193" spans="3:7" x14ac:dyDescent="0.25">
      <c r="C193" s="30">
        <v>-17333.333333333489</v>
      </c>
      <c r="D193" s="30">
        <f t="shared" si="47"/>
        <v>133</v>
      </c>
      <c r="E193" s="30">
        <f t="shared" si="48"/>
        <v>0.27604166666666669</v>
      </c>
      <c r="F193" s="30">
        <f t="shared" si="49"/>
        <v>-0.59464120100069728</v>
      </c>
      <c r="G193" s="30">
        <f t="shared" si="50"/>
        <v>-0.15982107057956499</v>
      </c>
    </row>
    <row r="194" spans="3:7" x14ac:dyDescent="0.25">
      <c r="C194" s="30">
        <v>-17133.333333333023</v>
      </c>
      <c r="D194" s="30">
        <f t="shared" si="47"/>
        <v>134.5</v>
      </c>
      <c r="E194" s="30">
        <f t="shared" si="48"/>
        <v>0.27916666666666667</v>
      </c>
      <c r="F194" s="30">
        <f t="shared" si="49"/>
        <v>-0.58531886355354357</v>
      </c>
      <c r="G194" s="30">
        <f t="shared" si="50"/>
        <v>-0.15797698130364263</v>
      </c>
    </row>
    <row r="195" spans="3:7" x14ac:dyDescent="0.25">
      <c r="C195" s="30">
        <v>-17133.333333333023</v>
      </c>
      <c r="D195" s="30">
        <f t="shared" si="47"/>
        <v>134.5</v>
      </c>
      <c r="E195" s="30">
        <f t="shared" si="48"/>
        <v>0.27916666666666667</v>
      </c>
      <c r="F195" s="30">
        <f t="shared" si="49"/>
        <v>-0.58531886355354357</v>
      </c>
      <c r="G195" s="30">
        <f t="shared" si="50"/>
        <v>-0.15797698130364263</v>
      </c>
    </row>
    <row r="196" spans="3:7" x14ac:dyDescent="0.25">
      <c r="C196" s="30">
        <v>-16666.666666667908</v>
      </c>
      <c r="D196" s="30">
        <f t="shared" si="47"/>
        <v>136.5</v>
      </c>
      <c r="E196" s="30">
        <f t="shared" si="48"/>
        <v>0.28333333333333333</v>
      </c>
      <c r="F196" s="30">
        <f t="shared" si="49"/>
        <v>-0.57296754849546372</v>
      </c>
      <c r="G196" s="30">
        <f t="shared" si="50"/>
        <v>-0.15367410632651479</v>
      </c>
    </row>
    <row r="197" spans="3:7" x14ac:dyDescent="0.25">
      <c r="C197" s="30">
        <v>-16666.666666667908</v>
      </c>
      <c r="D197" s="30">
        <f t="shared" si="47"/>
        <v>136.5</v>
      </c>
      <c r="E197" s="30">
        <f t="shared" si="48"/>
        <v>0.28333333333333333</v>
      </c>
      <c r="F197" s="30">
        <f t="shared" si="49"/>
        <v>-0.57296754849546372</v>
      </c>
      <c r="G197" s="30">
        <f t="shared" si="50"/>
        <v>-0.15367410632651479</v>
      </c>
    </row>
    <row r="198" spans="3:7" x14ac:dyDescent="0.25">
      <c r="C198" s="30">
        <v>-16406.666666666657</v>
      </c>
      <c r="D198" s="30">
        <f t="shared" si="47"/>
        <v>138</v>
      </c>
      <c r="E198" s="30">
        <f t="shared" si="48"/>
        <v>0.28645833333333331</v>
      </c>
      <c r="F198" s="30">
        <f t="shared" si="49"/>
        <v>-0.56376119138572522</v>
      </c>
      <c r="G198" s="30">
        <f t="shared" si="50"/>
        <v>-0.15127679026780977</v>
      </c>
    </row>
    <row r="199" spans="3:7" x14ac:dyDescent="0.25">
      <c r="C199" s="30">
        <v>-15906.666666666657</v>
      </c>
      <c r="D199" s="30">
        <f t="shared" si="47"/>
        <v>139</v>
      </c>
      <c r="E199" s="30">
        <f t="shared" si="48"/>
        <v>0.28854166666666664</v>
      </c>
      <c r="F199" s="30">
        <f t="shared" si="49"/>
        <v>-0.55765010728668329</v>
      </c>
      <c r="G199" s="30">
        <f t="shared" si="50"/>
        <v>-0.14666656707801459</v>
      </c>
    </row>
    <row r="200" spans="3:7" x14ac:dyDescent="0.25">
      <c r="C200" s="30">
        <v>-15813.333333333372</v>
      </c>
      <c r="D200" s="30">
        <f t="shared" si="47"/>
        <v>140</v>
      </c>
      <c r="E200" s="30">
        <f t="shared" si="48"/>
        <v>0.29062500000000002</v>
      </c>
      <c r="F200" s="30">
        <f t="shared" si="49"/>
        <v>-0.55155977830830927</v>
      </c>
      <c r="G200" s="30">
        <f t="shared" si="50"/>
        <v>-0.14580599208258663</v>
      </c>
    </row>
    <row r="201" spans="3:7" x14ac:dyDescent="0.25">
      <c r="C201" s="30">
        <v>-15615</v>
      </c>
      <c r="D201" s="30">
        <f t="shared" si="47"/>
        <v>141</v>
      </c>
      <c r="E201" s="30">
        <f t="shared" si="48"/>
        <v>0.29270833333333335</v>
      </c>
      <c r="F201" s="30">
        <f t="shared" si="49"/>
        <v>-0.54548983955738606</v>
      </c>
      <c r="G201" s="30">
        <f t="shared" si="50"/>
        <v>-0.14397727021730086</v>
      </c>
    </row>
    <row r="202" spans="3:7" x14ac:dyDescent="0.25">
      <c r="C202" s="30">
        <v>-14830</v>
      </c>
      <c r="D202" s="30">
        <f t="shared" si="47"/>
        <v>142</v>
      </c>
      <c r="E202" s="30">
        <f t="shared" si="48"/>
        <v>0.29479166666666667</v>
      </c>
      <c r="F202" s="30">
        <f t="shared" si="49"/>
        <v>-0.53943993279388347</v>
      </c>
      <c r="G202" s="30">
        <f t="shared" si="50"/>
        <v>-0.13673921980932244</v>
      </c>
    </row>
    <row r="203" spans="3:7" x14ac:dyDescent="0.25">
      <c r="C203" s="30">
        <v>-14195</v>
      </c>
      <c r="D203" s="30">
        <f t="shared" si="47"/>
        <v>143</v>
      </c>
      <c r="E203" s="30">
        <f t="shared" si="48"/>
        <v>0.296875</v>
      </c>
      <c r="F203" s="30">
        <f t="shared" si="49"/>
        <v>-0.5334097062412807</v>
      </c>
      <c r="G203" s="30">
        <f t="shared" si="50"/>
        <v>-0.13088423635828259</v>
      </c>
    </row>
    <row r="204" spans="3:7" x14ac:dyDescent="0.25">
      <c r="C204" s="30">
        <v>-13425</v>
      </c>
      <c r="D204" s="30">
        <f t="shared" si="47"/>
        <v>144</v>
      </c>
      <c r="E204" s="30">
        <f t="shared" si="48"/>
        <v>0.29895833333333333</v>
      </c>
      <c r="F204" s="30">
        <f t="shared" si="49"/>
        <v>-0.52739881440322822</v>
      </c>
      <c r="G204" s="30">
        <f t="shared" si="50"/>
        <v>-0.12378449264599803</v>
      </c>
    </row>
    <row r="205" spans="3:7" x14ac:dyDescent="0.25">
      <c r="C205" s="30">
        <v>-12993.333333333372</v>
      </c>
      <c r="D205" s="30">
        <f t="shared" si="47"/>
        <v>145</v>
      </c>
      <c r="E205" s="30">
        <f t="shared" si="48"/>
        <v>0.30104166666666665</v>
      </c>
      <c r="F205" s="30">
        <f t="shared" si="49"/>
        <v>-0.52140691788629046</v>
      </c>
      <c r="G205" s="30">
        <f t="shared" si="50"/>
        <v>-0.11980433329214189</v>
      </c>
    </row>
    <row r="206" spans="3:7" x14ac:dyDescent="0.25">
      <c r="C206" s="30">
        <v>-12730</v>
      </c>
      <c r="D206" s="30">
        <f t="shared" si="47"/>
        <v>146</v>
      </c>
      <c r="E206" s="30">
        <f t="shared" si="48"/>
        <v>0.30312499999999998</v>
      </c>
      <c r="F206" s="30">
        <f t="shared" si="49"/>
        <v>-0.51543368322851857</v>
      </c>
      <c r="G206" s="30">
        <f t="shared" si="50"/>
        <v>-0.11737628241218274</v>
      </c>
    </row>
    <row r="207" spans="3:7" x14ac:dyDescent="0.25">
      <c r="C207" s="30">
        <v>-12688.333333333336</v>
      </c>
      <c r="D207" s="30">
        <f t="shared" si="47"/>
        <v>147</v>
      </c>
      <c r="E207" s="30">
        <f t="shared" si="48"/>
        <v>0.30520833333333336</v>
      </c>
      <c r="F207" s="30">
        <f t="shared" si="49"/>
        <v>-0.50947878273362146</v>
      </c>
      <c r="G207" s="30">
        <f t="shared" si="50"/>
        <v>-0.11699209714636651</v>
      </c>
    </row>
    <row r="208" spans="3:7" x14ac:dyDescent="0.25">
      <c r="C208" s="30">
        <v>-12630</v>
      </c>
      <c r="D208" s="30">
        <f t="shared" si="47"/>
        <v>148</v>
      </c>
      <c r="E208" s="30">
        <f t="shared" si="48"/>
        <v>0.30729166666666669</v>
      </c>
      <c r="F208" s="30">
        <f t="shared" si="49"/>
        <v>-0.50354189431050245</v>
      </c>
      <c r="G208" s="30">
        <f t="shared" si="50"/>
        <v>-0.11645423777422372</v>
      </c>
    </row>
    <row r="209" spans="3:7" x14ac:dyDescent="0.25">
      <c r="C209" s="30">
        <v>-12298.333333333336</v>
      </c>
      <c r="D209" s="30">
        <f t="shared" si="47"/>
        <v>149</v>
      </c>
      <c r="E209" s="30">
        <f t="shared" si="48"/>
        <v>0.30937500000000001</v>
      </c>
      <c r="F209" s="30">
        <f t="shared" si="49"/>
        <v>-0.49762270131795155</v>
      </c>
      <c r="G209" s="30">
        <f t="shared" si="50"/>
        <v>-0.11339612305832628</v>
      </c>
    </row>
    <row r="210" spans="3:7" x14ac:dyDescent="0.25">
      <c r="C210" s="30">
        <v>-12000</v>
      </c>
      <c r="D210" s="30">
        <f t="shared" si="47"/>
        <v>150</v>
      </c>
      <c r="E210" s="30">
        <f t="shared" si="48"/>
        <v>0.31145833333333334</v>
      </c>
      <c r="F210" s="30">
        <f t="shared" si="49"/>
        <v>-0.49172089241428524</v>
      </c>
      <c r="G210" s="30">
        <f t="shared" si="50"/>
        <v>-0.1106453565550818</v>
      </c>
    </row>
    <row r="211" spans="3:7" x14ac:dyDescent="0.25">
      <c r="C211" s="30">
        <v>-11793.333333333372</v>
      </c>
      <c r="D211" s="30">
        <f t="shared" si="47"/>
        <v>151</v>
      </c>
      <c r="E211" s="30">
        <f t="shared" si="48"/>
        <v>0.31354166666666666</v>
      </c>
      <c r="F211" s="30">
        <f t="shared" si="49"/>
        <v>-0.4858361614117393</v>
      </c>
      <c r="G211" s="30">
        <f t="shared" si="50"/>
        <v>-0.1087397976366335</v>
      </c>
    </row>
    <row r="212" spans="3:7" x14ac:dyDescent="0.25">
      <c r="C212" s="30">
        <v>-11666.666666666511</v>
      </c>
      <c r="D212" s="30">
        <f t="shared" si="47"/>
        <v>152</v>
      </c>
      <c r="E212" s="30">
        <f t="shared" si="48"/>
        <v>0.31562499999999999</v>
      </c>
      <c r="F212" s="30">
        <f t="shared" si="49"/>
        <v>-0.47996820713542532</v>
      </c>
      <c r="G212" s="30">
        <f t="shared" si="50"/>
        <v>-0.10757187442855026</v>
      </c>
    </row>
    <row r="213" spans="3:7" x14ac:dyDescent="0.25">
      <c r="C213" s="30">
        <v>-10706.666666666657</v>
      </c>
      <c r="D213" s="30">
        <f t="shared" si="47"/>
        <v>153</v>
      </c>
      <c r="E213" s="30">
        <f t="shared" si="48"/>
        <v>0.31770833333333331</v>
      </c>
      <c r="F213" s="30">
        <f t="shared" si="49"/>
        <v>-0.47411673328667442</v>
      </c>
      <c r="G213" s="30">
        <f t="shared" si="50"/>
        <v>-9.8720245904144882E-2</v>
      </c>
    </row>
    <row r="214" spans="3:7" x14ac:dyDescent="0.25">
      <c r="C214" s="30">
        <v>-10438.333333333336</v>
      </c>
      <c r="D214" s="30">
        <f t="shared" si="47"/>
        <v>154</v>
      </c>
      <c r="E214" s="30">
        <f t="shared" si="48"/>
        <v>0.31979166666666664</v>
      </c>
      <c r="F214" s="30">
        <f t="shared" si="49"/>
        <v>-0.46828144831059593</v>
      </c>
      <c r="G214" s="30">
        <f t="shared" si="50"/>
        <v>-9.6246092792288254E-2</v>
      </c>
    </row>
    <row r="215" spans="3:7" x14ac:dyDescent="0.25">
      <c r="C215" s="30">
        <v>-9706.666666666657</v>
      </c>
      <c r="D215" s="30">
        <f t="shared" si="47"/>
        <v>155</v>
      </c>
      <c r="E215" s="30">
        <f t="shared" si="48"/>
        <v>0.32187500000000002</v>
      </c>
      <c r="F215" s="30">
        <f t="shared" si="49"/>
        <v>-0.46246206526768674</v>
      </c>
      <c r="G215" s="30">
        <f t="shared" si="50"/>
        <v>-8.9499799524554544E-2</v>
      </c>
    </row>
    <row r="216" spans="3:7" x14ac:dyDescent="0.25">
      <c r="C216" s="30">
        <v>-9478.3333333333358</v>
      </c>
      <c r="D216" s="30">
        <f t="shared" si="47"/>
        <v>156</v>
      </c>
      <c r="E216" s="30">
        <f t="shared" si="48"/>
        <v>0.32395833333333335</v>
      </c>
      <c r="F216" s="30">
        <f t="shared" si="49"/>
        <v>-0.45665830170934102</v>
      </c>
      <c r="G216" s="30">
        <f t="shared" si="50"/>
        <v>-8.7394464267881541E-2</v>
      </c>
    </row>
    <row r="217" spans="3:7" x14ac:dyDescent="0.25">
      <c r="C217" s="30">
        <v>-9235</v>
      </c>
      <c r="D217" s="30">
        <f t="shared" si="47"/>
        <v>157</v>
      </c>
      <c r="E217" s="30">
        <f t="shared" si="48"/>
        <v>0.32604166666666667</v>
      </c>
      <c r="F217" s="30">
        <f t="shared" si="49"/>
        <v>-0.45086987955710089</v>
      </c>
      <c r="G217" s="30">
        <f t="shared" si="50"/>
        <v>-8.5150822315514532E-2</v>
      </c>
    </row>
    <row r="218" spans="3:7" x14ac:dyDescent="0.25">
      <c r="C218" s="30">
        <v>-8530</v>
      </c>
      <c r="D218" s="30">
        <f t="shared" si="47"/>
        <v>158</v>
      </c>
      <c r="E218" s="30">
        <f t="shared" si="48"/>
        <v>0.328125</v>
      </c>
      <c r="F218" s="30">
        <f t="shared" si="49"/>
        <v>-0.44509652498551644</v>
      </c>
      <c r="G218" s="30">
        <f t="shared" si="50"/>
        <v>-7.8650407617903345E-2</v>
      </c>
    </row>
    <row r="219" spans="3:7" x14ac:dyDescent="0.25">
      <c r="C219" s="30">
        <v>-8268.3333333333358</v>
      </c>
      <c r="D219" s="30">
        <f t="shared" si="47"/>
        <v>159</v>
      </c>
      <c r="E219" s="30">
        <f t="shared" si="48"/>
        <v>0.33020833333333333</v>
      </c>
      <c r="F219" s="30">
        <f t="shared" si="49"/>
        <v>-0.43933796830847022</v>
      </c>
      <c r="G219" s="30">
        <f t="shared" si="50"/>
        <v>-7.6237724148577241E-2</v>
      </c>
    </row>
    <row r="220" spans="3:7" x14ac:dyDescent="0.25">
      <c r="C220" s="30">
        <v>-7666.6666666679084</v>
      </c>
      <c r="D220" s="30">
        <f t="shared" si="47"/>
        <v>160.5</v>
      </c>
      <c r="E220" s="30">
        <f t="shared" si="48"/>
        <v>0.33333333333333331</v>
      </c>
      <c r="F220" s="30">
        <f t="shared" si="49"/>
        <v>-0.43072729929545767</v>
      </c>
      <c r="G220" s="30">
        <f t="shared" si="50"/>
        <v>-7.0690088910201815E-2</v>
      </c>
    </row>
    <row r="221" spans="3:7" x14ac:dyDescent="0.25">
      <c r="C221" s="30">
        <v>-7666.6666666679084</v>
      </c>
      <c r="D221" s="30">
        <f t="shared" si="47"/>
        <v>160.5</v>
      </c>
      <c r="E221" s="30">
        <f t="shared" si="48"/>
        <v>0.33333333333333331</v>
      </c>
      <c r="F221" s="30">
        <f t="shared" si="49"/>
        <v>-0.43072729929545767</v>
      </c>
      <c r="G221" s="30">
        <f t="shared" si="50"/>
        <v>-7.0690088910201815E-2</v>
      </c>
    </row>
    <row r="222" spans="3:7" x14ac:dyDescent="0.25">
      <c r="C222" s="30">
        <v>-7605</v>
      </c>
      <c r="D222" s="30">
        <f t="shared" si="47"/>
        <v>162</v>
      </c>
      <c r="E222" s="30">
        <f t="shared" si="48"/>
        <v>0.33645833333333336</v>
      </c>
      <c r="F222" s="30">
        <f t="shared" si="49"/>
        <v>-0.42214844857865647</v>
      </c>
      <c r="G222" s="30">
        <f t="shared" si="50"/>
        <v>-7.0121494716782307E-2</v>
      </c>
    </row>
    <row r="223" spans="3:7" x14ac:dyDescent="0.25">
      <c r="C223" s="30">
        <v>-7333.3333333330229</v>
      </c>
      <c r="D223" s="30">
        <f t="shared" si="47"/>
        <v>163</v>
      </c>
      <c r="E223" s="30">
        <f t="shared" si="48"/>
        <v>0.33854166666666669</v>
      </c>
      <c r="F223" s="30">
        <f t="shared" si="49"/>
        <v>-0.41644646561004894</v>
      </c>
      <c r="G223" s="30">
        <f t="shared" si="50"/>
        <v>-6.7616606783657399E-2</v>
      </c>
    </row>
    <row r="224" spans="3:7" x14ac:dyDescent="0.25">
      <c r="C224" s="30">
        <v>-7015</v>
      </c>
      <c r="D224" s="30">
        <f t="shared" si="47"/>
        <v>164</v>
      </c>
      <c r="E224" s="30">
        <f t="shared" si="48"/>
        <v>0.34062500000000001</v>
      </c>
      <c r="F224" s="30">
        <f t="shared" si="49"/>
        <v>-0.41075799044350436</v>
      </c>
      <c r="G224" s="30">
        <f t="shared" si="50"/>
        <v>-6.4681431352824004E-2</v>
      </c>
    </row>
    <row r="225" spans="3:7" x14ac:dyDescent="0.25">
      <c r="C225" s="30">
        <v>-6988.3333333333358</v>
      </c>
      <c r="D225" s="30">
        <f t="shared" si="47"/>
        <v>165</v>
      </c>
      <c r="E225" s="30">
        <f t="shared" si="48"/>
        <v>0.34270833333333334</v>
      </c>
      <c r="F225" s="30">
        <f t="shared" si="49"/>
        <v>-0.40508277602013709</v>
      </c>
      <c r="G225" s="30">
        <f t="shared" si="50"/>
        <v>-6.4435552782701619E-2</v>
      </c>
    </row>
    <row r="226" spans="3:7" x14ac:dyDescent="0.25">
      <c r="C226" s="30">
        <v>-6913.3333333333721</v>
      </c>
      <c r="D226" s="30">
        <f t="shared" si="47"/>
        <v>166</v>
      </c>
      <c r="E226" s="30">
        <f t="shared" si="48"/>
        <v>0.34479166666666666</v>
      </c>
      <c r="F226" s="30">
        <f t="shared" si="49"/>
        <v>-0.39942057871145592</v>
      </c>
      <c r="G226" s="30">
        <f t="shared" si="50"/>
        <v>-6.374401930423268E-2</v>
      </c>
    </row>
    <row r="227" spans="3:7" x14ac:dyDescent="0.25">
      <c r="C227" s="30">
        <v>-6758.3333333333358</v>
      </c>
      <c r="D227" s="30">
        <f t="shared" si="47"/>
        <v>167</v>
      </c>
      <c r="E227" s="30">
        <f t="shared" si="48"/>
        <v>0.34687499999999999</v>
      </c>
      <c r="F227" s="30">
        <f t="shared" si="49"/>
        <v>-0.39377115822915937</v>
      </c>
      <c r="G227" s="30">
        <f t="shared" si="50"/>
        <v>-6.2314850115395844E-2</v>
      </c>
    </row>
    <row r="228" spans="3:7" x14ac:dyDescent="0.25">
      <c r="C228" s="30">
        <v>-6666.6666666679084</v>
      </c>
      <c r="D228" s="30">
        <f t="shared" si="47"/>
        <v>171</v>
      </c>
      <c r="E228" s="30">
        <f t="shared" si="48"/>
        <v>0.35520833333333335</v>
      </c>
      <c r="F228" s="30">
        <f t="shared" si="49"/>
        <v>-0.37129655085736013</v>
      </c>
      <c r="G228" s="30">
        <f t="shared" si="50"/>
        <v>-6.146964253061149E-2</v>
      </c>
    </row>
    <row r="229" spans="3:7" x14ac:dyDescent="0.25">
      <c r="C229" s="30">
        <v>-6666.6666666679084</v>
      </c>
      <c r="D229" s="30">
        <f t="shared" si="47"/>
        <v>171</v>
      </c>
      <c r="E229" s="30">
        <f t="shared" si="48"/>
        <v>0.35520833333333335</v>
      </c>
      <c r="F229" s="30">
        <f t="shared" si="49"/>
        <v>-0.37129655085736013</v>
      </c>
      <c r="G229" s="30">
        <f t="shared" si="50"/>
        <v>-6.146964253061149E-2</v>
      </c>
    </row>
    <row r="230" spans="3:7" x14ac:dyDescent="0.25">
      <c r="C230" s="30">
        <v>-6666.6666666679084</v>
      </c>
      <c r="D230" s="30">
        <f t="shared" si="47"/>
        <v>171</v>
      </c>
      <c r="E230" s="30">
        <f t="shared" si="48"/>
        <v>0.35520833333333335</v>
      </c>
      <c r="F230" s="30">
        <f t="shared" si="49"/>
        <v>-0.37129655085736013</v>
      </c>
      <c r="G230" s="30">
        <f t="shared" si="50"/>
        <v>-6.146964253061149E-2</v>
      </c>
    </row>
    <row r="231" spans="3:7" x14ac:dyDescent="0.25">
      <c r="C231" s="30">
        <v>-6666.6666666679084</v>
      </c>
      <c r="D231" s="30">
        <f t="shared" si="47"/>
        <v>171</v>
      </c>
      <c r="E231" s="30">
        <f t="shared" si="48"/>
        <v>0.35520833333333335</v>
      </c>
      <c r="F231" s="30">
        <f t="shared" si="49"/>
        <v>-0.37129655085736013</v>
      </c>
      <c r="G231" s="30">
        <f t="shared" si="50"/>
        <v>-6.146964253061149E-2</v>
      </c>
    </row>
    <row r="232" spans="3:7" x14ac:dyDescent="0.25">
      <c r="C232" s="30">
        <v>-6666.6666666679084</v>
      </c>
      <c r="D232" s="30">
        <f t="shared" si="47"/>
        <v>171</v>
      </c>
      <c r="E232" s="30">
        <f t="shared" si="48"/>
        <v>0.35520833333333335</v>
      </c>
      <c r="F232" s="30">
        <f t="shared" si="49"/>
        <v>-0.37129655085736013</v>
      </c>
      <c r="G232" s="30">
        <f t="shared" si="50"/>
        <v>-6.146964253061149E-2</v>
      </c>
    </row>
    <row r="233" spans="3:7" x14ac:dyDescent="0.25">
      <c r="C233" s="30">
        <v>-6666.6666666679084</v>
      </c>
      <c r="D233" s="30">
        <f t="shared" si="47"/>
        <v>171</v>
      </c>
      <c r="E233" s="30">
        <f t="shared" si="48"/>
        <v>0.35520833333333335</v>
      </c>
      <c r="F233" s="30">
        <f t="shared" si="49"/>
        <v>-0.37129655085736013</v>
      </c>
      <c r="G233" s="30">
        <f t="shared" si="50"/>
        <v>-6.146964253061149E-2</v>
      </c>
    </row>
    <row r="234" spans="3:7" x14ac:dyDescent="0.25">
      <c r="C234" s="30">
        <v>-6666.6666666679084</v>
      </c>
      <c r="D234" s="30">
        <f t="shared" si="47"/>
        <v>171</v>
      </c>
      <c r="E234" s="30">
        <f t="shared" si="48"/>
        <v>0.35520833333333335</v>
      </c>
      <c r="F234" s="30">
        <f t="shared" si="49"/>
        <v>-0.37129655085736013</v>
      </c>
      <c r="G234" s="30">
        <f t="shared" si="50"/>
        <v>-6.146964253061149E-2</v>
      </c>
    </row>
    <row r="235" spans="3:7" x14ac:dyDescent="0.25">
      <c r="C235" s="30">
        <v>-6666.6666666665114</v>
      </c>
      <c r="D235" s="30">
        <f t="shared" si="47"/>
        <v>175</v>
      </c>
      <c r="E235" s="30">
        <f t="shared" si="48"/>
        <v>0.36354166666666665</v>
      </c>
      <c r="F235" s="30">
        <f t="shared" si="49"/>
        <v>-0.34900796043604287</v>
      </c>
      <c r="G235" s="30">
        <f t="shared" si="50"/>
        <v>-6.1469642530598605E-2</v>
      </c>
    </row>
    <row r="236" spans="3:7" x14ac:dyDescent="0.25">
      <c r="C236" s="30">
        <v>-6515</v>
      </c>
      <c r="D236" s="30">
        <f t="shared" si="47"/>
        <v>176</v>
      </c>
      <c r="E236" s="30">
        <f t="shared" si="48"/>
        <v>0.36562499999999998</v>
      </c>
      <c r="F236" s="30">
        <f t="shared" si="49"/>
        <v>-0.34346322793004591</v>
      </c>
      <c r="G236" s="30">
        <f t="shared" si="50"/>
        <v>-6.0071208163028841E-2</v>
      </c>
    </row>
    <row r="237" spans="3:7" x14ac:dyDescent="0.25">
      <c r="C237" s="30">
        <v>-6506.666666666657</v>
      </c>
      <c r="D237" s="30">
        <f t="shared" si="47"/>
        <v>177</v>
      </c>
      <c r="E237" s="30">
        <f t="shared" si="48"/>
        <v>0.36770833333333336</v>
      </c>
      <c r="F237" s="30">
        <f t="shared" si="49"/>
        <v>-0.33792903489019144</v>
      </c>
      <c r="G237" s="30">
        <f t="shared" si="50"/>
        <v>-5.9994371109865496E-2</v>
      </c>
    </row>
    <row r="238" spans="3:7" x14ac:dyDescent="0.25">
      <c r="C238" s="30">
        <v>-6206.666666666657</v>
      </c>
      <c r="D238" s="30">
        <f t="shared" si="47"/>
        <v>178</v>
      </c>
      <c r="E238" s="30">
        <f t="shared" si="48"/>
        <v>0.36979166666666669</v>
      </c>
      <c r="F238" s="30">
        <f t="shared" si="49"/>
        <v>-0.33240517246377799</v>
      </c>
      <c r="G238" s="30">
        <f t="shared" si="50"/>
        <v>-5.72282371959884E-2</v>
      </c>
    </row>
    <row r="239" spans="3:7" x14ac:dyDescent="0.25">
      <c r="C239" s="30">
        <v>-6038.3333333333358</v>
      </c>
      <c r="D239" s="30">
        <f t="shared" si="47"/>
        <v>179</v>
      </c>
      <c r="E239" s="30">
        <f t="shared" si="48"/>
        <v>0.37187500000000001</v>
      </c>
      <c r="F239" s="30">
        <f t="shared" si="49"/>
        <v>-0.32689143422533584</v>
      </c>
      <c r="G239" s="30">
        <f t="shared" si="50"/>
        <v>-5.5676128722090802E-2</v>
      </c>
    </row>
    <row r="240" spans="3:7" x14ac:dyDescent="0.25">
      <c r="C240" s="30">
        <v>-5965</v>
      </c>
      <c r="D240" s="30">
        <f t="shared" si="47"/>
        <v>180</v>
      </c>
      <c r="E240" s="30">
        <f t="shared" si="48"/>
        <v>0.37395833333333334</v>
      </c>
      <c r="F240" s="30">
        <f t="shared" si="49"/>
        <v>-0.32138761611248162</v>
      </c>
      <c r="G240" s="30">
        <f t="shared" si="50"/>
        <v>-5.4999962654254157E-2</v>
      </c>
    </row>
    <row r="241" spans="3:7" x14ac:dyDescent="0.25">
      <c r="C241" s="30">
        <v>-5715</v>
      </c>
      <c r="D241" s="30">
        <f t="shared" si="47"/>
        <v>181</v>
      </c>
      <c r="E241" s="30">
        <f t="shared" si="48"/>
        <v>0.37604166666666666</v>
      </c>
      <c r="F241" s="30">
        <f t="shared" si="49"/>
        <v>-0.31589351636331775</v>
      </c>
      <c r="G241" s="30">
        <f t="shared" si="50"/>
        <v>-5.2694851059356576E-2</v>
      </c>
    </row>
    <row r="242" spans="3:7" x14ac:dyDescent="0.25">
      <c r="C242" s="30">
        <v>-5625</v>
      </c>
      <c r="D242" s="30">
        <f t="shared" si="47"/>
        <v>182</v>
      </c>
      <c r="E242" s="30">
        <f t="shared" si="48"/>
        <v>0.37812499999999999</v>
      </c>
      <c r="F242" s="30">
        <f t="shared" si="49"/>
        <v>-0.31040893545532316</v>
      </c>
      <c r="G242" s="30">
        <f t="shared" si="50"/>
        <v>-5.1865010885193442E-2</v>
      </c>
    </row>
    <row r="243" spans="3:7" x14ac:dyDescent="0.25">
      <c r="C243" s="30">
        <v>-5365</v>
      </c>
      <c r="D243" s="30">
        <f t="shared" si="47"/>
        <v>183</v>
      </c>
      <c r="E243" s="30">
        <f t="shared" si="48"/>
        <v>0.38020833333333331</v>
      </c>
      <c r="F243" s="30">
        <f t="shared" si="49"/>
        <v>-0.30493367604568428</v>
      </c>
      <c r="G243" s="30">
        <f t="shared" si="50"/>
        <v>-4.9467694826499958E-2</v>
      </c>
    </row>
    <row r="244" spans="3:7" x14ac:dyDescent="0.25">
      <c r="C244" s="30">
        <v>-5006.666666666657</v>
      </c>
      <c r="D244" s="30">
        <f t="shared" si="47"/>
        <v>184</v>
      </c>
      <c r="E244" s="30">
        <f t="shared" si="48"/>
        <v>0.38229166666666664</v>
      </c>
      <c r="F244" s="30">
        <f t="shared" si="49"/>
        <v>-0.29946754291301431</v>
      </c>
      <c r="G244" s="30">
        <f t="shared" si="50"/>
        <v>-4.6163701540480002E-2</v>
      </c>
    </row>
    <row r="245" spans="3:7" x14ac:dyDescent="0.25">
      <c r="C245" s="30">
        <v>-4568.3333333333358</v>
      </c>
      <c r="D245" s="30">
        <f t="shared" si="47"/>
        <v>185</v>
      </c>
      <c r="E245" s="30">
        <f t="shared" si="48"/>
        <v>0.38437500000000002</v>
      </c>
      <c r="F245" s="30">
        <f t="shared" si="49"/>
        <v>-0.29401034290041522</v>
      </c>
      <c r="G245" s="30">
        <f t="shared" si="50"/>
        <v>-4.2122072544093017E-2</v>
      </c>
    </row>
    <row r="246" spans="3:7" x14ac:dyDescent="0.25">
      <c r="C246" s="30">
        <v>-4168.3333333333358</v>
      </c>
      <c r="D246" s="30">
        <f t="shared" si="47"/>
        <v>186</v>
      </c>
      <c r="E246" s="30">
        <f t="shared" si="48"/>
        <v>0.38645833333333335</v>
      </c>
      <c r="F246" s="30">
        <f t="shared" si="49"/>
        <v>-0.28856188485983386</v>
      </c>
      <c r="G246" s="30">
        <f t="shared" si="50"/>
        <v>-3.8433893992256885E-2</v>
      </c>
    </row>
    <row r="247" spans="3:7" x14ac:dyDescent="0.25">
      <c r="C247" s="30">
        <v>-3908.3333333333358</v>
      </c>
      <c r="D247" s="30">
        <f t="shared" si="47"/>
        <v>187</v>
      </c>
      <c r="E247" s="30">
        <f t="shared" si="48"/>
        <v>0.38854166666666667</v>
      </c>
      <c r="F247" s="30">
        <f t="shared" si="49"/>
        <v>-0.28312197959766744</v>
      </c>
      <c r="G247" s="30">
        <f t="shared" si="50"/>
        <v>-3.6036577933563393E-2</v>
      </c>
    </row>
    <row r="248" spans="3:7" x14ac:dyDescent="0.25">
      <c r="C248" s="30">
        <v>-3515</v>
      </c>
      <c r="D248" s="30">
        <f t="shared" si="47"/>
        <v>188</v>
      </c>
      <c r="E248" s="30">
        <f t="shared" si="48"/>
        <v>0.390625</v>
      </c>
      <c r="F248" s="30">
        <f t="shared" si="49"/>
        <v>-0.27769043982157676</v>
      </c>
      <c r="G248" s="30">
        <f t="shared" si="50"/>
        <v>-3.2409869024257847E-2</v>
      </c>
    </row>
    <row r="249" spans="3:7" x14ac:dyDescent="0.25">
      <c r="C249" s="30">
        <v>-3333.3333333330229</v>
      </c>
      <c r="D249" s="30">
        <f t="shared" si="47"/>
        <v>189</v>
      </c>
      <c r="E249" s="30">
        <f t="shared" si="48"/>
        <v>0.39270833333333333</v>
      </c>
      <c r="F249" s="30">
        <f t="shared" si="49"/>
        <v>-0.27226708008846306</v>
      </c>
      <c r="G249" s="30">
        <f t="shared" si="50"/>
        <v>-3.0734821265296072E-2</v>
      </c>
    </row>
    <row r="250" spans="3:7" x14ac:dyDescent="0.25">
      <c r="C250" s="30">
        <v>-3130</v>
      </c>
      <c r="D250" s="30">
        <f t="shared" si="47"/>
        <v>190</v>
      </c>
      <c r="E250" s="30">
        <f t="shared" si="48"/>
        <v>0.39479166666666665</v>
      </c>
      <c r="F250" s="30">
        <f t="shared" si="49"/>
        <v>-0.26685171675356995</v>
      </c>
      <c r="G250" s="30">
        <f t="shared" si="50"/>
        <v>-2.8859997168115565E-2</v>
      </c>
    </row>
    <row r="251" spans="3:7" x14ac:dyDescent="0.25">
      <c r="C251" s="30">
        <v>-2985</v>
      </c>
      <c r="D251" s="30">
        <f t="shared" si="47"/>
        <v>191</v>
      </c>
      <c r="E251" s="30">
        <f t="shared" si="48"/>
        <v>0.39687499999999998</v>
      </c>
      <c r="F251" s="30">
        <f t="shared" si="49"/>
        <v>-0.26144416792067016</v>
      </c>
      <c r="G251" s="30">
        <f t="shared" si="50"/>
        <v>-2.7523032443074968E-2</v>
      </c>
    </row>
    <row r="252" spans="3:7" x14ac:dyDescent="0.25">
      <c r="C252" s="30">
        <v>-2838.3333333333358</v>
      </c>
      <c r="D252" s="30">
        <f t="shared" si="47"/>
        <v>192</v>
      </c>
      <c r="E252" s="30">
        <f t="shared" si="48"/>
        <v>0.39895833333333336</v>
      </c>
      <c r="F252" s="30">
        <f t="shared" si="49"/>
        <v>-0.25604425339329961</v>
      </c>
      <c r="G252" s="30">
        <f t="shared" si="50"/>
        <v>-2.6170700307401741E-2</v>
      </c>
    </row>
    <row r="253" spans="3:7" x14ac:dyDescent="0.25">
      <c r="C253" s="30">
        <v>-2693.3333333333721</v>
      </c>
      <c r="D253" s="30">
        <f t="shared" ref="D253:D316" si="51" xml:space="preserve"> _xlfn.RANK.AVG(C253,C$61:C$540,1)</f>
        <v>193</v>
      </c>
      <c r="E253" s="30">
        <f t="shared" ref="E253:E316" si="52" xml:space="preserve"> (D253 - 0.5) / COUNT($C$61:$C$540)</f>
        <v>0.40104166666666669</v>
      </c>
      <c r="F253" s="30">
        <f t="shared" ref="F253:F316" si="53">_xlfn.NORM.S.INV(E253)</f>
        <v>-0.25065179462700349</v>
      </c>
      <c r="G253" s="30">
        <f t="shared" ref="G253:G316" si="54" xml:space="preserve"> STANDARDIZE(C253,AVERAGE($C$61:$C$540),STDEV($C$61:$C$540))</f>
        <v>-2.4833735582361478E-2</v>
      </c>
    </row>
    <row r="254" spans="3:7" x14ac:dyDescent="0.25">
      <c r="C254" s="30">
        <v>-2375</v>
      </c>
      <c r="D254" s="30">
        <f t="shared" si="51"/>
        <v>194</v>
      </c>
      <c r="E254" s="30">
        <f t="shared" si="52"/>
        <v>0.40312500000000001</v>
      </c>
      <c r="F254" s="30">
        <f t="shared" si="53"/>
        <v>-0.24526661468255626</v>
      </c>
      <c r="G254" s="30">
        <f t="shared" si="54"/>
        <v>-2.1898560151524867E-2</v>
      </c>
    </row>
    <row r="255" spans="3:7" x14ac:dyDescent="0.25">
      <c r="C255" s="30">
        <v>-2055</v>
      </c>
      <c r="D255" s="30">
        <f t="shared" si="51"/>
        <v>195</v>
      </c>
      <c r="E255" s="30">
        <f t="shared" si="52"/>
        <v>0.40520833333333334</v>
      </c>
      <c r="F255" s="30">
        <f t="shared" si="53"/>
        <v>-0.23988853818012446</v>
      </c>
      <c r="G255" s="30">
        <f t="shared" si="54"/>
        <v>-1.8948017310055961E-2</v>
      </c>
    </row>
    <row r="256" spans="3:7" x14ac:dyDescent="0.25">
      <c r="C256" s="30">
        <v>-1795</v>
      </c>
      <c r="D256" s="30">
        <f t="shared" si="51"/>
        <v>196</v>
      </c>
      <c r="E256" s="30">
        <f t="shared" si="52"/>
        <v>0.40729166666666666</v>
      </c>
      <c r="F256" s="30">
        <f t="shared" si="53"/>
        <v>-0.23451739125433749</v>
      </c>
      <c r="G256" s="30">
        <f t="shared" si="54"/>
        <v>-1.655070125136247E-2</v>
      </c>
    </row>
    <row r="257" spans="3:7" x14ac:dyDescent="0.25">
      <c r="C257" s="30">
        <v>-828.33333333333576</v>
      </c>
      <c r="D257" s="30">
        <f t="shared" si="51"/>
        <v>197</v>
      </c>
      <c r="E257" s="30">
        <f t="shared" si="52"/>
        <v>0.40937499999999999</v>
      </c>
      <c r="F257" s="30">
        <f t="shared" si="53"/>
        <v>-0.22915300151023493</v>
      </c>
      <c r="G257" s="30">
        <f t="shared" si="54"/>
        <v>-7.6376030844251732E-3</v>
      </c>
    </row>
    <row r="258" spans="3:7" x14ac:dyDescent="0.25">
      <c r="C258" s="30">
        <v>0</v>
      </c>
      <c r="D258" s="30">
        <f t="shared" si="51"/>
        <v>227.5</v>
      </c>
      <c r="E258" s="30">
        <f t="shared" si="52"/>
        <v>0.47291666666666665</v>
      </c>
      <c r="F258" s="30">
        <f t="shared" si="53"/>
        <v>-6.7940079855991167E-2</v>
      </c>
      <c r="G258" s="30">
        <f t="shared" si="54"/>
        <v>2.1736374961527088E-15</v>
      </c>
    </row>
    <row r="259" spans="3:7" x14ac:dyDescent="0.25">
      <c r="C259" s="30">
        <v>0</v>
      </c>
      <c r="D259" s="30">
        <f t="shared" si="51"/>
        <v>227.5</v>
      </c>
      <c r="E259" s="30">
        <f t="shared" si="52"/>
        <v>0.47291666666666665</v>
      </c>
      <c r="F259" s="30">
        <f t="shared" si="53"/>
        <v>-6.7940079855991167E-2</v>
      </c>
      <c r="G259" s="30">
        <f t="shared" si="54"/>
        <v>2.1736374961527088E-15</v>
      </c>
    </row>
    <row r="260" spans="3:7" x14ac:dyDescent="0.25">
      <c r="C260" s="30">
        <v>0</v>
      </c>
      <c r="D260" s="30">
        <f t="shared" si="51"/>
        <v>227.5</v>
      </c>
      <c r="E260" s="30">
        <f t="shared" si="52"/>
        <v>0.47291666666666665</v>
      </c>
      <c r="F260" s="30">
        <f t="shared" si="53"/>
        <v>-6.7940079855991167E-2</v>
      </c>
      <c r="G260" s="30">
        <f t="shared" si="54"/>
        <v>2.1736374961527088E-15</v>
      </c>
    </row>
    <row r="261" spans="3:7" x14ac:dyDescent="0.25">
      <c r="C261" s="30">
        <v>0</v>
      </c>
      <c r="D261" s="30">
        <f t="shared" si="51"/>
        <v>227.5</v>
      </c>
      <c r="E261" s="30">
        <f t="shared" si="52"/>
        <v>0.47291666666666665</v>
      </c>
      <c r="F261" s="30">
        <f t="shared" si="53"/>
        <v>-6.7940079855991167E-2</v>
      </c>
      <c r="G261" s="30">
        <f t="shared" si="54"/>
        <v>2.1736374961527088E-15</v>
      </c>
    </row>
    <row r="262" spans="3:7" x14ac:dyDescent="0.25">
      <c r="C262" s="30">
        <v>0</v>
      </c>
      <c r="D262" s="30">
        <f t="shared" si="51"/>
        <v>227.5</v>
      </c>
      <c r="E262" s="30">
        <f t="shared" si="52"/>
        <v>0.47291666666666665</v>
      </c>
      <c r="F262" s="30">
        <f t="shared" si="53"/>
        <v>-6.7940079855991167E-2</v>
      </c>
      <c r="G262" s="30">
        <f t="shared" si="54"/>
        <v>2.1736374961527088E-15</v>
      </c>
    </row>
    <row r="263" spans="3:7" x14ac:dyDescent="0.25">
      <c r="C263" s="30">
        <v>0</v>
      </c>
      <c r="D263" s="30">
        <f t="shared" si="51"/>
        <v>227.5</v>
      </c>
      <c r="E263" s="30">
        <f t="shared" si="52"/>
        <v>0.47291666666666665</v>
      </c>
      <c r="F263" s="30">
        <f t="shared" si="53"/>
        <v>-6.7940079855991167E-2</v>
      </c>
      <c r="G263" s="30">
        <f t="shared" si="54"/>
        <v>2.1736374961527088E-15</v>
      </c>
    </row>
    <row r="264" spans="3:7" x14ac:dyDescent="0.25">
      <c r="C264" s="30">
        <v>0</v>
      </c>
      <c r="D264" s="30">
        <f t="shared" si="51"/>
        <v>227.5</v>
      </c>
      <c r="E264" s="30">
        <f t="shared" si="52"/>
        <v>0.47291666666666665</v>
      </c>
      <c r="F264" s="30">
        <f t="shared" si="53"/>
        <v>-6.7940079855991167E-2</v>
      </c>
      <c r="G264" s="30">
        <f t="shared" si="54"/>
        <v>2.1736374961527088E-15</v>
      </c>
    </row>
    <row r="265" spans="3:7" x14ac:dyDescent="0.25">
      <c r="C265" s="30">
        <v>0</v>
      </c>
      <c r="D265" s="30">
        <f t="shared" si="51"/>
        <v>227.5</v>
      </c>
      <c r="E265" s="30">
        <f t="shared" si="52"/>
        <v>0.47291666666666665</v>
      </c>
      <c r="F265" s="30">
        <f t="shared" si="53"/>
        <v>-6.7940079855991167E-2</v>
      </c>
      <c r="G265" s="30">
        <f t="shared" si="54"/>
        <v>2.1736374961527088E-15</v>
      </c>
    </row>
    <row r="266" spans="3:7" x14ac:dyDescent="0.25">
      <c r="C266" s="30">
        <v>0</v>
      </c>
      <c r="D266" s="30">
        <f t="shared" si="51"/>
        <v>227.5</v>
      </c>
      <c r="E266" s="30">
        <f t="shared" si="52"/>
        <v>0.47291666666666665</v>
      </c>
      <c r="F266" s="30">
        <f t="shared" si="53"/>
        <v>-6.7940079855991167E-2</v>
      </c>
      <c r="G266" s="30">
        <f t="shared" si="54"/>
        <v>2.1736374961527088E-15</v>
      </c>
    </row>
    <row r="267" spans="3:7" x14ac:dyDescent="0.25">
      <c r="C267" s="30">
        <v>0</v>
      </c>
      <c r="D267" s="30">
        <f t="shared" si="51"/>
        <v>227.5</v>
      </c>
      <c r="E267" s="30">
        <f t="shared" si="52"/>
        <v>0.47291666666666665</v>
      </c>
      <c r="F267" s="30">
        <f t="shared" si="53"/>
        <v>-6.7940079855991167E-2</v>
      </c>
      <c r="G267" s="30">
        <f t="shared" si="54"/>
        <v>2.1736374961527088E-15</v>
      </c>
    </row>
    <row r="268" spans="3:7" x14ac:dyDescent="0.25">
      <c r="C268" s="30">
        <v>0</v>
      </c>
      <c r="D268" s="30">
        <f t="shared" si="51"/>
        <v>227.5</v>
      </c>
      <c r="E268" s="30">
        <f t="shared" si="52"/>
        <v>0.47291666666666665</v>
      </c>
      <c r="F268" s="30">
        <f t="shared" si="53"/>
        <v>-6.7940079855991167E-2</v>
      </c>
      <c r="G268" s="30">
        <f t="shared" si="54"/>
        <v>2.1736374961527088E-15</v>
      </c>
    </row>
    <row r="269" spans="3:7" x14ac:dyDescent="0.25">
      <c r="C269" s="30">
        <v>0</v>
      </c>
      <c r="D269" s="30">
        <f t="shared" si="51"/>
        <v>227.5</v>
      </c>
      <c r="E269" s="30">
        <f t="shared" si="52"/>
        <v>0.47291666666666665</v>
      </c>
      <c r="F269" s="30">
        <f t="shared" si="53"/>
        <v>-6.7940079855991167E-2</v>
      </c>
      <c r="G269" s="30">
        <f t="shared" si="54"/>
        <v>2.1736374961527088E-15</v>
      </c>
    </row>
    <row r="270" spans="3:7" x14ac:dyDescent="0.25">
      <c r="C270" s="30">
        <v>0</v>
      </c>
      <c r="D270" s="30">
        <f t="shared" si="51"/>
        <v>227.5</v>
      </c>
      <c r="E270" s="30">
        <f t="shared" si="52"/>
        <v>0.47291666666666665</v>
      </c>
      <c r="F270" s="30">
        <f t="shared" si="53"/>
        <v>-6.7940079855991167E-2</v>
      </c>
      <c r="G270" s="30">
        <f t="shared" si="54"/>
        <v>2.1736374961527088E-15</v>
      </c>
    </row>
    <row r="271" spans="3:7" x14ac:dyDescent="0.25">
      <c r="C271" s="30">
        <v>0</v>
      </c>
      <c r="D271" s="30">
        <f t="shared" si="51"/>
        <v>227.5</v>
      </c>
      <c r="E271" s="30">
        <f t="shared" si="52"/>
        <v>0.47291666666666665</v>
      </c>
      <c r="F271" s="30">
        <f t="shared" si="53"/>
        <v>-6.7940079855991167E-2</v>
      </c>
      <c r="G271" s="30">
        <f t="shared" si="54"/>
        <v>2.1736374961527088E-15</v>
      </c>
    </row>
    <row r="272" spans="3:7" x14ac:dyDescent="0.25">
      <c r="C272" s="30">
        <v>0</v>
      </c>
      <c r="D272" s="30">
        <f t="shared" si="51"/>
        <v>227.5</v>
      </c>
      <c r="E272" s="30">
        <f t="shared" si="52"/>
        <v>0.47291666666666665</v>
      </c>
      <c r="F272" s="30">
        <f t="shared" si="53"/>
        <v>-6.7940079855991167E-2</v>
      </c>
      <c r="G272" s="30">
        <f t="shared" si="54"/>
        <v>2.1736374961527088E-15</v>
      </c>
    </row>
    <row r="273" spans="3:7" x14ac:dyDescent="0.25">
      <c r="C273" s="30">
        <v>0</v>
      </c>
      <c r="D273" s="30">
        <f t="shared" si="51"/>
        <v>227.5</v>
      </c>
      <c r="E273" s="30">
        <f t="shared" si="52"/>
        <v>0.47291666666666665</v>
      </c>
      <c r="F273" s="30">
        <f t="shared" si="53"/>
        <v>-6.7940079855991167E-2</v>
      </c>
      <c r="G273" s="30">
        <f t="shared" si="54"/>
        <v>2.1736374961527088E-15</v>
      </c>
    </row>
    <row r="274" spans="3:7" x14ac:dyDescent="0.25">
      <c r="C274" s="30">
        <v>0</v>
      </c>
      <c r="D274" s="30">
        <f t="shared" si="51"/>
        <v>227.5</v>
      </c>
      <c r="E274" s="30">
        <f t="shared" si="52"/>
        <v>0.47291666666666665</v>
      </c>
      <c r="F274" s="30">
        <f t="shared" si="53"/>
        <v>-6.7940079855991167E-2</v>
      </c>
      <c r="G274" s="30">
        <f t="shared" si="54"/>
        <v>2.1736374961527088E-15</v>
      </c>
    </row>
    <row r="275" spans="3:7" x14ac:dyDescent="0.25">
      <c r="C275" s="30">
        <v>0</v>
      </c>
      <c r="D275" s="30">
        <f t="shared" si="51"/>
        <v>227.5</v>
      </c>
      <c r="E275" s="30">
        <f t="shared" si="52"/>
        <v>0.47291666666666665</v>
      </c>
      <c r="F275" s="30">
        <f t="shared" si="53"/>
        <v>-6.7940079855991167E-2</v>
      </c>
      <c r="G275" s="30">
        <f t="shared" si="54"/>
        <v>2.1736374961527088E-15</v>
      </c>
    </row>
    <row r="276" spans="3:7" x14ac:dyDescent="0.25">
      <c r="C276" s="30">
        <v>0</v>
      </c>
      <c r="D276" s="30">
        <f t="shared" si="51"/>
        <v>227.5</v>
      </c>
      <c r="E276" s="30">
        <f t="shared" si="52"/>
        <v>0.47291666666666665</v>
      </c>
      <c r="F276" s="30">
        <f t="shared" si="53"/>
        <v>-6.7940079855991167E-2</v>
      </c>
      <c r="G276" s="30">
        <f t="shared" si="54"/>
        <v>2.1736374961527088E-15</v>
      </c>
    </row>
    <row r="277" spans="3:7" x14ac:dyDescent="0.25">
      <c r="C277" s="30">
        <v>0</v>
      </c>
      <c r="D277" s="30">
        <f t="shared" si="51"/>
        <v>227.5</v>
      </c>
      <c r="E277" s="30">
        <f t="shared" si="52"/>
        <v>0.47291666666666665</v>
      </c>
      <c r="F277" s="30">
        <f t="shared" si="53"/>
        <v>-6.7940079855991167E-2</v>
      </c>
      <c r="G277" s="30">
        <f t="shared" si="54"/>
        <v>2.1736374961527088E-15</v>
      </c>
    </row>
    <row r="278" spans="3:7" x14ac:dyDescent="0.25">
      <c r="C278" s="30">
        <v>0</v>
      </c>
      <c r="D278" s="30">
        <f t="shared" si="51"/>
        <v>227.5</v>
      </c>
      <c r="E278" s="30">
        <f t="shared" si="52"/>
        <v>0.47291666666666665</v>
      </c>
      <c r="F278" s="30">
        <f t="shared" si="53"/>
        <v>-6.7940079855991167E-2</v>
      </c>
      <c r="G278" s="30">
        <f t="shared" si="54"/>
        <v>2.1736374961527088E-15</v>
      </c>
    </row>
    <row r="279" spans="3:7" x14ac:dyDescent="0.25">
      <c r="C279" s="30">
        <v>0</v>
      </c>
      <c r="D279" s="30">
        <f t="shared" si="51"/>
        <v>227.5</v>
      </c>
      <c r="E279" s="30">
        <f t="shared" si="52"/>
        <v>0.47291666666666665</v>
      </c>
      <c r="F279" s="30">
        <f t="shared" si="53"/>
        <v>-6.7940079855991167E-2</v>
      </c>
      <c r="G279" s="30">
        <f t="shared" si="54"/>
        <v>2.1736374961527088E-15</v>
      </c>
    </row>
    <row r="280" spans="3:7" x14ac:dyDescent="0.25">
      <c r="C280" s="30">
        <v>0</v>
      </c>
      <c r="D280" s="30">
        <f t="shared" si="51"/>
        <v>227.5</v>
      </c>
      <c r="E280" s="30">
        <f t="shared" si="52"/>
        <v>0.47291666666666665</v>
      </c>
      <c r="F280" s="30">
        <f t="shared" si="53"/>
        <v>-6.7940079855991167E-2</v>
      </c>
      <c r="G280" s="30">
        <f t="shared" si="54"/>
        <v>2.1736374961527088E-15</v>
      </c>
    </row>
    <row r="281" spans="3:7" x14ac:dyDescent="0.25">
      <c r="C281" s="30">
        <v>0</v>
      </c>
      <c r="D281" s="30">
        <f t="shared" si="51"/>
        <v>227.5</v>
      </c>
      <c r="E281" s="30">
        <f t="shared" si="52"/>
        <v>0.47291666666666665</v>
      </c>
      <c r="F281" s="30">
        <f t="shared" si="53"/>
        <v>-6.7940079855991167E-2</v>
      </c>
      <c r="G281" s="30">
        <f t="shared" si="54"/>
        <v>2.1736374961527088E-15</v>
      </c>
    </row>
    <row r="282" spans="3:7" x14ac:dyDescent="0.25">
      <c r="C282" s="30">
        <v>0</v>
      </c>
      <c r="D282" s="30">
        <f t="shared" si="51"/>
        <v>227.5</v>
      </c>
      <c r="E282" s="30">
        <f t="shared" si="52"/>
        <v>0.47291666666666665</v>
      </c>
      <c r="F282" s="30">
        <f t="shared" si="53"/>
        <v>-6.7940079855991167E-2</v>
      </c>
      <c r="G282" s="30">
        <f t="shared" si="54"/>
        <v>2.1736374961527088E-15</v>
      </c>
    </row>
    <row r="283" spans="3:7" x14ac:dyDescent="0.25">
      <c r="C283" s="30">
        <v>0</v>
      </c>
      <c r="D283" s="30">
        <f t="shared" si="51"/>
        <v>227.5</v>
      </c>
      <c r="E283" s="30">
        <f t="shared" si="52"/>
        <v>0.47291666666666665</v>
      </c>
      <c r="F283" s="30">
        <f t="shared" si="53"/>
        <v>-6.7940079855991167E-2</v>
      </c>
      <c r="G283" s="30">
        <f t="shared" si="54"/>
        <v>2.1736374961527088E-15</v>
      </c>
    </row>
    <row r="284" spans="3:7" x14ac:dyDescent="0.25">
      <c r="C284" s="30">
        <v>0</v>
      </c>
      <c r="D284" s="30">
        <f t="shared" si="51"/>
        <v>227.5</v>
      </c>
      <c r="E284" s="30">
        <f t="shared" si="52"/>
        <v>0.47291666666666665</v>
      </c>
      <c r="F284" s="30">
        <f t="shared" si="53"/>
        <v>-6.7940079855991167E-2</v>
      </c>
      <c r="G284" s="30">
        <f t="shared" si="54"/>
        <v>2.1736374961527088E-15</v>
      </c>
    </row>
    <row r="285" spans="3:7" x14ac:dyDescent="0.25">
      <c r="C285" s="30">
        <v>0</v>
      </c>
      <c r="D285" s="30">
        <f t="shared" si="51"/>
        <v>227.5</v>
      </c>
      <c r="E285" s="30">
        <f t="shared" si="52"/>
        <v>0.47291666666666665</v>
      </c>
      <c r="F285" s="30">
        <f t="shared" si="53"/>
        <v>-6.7940079855991167E-2</v>
      </c>
      <c r="G285" s="30">
        <f t="shared" si="54"/>
        <v>2.1736374961527088E-15</v>
      </c>
    </row>
    <row r="286" spans="3:7" x14ac:dyDescent="0.25">
      <c r="C286" s="30">
        <v>0</v>
      </c>
      <c r="D286" s="30">
        <f t="shared" si="51"/>
        <v>227.5</v>
      </c>
      <c r="E286" s="30">
        <f t="shared" si="52"/>
        <v>0.47291666666666665</v>
      </c>
      <c r="F286" s="30">
        <f t="shared" si="53"/>
        <v>-6.7940079855991167E-2</v>
      </c>
      <c r="G286" s="30">
        <f t="shared" si="54"/>
        <v>2.1736374961527088E-15</v>
      </c>
    </row>
    <row r="287" spans="3:7" x14ac:dyDescent="0.25">
      <c r="C287" s="30">
        <v>0</v>
      </c>
      <c r="D287" s="30">
        <f t="shared" si="51"/>
        <v>227.5</v>
      </c>
      <c r="E287" s="30">
        <f t="shared" si="52"/>
        <v>0.47291666666666665</v>
      </c>
      <c r="F287" s="30">
        <f t="shared" si="53"/>
        <v>-6.7940079855991167E-2</v>
      </c>
      <c r="G287" s="30">
        <f t="shared" si="54"/>
        <v>2.1736374961527088E-15</v>
      </c>
    </row>
    <row r="288" spans="3:7" x14ac:dyDescent="0.25">
      <c r="C288" s="30">
        <v>0</v>
      </c>
      <c r="D288" s="30">
        <f t="shared" si="51"/>
        <v>227.5</v>
      </c>
      <c r="E288" s="30">
        <f t="shared" si="52"/>
        <v>0.47291666666666665</v>
      </c>
      <c r="F288" s="30">
        <f t="shared" si="53"/>
        <v>-6.7940079855991167E-2</v>
      </c>
      <c r="G288" s="30">
        <f t="shared" si="54"/>
        <v>2.1736374961527088E-15</v>
      </c>
    </row>
    <row r="289" spans="3:7" x14ac:dyDescent="0.25">
      <c r="C289" s="30">
        <v>0</v>
      </c>
      <c r="D289" s="30">
        <f t="shared" si="51"/>
        <v>227.5</v>
      </c>
      <c r="E289" s="30">
        <f t="shared" si="52"/>
        <v>0.47291666666666665</v>
      </c>
      <c r="F289" s="30">
        <f t="shared" si="53"/>
        <v>-6.7940079855991167E-2</v>
      </c>
      <c r="G289" s="30">
        <f t="shared" si="54"/>
        <v>2.1736374961527088E-15</v>
      </c>
    </row>
    <row r="290" spans="3:7" x14ac:dyDescent="0.25">
      <c r="C290" s="30">
        <v>0</v>
      </c>
      <c r="D290" s="30">
        <f t="shared" si="51"/>
        <v>227.5</v>
      </c>
      <c r="E290" s="30">
        <f t="shared" si="52"/>
        <v>0.47291666666666665</v>
      </c>
      <c r="F290" s="30">
        <f t="shared" si="53"/>
        <v>-6.7940079855991167E-2</v>
      </c>
      <c r="G290" s="30">
        <f t="shared" si="54"/>
        <v>2.1736374961527088E-15</v>
      </c>
    </row>
    <row r="291" spans="3:7" x14ac:dyDescent="0.25">
      <c r="C291" s="30">
        <v>0</v>
      </c>
      <c r="D291" s="30">
        <f t="shared" si="51"/>
        <v>227.5</v>
      </c>
      <c r="E291" s="30">
        <f t="shared" si="52"/>
        <v>0.47291666666666665</v>
      </c>
      <c r="F291" s="30">
        <f t="shared" si="53"/>
        <v>-6.7940079855991167E-2</v>
      </c>
      <c r="G291" s="30">
        <f t="shared" si="54"/>
        <v>2.1736374961527088E-15</v>
      </c>
    </row>
    <row r="292" spans="3:7" x14ac:dyDescent="0.25">
      <c r="C292" s="30">
        <v>0</v>
      </c>
      <c r="D292" s="30">
        <f t="shared" si="51"/>
        <v>227.5</v>
      </c>
      <c r="E292" s="30">
        <f t="shared" si="52"/>
        <v>0.47291666666666665</v>
      </c>
      <c r="F292" s="30">
        <f t="shared" si="53"/>
        <v>-6.7940079855991167E-2</v>
      </c>
      <c r="G292" s="30">
        <f t="shared" si="54"/>
        <v>2.1736374961527088E-15</v>
      </c>
    </row>
    <row r="293" spans="3:7" x14ac:dyDescent="0.25">
      <c r="C293" s="30">
        <v>0</v>
      </c>
      <c r="D293" s="30">
        <f t="shared" si="51"/>
        <v>227.5</v>
      </c>
      <c r="E293" s="30">
        <f t="shared" si="52"/>
        <v>0.47291666666666665</v>
      </c>
      <c r="F293" s="30">
        <f t="shared" si="53"/>
        <v>-6.7940079855991167E-2</v>
      </c>
      <c r="G293" s="30">
        <f t="shared" si="54"/>
        <v>2.1736374961527088E-15</v>
      </c>
    </row>
    <row r="294" spans="3:7" x14ac:dyDescent="0.25">
      <c r="C294" s="30">
        <v>0</v>
      </c>
      <c r="D294" s="30">
        <f t="shared" si="51"/>
        <v>227.5</v>
      </c>
      <c r="E294" s="30">
        <f t="shared" si="52"/>
        <v>0.47291666666666665</v>
      </c>
      <c r="F294" s="30">
        <f t="shared" si="53"/>
        <v>-6.7940079855991167E-2</v>
      </c>
      <c r="G294" s="30">
        <f t="shared" si="54"/>
        <v>2.1736374961527088E-15</v>
      </c>
    </row>
    <row r="295" spans="3:7" x14ac:dyDescent="0.25">
      <c r="C295" s="30">
        <v>0</v>
      </c>
      <c r="D295" s="30">
        <f t="shared" si="51"/>
        <v>227.5</v>
      </c>
      <c r="E295" s="30">
        <f t="shared" si="52"/>
        <v>0.47291666666666665</v>
      </c>
      <c r="F295" s="30">
        <f t="shared" si="53"/>
        <v>-6.7940079855991167E-2</v>
      </c>
      <c r="G295" s="30">
        <f t="shared" si="54"/>
        <v>2.1736374961527088E-15</v>
      </c>
    </row>
    <row r="296" spans="3:7" x14ac:dyDescent="0.25">
      <c r="C296" s="30">
        <v>0</v>
      </c>
      <c r="D296" s="30">
        <f t="shared" si="51"/>
        <v>227.5</v>
      </c>
      <c r="E296" s="30">
        <f t="shared" si="52"/>
        <v>0.47291666666666665</v>
      </c>
      <c r="F296" s="30">
        <f t="shared" si="53"/>
        <v>-6.7940079855991167E-2</v>
      </c>
      <c r="G296" s="30">
        <f t="shared" si="54"/>
        <v>2.1736374961527088E-15</v>
      </c>
    </row>
    <row r="297" spans="3:7" x14ac:dyDescent="0.25">
      <c r="C297" s="30">
        <v>0</v>
      </c>
      <c r="D297" s="30">
        <f t="shared" si="51"/>
        <v>227.5</v>
      </c>
      <c r="E297" s="30">
        <f t="shared" si="52"/>
        <v>0.47291666666666665</v>
      </c>
      <c r="F297" s="30">
        <f t="shared" si="53"/>
        <v>-6.7940079855991167E-2</v>
      </c>
      <c r="G297" s="30">
        <f t="shared" si="54"/>
        <v>2.1736374961527088E-15</v>
      </c>
    </row>
    <row r="298" spans="3:7" x14ac:dyDescent="0.25">
      <c r="C298" s="30">
        <v>0</v>
      </c>
      <c r="D298" s="30">
        <f t="shared" si="51"/>
        <v>227.5</v>
      </c>
      <c r="E298" s="30">
        <f t="shared" si="52"/>
        <v>0.47291666666666665</v>
      </c>
      <c r="F298" s="30">
        <f t="shared" si="53"/>
        <v>-6.7940079855991167E-2</v>
      </c>
      <c r="G298" s="30">
        <f t="shared" si="54"/>
        <v>2.1736374961527088E-15</v>
      </c>
    </row>
    <row r="299" spans="3:7" x14ac:dyDescent="0.25">
      <c r="C299" s="30">
        <v>0</v>
      </c>
      <c r="D299" s="30">
        <f t="shared" si="51"/>
        <v>227.5</v>
      </c>
      <c r="E299" s="30">
        <f t="shared" si="52"/>
        <v>0.47291666666666665</v>
      </c>
      <c r="F299" s="30">
        <f t="shared" si="53"/>
        <v>-6.7940079855991167E-2</v>
      </c>
      <c r="G299" s="30">
        <f t="shared" si="54"/>
        <v>2.1736374961527088E-15</v>
      </c>
    </row>
    <row r="300" spans="3:7" x14ac:dyDescent="0.25">
      <c r="C300" s="30">
        <v>0</v>
      </c>
      <c r="D300" s="30">
        <f t="shared" si="51"/>
        <v>227.5</v>
      </c>
      <c r="E300" s="30">
        <f t="shared" si="52"/>
        <v>0.47291666666666665</v>
      </c>
      <c r="F300" s="30">
        <f t="shared" si="53"/>
        <v>-6.7940079855991167E-2</v>
      </c>
      <c r="G300" s="30">
        <f t="shared" si="54"/>
        <v>2.1736374961527088E-15</v>
      </c>
    </row>
    <row r="301" spans="3:7" x14ac:dyDescent="0.25">
      <c r="C301" s="30">
        <v>0</v>
      </c>
      <c r="D301" s="30">
        <f t="shared" si="51"/>
        <v>227.5</v>
      </c>
      <c r="E301" s="30">
        <f t="shared" si="52"/>
        <v>0.47291666666666665</v>
      </c>
      <c r="F301" s="30">
        <f t="shared" si="53"/>
        <v>-6.7940079855991167E-2</v>
      </c>
      <c r="G301" s="30">
        <f t="shared" si="54"/>
        <v>2.1736374961527088E-15</v>
      </c>
    </row>
    <row r="302" spans="3:7" x14ac:dyDescent="0.25">
      <c r="C302" s="30">
        <v>0</v>
      </c>
      <c r="D302" s="30">
        <f t="shared" si="51"/>
        <v>227.5</v>
      </c>
      <c r="E302" s="30">
        <f t="shared" si="52"/>
        <v>0.47291666666666665</v>
      </c>
      <c r="F302" s="30">
        <f t="shared" si="53"/>
        <v>-6.7940079855991167E-2</v>
      </c>
      <c r="G302" s="30">
        <f t="shared" si="54"/>
        <v>2.1736374961527088E-15</v>
      </c>
    </row>
    <row r="303" spans="3:7" x14ac:dyDescent="0.25">
      <c r="C303" s="30">
        <v>0</v>
      </c>
      <c r="D303" s="30">
        <f t="shared" si="51"/>
        <v>227.5</v>
      </c>
      <c r="E303" s="30">
        <f t="shared" si="52"/>
        <v>0.47291666666666665</v>
      </c>
      <c r="F303" s="30">
        <f t="shared" si="53"/>
        <v>-6.7940079855991167E-2</v>
      </c>
      <c r="G303" s="30">
        <f t="shared" si="54"/>
        <v>2.1736374961527088E-15</v>
      </c>
    </row>
    <row r="304" spans="3:7" x14ac:dyDescent="0.25">
      <c r="C304" s="30">
        <v>0</v>
      </c>
      <c r="D304" s="30">
        <f t="shared" si="51"/>
        <v>227.5</v>
      </c>
      <c r="E304" s="30">
        <f t="shared" si="52"/>
        <v>0.47291666666666665</v>
      </c>
      <c r="F304" s="30">
        <f t="shared" si="53"/>
        <v>-6.7940079855991167E-2</v>
      </c>
      <c r="G304" s="30">
        <f t="shared" si="54"/>
        <v>2.1736374961527088E-15</v>
      </c>
    </row>
    <row r="305" spans="3:7" x14ac:dyDescent="0.25">
      <c r="C305" s="30">
        <v>0</v>
      </c>
      <c r="D305" s="30">
        <f t="shared" si="51"/>
        <v>227.5</v>
      </c>
      <c r="E305" s="30">
        <f t="shared" si="52"/>
        <v>0.47291666666666665</v>
      </c>
      <c r="F305" s="30">
        <f t="shared" si="53"/>
        <v>-6.7940079855991167E-2</v>
      </c>
      <c r="G305" s="30">
        <f t="shared" si="54"/>
        <v>2.1736374961527088E-15</v>
      </c>
    </row>
    <row r="306" spans="3:7" x14ac:dyDescent="0.25">
      <c r="C306" s="30">
        <v>0</v>
      </c>
      <c r="D306" s="30">
        <f t="shared" si="51"/>
        <v>227.5</v>
      </c>
      <c r="E306" s="30">
        <f t="shared" si="52"/>
        <v>0.47291666666666665</v>
      </c>
      <c r="F306" s="30">
        <f t="shared" si="53"/>
        <v>-6.7940079855991167E-2</v>
      </c>
      <c r="G306" s="30">
        <f t="shared" si="54"/>
        <v>2.1736374961527088E-15</v>
      </c>
    </row>
    <row r="307" spans="3:7" x14ac:dyDescent="0.25">
      <c r="C307" s="30">
        <v>0</v>
      </c>
      <c r="D307" s="30">
        <f t="shared" si="51"/>
        <v>227.5</v>
      </c>
      <c r="E307" s="30">
        <f t="shared" si="52"/>
        <v>0.47291666666666665</v>
      </c>
      <c r="F307" s="30">
        <f t="shared" si="53"/>
        <v>-6.7940079855991167E-2</v>
      </c>
      <c r="G307" s="30">
        <f t="shared" si="54"/>
        <v>2.1736374961527088E-15</v>
      </c>
    </row>
    <row r="308" spans="3:7" x14ac:dyDescent="0.25">
      <c r="C308" s="30">
        <v>0</v>
      </c>
      <c r="D308" s="30">
        <f t="shared" si="51"/>
        <v>227.5</v>
      </c>
      <c r="E308" s="30">
        <f t="shared" si="52"/>
        <v>0.47291666666666665</v>
      </c>
      <c r="F308" s="30">
        <f t="shared" si="53"/>
        <v>-6.7940079855991167E-2</v>
      </c>
      <c r="G308" s="30">
        <f t="shared" si="54"/>
        <v>2.1736374961527088E-15</v>
      </c>
    </row>
    <row r="309" spans="3:7" x14ac:dyDescent="0.25">
      <c r="C309" s="30">
        <v>0</v>
      </c>
      <c r="D309" s="30">
        <f t="shared" si="51"/>
        <v>227.5</v>
      </c>
      <c r="E309" s="30">
        <f t="shared" si="52"/>
        <v>0.47291666666666665</v>
      </c>
      <c r="F309" s="30">
        <f t="shared" si="53"/>
        <v>-6.7940079855991167E-2</v>
      </c>
      <c r="G309" s="30">
        <f t="shared" si="54"/>
        <v>2.1736374961527088E-15</v>
      </c>
    </row>
    <row r="310" spans="3:7" x14ac:dyDescent="0.25">
      <c r="C310" s="30">
        <v>0</v>
      </c>
      <c r="D310" s="30">
        <f t="shared" si="51"/>
        <v>227.5</v>
      </c>
      <c r="E310" s="30">
        <f t="shared" si="52"/>
        <v>0.47291666666666665</v>
      </c>
      <c r="F310" s="30">
        <f t="shared" si="53"/>
        <v>-6.7940079855991167E-2</v>
      </c>
      <c r="G310" s="30">
        <f t="shared" si="54"/>
        <v>2.1736374961527088E-15</v>
      </c>
    </row>
    <row r="311" spans="3:7" x14ac:dyDescent="0.25">
      <c r="C311" s="30">
        <v>0</v>
      </c>
      <c r="D311" s="30">
        <f t="shared" si="51"/>
        <v>227.5</v>
      </c>
      <c r="E311" s="30">
        <f t="shared" si="52"/>
        <v>0.47291666666666665</v>
      </c>
      <c r="F311" s="30">
        <f t="shared" si="53"/>
        <v>-6.7940079855991167E-2</v>
      </c>
      <c r="G311" s="30">
        <f t="shared" si="54"/>
        <v>2.1736374961527088E-15</v>
      </c>
    </row>
    <row r="312" spans="3:7" x14ac:dyDescent="0.25">
      <c r="C312" s="30">
        <v>0</v>
      </c>
      <c r="D312" s="30">
        <f t="shared" si="51"/>
        <v>227.5</v>
      </c>
      <c r="E312" s="30">
        <f t="shared" si="52"/>
        <v>0.47291666666666665</v>
      </c>
      <c r="F312" s="30">
        <f t="shared" si="53"/>
        <v>-6.7940079855991167E-2</v>
      </c>
      <c r="G312" s="30">
        <f t="shared" si="54"/>
        <v>2.1736374961527088E-15</v>
      </c>
    </row>
    <row r="313" spans="3:7" x14ac:dyDescent="0.25">
      <c r="C313" s="30">
        <v>0</v>
      </c>
      <c r="D313" s="30">
        <f t="shared" si="51"/>
        <v>227.5</v>
      </c>
      <c r="E313" s="30">
        <f t="shared" si="52"/>
        <v>0.47291666666666665</v>
      </c>
      <c r="F313" s="30">
        <f t="shared" si="53"/>
        <v>-6.7940079855991167E-2</v>
      </c>
      <c r="G313" s="30">
        <f t="shared" si="54"/>
        <v>2.1736374961527088E-15</v>
      </c>
    </row>
    <row r="314" spans="3:7" x14ac:dyDescent="0.25">
      <c r="C314" s="30">
        <v>0</v>
      </c>
      <c r="D314" s="30">
        <f t="shared" si="51"/>
        <v>227.5</v>
      </c>
      <c r="E314" s="30">
        <f t="shared" si="52"/>
        <v>0.47291666666666665</v>
      </c>
      <c r="F314" s="30">
        <f t="shared" si="53"/>
        <v>-6.7940079855991167E-2</v>
      </c>
      <c r="G314" s="30">
        <f t="shared" si="54"/>
        <v>2.1736374961527088E-15</v>
      </c>
    </row>
    <row r="315" spans="3:7" x14ac:dyDescent="0.25">
      <c r="C315" s="30">
        <v>0</v>
      </c>
      <c r="D315" s="30">
        <f t="shared" si="51"/>
        <v>227.5</v>
      </c>
      <c r="E315" s="30">
        <f t="shared" si="52"/>
        <v>0.47291666666666665</v>
      </c>
      <c r="F315" s="30">
        <f t="shared" si="53"/>
        <v>-6.7940079855991167E-2</v>
      </c>
      <c r="G315" s="30">
        <f t="shared" si="54"/>
        <v>2.1736374961527088E-15</v>
      </c>
    </row>
    <row r="316" spans="3:7" x14ac:dyDescent="0.25">
      <c r="C316" s="30">
        <v>0</v>
      </c>
      <c r="D316" s="30">
        <f t="shared" si="51"/>
        <v>227.5</v>
      </c>
      <c r="E316" s="30">
        <f t="shared" si="52"/>
        <v>0.47291666666666665</v>
      </c>
      <c r="F316" s="30">
        <f t="shared" si="53"/>
        <v>-6.7940079855991167E-2</v>
      </c>
      <c r="G316" s="30">
        <f t="shared" si="54"/>
        <v>2.1736374961527088E-15</v>
      </c>
    </row>
    <row r="317" spans="3:7" x14ac:dyDescent="0.25">
      <c r="C317" s="30">
        <v>0</v>
      </c>
      <c r="D317" s="30">
        <f t="shared" ref="D317:D380" si="55" xml:space="preserve"> _xlfn.RANK.AVG(C317,C$61:C$540,1)</f>
        <v>227.5</v>
      </c>
      <c r="E317" s="30">
        <f t="shared" ref="E317:E380" si="56" xml:space="preserve"> (D317 - 0.5) / COUNT($C$61:$C$540)</f>
        <v>0.47291666666666665</v>
      </c>
      <c r="F317" s="30">
        <f t="shared" ref="F317:F380" si="57">_xlfn.NORM.S.INV(E317)</f>
        <v>-6.7940079855991167E-2</v>
      </c>
      <c r="G317" s="30">
        <f t="shared" ref="G317:G380" si="58" xml:space="preserve"> STANDARDIZE(C317,AVERAGE($C$61:$C$540),STDEV($C$61:$C$540))</f>
        <v>2.1736374961527088E-15</v>
      </c>
    </row>
    <row r="318" spans="3:7" x14ac:dyDescent="0.25">
      <c r="C318" s="30">
        <v>105</v>
      </c>
      <c r="D318" s="30">
        <f t="shared" si="55"/>
        <v>258</v>
      </c>
      <c r="E318" s="30">
        <f t="shared" si="56"/>
        <v>0.53645833333333337</v>
      </c>
      <c r="F318" s="30">
        <f t="shared" si="57"/>
        <v>9.1515068768355579E-2</v>
      </c>
      <c r="G318" s="30">
        <f t="shared" si="58"/>
        <v>9.6814686985915847E-4</v>
      </c>
    </row>
    <row r="319" spans="3:7" x14ac:dyDescent="0.25">
      <c r="C319" s="30">
        <v>293.33333333334303</v>
      </c>
      <c r="D319" s="30">
        <f t="shared" si="55"/>
        <v>259</v>
      </c>
      <c r="E319" s="30">
        <f t="shared" si="56"/>
        <v>0.5385416666666667</v>
      </c>
      <c r="F319" s="30">
        <f t="shared" si="57"/>
        <v>9.6760407394080775E-2</v>
      </c>
      <c r="G319" s="30">
        <f t="shared" si="58"/>
        <v>2.7046642713487602E-3</v>
      </c>
    </row>
    <row r="320" spans="3:7" x14ac:dyDescent="0.25">
      <c r="C320" s="30">
        <v>485</v>
      </c>
      <c r="D320" s="30">
        <f t="shared" si="55"/>
        <v>260</v>
      </c>
      <c r="E320" s="30">
        <f t="shared" si="56"/>
        <v>0.54062500000000002</v>
      </c>
      <c r="F320" s="30">
        <f t="shared" si="57"/>
        <v>0.10200840961502601</v>
      </c>
      <c r="G320" s="30">
        <f t="shared" si="58"/>
        <v>4.4719164941034841E-3</v>
      </c>
    </row>
    <row r="321" spans="3:7" x14ac:dyDescent="0.25">
      <c r="C321" s="30">
        <v>586.66666666662786</v>
      </c>
      <c r="D321" s="30">
        <f t="shared" si="55"/>
        <v>261</v>
      </c>
      <c r="E321" s="30">
        <f t="shared" si="56"/>
        <v>0.54270833333333335</v>
      </c>
      <c r="F321" s="30">
        <f t="shared" si="57"/>
        <v>0.10725922282764018</v>
      </c>
      <c r="G321" s="30">
        <f t="shared" si="58"/>
        <v>5.4093285426948107E-3</v>
      </c>
    </row>
    <row r="322" spans="3:7" x14ac:dyDescent="0.25">
      <c r="C322" s="30">
        <v>1593.333333333343</v>
      </c>
      <c r="D322" s="30">
        <f t="shared" si="55"/>
        <v>262</v>
      </c>
      <c r="E322" s="30">
        <f t="shared" si="56"/>
        <v>0.54479166666666667</v>
      </c>
      <c r="F322" s="30">
        <f t="shared" si="57"/>
        <v>0.11251299497546399</v>
      </c>
      <c r="G322" s="30">
        <f t="shared" si="58"/>
        <v>1.4691244564816191E-2</v>
      </c>
    </row>
    <row r="323" spans="3:7" x14ac:dyDescent="0.25">
      <c r="C323" s="30">
        <v>1611.6666666666642</v>
      </c>
      <c r="D323" s="30">
        <f t="shared" si="55"/>
        <v>263</v>
      </c>
      <c r="E323" s="30">
        <f t="shared" si="56"/>
        <v>0.546875</v>
      </c>
      <c r="F323" s="30">
        <f t="shared" si="57"/>
        <v>0.11776987457909528</v>
      </c>
      <c r="G323" s="30">
        <f t="shared" si="58"/>
        <v>1.4860286081775236E-2</v>
      </c>
    </row>
    <row r="324" spans="3:7" x14ac:dyDescent="0.25">
      <c r="C324" s="30">
        <v>1666.6666666669771</v>
      </c>
      <c r="D324" s="30">
        <f t="shared" si="55"/>
        <v>264</v>
      </c>
      <c r="E324" s="30">
        <f t="shared" si="56"/>
        <v>0.54895833333333333</v>
      </c>
      <c r="F324" s="30">
        <f t="shared" si="57"/>
        <v>0.12303001076644861</v>
      </c>
      <c r="G324" s="30">
        <f t="shared" si="58"/>
        <v>1.5367410632655589E-2</v>
      </c>
    </row>
    <row r="325" spans="3:7" x14ac:dyDescent="0.25">
      <c r="C325" s="30">
        <v>1785</v>
      </c>
      <c r="D325" s="30">
        <f t="shared" si="55"/>
        <v>265</v>
      </c>
      <c r="E325" s="30">
        <f t="shared" si="56"/>
        <v>0.55104166666666665</v>
      </c>
      <c r="F325" s="30">
        <f t="shared" si="57"/>
        <v>0.12829355330332565</v>
      </c>
      <c r="G325" s="30">
        <f t="shared" si="58"/>
        <v>1.6458496787570918E-2</v>
      </c>
    </row>
    <row r="326" spans="3:7" x14ac:dyDescent="0.25">
      <c r="C326" s="30">
        <v>1986.6666666666279</v>
      </c>
      <c r="D326" s="30">
        <f t="shared" si="55"/>
        <v>266</v>
      </c>
      <c r="E326" s="30">
        <f t="shared" si="56"/>
        <v>0.55312499999999998</v>
      </c>
      <c r="F326" s="30">
        <f t="shared" si="57"/>
        <v>0.13356065262431352</v>
      </c>
      <c r="G326" s="30">
        <f t="shared" si="58"/>
        <v>1.8317953474121275E-2</v>
      </c>
    </row>
    <row r="327" spans="3:7" x14ac:dyDescent="0.25">
      <c r="C327" s="30">
        <v>1993.333333333343</v>
      </c>
      <c r="D327" s="30">
        <f t="shared" si="55"/>
        <v>267</v>
      </c>
      <c r="E327" s="30">
        <f t="shared" si="56"/>
        <v>0.5552083333333333</v>
      </c>
      <c r="F327" s="30">
        <f t="shared" si="57"/>
        <v>0.1388314598640277</v>
      </c>
      <c r="G327" s="30">
        <f t="shared" si="58"/>
        <v>1.8379423116652326E-2</v>
      </c>
    </row>
    <row r="328" spans="3:7" x14ac:dyDescent="0.25">
      <c r="C328" s="30">
        <v>2161.6666666666642</v>
      </c>
      <c r="D328" s="30">
        <f t="shared" si="55"/>
        <v>268</v>
      </c>
      <c r="E328" s="30">
        <f t="shared" si="56"/>
        <v>0.55729166666666663</v>
      </c>
      <c r="F328" s="30">
        <f t="shared" si="57"/>
        <v>0.14410612688871671</v>
      </c>
      <c r="G328" s="30">
        <f t="shared" si="58"/>
        <v>1.9931531590549917E-2</v>
      </c>
    </row>
    <row r="329" spans="3:7" x14ac:dyDescent="0.25">
      <c r="C329" s="30">
        <v>2251.6666666666642</v>
      </c>
      <c r="D329" s="30">
        <f t="shared" si="55"/>
        <v>269</v>
      </c>
      <c r="E329" s="30">
        <f t="shared" si="56"/>
        <v>0.55937499999999996</v>
      </c>
      <c r="F329" s="30">
        <f t="shared" si="57"/>
        <v>0.14938480632824672</v>
      </c>
      <c r="G329" s="30">
        <f t="shared" si="58"/>
        <v>2.0761371764713047E-2</v>
      </c>
    </row>
    <row r="330" spans="3:7" x14ac:dyDescent="0.25">
      <c r="C330" s="30">
        <v>2281.6666666666642</v>
      </c>
      <c r="D330" s="30">
        <f t="shared" si="55"/>
        <v>270</v>
      </c>
      <c r="E330" s="30">
        <f t="shared" si="56"/>
        <v>0.56145833333333328</v>
      </c>
      <c r="F330" s="30">
        <f t="shared" si="57"/>
        <v>0.15466765160848422</v>
      </c>
      <c r="G330" s="30">
        <f t="shared" si="58"/>
        <v>2.1037985156100756E-2</v>
      </c>
    </row>
    <row r="331" spans="3:7" x14ac:dyDescent="0.25">
      <c r="C331" s="30">
        <v>2333.3333333320916</v>
      </c>
      <c r="D331" s="30">
        <f t="shared" si="55"/>
        <v>271.5</v>
      </c>
      <c r="E331" s="30">
        <f t="shared" si="56"/>
        <v>0.56458333333333333</v>
      </c>
      <c r="F331" s="30">
        <f t="shared" si="57"/>
        <v>0.16260006814704189</v>
      </c>
      <c r="G331" s="30">
        <f t="shared" si="58"/>
        <v>2.1514374885701498E-2</v>
      </c>
    </row>
    <row r="332" spans="3:7" x14ac:dyDescent="0.25">
      <c r="C332" s="30">
        <v>2333.3333333320916</v>
      </c>
      <c r="D332" s="30">
        <f t="shared" si="55"/>
        <v>271.5</v>
      </c>
      <c r="E332" s="30">
        <f t="shared" si="56"/>
        <v>0.56458333333333333</v>
      </c>
      <c r="F332" s="30">
        <f t="shared" si="57"/>
        <v>0.16260006814704189</v>
      </c>
      <c r="G332" s="30">
        <f t="shared" si="58"/>
        <v>2.1514374885701498E-2</v>
      </c>
    </row>
    <row r="333" spans="3:7" x14ac:dyDescent="0.25">
      <c r="C333" s="30">
        <v>2471.6666666666642</v>
      </c>
      <c r="D333" s="30">
        <f t="shared" si="55"/>
        <v>273</v>
      </c>
      <c r="E333" s="30">
        <f t="shared" si="56"/>
        <v>0.56770833333333337</v>
      </c>
      <c r="F333" s="30">
        <f t="shared" si="57"/>
        <v>0.17054272938394993</v>
      </c>
      <c r="G333" s="30">
        <f t="shared" si="58"/>
        <v>2.2789869968222919E-2</v>
      </c>
    </row>
    <row r="334" spans="3:7" x14ac:dyDescent="0.25">
      <c r="C334" s="30">
        <v>3006.6666666666279</v>
      </c>
      <c r="D334" s="30">
        <f t="shared" si="55"/>
        <v>274</v>
      </c>
      <c r="E334" s="30">
        <f t="shared" si="56"/>
        <v>0.5697916666666667</v>
      </c>
      <c r="F334" s="30">
        <f t="shared" si="57"/>
        <v>0.17584378936292025</v>
      </c>
      <c r="G334" s="30">
        <f t="shared" si="58"/>
        <v>2.7722808781303412E-2</v>
      </c>
    </row>
    <row r="335" spans="3:7" x14ac:dyDescent="0.25">
      <c r="C335" s="30">
        <v>3331.6666666666642</v>
      </c>
      <c r="D335" s="30">
        <f t="shared" si="55"/>
        <v>275</v>
      </c>
      <c r="E335" s="30">
        <f t="shared" si="56"/>
        <v>0.57187500000000002</v>
      </c>
      <c r="F335" s="30">
        <f t="shared" si="57"/>
        <v>0.18114979541553597</v>
      </c>
      <c r="G335" s="30">
        <f t="shared" si="58"/>
        <v>3.0719453854670606E-2</v>
      </c>
    </row>
    <row r="336" spans="3:7" x14ac:dyDescent="0.25">
      <c r="C336" s="30">
        <v>3333.3333333320916</v>
      </c>
      <c r="D336" s="30">
        <f t="shared" si="55"/>
        <v>279</v>
      </c>
      <c r="E336" s="30">
        <f t="shared" si="56"/>
        <v>0.58020833333333333</v>
      </c>
      <c r="F336" s="30">
        <f t="shared" si="57"/>
        <v>0.20242647424336266</v>
      </c>
      <c r="G336" s="30">
        <f t="shared" si="58"/>
        <v>3.0734821265291829E-2</v>
      </c>
    </row>
    <row r="337" spans="3:7" x14ac:dyDescent="0.25">
      <c r="C337" s="30">
        <v>3333.3333333320916</v>
      </c>
      <c r="D337" s="30">
        <f t="shared" si="55"/>
        <v>279</v>
      </c>
      <c r="E337" s="30">
        <f t="shared" si="56"/>
        <v>0.58020833333333333</v>
      </c>
      <c r="F337" s="30">
        <f t="shared" si="57"/>
        <v>0.20242647424336266</v>
      </c>
      <c r="G337" s="30">
        <f t="shared" si="58"/>
        <v>3.0734821265291829E-2</v>
      </c>
    </row>
    <row r="338" spans="3:7" x14ac:dyDescent="0.25">
      <c r="C338" s="30">
        <v>3333.3333333320916</v>
      </c>
      <c r="D338" s="30">
        <f t="shared" si="55"/>
        <v>279</v>
      </c>
      <c r="E338" s="30">
        <f t="shared" si="56"/>
        <v>0.58020833333333333</v>
      </c>
      <c r="F338" s="30">
        <f t="shared" si="57"/>
        <v>0.20242647424336266</v>
      </c>
      <c r="G338" s="30">
        <f t="shared" si="58"/>
        <v>3.0734821265291829E-2</v>
      </c>
    </row>
    <row r="339" spans="3:7" x14ac:dyDescent="0.25">
      <c r="C339" s="30">
        <v>3333.3333333320916</v>
      </c>
      <c r="D339" s="30">
        <f t="shared" si="55"/>
        <v>279</v>
      </c>
      <c r="E339" s="30">
        <f t="shared" si="56"/>
        <v>0.58020833333333333</v>
      </c>
      <c r="F339" s="30">
        <f t="shared" si="57"/>
        <v>0.20242647424336266</v>
      </c>
      <c r="G339" s="30">
        <f t="shared" si="58"/>
        <v>3.0734821265291829E-2</v>
      </c>
    </row>
    <row r="340" spans="3:7" x14ac:dyDescent="0.25">
      <c r="C340" s="30">
        <v>3333.3333333320916</v>
      </c>
      <c r="D340" s="30">
        <f t="shared" si="55"/>
        <v>279</v>
      </c>
      <c r="E340" s="30">
        <f t="shared" si="56"/>
        <v>0.58020833333333333</v>
      </c>
      <c r="F340" s="30">
        <f t="shared" si="57"/>
        <v>0.20242647424336266</v>
      </c>
      <c r="G340" s="30">
        <f t="shared" si="58"/>
        <v>3.0734821265291829E-2</v>
      </c>
    </row>
    <row r="341" spans="3:7" x14ac:dyDescent="0.25">
      <c r="C341" s="30">
        <v>3333.3333333320916</v>
      </c>
      <c r="D341" s="30">
        <f t="shared" si="55"/>
        <v>279</v>
      </c>
      <c r="E341" s="30">
        <f t="shared" si="56"/>
        <v>0.58020833333333333</v>
      </c>
      <c r="F341" s="30">
        <f t="shared" si="57"/>
        <v>0.20242647424336266</v>
      </c>
      <c r="G341" s="30">
        <f t="shared" si="58"/>
        <v>3.0734821265291829E-2</v>
      </c>
    </row>
    <row r="342" spans="3:7" x14ac:dyDescent="0.25">
      <c r="C342" s="30">
        <v>3333.3333333320916</v>
      </c>
      <c r="D342" s="30">
        <f t="shared" si="55"/>
        <v>279</v>
      </c>
      <c r="E342" s="30">
        <f t="shared" si="56"/>
        <v>0.58020833333333333</v>
      </c>
      <c r="F342" s="30">
        <f t="shared" si="57"/>
        <v>0.20242647424336266</v>
      </c>
      <c r="G342" s="30">
        <f t="shared" si="58"/>
        <v>3.0734821265291829E-2</v>
      </c>
    </row>
    <row r="343" spans="3:7" x14ac:dyDescent="0.25">
      <c r="C343" s="30">
        <v>3666.6666666669771</v>
      </c>
      <c r="D343" s="30">
        <f t="shared" si="55"/>
        <v>283</v>
      </c>
      <c r="E343" s="30">
        <f t="shared" si="56"/>
        <v>0.58854166666666663</v>
      </c>
      <c r="F343" s="30">
        <f t="shared" si="57"/>
        <v>0.22379519798005856</v>
      </c>
      <c r="G343" s="30">
        <f t="shared" si="58"/>
        <v>3.3808303391836249E-2</v>
      </c>
    </row>
    <row r="344" spans="3:7" x14ac:dyDescent="0.25">
      <c r="C344" s="30">
        <v>3866.6666666669771</v>
      </c>
      <c r="D344" s="30">
        <f t="shared" si="55"/>
        <v>284</v>
      </c>
      <c r="E344" s="30">
        <f t="shared" si="56"/>
        <v>0.59062499999999996</v>
      </c>
      <c r="F344" s="30">
        <f t="shared" si="57"/>
        <v>0.22915300151023477</v>
      </c>
      <c r="G344" s="30">
        <f t="shared" si="58"/>
        <v>3.5652392667754315E-2</v>
      </c>
    </row>
    <row r="345" spans="3:7" x14ac:dyDescent="0.25">
      <c r="C345" s="30">
        <v>4031.666666666657</v>
      </c>
      <c r="D345" s="30">
        <f t="shared" si="55"/>
        <v>285</v>
      </c>
      <c r="E345" s="30">
        <f t="shared" si="56"/>
        <v>0.59270833333333328</v>
      </c>
      <c r="F345" s="30">
        <f t="shared" si="57"/>
        <v>0.23451739125433732</v>
      </c>
      <c r="G345" s="30">
        <f t="shared" si="58"/>
        <v>3.7173766320383772E-2</v>
      </c>
    </row>
    <row r="346" spans="3:7" x14ac:dyDescent="0.25">
      <c r="C346" s="30">
        <v>4186.6666666666279</v>
      </c>
      <c r="D346" s="30">
        <f t="shared" si="55"/>
        <v>286</v>
      </c>
      <c r="E346" s="30">
        <f t="shared" si="56"/>
        <v>0.59479166666666672</v>
      </c>
      <c r="F346" s="30">
        <f t="shared" si="57"/>
        <v>0.23988853818012462</v>
      </c>
      <c r="G346" s="30">
        <f t="shared" si="58"/>
        <v>3.8602935509220004E-2</v>
      </c>
    </row>
    <row r="347" spans="3:7" x14ac:dyDescent="0.25">
      <c r="C347" s="30">
        <v>4270</v>
      </c>
      <c r="D347" s="30">
        <f t="shared" si="55"/>
        <v>287</v>
      </c>
      <c r="E347" s="30">
        <f t="shared" si="56"/>
        <v>0.59687500000000004</v>
      </c>
      <c r="F347" s="30">
        <f t="shared" si="57"/>
        <v>0.24526661468255642</v>
      </c>
      <c r="G347" s="30">
        <f t="shared" si="58"/>
        <v>3.9371306040852885E-2</v>
      </c>
    </row>
    <row r="348" spans="3:7" x14ac:dyDescent="0.25">
      <c r="C348" s="30">
        <v>4666.6666666669771</v>
      </c>
      <c r="D348" s="30">
        <f t="shared" si="55"/>
        <v>288</v>
      </c>
      <c r="E348" s="30">
        <f t="shared" si="56"/>
        <v>0.59895833333333337</v>
      </c>
      <c r="F348" s="30">
        <f t="shared" si="57"/>
        <v>0.25065179462700365</v>
      </c>
      <c r="G348" s="30">
        <f t="shared" si="58"/>
        <v>4.302874977142658E-2</v>
      </c>
    </row>
    <row r="349" spans="3:7" x14ac:dyDescent="0.25">
      <c r="C349" s="30">
        <v>4995</v>
      </c>
      <c r="D349" s="30">
        <f t="shared" si="55"/>
        <v>289</v>
      </c>
      <c r="E349" s="30">
        <f t="shared" si="56"/>
        <v>0.6010416666666667</v>
      </c>
      <c r="F349" s="30">
        <f t="shared" si="57"/>
        <v>0.25604425339329978</v>
      </c>
      <c r="G349" s="30">
        <f t="shared" si="58"/>
        <v>4.6056129666055878E-2</v>
      </c>
    </row>
    <row r="350" spans="3:7" x14ac:dyDescent="0.25">
      <c r="C350" s="30">
        <v>5015</v>
      </c>
      <c r="D350" s="30">
        <f t="shared" si="55"/>
        <v>290</v>
      </c>
      <c r="E350" s="30">
        <f t="shared" si="56"/>
        <v>0.60312500000000002</v>
      </c>
      <c r="F350" s="30">
        <f t="shared" si="57"/>
        <v>0.26144416792067016</v>
      </c>
      <c r="G350" s="30">
        <f t="shared" si="58"/>
        <v>4.6240538593647684E-2</v>
      </c>
    </row>
    <row r="351" spans="3:7" x14ac:dyDescent="0.25">
      <c r="C351" s="30">
        <v>5666.6666666665114</v>
      </c>
      <c r="D351" s="30">
        <f t="shared" si="55"/>
        <v>291</v>
      </c>
      <c r="E351" s="30">
        <f t="shared" si="56"/>
        <v>0.60520833333333335</v>
      </c>
      <c r="F351" s="30">
        <f t="shared" si="57"/>
        <v>0.26685171675356995</v>
      </c>
      <c r="G351" s="30">
        <f t="shared" si="58"/>
        <v>5.2249196151012624E-2</v>
      </c>
    </row>
    <row r="352" spans="3:7" x14ac:dyDescent="0.25">
      <c r="C352" s="30">
        <v>5986.6666666666279</v>
      </c>
      <c r="D352" s="30">
        <f t="shared" si="55"/>
        <v>292</v>
      </c>
      <c r="E352" s="30">
        <f t="shared" si="56"/>
        <v>0.60729166666666667</v>
      </c>
      <c r="F352" s="30">
        <f t="shared" si="57"/>
        <v>0.27226708008846306</v>
      </c>
      <c r="G352" s="30">
        <f t="shared" si="58"/>
        <v>5.5199738992482601E-2</v>
      </c>
    </row>
    <row r="353" spans="3:7" x14ac:dyDescent="0.25">
      <c r="C353" s="30">
        <v>6001.6666666666642</v>
      </c>
      <c r="D353" s="30">
        <f t="shared" si="55"/>
        <v>293</v>
      </c>
      <c r="E353" s="30">
        <f t="shared" si="56"/>
        <v>0.609375</v>
      </c>
      <c r="F353" s="30">
        <f t="shared" si="57"/>
        <v>0.27769043982157676</v>
      </c>
      <c r="G353" s="30">
        <f t="shared" si="58"/>
        <v>5.5338045688176789E-2</v>
      </c>
    </row>
    <row r="354" spans="3:7" x14ac:dyDescent="0.25">
      <c r="C354" s="30">
        <v>6301.6666666666642</v>
      </c>
      <c r="D354" s="30">
        <f t="shared" si="55"/>
        <v>294</v>
      </c>
      <c r="E354" s="30">
        <f t="shared" si="56"/>
        <v>0.61145833333333333</v>
      </c>
      <c r="F354" s="30">
        <f t="shared" si="57"/>
        <v>0.28312197959766744</v>
      </c>
      <c r="G354" s="30">
        <f t="shared" si="58"/>
        <v>5.8104179602053892E-2</v>
      </c>
    </row>
    <row r="355" spans="3:7" x14ac:dyDescent="0.25">
      <c r="C355" s="30">
        <v>6770</v>
      </c>
      <c r="D355" s="30">
        <f t="shared" si="55"/>
        <v>295</v>
      </c>
      <c r="E355" s="30">
        <f t="shared" si="56"/>
        <v>0.61354166666666665</v>
      </c>
      <c r="F355" s="30">
        <f t="shared" si="57"/>
        <v>0.28856188485983386</v>
      </c>
      <c r="G355" s="30">
        <f t="shared" si="58"/>
        <v>6.2422421989828718E-2</v>
      </c>
    </row>
    <row r="356" spans="3:7" x14ac:dyDescent="0.25">
      <c r="C356" s="30">
        <v>6811.6666666666642</v>
      </c>
      <c r="D356" s="30">
        <f t="shared" si="55"/>
        <v>296</v>
      </c>
      <c r="E356" s="30">
        <f t="shared" si="56"/>
        <v>0.61562499999999998</v>
      </c>
      <c r="F356" s="30">
        <f t="shared" si="57"/>
        <v>0.29401034290041522</v>
      </c>
      <c r="G356" s="30">
        <f t="shared" si="58"/>
        <v>6.2806607255644964E-2</v>
      </c>
    </row>
    <row r="357" spans="3:7" x14ac:dyDescent="0.25">
      <c r="C357" s="30">
        <v>6970</v>
      </c>
      <c r="D357" s="30">
        <f t="shared" si="55"/>
        <v>297</v>
      </c>
      <c r="E357" s="30">
        <f t="shared" si="56"/>
        <v>0.6177083333333333</v>
      </c>
      <c r="F357" s="30">
        <f t="shared" si="57"/>
        <v>0.29946754291301414</v>
      </c>
      <c r="G357" s="30">
        <f t="shared" si="58"/>
        <v>6.4266511265746784E-2</v>
      </c>
    </row>
    <row r="358" spans="3:7" x14ac:dyDescent="0.25">
      <c r="C358" s="30">
        <v>7370</v>
      </c>
      <c r="D358" s="30">
        <f t="shared" si="55"/>
        <v>298</v>
      </c>
      <c r="E358" s="30">
        <f t="shared" si="56"/>
        <v>0.61979166666666663</v>
      </c>
      <c r="F358" s="30">
        <f t="shared" si="57"/>
        <v>0.30493367604568405</v>
      </c>
      <c r="G358" s="30">
        <f t="shared" si="58"/>
        <v>6.7954689817582917E-2</v>
      </c>
    </row>
    <row r="359" spans="3:7" x14ac:dyDescent="0.25">
      <c r="C359" s="30">
        <v>7571.6666666666642</v>
      </c>
      <c r="D359" s="30">
        <f t="shared" si="55"/>
        <v>299</v>
      </c>
      <c r="E359" s="30">
        <f t="shared" si="56"/>
        <v>0.62187499999999996</v>
      </c>
      <c r="F359" s="30">
        <f t="shared" si="57"/>
        <v>0.310408935455323</v>
      </c>
      <c r="G359" s="30">
        <f t="shared" si="58"/>
        <v>6.9814146504133617E-2</v>
      </c>
    </row>
    <row r="360" spans="3:7" x14ac:dyDescent="0.25">
      <c r="C360" s="30">
        <v>7686.6666666666279</v>
      </c>
      <c r="D360" s="30">
        <f t="shared" si="55"/>
        <v>300</v>
      </c>
      <c r="E360" s="30">
        <f t="shared" si="56"/>
        <v>0.62395833333333328</v>
      </c>
      <c r="F360" s="30">
        <f t="shared" si="57"/>
        <v>0.31589351636331753</v>
      </c>
      <c r="G360" s="30">
        <f t="shared" si="58"/>
        <v>7.0874497837786168E-2</v>
      </c>
    </row>
    <row r="361" spans="3:7" x14ac:dyDescent="0.25">
      <c r="C361" s="30">
        <v>7870</v>
      </c>
      <c r="D361" s="30">
        <f t="shared" si="55"/>
        <v>301</v>
      </c>
      <c r="E361" s="30">
        <f t="shared" si="56"/>
        <v>0.62604166666666672</v>
      </c>
      <c r="F361" s="30">
        <f t="shared" si="57"/>
        <v>0.32138761611248173</v>
      </c>
      <c r="G361" s="30">
        <f t="shared" si="58"/>
        <v>7.2564913007378079E-2</v>
      </c>
    </row>
    <row r="362" spans="3:7" x14ac:dyDescent="0.25">
      <c r="C362" s="30">
        <v>8000</v>
      </c>
      <c r="D362" s="30">
        <f t="shared" si="55"/>
        <v>302</v>
      </c>
      <c r="E362" s="30">
        <f t="shared" si="56"/>
        <v>0.62812500000000004</v>
      </c>
      <c r="F362" s="30">
        <f t="shared" si="57"/>
        <v>0.32689143422533595</v>
      </c>
      <c r="G362" s="30">
        <f t="shared" si="58"/>
        <v>7.3763571036724832E-2</v>
      </c>
    </row>
    <row r="363" spans="3:7" x14ac:dyDescent="0.25">
      <c r="C363" s="30">
        <v>8666.6666666669771</v>
      </c>
      <c r="D363" s="30">
        <f t="shared" si="55"/>
        <v>303</v>
      </c>
      <c r="E363" s="30">
        <f t="shared" si="56"/>
        <v>0.63020833333333337</v>
      </c>
      <c r="F363" s="30">
        <f t="shared" si="57"/>
        <v>0.3324051724637781</v>
      </c>
      <c r="G363" s="30">
        <f t="shared" si="58"/>
        <v>7.9910535289787921E-2</v>
      </c>
    </row>
    <row r="364" spans="3:7" x14ac:dyDescent="0.25">
      <c r="C364" s="30">
        <v>8706.6666666666279</v>
      </c>
      <c r="D364" s="30">
        <f t="shared" si="55"/>
        <v>304</v>
      </c>
      <c r="E364" s="30">
        <f t="shared" si="56"/>
        <v>0.6322916666666667</v>
      </c>
      <c r="F364" s="30">
        <f t="shared" si="57"/>
        <v>0.33792903489019149</v>
      </c>
      <c r="G364" s="30">
        <f t="shared" si="58"/>
        <v>8.0279353144968313E-2</v>
      </c>
    </row>
    <row r="365" spans="3:7" x14ac:dyDescent="0.25">
      <c r="C365" s="30">
        <v>8871.6666666666642</v>
      </c>
      <c r="D365" s="30">
        <f t="shared" si="55"/>
        <v>305</v>
      </c>
      <c r="E365" s="30">
        <f t="shared" si="56"/>
        <v>0.63437500000000002</v>
      </c>
      <c r="F365" s="30">
        <f t="shared" si="57"/>
        <v>0.34346322793004591</v>
      </c>
      <c r="G365" s="30">
        <f t="shared" si="58"/>
        <v>8.1800726797601045E-2</v>
      </c>
    </row>
    <row r="366" spans="3:7" x14ac:dyDescent="0.25">
      <c r="C366" s="30">
        <v>9395</v>
      </c>
      <c r="D366" s="30">
        <f t="shared" si="55"/>
        <v>306</v>
      </c>
      <c r="E366" s="30">
        <f t="shared" si="56"/>
        <v>0.63645833333333335</v>
      </c>
      <c r="F366" s="30">
        <f t="shared" si="57"/>
        <v>0.34900796043604287</v>
      </c>
      <c r="G366" s="30">
        <f t="shared" si="58"/>
        <v>8.6626093736253351E-2</v>
      </c>
    </row>
    <row r="367" spans="3:7" x14ac:dyDescent="0.25">
      <c r="C367" s="30">
        <v>10051.666666666664</v>
      </c>
      <c r="D367" s="30">
        <f t="shared" si="55"/>
        <v>307</v>
      </c>
      <c r="E367" s="30">
        <f t="shared" si="56"/>
        <v>0.63854166666666667</v>
      </c>
      <c r="F367" s="30">
        <f t="shared" si="57"/>
        <v>0.35456344375386245</v>
      </c>
      <c r="G367" s="30">
        <f t="shared" si="58"/>
        <v>9.2680853525517637E-2</v>
      </c>
    </row>
    <row r="368" spans="3:7" x14ac:dyDescent="0.25">
      <c r="C368" s="30">
        <v>10333.333333333489</v>
      </c>
      <c r="D368" s="30">
        <f t="shared" si="55"/>
        <v>308</v>
      </c>
      <c r="E368" s="30">
        <f t="shared" si="56"/>
        <v>0.640625</v>
      </c>
      <c r="F368" s="30">
        <f t="shared" si="57"/>
        <v>0.36012989178956933</v>
      </c>
      <c r="G368" s="30">
        <f t="shared" si="58"/>
        <v>9.5277945922437032E-2</v>
      </c>
    </row>
    <row r="369" spans="3:7" x14ac:dyDescent="0.25">
      <c r="C369" s="30">
        <v>10506.666666666628</v>
      </c>
      <c r="D369" s="30">
        <f t="shared" si="55"/>
        <v>309</v>
      </c>
      <c r="E369" s="30">
        <f t="shared" si="56"/>
        <v>0.64270833333333333</v>
      </c>
      <c r="F369" s="30">
        <f t="shared" si="57"/>
        <v>0.36570752107873833</v>
      </c>
      <c r="G369" s="30">
        <f t="shared" si="58"/>
        <v>9.6876156628230903E-2</v>
      </c>
    </row>
    <row r="370" spans="3:7" x14ac:dyDescent="0.25">
      <c r="C370" s="30">
        <v>10586.666666666628</v>
      </c>
      <c r="D370" s="30">
        <f t="shared" si="55"/>
        <v>310</v>
      </c>
      <c r="E370" s="30">
        <f t="shared" si="56"/>
        <v>0.64479166666666665</v>
      </c>
      <c r="F370" s="30">
        <f t="shared" si="57"/>
        <v>0.37129655085736013</v>
      </c>
      <c r="G370" s="30">
        <f t="shared" si="58"/>
        <v>9.761379233859814E-2</v>
      </c>
    </row>
    <row r="371" spans="3:7" x14ac:dyDescent="0.25">
      <c r="C371" s="30">
        <v>10970</v>
      </c>
      <c r="D371" s="30">
        <f t="shared" si="55"/>
        <v>311</v>
      </c>
      <c r="E371" s="30">
        <f t="shared" si="56"/>
        <v>0.64687499999999998</v>
      </c>
      <c r="F371" s="30">
        <f t="shared" si="57"/>
        <v>0.37689720313459618</v>
      </c>
      <c r="G371" s="30">
        <f t="shared" si="58"/>
        <v>0.10114829678410812</v>
      </c>
    </row>
    <row r="372" spans="3:7" x14ac:dyDescent="0.25">
      <c r="C372" s="30">
        <v>11071.666666666664</v>
      </c>
      <c r="D372" s="30">
        <f t="shared" si="55"/>
        <v>312</v>
      </c>
      <c r="E372" s="30">
        <f t="shared" si="56"/>
        <v>0.6489583333333333</v>
      </c>
      <c r="F372" s="30">
        <f t="shared" si="57"/>
        <v>0.38250970276744656</v>
      </c>
      <c r="G372" s="30">
        <f t="shared" si="58"/>
        <v>0.10208570883269978</v>
      </c>
    </row>
    <row r="373" spans="3:7" x14ac:dyDescent="0.25">
      <c r="C373" s="30">
        <v>11135</v>
      </c>
      <c r="D373" s="30">
        <f t="shared" si="55"/>
        <v>313</v>
      </c>
      <c r="E373" s="30">
        <f t="shared" si="56"/>
        <v>0.65104166666666663</v>
      </c>
      <c r="F373" s="30">
        <f t="shared" si="57"/>
        <v>0.38813427753740304</v>
      </c>
      <c r="G373" s="30">
        <f t="shared" si="58"/>
        <v>0.10266967043674052</v>
      </c>
    </row>
    <row r="374" spans="3:7" x14ac:dyDescent="0.25">
      <c r="C374" s="30">
        <v>11666.666666666046</v>
      </c>
      <c r="D374" s="30">
        <f t="shared" si="55"/>
        <v>314</v>
      </c>
      <c r="E374" s="30">
        <f t="shared" si="56"/>
        <v>0.65312499999999996</v>
      </c>
      <c r="F374" s="30">
        <f t="shared" si="57"/>
        <v>0.3937711582291592</v>
      </c>
      <c r="G374" s="30">
        <f t="shared" si="58"/>
        <v>0.10757187442855033</v>
      </c>
    </row>
    <row r="375" spans="3:7" x14ac:dyDescent="0.25">
      <c r="C375" s="30">
        <v>11886.666666666628</v>
      </c>
      <c r="D375" s="30">
        <f t="shared" si="55"/>
        <v>315</v>
      </c>
      <c r="E375" s="30">
        <f t="shared" si="56"/>
        <v>0.65520833333333328</v>
      </c>
      <c r="F375" s="30">
        <f t="shared" si="57"/>
        <v>0.39942057871145575</v>
      </c>
      <c r="G375" s="30">
        <f t="shared" si="58"/>
        <v>0.10960037263206557</v>
      </c>
    </row>
    <row r="376" spans="3:7" x14ac:dyDescent="0.25">
      <c r="C376" s="30">
        <v>12070</v>
      </c>
      <c r="D376" s="30">
        <f t="shared" si="55"/>
        <v>316</v>
      </c>
      <c r="E376" s="30">
        <f t="shared" si="56"/>
        <v>0.65729166666666672</v>
      </c>
      <c r="F376" s="30">
        <f t="shared" si="57"/>
        <v>0.40508277602013726</v>
      </c>
      <c r="G376" s="30">
        <f t="shared" si="58"/>
        <v>0.11129078780165748</v>
      </c>
    </row>
    <row r="377" spans="3:7" x14ac:dyDescent="0.25">
      <c r="C377" s="30">
        <v>12333.333333332092</v>
      </c>
      <c r="D377" s="30">
        <f t="shared" si="55"/>
        <v>317</v>
      </c>
      <c r="E377" s="30">
        <f t="shared" si="56"/>
        <v>0.65937500000000004</v>
      </c>
      <c r="F377" s="30">
        <f t="shared" si="57"/>
        <v>0.41075799044350453</v>
      </c>
      <c r="G377" s="30">
        <f t="shared" si="58"/>
        <v>0.11371883868160482</v>
      </c>
    </row>
    <row r="378" spans="3:7" x14ac:dyDescent="0.25">
      <c r="C378" s="30">
        <v>12493.333333333343</v>
      </c>
      <c r="D378" s="30">
        <f t="shared" si="55"/>
        <v>318</v>
      </c>
      <c r="E378" s="30">
        <f t="shared" si="56"/>
        <v>0.66145833333333337</v>
      </c>
      <c r="F378" s="30">
        <f t="shared" si="57"/>
        <v>0.41644646561004917</v>
      </c>
      <c r="G378" s="30">
        <f t="shared" si="58"/>
        <v>0.11519411010235081</v>
      </c>
    </row>
    <row r="379" spans="3:7" x14ac:dyDescent="0.25">
      <c r="C379" s="30">
        <v>13106.666666666628</v>
      </c>
      <c r="D379" s="30">
        <f t="shared" si="55"/>
        <v>319</v>
      </c>
      <c r="E379" s="30">
        <f t="shared" si="56"/>
        <v>0.6635416666666667</v>
      </c>
      <c r="F379" s="30">
        <f t="shared" si="57"/>
        <v>0.42214844857865658</v>
      </c>
      <c r="G379" s="30">
        <f t="shared" si="58"/>
        <v>0.12084931721516577</v>
      </c>
    </row>
    <row r="380" spans="3:7" x14ac:dyDescent="0.25">
      <c r="C380" s="30">
        <v>13333.333333332092</v>
      </c>
      <c r="D380" s="30">
        <f t="shared" si="55"/>
        <v>323.5</v>
      </c>
      <c r="E380" s="30">
        <f t="shared" si="56"/>
        <v>0.67291666666666672</v>
      </c>
      <c r="F380" s="30">
        <f t="shared" si="57"/>
        <v>0.4479813357748158</v>
      </c>
      <c r="G380" s="30">
        <f t="shared" si="58"/>
        <v>0.12293928506119516</v>
      </c>
    </row>
    <row r="381" spans="3:7" x14ac:dyDescent="0.25">
      <c r="C381" s="30">
        <v>13333.333333332092</v>
      </c>
      <c r="D381" s="30">
        <f t="shared" ref="D381:D444" si="59" xml:space="preserve"> _xlfn.RANK.AVG(C381,C$61:C$540,1)</f>
        <v>323.5</v>
      </c>
      <c r="E381" s="30">
        <f t="shared" ref="E381:E444" si="60" xml:space="preserve"> (D381 - 0.5) / COUNT($C$61:$C$540)</f>
        <v>0.67291666666666672</v>
      </c>
      <c r="F381" s="30">
        <f t="shared" ref="F381:F444" si="61">_xlfn.NORM.S.INV(E381)</f>
        <v>0.4479813357748158</v>
      </c>
      <c r="G381" s="30">
        <f t="shared" ref="G381:G444" si="62" xml:space="preserve"> STANDARDIZE(C381,AVERAGE($C$61:$C$540),STDEV($C$61:$C$540))</f>
        <v>0.12293928506119516</v>
      </c>
    </row>
    <row r="382" spans="3:7" x14ac:dyDescent="0.25">
      <c r="C382" s="30">
        <v>13333.333333332092</v>
      </c>
      <c r="D382" s="30">
        <f t="shared" si="59"/>
        <v>323.5</v>
      </c>
      <c r="E382" s="30">
        <f t="shared" si="60"/>
        <v>0.67291666666666672</v>
      </c>
      <c r="F382" s="30">
        <f t="shared" si="61"/>
        <v>0.4479813357748158</v>
      </c>
      <c r="G382" s="30">
        <f t="shared" si="62"/>
        <v>0.12293928506119516</v>
      </c>
    </row>
    <row r="383" spans="3:7" x14ac:dyDescent="0.25">
      <c r="C383" s="30">
        <v>13333.333333332092</v>
      </c>
      <c r="D383" s="30">
        <f t="shared" si="59"/>
        <v>323.5</v>
      </c>
      <c r="E383" s="30">
        <f t="shared" si="60"/>
        <v>0.67291666666666672</v>
      </c>
      <c r="F383" s="30">
        <f t="shared" si="61"/>
        <v>0.4479813357748158</v>
      </c>
      <c r="G383" s="30">
        <f t="shared" si="62"/>
        <v>0.12293928506119516</v>
      </c>
    </row>
    <row r="384" spans="3:7" x14ac:dyDescent="0.25">
      <c r="C384" s="30">
        <v>13333.333333332092</v>
      </c>
      <c r="D384" s="30">
        <f t="shared" si="59"/>
        <v>323.5</v>
      </c>
      <c r="E384" s="30">
        <f t="shared" si="60"/>
        <v>0.67291666666666672</v>
      </c>
      <c r="F384" s="30">
        <f t="shared" si="61"/>
        <v>0.4479813357748158</v>
      </c>
      <c r="G384" s="30">
        <f t="shared" si="62"/>
        <v>0.12293928506119516</v>
      </c>
    </row>
    <row r="385" spans="3:7" x14ac:dyDescent="0.25">
      <c r="C385" s="30">
        <v>13333.333333332092</v>
      </c>
      <c r="D385" s="30">
        <f t="shared" si="59"/>
        <v>323.5</v>
      </c>
      <c r="E385" s="30">
        <f t="shared" si="60"/>
        <v>0.67291666666666672</v>
      </c>
      <c r="F385" s="30">
        <f t="shared" si="61"/>
        <v>0.4479813357748158</v>
      </c>
      <c r="G385" s="30">
        <f t="shared" si="62"/>
        <v>0.12293928506119516</v>
      </c>
    </row>
    <row r="386" spans="3:7" x14ac:dyDescent="0.25">
      <c r="C386" s="30">
        <v>13333.333333332092</v>
      </c>
      <c r="D386" s="30">
        <f t="shared" si="59"/>
        <v>323.5</v>
      </c>
      <c r="E386" s="30">
        <f t="shared" si="60"/>
        <v>0.67291666666666672</v>
      </c>
      <c r="F386" s="30">
        <f t="shared" si="61"/>
        <v>0.4479813357748158</v>
      </c>
      <c r="G386" s="30">
        <f t="shared" si="62"/>
        <v>0.12293928506119516</v>
      </c>
    </row>
    <row r="387" spans="3:7" x14ac:dyDescent="0.25">
      <c r="C387" s="30">
        <v>13333.333333332092</v>
      </c>
      <c r="D387" s="30">
        <f t="shared" si="59"/>
        <v>323.5</v>
      </c>
      <c r="E387" s="30">
        <f t="shared" si="60"/>
        <v>0.67291666666666672</v>
      </c>
      <c r="F387" s="30">
        <f t="shared" si="61"/>
        <v>0.4479813357748158</v>
      </c>
      <c r="G387" s="30">
        <f t="shared" si="62"/>
        <v>0.12293928506119516</v>
      </c>
    </row>
    <row r="388" spans="3:7" x14ac:dyDescent="0.25">
      <c r="C388" s="30">
        <v>13365</v>
      </c>
      <c r="D388" s="30">
        <f t="shared" si="59"/>
        <v>328</v>
      </c>
      <c r="E388" s="30">
        <f t="shared" si="60"/>
        <v>0.68229166666666663</v>
      </c>
      <c r="F388" s="30">
        <f t="shared" si="61"/>
        <v>0.47411673328667431</v>
      </c>
      <c r="G388" s="30">
        <f t="shared" si="62"/>
        <v>0.12323126586322697</v>
      </c>
    </row>
    <row r="389" spans="3:7" x14ac:dyDescent="0.25">
      <c r="C389" s="30">
        <v>14621.666666666664</v>
      </c>
      <c r="D389" s="30">
        <f t="shared" si="59"/>
        <v>329</v>
      </c>
      <c r="E389" s="30">
        <f t="shared" si="60"/>
        <v>0.68437499999999996</v>
      </c>
      <c r="F389" s="30">
        <f t="shared" si="61"/>
        <v>0.47996820713542526</v>
      </c>
      <c r="G389" s="30">
        <f t="shared" si="62"/>
        <v>0.13481829348024546</v>
      </c>
    </row>
    <row r="390" spans="3:7" x14ac:dyDescent="0.25">
      <c r="C390" s="30">
        <v>14875</v>
      </c>
      <c r="D390" s="30">
        <f t="shared" si="59"/>
        <v>330</v>
      </c>
      <c r="E390" s="30">
        <f t="shared" si="60"/>
        <v>0.68645833333333328</v>
      </c>
      <c r="F390" s="30">
        <f t="shared" si="61"/>
        <v>0.48583616141173913</v>
      </c>
      <c r="G390" s="30">
        <f t="shared" si="62"/>
        <v>0.13715413989640837</v>
      </c>
    </row>
    <row r="391" spans="3:7" x14ac:dyDescent="0.25">
      <c r="C391" s="30">
        <v>15365</v>
      </c>
      <c r="D391" s="30">
        <f t="shared" si="59"/>
        <v>331</v>
      </c>
      <c r="E391" s="30">
        <f t="shared" si="60"/>
        <v>0.68854166666666672</v>
      </c>
      <c r="F391" s="30">
        <f t="shared" si="61"/>
        <v>0.49172089241428546</v>
      </c>
      <c r="G391" s="30">
        <f t="shared" si="62"/>
        <v>0.14167215862240762</v>
      </c>
    </row>
    <row r="392" spans="3:7" x14ac:dyDescent="0.25">
      <c r="C392" s="30">
        <v>15375</v>
      </c>
      <c r="D392" s="30">
        <f t="shared" si="59"/>
        <v>332</v>
      </c>
      <c r="E392" s="30">
        <f t="shared" si="60"/>
        <v>0.69062500000000004</v>
      </c>
      <c r="F392" s="30">
        <f t="shared" si="61"/>
        <v>0.49762270131795161</v>
      </c>
      <c r="G392" s="30">
        <f t="shared" si="62"/>
        <v>0.14176436308620352</v>
      </c>
    </row>
    <row r="393" spans="3:7" x14ac:dyDescent="0.25">
      <c r="C393" s="30">
        <v>15786.666666666628</v>
      </c>
      <c r="D393" s="30">
        <f t="shared" si="59"/>
        <v>333</v>
      </c>
      <c r="E393" s="30">
        <f t="shared" si="60"/>
        <v>0.69270833333333337</v>
      </c>
      <c r="F393" s="30">
        <f t="shared" si="61"/>
        <v>0.50354189431050256</v>
      </c>
      <c r="G393" s="30">
        <f t="shared" si="62"/>
        <v>0.14556011351246786</v>
      </c>
    </row>
    <row r="394" spans="3:7" x14ac:dyDescent="0.25">
      <c r="C394" s="30">
        <v>15845</v>
      </c>
      <c r="D394" s="30">
        <f t="shared" si="59"/>
        <v>334</v>
      </c>
      <c r="E394" s="30">
        <f t="shared" si="60"/>
        <v>0.6947916666666667</v>
      </c>
      <c r="F394" s="30">
        <f t="shared" si="61"/>
        <v>0.50947878273362157</v>
      </c>
      <c r="G394" s="30">
        <f t="shared" si="62"/>
        <v>0.14609797288461099</v>
      </c>
    </row>
    <row r="395" spans="3:7" x14ac:dyDescent="0.25">
      <c r="C395" s="30">
        <v>16406.666666666628</v>
      </c>
      <c r="D395" s="30">
        <f t="shared" si="59"/>
        <v>335</v>
      </c>
      <c r="E395" s="30">
        <f t="shared" si="60"/>
        <v>0.69687500000000002</v>
      </c>
      <c r="F395" s="30">
        <f t="shared" si="61"/>
        <v>0.51543368322851857</v>
      </c>
      <c r="G395" s="30">
        <f t="shared" si="62"/>
        <v>0.15127679026781388</v>
      </c>
    </row>
    <row r="396" spans="3:7" x14ac:dyDescent="0.25">
      <c r="C396" s="30">
        <v>16666.666666666511</v>
      </c>
      <c r="D396" s="30">
        <f t="shared" si="59"/>
        <v>336</v>
      </c>
      <c r="E396" s="30">
        <f t="shared" si="60"/>
        <v>0.69895833333333335</v>
      </c>
      <c r="F396" s="30">
        <f t="shared" si="61"/>
        <v>0.52140691788629046</v>
      </c>
      <c r="G396" s="30">
        <f t="shared" si="62"/>
        <v>0.15367410632650627</v>
      </c>
    </row>
    <row r="397" spans="3:7" x14ac:dyDescent="0.25">
      <c r="C397" s="30">
        <v>16666.666666666977</v>
      </c>
      <c r="D397" s="30">
        <f t="shared" si="59"/>
        <v>337</v>
      </c>
      <c r="E397" s="30">
        <f t="shared" si="60"/>
        <v>0.70104166666666667</v>
      </c>
      <c r="F397" s="30">
        <f t="shared" si="61"/>
        <v>0.52739881440322822</v>
      </c>
      <c r="G397" s="30">
        <f t="shared" si="62"/>
        <v>0.15367410632651057</v>
      </c>
    </row>
    <row r="398" spans="3:7" x14ac:dyDescent="0.25">
      <c r="C398" s="30">
        <v>16693.333333333343</v>
      </c>
      <c r="D398" s="30">
        <f t="shared" si="59"/>
        <v>338</v>
      </c>
      <c r="E398" s="30">
        <f t="shared" si="60"/>
        <v>0.703125</v>
      </c>
      <c r="F398" s="30">
        <f t="shared" si="61"/>
        <v>0.5334097062412807</v>
      </c>
      <c r="G398" s="30">
        <f t="shared" si="62"/>
        <v>0.1539199848966302</v>
      </c>
    </row>
    <row r="399" spans="3:7" x14ac:dyDescent="0.25">
      <c r="C399" s="30">
        <v>17666.666666666977</v>
      </c>
      <c r="D399" s="30">
        <f t="shared" si="59"/>
        <v>339</v>
      </c>
      <c r="E399" s="30">
        <f t="shared" si="60"/>
        <v>0.70520833333333333</v>
      </c>
      <c r="F399" s="30">
        <f t="shared" si="61"/>
        <v>0.53943993279388347</v>
      </c>
      <c r="G399" s="30">
        <f t="shared" si="62"/>
        <v>0.1628945527061009</v>
      </c>
    </row>
    <row r="400" spans="3:7" x14ac:dyDescent="0.25">
      <c r="C400" s="30">
        <v>17731.666666666664</v>
      </c>
      <c r="D400" s="30">
        <f t="shared" si="59"/>
        <v>340</v>
      </c>
      <c r="E400" s="30">
        <f t="shared" si="60"/>
        <v>0.70729166666666665</v>
      </c>
      <c r="F400" s="30">
        <f t="shared" si="61"/>
        <v>0.54548983955738606</v>
      </c>
      <c r="G400" s="30">
        <f t="shared" si="62"/>
        <v>0.16349388172077139</v>
      </c>
    </row>
    <row r="401" spans="3:7" x14ac:dyDescent="0.25">
      <c r="C401" s="30">
        <v>18370</v>
      </c>
      <c r="D401" s="30">
        <f t="shared" si="59"/>
        <v>341</v>
      </c>
      <c r="E401" s="30">
        <f t="shared" si="60"/>
        <v>0.70937499999999998</v>
      </c>
      <c r="F401" s="30">
        <f t="shared" si="61"/>
        <v>0.55155977830830927</v>
      </c>
      <c r="G401" s="30">
        <f t="shared" si="62"/>
        <v>0.16937959999307658</v>
      </c>
    </row>
    <row r="402" spans="3:7" x14ac:dyDescent="0.25">
      <c r="C402" s="30">
        <v>18670</v>
      </c>
      <c r="D402" s="30">
        <f t="shared" si="59"/>
        <v>342</v>
      </c>
      <c r="E402" s="30">
        <f t="shared" si="60"/>
        <v>0.7114583333333333</v>
      </c>
      <c r="F402" s="30">
        <f t="shared" si="61"/>
        <v>0.55765010728668285</v>
      </c>
      <c r="G402" s="30">
        <f t="shared" si="62"/>
        <v>0.17214573390695367</v>
      </c>
    </row>
    <row r="403" spans="3:7" x14ac:dyDescent="0.25">
      <c r="C403" s="30">
        <v>18886.666666666628</v>
      </c>
      <c r="D403" s="30">
        <f t="shared" si="59"/>
        <v>343</v>
      </c>
      <c r="E403" s="30">
        <f t="shared" si="60"/>
        <v>0.71354166666666663</v>
      </c>
      <c r="F403" s="30">
        <f t="shared" si="61"/>
        <v>0.563761191385725</v>
      </c>
      <c r="G403" s="30">
        <f t="shared" si="62"/>
        <v>0.1741434972891979</v>
      </c>
    </row>
    <row r="404" spans="3:7" x14ac:dyDescent="0.25">
      <c r="C404" s="30">
        <v>19806.666666666628</v>
      </c>
      <c r="D404" s="30">
        <f t="shared" si="59"/>
        <v>344</v>
      </c>
      <c r="E404" s="30">
        <f t="shared" si="60"/>
        <v>0.71562499999999996</v>
      </c>
      <c r="F404" s="30">
        <f t="shared" si="61"/>
        <v>0.56989340234813612</v>
      </c>
      <c r="G404" s="30">
        <f t="shared" si="62"/>
        <v>0.182626307958421</v>
      </c>
    </row>
    <row r="405" spans="3:7" x14ac:dyDescent="0.25">
      <c r="C405" s="30">
        <v>19866.666666666977</v>
      </c>
      <c r="D405" s="30">
        <f t="shared" si="59"/>
        <v>345</v>
      </c>
      <c r="E405" s="30">
        <f t="shared" si="60"/>
        <v>0.71770833333333328</v>
      </c>
      <c r="F405" s="30">
        <f t="shared" si="61"/>
        <v>0.57604711896929595</v>
      </c>
      <c r="G405" s="30">
        <f t="shared" si="62"/>
        <v>0.18317953474119963</v>
      </c>
    </row>
    <row r="406" spans="3:7" x14ac:dyDescent="0.25">
      <c r="C406" s="30">
        <v>20645</v>
      </c>
      <c r="D406" s="30">
        <f t="shared" si="59"/>
        <v>346</v>
      </c>
      <c r="E406" s="30">
        <f t="shared" si="60"/>
        <v>0.71979166666666672</v>
      </c>
      <c r="F406" s="30">
        <f t="shared" si="61"/>
        <v>0.58222272730766644</v>
      </c>
      <c r="G406" s="30">
        <f t="shared" si="62"/>
        <v>0.19035611550664458</v>
      </c>
    </row>
    <row r="407" spans="3:7" x14ac:dyDescent="0.25">
      <c r="C407" s="30">
        <v>22333.333333332092</v>
      </c>
      <c r="D407" s="30">
        <f t="shared" si="59"/>
        <v>348.5</v>
      </c>
      <c r="E407" s="30">
        <f t="shared" si="60"/>
        <v>0.72499999999999998</v>
      </c>
      <c r="F407" s="30">
        <f t="shared" si="61"/>
        <v>0.59776012604247841</v>
      </c>
      <c r="G407" s="30">
        <f t="shared" si="62"/>
        <v>0.20592330247750815</v>
      </c>
    </row>
    <row r="408" spans="3:7" x14ac:dyDescent="0.25">
      <c r="C408" s="30">
        <v>22333.333333332092</v>
      </c>
      <c r="D408" s="30">
        <f t="shared" si="59"/>
        <v>348.5</v>
      </c>
      <c r="E408" s="30">
        <f t="shared" si="60"/>
        <v>0.72499999999999998</v>
      </c>
      <c r="F408" s="30">
        <f t="shared" si="61"/>
        <v>0.59776012604247841</v>
      </c>
      <c r="G408" s="30">
        <f t="shared" si="62"/>
        <v>0.20592330247750815</v>
      </c>
    </row>
    <row r="409" spans="3:7" x14ac:dyDescent="0.25">
      <c r="C409" s="30">
        <v>22333.333333332092</v>
      </c>
      <c r="D409" s="30">
        <f t="shared" si="59"/>
        <v>348.5</v>
      </c>
      <c r="E409" s="30">
        <f t="shared" si="60"/>
        <v>0.72499999999999998</v>
      </c>
      <c r="F409" s="30">
        <f t="shared" si="61"/>
        <v>0.59776012604247841</v>
      </c>
      <c r="G409" s="30">
        <f t="shared" si="62"/>
        <v>0.20592330247750815</v>
      </c>
    </row>
    <row r="410" spans="3:7" x14ac:dyDescent="0.25">
      <c r="C410" s="30">
        <v>22333.333333332092</v>
      </c>
      <c r="D410" s="30">
        <f t="shared" si="59"/>
        <v>348.5</v>
      </c>
      <c r="E410" s="30">
        <f t="shared" si="60"/>
        <v>0.72499999999999998</v>
      </c>
      <c r="F410" s="30">
        <f t="shared" si="61"/>
        <v>0.59776012604247841</v>
      </c>
      <c r="G410" s="30">
        <f t="shared" si="62"/>
        <v>0.20592330247750815</v>
      </c>
    </row>
    <row r="411" spans="3:7" x14ac:dyDescent="0.25">
      <c r="C411" s="30">
        <v>22370</v>
      </c>
      <c r="D411" s="30">
        <f t="shared" si="59"/>
        <v>351</v>
      </c>
      <c r="E411" s="30">
        <f t="shared" si="60"/>
        <v>0.73020833333333335</v>
      </c>
      <c r="F411" s="30">
        <f t="shared" si="61"/>
        <v>0.61344319335088571</v>
      </c>
      <c r="G411" s="30">
        <f t="shared" si="62"/>
        <v>0.20626138551143791</v>
      </c>
    </row>
    <row r="412" spans="3:7" x14ac:dyDescent="0.25">
      <c r="C412" s="30">
        <v>22666.666666666977</v>
      </c>
      <c r="D412" s="30">
        <f t="shared" si="59"/>
        <v>352</v>
      </c>
      <c r="E412" s="30">
        <f t="shared" si="60"/>
        <v>0.73229166666666667</v>
      </c>
      <c r="F412" s="30">
        <f t="shared" si="61"/>
        <v>0.61975869443150866</v>
      </c>
      <c r="G412" s="30">
        <f t="shared" si="62"/>
        <v>0.20899678460405255</v>
      </c>
    </row>
    <row r="413" spans="3:7" x14ac:dyDescent="0.25">
      <c r="C413" s="30">
        <v>23333.333333332092</v>
      </c>
      <c r="D413" s="30">
        <f t="shared" si="59"/>
        <v>354</v>
      </c>
      <c r="E413" s="30">
        <f t="shared" si="60"/>
        <v>0.73645833333333333</v>
      </c>
      <c r="F413" s="30">
        <f t="shared" si="61"/>
        <v>0.6324645998107391</v>
      </c>
      <c r="G413" s="30">
        <f t="shared" si="62"/>
        <v>0.21514374885709847</v>
      </c>
    </row>
    <row r="414" spans="3:7" x14ac:dyDescent="0.25">
      <c r="C414" s="30">
        <v>23333.333333332092</v>
      </c>
      <c r="D414" s="30">
        <f t="shared" si="59"/>
        <v>354</v>
      </c>
      <c r="E414" s="30">
        <f t="shared" si="60"/>
        <v>0.73645833333333333</v>
      </c>
      <c r="F414" s="30">
        <f t="shared" si="61"/>
        <v>0.6324645998107391</v>
      </c>
      <c r="G414" s="30">
        <f t="shared" si="62"/>
        <v>0.21514374885709847</v>
      </c>
    </row>
    <row r="415" spans="3:7" x14ac:dyDescent="0.25">
      <c r="C415" s="30">
        <v>23333.333333332092</v>
      </c>
      <c r="D415" s="30">
        <f t="shared" si="59"/>
        <v>354</v>
      </c>
      <c r="E415" s="30">
        <f t="shared" si="60"/>
        <v>0.73645833333333333</v>
      </c>
      <c r="F415" s="30">
        <f t="shared" si="61"/>
        <v>0.6324645998107391</v>
      </c>
      <c r="G415" s="30">
        <f t="shared" si="62"/>
        <v>0.21514374885709847</v>
      </c>
    </row>
    <row r="416" spans="3:7" x14ac:dyDescent="0.25">
      <c r="C416" s="30">
        <v>23706.666666666628</v>
      </c>
      <c r="D416" s="30">
        <f t="shared" si="59"/>
        <v>356</v>
      </c>
      <c r="E416" s="30">
        <f t="shared" si="60"/>
        <v>0.74062499999999998</v>
      </c>
      <c r="F416" s="30">
        <f t="shared" si="61"/>
        <v>0.64527344224731953</v>
      </c>
      <c r="G416" s="30">
        <f t="shared" si="62"/>
        <v>0.21858604883882329</v>
      </c>
    </row>
    <row r="417" spans="3:7" x14ac:dyDescent="0.25">
      <c r="C417" s="30">
        <v>23806.666666666628</v>
      </c>
      <c r="D417" s="30">
        <f t="shared" si="59"/>
        <v>357</v>
      </c>
      <c r="E417" s="30">
        <f t="shared" si="60"/>
        <v>0.7427083333333333</v>
      </c>
      <c r="F417" s="30">
        <f t="shared" si="61"/>
        <v>0.65171765156984318</v>
      </c>
      <c r="G417" s="30">
        <f t="shared" si="62"/>
        <v>0.21950809347678232</v>
      </c>
    </row>
    <row r="418" spans="3:7" x14ac:dyDescent="0.25">
      <c r="C418" s="30">
        <v>23870</v>
      </c>
      <c r="D418" s="30">
        <f t="shared" si="59"/>
        <v>358</v>
      </c>
      <c r="E418" s="30">
        <f t="shared" si="60"/>
        <v>0.74479166666666663</v>
      </c>
      <c r="F418" s="30">
        <f t="shared" si="61"/>
        <v>0.65818903978420296</v>
      </c>
      <c r="G418" s="30">
        <f t="shared" si="62"/>
        <v>0.22009205508082338</v>
      </c>
    </row>
    <row r="419" spans="3:7" x14ac:dyDescent="0.25">
      <c r="C419" s="30">
        <v>24186.666666666628</v>
      </c>
      <c r="D419" s="30">
        <f t="shared" si="59"/>
        <v>359</v>
      </c>
      <c r="E419" s="30">
        <f t="shared" si="60"/>
        <v>0.74687499999999996</v>
      </c>
      <c r="F419" s="30">
        <f t="shared" si="61"/>
        <v>0.66468811045243459</v>
      </c>
      <c r="G419" s="30">
        <f t="shared" si="62"/>
        <v>0.22301186310102664</v>
      </c>
    </row>
    <row r="420" spans="3:7" x14ac:dyDescent="0.25">
      <c r="C420" s="30">
        <v>25586.666666666628</v>
      </c>
      <c r="D420" s="30">
        <f t="shared" si="59"/>
        <v>360</v>
      </c>
      <c r="E420" s="30">
        <f t="shared" si="60"/>
        <v>0.74895833333333328</v>
      </c>
      <c r="F420" s="30">
        <f t="shared" si="61"/>
        <v>0.67121537831446865</v>
      </c>
      <c r="G420" s="30">
        <f t="shared" si="62"/>
        <v>0.23592048803245311</v>
      </c>
    </row>
    <row r="421" spans="3:7" x14ac:dyDescent="0.25">
      <c r="C421" s="30">
        <v>26286.666666666628</v>
      </c>
      <c r="D421" s="30">
        <f t="shared" si="59"/>
        <v>361</v>
      </c>
      <c r="E421" s="30">
        <f t="shared" si="60"/>
        <v>0.75104166666666672</v>
      </c>
      <c r="F421" s="30">
        <f t="shared" si="61"/>
        <v>0.67777136965603635</v>
      </c>
      <c r="G421" s="30">
        <f t="shared" si="62"/>
        <v>0.24237480049816634</v>
      </c>
    </row>
    <row r="422" spans="3:7" x14ac:dyDescent="0.25">
      <c r="C422" s="30">
        <v>26666.666666666511</v>
      </c>
      <c r="D422" s="30">
        <f t="shared" si="59"/>
        <v>362</v>
      </c>
      <c r="E422" s="30">
        <f t="shared" si="60"/>
        <v>0.75312500000000004</v>
      </c>
      <c r="F422" s="30">
        <f t="shared" si="61"/>
        <v>0.68435662269152187</v>
      </c>
      <c r="G422" s="30">
        <f t="shared" si="62"/>
        <v>0.2458785701224096</v>
      </c>
    </row>
    <row r="423" spans="3:7" x14ac:dyDescent="0.25">
      <c r="C423" s="30">
        <v>27286.666666666628</v>
      </c>
      <c r="D423" s="30">
        <f t="shared" si="59"/>
        <v>363</v>
      </c>
      <c r="E423" s="30">
        <f t="shared" si="60"/>
        <v>0.75520833333333337</v>
      </c>
      <c r="F423" s="30">
        <f t="shared" si="61"/>
        <v>0.69097168796251685</v>
      </c>
      <c r="G423" s="30">
        <f t="shared" si="62"/>
        <v>0.2515952468777567</v>
      </c>
    </row>
    <row r="424" spans="3:7" x14ac:dyDescent="0.25">
      <c r="C424" s="30">
        <v>28270</v>
      </c>
      <c r="D424" s="30">
        <f t="shared" si="59"/>
        <v>364</v>
      </c>
      <c r="E424" s="30">
        <f t="shared" si="60"/>
        <v>0.7572916666666667</v>
      </c>
      <c r="F424" s="30">
        <f t="shared" si="61"/>
        <v>0.69761712875285353</v>
      </c>
      <c r="G424" s="30">
        <f t="shared" si="62"/>
        <v>0.26066201915102089</v>
      </c>
    </row>
    <row r="425" spans="3:7" x14ac:dyDescent="0.25">
      <c r="C425" s="30">
        <v>30393.333333333343</v>
      </c>
      <c r="D425" s="30">
        <f t="shared" si="59"/>
        <v>365</v>
      </c>
      <c r="E425" s="30">
        <f t="shared" si="60"/>
        <v>0.75937500000000002</v>
      </c>
      <c r="F425" s="30">
        <f t="shared" si="61"/>
        <v>0.70429352152096958</v>
      </c>
      <c r="G425" s="30">
        <f t="shared" si="62"/>
        <v>0.28024010029701774</v>
      </c>
    </row>
    <row r="426" spans="3:7" x14ac:dyDescent="0.25">
      <c r="C426" s="30">
        <v>31666.666666666977</v>
      </c>
      <c r="D426" s="30">
        <f t="shared" si="59"/>
        <v>366</v>
      </c>
      <c r="E426" s="30">
        <f t="shared" si="60"/>
        <v>0.76145833333333335</v>
      </c>
      <c r="F426" s="30">
        <f t="shared" si="61"/>
        <v>0.71100145635047096</v>
      </c>
      <c r="G426" s="30">
        <f t="shared" si="62"/>
        <v>0.29198080202036553</v>
      </c>
    </row>
    <row r="427" spans="3:7" x14ac:dyDescent="0.25">
      <c r="C427" s="30">
        <v>31970</v>
      </c>
      <c r="D427" s="30">
        <f t="shared" si="59"/>
        <v>367</v>
      </c>
      <c r="E427" s="30">
        <f t="shared" si="60"/>
        <v>0.76354166666666667</v>
      </c>
      <c r="F427" s="30">
        <f t="shared" si="61"/>
        <v>0.71774153741985403</v>
      </c>
      <c r="G427" s="30">
        <f t="shared" si="62"/>
        <v>0.29477767075550509</v>
      </c>
    </row>
    <row r="428" spans="3:7" x14ac:dyDescent="0.25">
      <c r="C428" s="30">
        <v>31993.333333333343</v>
      </c>
      <c r="D428" s="30">
        <f t="shared" si="59"/>
        <v>368</v>
      </c>
      <c r="E428" s="30">
        <f t="shared" si="60"/>
        <v>0.765625</v>
      </c>
      <c r="F428" s="30">
        <f t="shared" si="61"/>
        <v>0.72451438349236563</v>
      </c>
      <c r="G428" s="30">
        <f t="shared" si="62"/>
        <v>0.29499281450436227</v>
      </c>
    </row>
    <row r="429" spans="3:7" x14ac:dyDescent="0.25">
      <c r="C429" s="30">
        <v>33666.666666666977</v>
      </c>
      <c r="D429" s="30">
        <f t="shared" si="59"/>
        <v>369</v>
      </c>
      <c r="E429" s="30">
        <f t="shared" si="60"/>
        <v>0.76770833333333333</v>
      </c>
      <c r="F429" s="30">
        <f t="shared" si="61"/>
        <v>0.73132062842707035</v>
      </c>
      <c r="G429" s="30">
        <f t="shared" si="62"/>
        <v>0.31042169477954618</v>
      </c>
    </row>
    <row r="430" spans="3:7" x14ac:dyDescent="0.25">
      <c r="C430" s="30">
        <v>34333.333333333489</v>
      </c>
      <c r="D430" s="30">
        <f t="shared" si="59"/>
        <v>370</v>
      </c>
      <c r="E430" s="30">
        <f t="shared" si="60"/>
        <v>0.76979166666666665</v>
      </c>
      <c r="F430" s="30">
        <f t="shared" si="61"/>
        <v>0.73816092171224823</v>
      </c>
      <c r="G430" s="30">
        <f t="shared" si="62"/>
        <v>0.31656865903260495</v>
      </c>
    </row>
    <row r="431" spans="3:7" x14ac:dyDescent="0.25">
      <c r="C431" s="30">
        <v>34666.666666666977</v>
      </c>
      <c r="D431" s="30">
        <f t="shared" si="59"/>
        <v>371</v>
      </c>
      <c r="E431" s="30">
        <f t="shared" si="60"/>
        <v>0.77187499999999998</v>
      </c>
      <c r="F431" s="30">
        <f t="shared" si="61"/>
        <v>0.74503592902230997</v>
      </c>
      <c r="G431" s="30">
        <f t="shared" si="62"/>
        <v>0.31964214115913653</v>
      </c>
    </row>
    <row r="432" spans="3:7" x14ac:dyDescent="0.25">
      <c r="C432" s="30">
        <v>35370</v>
      </c>
      <c r="D432" s="30">
        <f t="shared" si="59"/>
        <v>372</v>
      </c>
      <c r="E432" s="30">
        <f t="shared" si="60"/>
        <v>0.7739583333333333</v>
      </c>
      <c r="F432" s="30">
        <f t="shared" si="61"/>
        <v>0.7519463327995064</v>
      </c>
      <c r="G432" s="30">
        <f t="shared" si="62"/>
        <v>0.32612718844611216</v>
      </c>
    </row>
    <row r="433" spans="3:7" x14ac:dyDescent="0.25">
      <c r="C433" s="30">
        <v>35666.666666666977</v>
      </c>
      <c r="D433" s="30">
        <f t="shared" si="59"/>
        <v>373</v>
      </c>
      <c r="E433" s="30">
        <f t="shared" si="60"/>
        <v>0.77604166666666663</v>
      </c>
      <c r="F433" s="30">
        <f t="shared" si="61"/>
        <v>0.75889283286177922</v>
      </c>
      <c r="G433" s="30">
        <f t="shared" si="62"/>
        <v>0.32886258753872682</v>
      </c>
    </row>
    <row r="434" spans="3:7" x14ac:dyDescent="0.25">
      <c r="C434" s="30">
        <v>36486.666666666628</v>
      </c>
      <c r="D434" s="30">
        <f t="shared" si="59"/>
        <v>374</v>
      </c>
      <c r="E434" s="30">
        <f t="shared" si="60"/>
        <v>0.77812499999999996</v>
      </c>
      <c r="F434" s="30">
        <f t="shared" si="61"/>
        <v>0.7658761470381853</v>
      </c>
      <c r="G434" s="30">
        <f t="shared" si="62"/>
        <v>0.3364233535699877</v>
      </c>
    </row>
    <row r="435" spans="3:7" x14ac:dyDescent="0.25">
      <c r="C435" s="30">
        <v>37786.666666666628</v>
      </c>
      <c r="D435" s="30">
        <f t="shared" si="59"/>
        <v>375</v>
      </c>
      <c r="E435" s="30">
        <f t="shared" si="60"/>
        <v>0.78020833333333328</v>
      </c>
      <c r="F435" s="30">
        <f t="shared" si="61"/>
        <v>0.77289701183343895</v>
      </c>
      <c r="G435" s="30">
        <f t="shared" si="62"/>
        <v>0.34840993386345515</v>
      </c>
    </row>
    <row r="436" spans="3:7" x14ac:dyDescent="0.25">
      <c r="C436" s="30">
        <v>40493.333333333343</v>
      </c>
      <c r="D436" s="30">
        <f t="shared" si="59"/>
        <v>376</v>
      </c>
      <c r="E436" s="30">
        <f t="shared" si="60"/>
        <v>0.78229166666666672</v>
      </c>
      <c r="F436" s="30">
        <f t="shared" si="61"/>
        <v>0.77995618312318771</v>
      </c>
      <c r="G436" s="30">
        <f t="shared" si="62"/>
        <v>0.37336660873088007</v>
      </c>
    </row>
    <row r="437" spans="3:7" x14ac:dyDescent="0.25">
      <c r="C437" s="30">
        <v>42333.333333332092</v>
      </c>
      <c r="D437" s="30">
        <f t="shared" si="59"/>
        <v>377</v>
      </c>
      <c r="E437" s="30">
        <f t="shared" si="60"/>
        <v>0.78437500000000004</v>
      </c>
      <c r="F437" s="30">
        <f t="shared" si="61"/>
        <v>0.7870544368817568</v>
      </c>
      <c r="G437" s="30">
        <f t="shared" si="62"/>
        <v>0.39033223006931472</v>
      </c>
    </row>
    <row r="438" spans="3:7" x14ac:dyDescent="0.25">
      <c r="C438" s="30">
        <v>42666.666666666511</v>
      </c>
      <c r="D438" s="30">
        <f t="shared" si="59"/>
        <v>378</v>
      </c>
      <c r="E438" s="30">
        <f t="shared" si="60"/>
        <v>0.78645833333333337</v>
      </c>
      <c r="F438" s="30">
        <f t="shared" si="61"/>
        <v>0.79419256994424303</v>
      </c>
      <c r="G438" s="30">
        <f t="shared" si="62"/>
        <v>0.39340571219585485</v>
      </c>
    </row>
    <row r="439" spans="3:7" x14ac:dyDescent="0.25">
      <c r="C439" s="30">
        <v>42666.666666666977</v>
      </c>
      <c r="D439" s="30">
        <f t="shared" si="59"/>
        <v>379</v>
      </c>
      <c r="E439" s="30">
        <f t="shared" si="60"/>
        <v>0.7885416666666667</v>
      </c>
      <c r="F439" s="30">
        <f t="shared" si="61"/>
        <v>0.80137140080489966</v>
      </c>
      <c r="G439" s="30">
        <f t="shared" si="62"/>
        <v>0.39340571219585918</v>
      </c>
    </row>
    <row r="440" spans="3:7" x14ac:dyDescent="0.25">
      <c r="C440" s="30">
        <v>44333.333333333489</v>
      </c>
      <c r="D440" s="30">
        <f t="shared" si="59"/>
        <v>380</v>
      </c>
      <c r="E440" s="30">
        <f t="shared" si="60"/>
        <v>0.79062500000000002</v>
      </c>
      <c r="F440" s="30">
        <f t="shared" si="61"/>
        <v>0.8085917704539628</v>
      </c>
      <c r="G440" s="30">
        <f t="shared" si="62"/>
        <v>0.40877312282850831</v>
      </c>
    </row>
    <row r="441" spans="3:7" x14ac:dyDescent="0.25">
      <c r="C441" s="30">
        <v>44786.666666666628</v>
      </c>
      <c r="D441" s="30">
        <f t="shared" si="59"/>
        <v>381</v>
      </c>
      <c r="E441" s="30">
        <f t="shared" si="60"/>
        <v>0.79270833333333335</v>
      </c>
      <c r="F441" s="30">
        <f t="shared" si="61"/>
        <v>0.81585454325514362</v>
      </c>
      <c r="G441" s="30">
        <f t="shared" si="62"/>
        <v>0.41295305852058745</v>
      </c>
    </row>
    <row r="442" spans="3:7" x14ac:dyDescent="0.25">
      <c r="C442" s="30">
        <v>46170</v>
      </c>
      <c r="D442" s="30">
        <f t="shared" si="59"/>
        <v>382</v>
      </c>
      <c r="E442" s="30">
        <f t="shared" si="60"/>
        <v>0.79479166666666667</v>
      </c>
      <c r="F442" s="30">
        <f t="shared" si="61"/>
        <v>0.82316060786623713</v>
      </c>
      <c r="G442" s="30">
        <f t="shared" si="62"/>
        <v>0.42570800934568775</v>
      </c>
    </row>
    <row r="443" spans="3:7" x14ac:dyDescent="0.25">
      <c r="C443" s="30">
        <v>46793.333333333343</v>
      </c>
      <c r="D443" s="30">
        <f t="shared" si="59"/>
        <v>383</v>
      </c>
      <c r="E443" s="30">
        <f t="shared" si="60"/>
        <v>0.796875</v>
      </c>
      <c r="F443" s="30">
        <f t="shared" si="61"/>
        <v>0.83051087820540004</v>
      </c>
      <c r="G443" s="30">
        <f t="shared" si="62"/>
        <v>0.43145542092229916</v>
      </c>
    </row>
    <row r="444" spans="3:7" x14ac:dyDescent="0.25">
      <c r="C444" s="30">
        <v>47406.666666666628</v>
      </c>
      <c r="D444" s="30">
        <f t="shared" si="59"/>
        <v>384</v>
      </c>
      <c r="E444" s="30">
        <f t="shared" si="60"/>
        <v>0.79895833333333333</v>
      </c>
      <c r="F444" s="30">
        <f t="shared" si="61"/>
        <v>0.83790629446589815</v>
      </c>
      <c r="G444" s="30">
        <f t="shared" si="62"/>
        <v>0.43711062803511413</v>
      </c>
    </row>
    <row r="445" spans="3:7" x14ac:dyDescent="0.25">
      <c r="C445" s="30">
        <v>47493.333333333343</v>
      </c>
      <c r="D445" s="30">
        <f t="shared" ref="D445:D508" si="63" xml:space="preserve"> _xlfn.RANK.AVG(C445,C$61:C$540,1)</f>
        <v>385</v>
      </c>
      <c r="E445" s="30">
        <f t="shared" ref="E445:E508" si="64" xml:space="preserve"> (D445 - 0.5) / COUNT($C$61:$C$540)</f>
        <v>0.80104166666666665</v>
      </c>
      <c r="F445" s="30">
        <f t="shared" ref="F445:F508" si="65">_xlfn.NORM.S.INV(E445)</f>
        <v>0.84534782418226762</v>
      </c>
      <c r="G445" s="30">
        <f t="shared" ref="G445:G508" si="66" xml:space="preserve"> STANDARDIZE(C445,AVERAGE($C$61:$C$540),STDEV($C$61:$C$540))</f>
        <v>0.43790973338801237</v>
      </c>
    </row>
    <row r="446" spans="3:7" x14ac:dyDescent="0.25">
      <c r="C446" s="30">
        <v>48306.666666666628</v>
      </c>
      <c r="D446" s="30">
        <f t="shared" si="63"/>
        <v>386</v>
      </c>
      <c r="E446" s="30">
        <f t="shared" si="64"/>
        <v>0.80312499999999998</v>
      </c>
      <c r="F446" s="30">
        <f t="shared" si="65"/>
        <v>0.85283646335108265</v>
      </c>
      <c r="G446" s="30">
        <f t="shared" si="66"/>
        <v>0.4454090297767454</v>
      </c>
    </row>
    <row r="447" spans="3:7" x14ac:dyDescent="0.25">
      <c r="C447" s="30">
        <v>48333.333333333489</v>
      </c>
      <c r="D447" s="30">
        <f t="shared" si="63"/>
        <v>387</v>
      </c>
      <c r="E447" s="30">
        <f t="shared" si="64"/>
        <v>0.8052083333333333</v>
      </c>
      <c r="F447" s="30">
        <f t="shared" si="65"/>
        <v>0.86037323760974216</v>
      </c>
      <c r="G447" s="30">
        <f t="shared" si="66"/>
        <v>0.4456549083468696</v>
      </c>
    </row>
    <row r="448" spans="3:7" x14ac:dyDescent="0.25">
      <c r="C448" s="30">
        <v>48666.666666666977</v>
      </c>
      <c r="D448" s="30">
        <f t="shared" si="63"/>
        <v>388</v>
      </c>
      <c r="E448" s="30">
        <f t="shared" si="64"/>
        <v>0.80729166666666663</v>
      </c>
      <c r="F448" s="30">
        <f t="shared" si="65"/>
        <v>0.86795920347694333</v>
      </c>
      <c r="G448" s="30">
        <f t="shared" si="66"/>
        <v>0.44872839047340113</v>
      </c>
    </row>
    <row r="449" spans="3:7" x14ac:dyDescent="0.25">
      <c r="C449" s="30">
        <v>48806.666666666628</v>
      </c>
      <c r="D449" s="30">
        <f t="shared" si="63"/>
        <v>389</v>
      </c>
      <c r="E449" s="30">
        <f t="shared" si="64"/>
        <v>0.80937499999999996</v>
      </c>
      <c r="F449" s="30">
        <f t="shared" si="65"/>
        <v>0.87559544965879499</v>
      </c>
      <c r="G449" s="30">
        <f t="shared" si="66"/>
        <v>0.45001925296654055</v>
      </c>
    </row>
    <row r="450" spans="3:7" x14ac:dyDescent="0.25">
      <c r="C450" s="30">
        <v>49293.333333333343</v>
      </c>
      <c r="D450" s="30">
        <f t="shared" si="63"/>
        <v>390</v>
      </c>
      <c r="E450" s="30">
        <f t="shared" si="64"/>
        <v>0.81145833333333328</v>
      </c>
      <c r="F450" s="30">
        <f t="shared" si="65"/>
        <v>0.88328309842478858</v>
      </c>
      <c r="G450" s="30">
        <f t="shared" si="66"/>
        <v>0.45450653687127501</v>
      </c>
    </row>
    <row r="451" spans="3:7" x14ac:dyDescent="0.25">
      <c r="C451" s="30">
        <v>49333.333333333489</v>
      </c>
      <c r="D451" s="30">
        <f t="shared" si="63"/>
        <v>391</v>
      </c>
      <c r="E451" s="30">
        <f t="shared" si="64"/>
        <v>0.81354166666666672</v>
      </c>
      <c r="F451" s="30">
        <f t="shared" si="65"/>
        <v>0.89102330705821309</v>
      </c>
      <c r="G451" s="30">
        <f t="shared" si="66"/>
        <v>0.45487535472645996</v>
      </c>
    </row>
    <row r="452" spans="3:7" x14ac:dyDescent="0.25">
      <c r="C452" s="30">
        <v>49493.333333333343</v>
      </c>
      <c r="D452" s="30">
        <f t="shared" si="63"/>
        <v>392</v>
      </c>
      <c r="E452" s="30">
        <f t="shared" si="64"/>
        <v>0.81562500000000004</v>
      </c>
      <c r="F452" s="30">
        <f t="shared" si="65"/>
        <v>0.89881726938591666</v>
      </c>
      <c r="G452" s="30">
        <f t="shared" si="66"/>
        <v>0.45635062614719307</v>
      </c>
    </row>
    <row r="453" spans="3:7" x14ac:dyDescent="0.25">
      <c r="C453" s="30">
        <v>49666.666666666511</v>
      </c>
      <c r="D453" s="30">
        <f t="shared" si="63"/>
        <v>393</v>
      </c>
      <c r="E453" s="30">
        <f t="shared" si="64"/>
        <v>0.81770833333333337</v>
      </c>
      <c r="F453" s="30">
        <f t="shared" si="65"/>
        <v>0.90666621739272779</v>
      </c>
      <c r="G453" s="30">
        <f t="shared" si="66"/>
        <v>0.45794883685298721</v>
      </c>
    </row>
    <row r="454" spans="3:7" x14ac:dyDescent="0.25">
      <c r="C454" s="30">
        <v>52333.333333332092</v>
      </c>
      <c r="D454" s="30">
        <f t="shared" si="63"/>
        <v>394.5</v>
      </c>
      <c r="E454" s="30">
        <f t="shared" si="64"/>
        <v>0.8208333333333333</v>
      </c>
      <c r="F454" s="30">
        <f t="shared" si="65"/>
        <v>0.91854553105910053</v>
      </c>
      <c r="G454" s="30">
        <f t="shared" si="66"/>
        <v>0.48253669386521808</v>
      </c>
    </row>
    <row r="455" spans="3:7" x14ac:dyDescent="0.25">
      <c r="C455" s="30">
        <v>52333.333333332092</v>
      </c>
      <c r="D455" s="30">
        <f t="shared" si="63"/>
        <v>394.5</v>
      </c>
      <c r="E455" s="30">
        <f t="shared" si="64"/>
        <v>0.8208333333333333</v>
      </c>
      <c r="F455" s="30">
        <f t="shared" si="65"/>
        <v>0.91854553105910053</v>
      </c>
      <c r="G455" s="30">
        <f t="shared" si="66"/>
        <v>0.48253669386521808</v>
      </c>
    </row>
    <row r="456" spans="3:7" x14ac:dyDescent="0.25">
      <c r="C456" s="30">
        <v>52666.666666666977</v>
      </c>
      <c r="D456" s="30">
        <f t="shared" si="63"/>
        <v>396</v>
      </c>
      <c r="E456" s="30">
        <f t="shared" si="64"/>
        <v>0.82395833333333335</v>
      </c>
      <c r="F456" s="30">
        <f t="shared" si="65"/>
        <v>0.93055590418904177</v>
      </c>
      <c r="G456" s="30">
        <f t="shared" si="66"/>
        <v>0.48561017599176248</v>
      </c>
    </row>
    <row r="457" spans="3:7" x14ac:dyDescent="0.25">
      <c r="C457" s="30">
        <v>53333.333333333489</v>
      </c>
      <c r="D457" s="30">
        <f t="shared" si="63"/>
        <v>397</v>
      </c>
      <c r="E457" s="30">
        <f t="shared" si="64"/>
        <v>0.82604166666666667</v>
      </c>
      <c r="F457" s="30">
        <f t="shared" si="65"/>
        <v>0.93863793966290521</v>
      </c>
      <c r="G457" s="30">
        <f t="shared" si="66"/>
        <v>0.49175714024482126</v>
      </c>
    </row>
    <row r="458" spans="3:7" x14ac:dyDescent="0.25">
      <c r="C458" s="30">
        <v>54666.666666666977</v>
      </c>
      <c r="D458" s="30">
        <f t="shared" si="63"/>
        <v>398</v>
      </c>
      <c r="E458" s="30">
        <f t="shared" si="64"/>
        <v>0.828125</v>
      </c>
      <c r="F458" s="30">
        <f t="shared" si="65"/>
        <v>0.94678175630104722</v>
      </c>
      <c r="G458" s="30">
        <f t="shared" si="66"/>
        <v>0.50405106875094319</v>
      </c>
    </row>
    <row r="459" spans="3:7" x14ac:dyDescent="0.25">
      <c r="C459" s="30">
        <v>54866.666666666977</v>
      </c>
      <c r="D459" s="30">
        <f t="shared" si="63"/>
        <v>399</v>
      </c>
      <c r="E459" s="30">
        <f t="shared" si="64"/>
        <v>0.83020833333333333</v>
      </c>
      <c r="F459" s="30">
        <f t="shared" si="65"/>
        <v>0.95498885446185822</v>
      </c>
      <c r="G459" s="30">
        <f t="shared" si="66"/>
        <v>0.50589515802686125</v>
      </c>
    </row>
    <row r="460" spans="3:7" x14ac:dyDescent="0.25">
      <c r="C460" s="30">
        <v>55406.666666666628</v>
      </c>
      <c r="D460" s="30">
        <f t="shared" si="63"/>
        <v>400</v>
      </c>
      <c r="E460" s="30">
        <f t="shared" si="64"/>
        <v>0.83229166666666665</v>
      </c>
      <c r="F460" s="30">
        <f t="shared" si="65"/>
        <v>0.96326078687695504</v>
      </c>
      <c r="G460" s="30">
        <f t="shared" si="66"/>
        <v>0.51087419907183673</v>
      </c>
    </row>
    <row r="461" spans="3:7" x14ac:dyDescent="0.25">
      <c r="C461" s="30">
        <v>55866.666666666977</v>
      </c>
      <c r="D461" s="30">
        <f t="shared" si="63"/>
        <v>401</v>
      </c>
      <c r="E461" s="30">
        <f t="shared" si="64"/>
        <v>0.83437499999999998</v>
      </c>
      <c r="F461" s="30">
        <f t="shared" si="65"/>
        <v>0.97159916119318745</v>
      </c>
      <c r="G461" s="30">
        <f t="shared" si="66"/>
        <v>0.51511560440645154</v>
      </c>
    </row>
    <row r="462" spans="3:7" x14ac:dyDescent="0.25">
      <c r="C462" s="30">
        <v>56770</v>
      </c>
      <c r="D462" s="30">
        <f t="shared" si="63"/>
        <v>402</v>
      </c>
      <c r="E462" s="30">
        <f t="shared" si="64"/>
        <v>0.8364583333333333</v>
      </c>
      <c r="F462" s="30">
        <f t="shared" si="65"/>
        <v>0.98000564267149159</v>
      </c>
      <c r="G462" s="30">
        <f t="shared" si="66"/>
        <v>0.52344474096934523</v>
      </c>
    </row>
    <row r="463" spans="3:7" x14ac:dyDescent="0.25">
      <c r="C463" s="30">
        <v>58000</v>
      </c>
      <c r="D463" s="30">
        <f t="shared" si="63"/>
        <v>403</v>
      </c>
      <c r="E463" s="30">
        <f t="shared" si="64"/>
        <v>0.83854166666666663</v>
      </c>
      <c r="F463" s="30">
        <f t="shared" si="65"/>
        <v>0.98848195705438602</v>
      </c>
      <c r="G463" s="30">
        <f t="shared" si="66"/>
        <v>0.53478589001624144</v>
      </c>
    </row>
    <row r="464" spans="3:7" x14ac:dyDescent="0.25">
      <c r="C464" s="30">
        <v>58333.333333333489</v>
      </c>
      <c r="D464" s="30">
        <f t="shared" si="63"/>
        <v>404</v>
      </c>
      <c r="E464" s="30">
        <f t="shared" si="64"/>
        <v>0.84062499999999996</v>
      </c>
      <c r="F464" s="30">
        <f t="shared" si="65"/>
        <v>0.99702989361500449</v>
      </c>
      <c r="G464" s="30">
        <f t="shared" si="66"/>
        <v>0.53785937214277291</v>
      </c>
    </row>
    <row r="465" spans="3:7" x14ac:dyDescent="0.25">
      <c r="C465" s="30">
        <v>60306.666666666628</v>
      </c>
      <c r="D465" s="30">
        <f t="shared" si="63"/>
        <v>405</v>
      </c>
      <c r="E465" s="30">
        <f t="shared" si="64"/>
        <v>0.84270833333333328</v>
      </c>
      <c r="F465" s="30">
        <f t="shared" si="65"/>
        <v>1.0056513084017018</v>
      </c>
      <c r="G465" s="30">
        <f t="shared" si="66"/>
        <v>0.55605438633182935</v>
      </c>
    </row>
    <row r="466" spans="3:7" x14ac:dyDescent="0.25">
      <c r="C466" s="30">
        <v>60666.666666666977</v>
      </c>
      <c r="D466" s="30">
        <f t="shared" si="63"/>
        <v>406</v>
      </c>
      <c r="E466" s="30">
        <f t="shared" si="64"/>
        <v>0.84479166666666672</v>
      </c>
      <c r="F466" s="30">
        <f t="shared" si="65"/>
        <v>1.0143481276935682</v>
      </c>
      <c r="G466" s="30">
        <f t="shared" si="66"/>
        <v>0.55937374702848508</v>
      </c>
    </row>
    <row r="467" spans="3:7" x14ac:dyDescent="0.25">
      <c r="C467" s="30">
        <v>61333.333333333489</v>
      </c>
      <c r="D467" s="30">
        <f t="shared" si="63"/>
        <v>407</v>
      </c>
      <c r="E467" s="30">
        <f t="shared" si="64"/>
        <v>0.84687500000000004</v>
      </c>
      <c r="F467" s="30">
        <f t="shared" si="65"/>
        <v>1.0231223516836268</v>
      </c>
      <c r="G467" s="30">
        <f t="shared" si="66"/>
        <v>0.56552071128154391</v>
      </c>
    </row>
    <row r="468" spans="3:7" x14ac:dyDescent="0.25">
      <c r="C468" s="30">
        <v>61386.666666666628</v>
      </c>
      <c r="D468" s="30">
        <f t="shared" si="63"/>
        <v>408</v>
      </c>
      <c r="E468" s="30">
        <f t="shared" si="64"/>
        <v>0.84895833333333337</v>
      </c>
      <c r="F468" s="30">
        <f t="shared" si="65"/>
        <v>1.0319760584080309</v>
      </c>
      <c r="G468" s="30">
        <f t="shared" si="66"/>
        <v>0.56601246842178699</v>
      </c>
    </row>
    <row r="469" spans="3:7" x14ac:dyDescent="0.25">
      <c r="C469" s="30">
        <v>61666.666666666046</v>
      </c>
      <c r="D469" s="30">
        <f t="shared" si="63"/>
        <v>410.5</v>
      </c>
      <c r="E469" s="30">
        <f t="shared" si="64"/>
        <v>0.85416666666666663</v>
      </c>
      <c r="F469" s="30">
        <f t="shared" si="65"/>
        <v>1.054472451770053</v>
      </c>
      <c r="G469" s="30">
        <f t="shared" si="66"/>
        <v>0.56859419340806683</v>
      </c>
    </row>
    <row r="470" spans="3:7" x14ac:dyDescent="0.25">
      <c r="C470" s="30">
        <v>61666.666666666046</v>
      </c>
      <c r="D470" s="30">
        <f t="shared" si="63"/>
        <v>410.5</v>
      </c>
      <c r="E470" s="30">
        <f t="shared" si="64"/>
        <v>0.85416666666666663</v>
      </c>
      <c r="F470" s="30">
        <f t="shared" si="65"/>
        <v>1.054472451770053</v>
      </c>
      <c r="G470" s="30">
        <f t="shared" si="66"/>
        <v>0.56859419340806683</v>
      </c>
    </row>
    <row r="471" spans="3:7" x14ac:dyDescent="0.25">
      <c r="C471" s="30">
        <v>61666.666666666046</v>
      </c>
      <c r="D471" s="30">
        <f t="shared" si="63"/>
        <v>410.5</v>
      </c>
      <c r="E471" s="30">
        <f t="shared" si="64"/>
        <v>0.85416666666666663</v>
      </c>
      <c r="F471" s="30">
        <f t="shared" si="65"/>
        <v>1.054472451770053</v>
      </c>
      <c r="G471" s="30">
        <f t="shared" si="66"/>
        <v>0.56859419340806683</v>
      </c>
    </row>
    <row r="472" spans="3:7" x14ac:dyDescent="0.25">
      <c r="C472" s="30">
        <v>61666.666666666046</v>
      </c>
      <c r="D472" s="30">
        <f t="shared" si="63"/>
        <v>410.5</v>
      </c>
      <c r="E472" s="30">
        <f t="shared" si="64"/>
        <v>0.85416666666666663</v>
      </c>
      <c r="F472" s="30">
        <f t="shared" si="65"/>
        <v>1.054472451770053</v>
      </c>
      <c r="G472" s="30">
        <f t="shared" si="66"/>
        <v>0.56859419340806683</v>
      </c>
    </row>
    <row r="473" spans="3:7" x14ac:dyDescent="0.25">
      <c r="C473" s="30">
        <v>61866.666666666977</v>
      </c>
      <c r="D473" s="30">
        <f t="shared" si="63"/>
        <v>413</v>
      </c>
      <c r="E473" s="30">
        <f t="shared" si="64"/>
        <v>0.859375</v>
      </c>
      <c r="F473" s="30">
        <f t="shared" si="65"/>
        <v>1.0775155670402805</v>
      </c>
      <c r="G473" s="30">
        <f t="shared" si="66"/>
        <v>0.57043828268399355</v>
      </c>
    </row>
    <row r="474" spans="3:7" x14ac:dyDescent="0.25">
      <c r="C474" s="30">
        <v>63586.666666666628</v>
      </c>
      <c r="D474" s="30">
        <f t="shared" si="63"/>
        <v>414</v>
      </c>
      <c r="E474" s="30">
        <f t="shared" si="64"/>
        <v>0.86145833333333333</v>
      </c>
      <c r="F474" s="30">
        <f t="shared" si="65"/>
        <v>1.0868947351877907</v>
      </c>
      <c r="G474" s="30">
        <f t="shared" si="66"/>
        <v>0.58629745045688564</v>
      </c>
    </row>
    <row r="475" spans="3:7" x14ac:dyDescent="0.25">
      <c r="C475" s="30">
        <v>63866.666666666977</v>
      </c>
      <c r="D475" s="30">
        <f t="shared" si="63"/>
        <v>415</v>
      </c>
      <c r="E475" s="30">
        <f t="shared" si="64"/>
        <v>0.86354166666666665</v>
      </c>
      <c r="F475" s="30">
        <f t="shared" si="65"/>
        <v>1.096370503909647</v>
      </c>
      <c r="G475" s="30">
        <f t="shared" si="66"/>
        <v>0.58887917544317414</v>
      </c>
    </row>
    <row r="476" spans="3:7" x14ac:dyDescent="0.25">
      <c r="C476" s="30">
        <v>66206.666666666628</v>
      </c>
      <c r="D476" s="30">
        <f t="shared" si="63"/>
        <v>416</v>
      </c>
      <c r="E476" s="30">
        <f t="shared" si="64"/>
        <v>0.86562499999999998</v>
      </c>
      <c r="F476" s="30">
        <f t="shared" si="65"/>
        <v>1.1059457526039496</v>
      </c>
      <c r="G476" s="30">
        <f t="shared" si="66"/>
        <v>0.61045501997141238</v>
      </c>
    </row>
    <row r="477" spans="3:7" x14ac:dyDescent="0.25">
      <c r="C477" s="30">
        <v>66293.333333333343</v>
      </c>
      <c r="D477" s="30">
        <f t="shared" si="63"/>
        <v>417</v>
      </c>
      <c r="E477" s="30">
        <f t="shared" si="64"/>
        <v>0.8677083333333333</v>
      </c>
      <c r="F477" s="30">
        <f t="shared" si="65"/>
        <v>1.1156234890203118</v>
      </c>
      <c r="G477" s="30">
        <f t="shared" si="66"/>
        <v>0.61125412532431067</v>
      </c>
    </row>
    <row r="478" spans="3:7" x14ac:dyDescent="0.25">
      <c r="C478" s="30">
        <v>67006.666666666628</v>
      </c>
      <c r="D478" s="30">
        <f t="shared" si="63"/>
        <v>418</v>
      </c>
      <c r="E478" s="30">
        <f t="shared" si="64"/>
        <v>0.86979166666666663</v>
      </c>
      <c r="F478" s="30">
        <f t="shared" si="65"/>
        <v>1.1254068571636224</v>
      </c>
      <c r="G478" s="30">
        <f t="shared" si="66"/>
        <v>0.61783137707508462</v>
      </c>
    </row>
    <row r="479" spans="3:7" x14ac:dyDescent="0.25">
      <c r="C479" s="30">
        <v>67333.333333333489</v>
      </c>
      <c r="D479" s="30">
        <f t="shared" si="63"/>
        <v>419</v>
      </c>
      <c r="E479" s="30">
        <f t="shared" si="64"/>
        <v>0.87187499999999996</v>
      </c>
      <c r="F479" s="30">
        <f t="shared" si="65"/>
        <v>1.1352991458198496</v>
      </c>
      <c r="G479" s="30">
        <f t="shared" si="66"/>
        <v>0.62084338955908591</v>
      </c>
    </row>
    <row r="480" spans="3:7" x14ac:dyDescent="0.25">
      <c r="C480" s="30">
        <v>68000</v>
      </c>
      <c r="D480" s="30">
        <f t="shared" si="63"/>
        <v>420</v>
      </c>
      <c r="E480" s="30">
        <f t="shared" si="64"/>
        <v>0.87395833333333328</v>
      </c>
      <c r="F480" s="30">
        <f t="shared" si="65"/>
        <v>1.1453037977638545</v>
      </c>
      <c r="G480" s="30">
        <f t="shared" si="66"/>
        <v>0.62699035381214474</v>
      </c>
    </row>
    <row r="481" spans="3:7" x14ac:dyDescent="0.25">
      <c r="C481" s="30">
        <v>72333.333333332092</v>
      </c>
      <c r="D481" s="30">
        <f t="shared" si="63"/>
        <v>422.5</v>
      </c>
      <c r="E481" s="30">
        <f t="shared" si="64"/>
        <v>0.87916666666666665</v>
      </c>
      <c r="F481" s="30">
        <f t="shared" si="65"/>
        <v>1.170831118956791</v>
      </c>
      <c r="G481" s="30">
        <f t="shared" si="66"/>
        <v>0.66694562145702474</v>
      </c>
    </row>
    <row r="482" spans="3:7" x14ac:dyDescent="0.25">
      <c r="C482" s="30">
        <v>72333.333333332092</v>
      </c>
      <c r="D482" s="30">
        <f t="shared" si="63"/>
        <v>422.5</v>
      </c>
      <c r="E482" s="30">
        <f t="shared" si="64"/>
        <v>0.87916666666666665</v>
      </c>
      <c r="F482" s="30">
        <f t="shared" si="65"/>
        <v>1.170831118956791</v>
      </c>
      <c r="G482" s="30">
        <f t="shared" si="66"/>
        <v>0.66694562145702474</v>
      </c>
    </row>
    <row r="483" spans="3:7" x14ac:dyDescent="0.25">
      <c r="C483" s="30">
        <v>72333.333333332092</v>
      </c>
      <c r="D483" s="30">
        <f t="shared" si="63"/>
        <v>422.5</v>
      </c>
      <c r="E483" s="30">
        <f t="shared" si="64"/>
        <v>0.87916666666666665</v>
      </c>
      <c r="F483" s="30">
        <f t="shared" si="65"/>
        <v>1.170831118956791</v>
      </c>
      <c r="G483" s="30">
        <f t="shared" si="66"/>
        <v>0.66694562145702474</v>
      </c>
    </row>
    <row r="484" spans="3:7" x14ac:dyDescent="0.25">
      <c r="C484" s="30">
        <v>72333.333333332092</v>
      </c>
      <c r="D484" s="30">
        <f t="shared" si="63"/>
        <v>422.5</v>
      </c>
      <c r="E484" s="30">
        <f t="shared" si="64"/>
        <v>0.87916666666666665</v>
      </c>
      <c r="F484" s="30">
        <f t="shared" si="65"/>
        <v>1.170831118956791</v>
      </c>
      <c r="G484" s="30">
        <f t="shared" si="66"/>
        <v>0.66694562145702474</v>
      </c>
    </row>
    <row r="485" spans="3:7" x14ac:dyDescent="0.25">
      <c r="C485" s="30">
        <v>75333.333333333489</v>
      </c>
      <c r="D485" s="30">
        <f t="shared" si="63"/>
        <v>425</v>
      </c>
      <c r="E485" s="30">
        <f t="shared" si="64"/>
        <v>0.88437500000000002</v>
      </c>
      <c r="F485" s="30">
        <f t="shared" si="65"/>
        <v>1.1971451099723704</v>
      </c>
      <c r="G485" s="30">
        <f t="shared" si="66"/>
        <v>0.69460696059580862</v>
      </c>
    </row>
    <row r="486" spans="3:7" x14ac:dyDescent="0.25">
      <c r="C486" s="30">
        <v>77333.333333333489</v>
      </c>
      <c r="D486" s="30">
        <f t="shared" si="63"/>
        <v>426</v>
      </c>
      <c r="E486" s="30">
        <f t="shared" si="64"/>
        <v>0.88645833333333335</v>
      </c>
      <c r="F486" s="30">
        <f t="shared" si="65"/>
        <v>1.2079062290077229</v>
      </c>
      <c r="G486" s="30">
        <f t="shared" si="66"/>
        <v>0.71304785335498921</v>
      </c>
    </row>
    <row r="487" spans="3:7" x14ac:dyDescent="0.25">
      <c r="C487" s="30">
        <v>77666.666666666511</v>
      </c>
      <c r="D487" s="30">
        <f t="shared" si="63"/>
        <v>427</v>
      </c>
      <c r="E487" s="30">
        <f t="shared" si="64"/>
        <v>0.88854166666666667</v>
      </c>
      <c r="F487" s="30">
        <f t="shared" si="65"/>
        <v>1.218809074010017</v>
      </c>
      <c r="G487" s="30">
        <f t="shared" si="66"/>
        <v>0.71612133548151646</v>
      </c>
    </row>
    <row r="488" spans="3:7" x14ac:dyDescent="0.25">
      <c r="C488" s="30">
        <v>78000</v>
      </c>
      <c r="D488" s="30">
        <f t="shared" si="63"/>
        <v>428</v>
      </c>
      <c r="E488" s="30">
        <f t="shared" si="64"/>
        <v>0.890625</v>
      </c>
      <c r="F488" s="30">
        <f t="shared" si="65"/>
        <v>1.229858759216589</v>
      </c>
      <c r="G488" s="30">
        <f t="shared" si="66"/>
        <v>0.71919481760804804</v>
      </c>
    </row>
    <row r="489" spans="3:7" x14ac:dyDescent="0.25">
      <c r="C489" s="30">
        <v>78866.666666666977</v>
      </c>
      <c r="D489" s="30">
        <f t="shared" si="63"/>
        <v>429</v>
      </c>
      <c r="E489" s="30">
        <f t="shared" si="64"/>
        <v>0.89270833333333333</v>
      </c>
      <c r="F489" s="30">
        <f t="shared" si="65"/>
        <v>1.2410606806038809</v>
      </c>
      <c r="G489" s="30">
        <f t="shared" si="66"/>
        <v>0.72718587113702915</v>
      </c>
    </row>
    <row r="490" spans="3:7" x14ac:dyDescent="0.25">
      <c r="C490" s="30">
        <v>79666.666666666511</v>
      </c>
      <c r="D490" s="30">
        <f t="shared" si="63"/>
        <v>430</v>
      </c>
      <c r="E490" s="30">
        <f t="shared" si="64"/>
        <v>0.89479166666666665</v>
      </c>
      <c r="F490" s="30">
        <f t="shared" si="65"/>
        <v>1.2524205373243222</v>
      </c>
      <c r="G490" s="30">
        <f t="shared" si="66"/>
        <v>0.73456222824069717</v>
      </c>
    </row>
    <row r="491" spans="3:7" x14ac:dyDescent="0.25">
      <c r="C491" s="30">
        <v>80666.666666666977</v>
      </c>
      <c r="D491" s="30">
        <f t="shared" si="63"/>
        <v>431.5</v>
      </c>
      <c r="E491" s="30">
        <f t="shared" si="64"/>
        <v>0.8979166666666667</v>
      </c>
      <c r="F491" s="30">
        <f t="shared" si="65"/>
        <v>1.2697697283697489</v>
      </c>
      <c r="G491" s="30">
        <f t="shared" si="66"/>
        <v>0.74378267462029179</v>
      </c>
    </row>
    <row r="492" spans="3:7" x14ac:dyDescent="0.25">
      <c r="C492" s="30">
        <v>80666.666666666977</v>
      </c>
      <c r="D492" s="30">
        <f t="shared" si="63"/>
        <v>431.5</v>
      </c>
      <c r="E492" s="30">
        <f t="shared" si="64"/>
        <v>0.8979166666666667</v>
      </c>
      <c r="F492" s="30">
        <f t="shared" si="65"/>
        <v>1.2697697283697489</v>
      </c>
      <c r="G492" s="30">
        <f t="shared" si="66"/>
        <v>0.74378267462029179</v>
      </c>
    </row>
    <row r="493" spans="3:7" x14ac:dyDescent="0.25">
      <c r="C493" s="30">
        <v>82333.333333332092</v>
      </c>
      <c r="D493" s="30">
        <f t="shared" si="63"/>
        <v>433</v>
      </c>
      <c r="E493" s="30">
        <f t="shared" si="64"/>
        <v>0.90104166666666663</v>
      </c>
      <c r="F493" s="30">
        <f t="shared" si="65"/>
        <v>1.2875097694894846</v>
      </c>
      <c r="G493" s="30">
        <f t="shared" si="66"/>
        <v>0.75915008525292804</v>
      </c>
    </row>
    <row r="494" spans="3:7" x14ac:dyDescent="0.25">
      <c r="C494" s="30">
        <v>85333.333333333489</v>
      </c>
      <c r="D494" s="30">
        <f t="shared" si="63"/>
        <v>434</v>
      </c>
      <c r="E494" s="30">
        <f t="shared" si="64"/>
        <v>0.90312499999999996</v>
      </c>
      <c r="F494" s="30">
        <f t="shared" si="65"/>
        <v>1.2995652974503511</v>
      </c>
      <c r="G494" s="30">
        <f t="shared" si="66"/>
        <v>0.78681142439171192</v>
      </c>
    </row>
    <row r="495" spans="3:7" x14ac:dyDescent="0.25">
      <c r="C495" s="30">
        <v>88000</v>
      </c>
      <c r="D495" s="30">
        <f t="shared" si="63"/>
        <v>435</v>
      </c>
      <c r="E495" s="30">
        <f t="shared" si="64"/>
        <v>0.90520833333333328</v>
      </c>
      <c r="F495" s="30">
        <f t="shared" si="65"/>
        <v>1.3118127161261384</v>
      </c>
      <c r="G495" s="30">
        <f t="shared" si="66"/>
        <v>0.81139928140395134</v>
      </c>
    </row>
    <row r="496" spans="3:7" x14ac:dyDescent="0.25">
      <c r="C496" s="30">
        <v>90666.666666666511</v>
      </c>
      <c r="D496" s="30">
        <f t="shared" si="63"/>
        <v>436</v>
      </c>
      <c r="E496" s="30">
        <f t="shared" si="64"/>
        <v>0.90729166666666672</v>
      </c>
      <c r="F496" s="30">
        <f t="shared" si="65"/>
        <v>1.3242601309405333</v>
      </c>
      <c r="G496" s="30">
        <f t="shared" si="66"/>
        <v>0.83598713841619077</v>
      </c>
    </row>
    <row r="497" spans="3:7" x14ac:dyDescent="0.25">
      <c r="C497" s="30">
        <v>91666.666666666046</v>
      </c>
      <c r="D497" s="30">
        <f t="shared" si="63"/>
        <v>437</v>
      </c>
      <c r="E497" s="30">
        <f t="shared" si="64"/>
        <v>0.90937500000000004</v>
      </c>
      <c r="F497" s="30">
        <f t="shared" si="65"/>
        <v>1.3369161761535018</v>
      </c>
      <c r="G497" s="30">
        <f t="shared" si="66"/>
        <v>0.84520758479577685</v>
      </c>
    </row>
    <row r="498" spans="3:7" x14ac:dyDescent="0.25">
      <c r="C498" s="30">
        <v>92333.333333332092</v>
      </c>
      <c r="D498" s="30">
        <f t="shared" si="63"/>
        <v>438</v>
      </c>
      <c r="E498" s="30">
        <f t="shared" si="64"/>
        <v>0.91145833333333337</v>
      </c>
      <c r="F498" s="30">
        <f t="shared" si="65"/>
        <v>1.3497900626065391</v>
      </c>
      <c r="G498" s="30">
        <f t="shared" si="66"/>
        <v>0.85135454904883134</v>
      </c>
    </row>
    <row r="499" spans="3:7" x14ac:dyDescent="0.25">
      <c r="C499" s="30">
        <v>95666.666666666511</v>
      </c>
      <c r="D499" s="30">
        <f t="shared" si="63"/>
        <v>439</v>
      </c>
      <c r="E499" s="30">
        <f t="shared" si="64"/>
        <v>0.9135416666666667</v>
      </c>
      <c r="F499" s="30">
        <f t="shared" si="65"/>
        <v>1.3628916310216181</v>
      </c>
      <c r="G499" s="30">
        <f t="shared" si="66"/>
        <v>0.88208937031414247</v>
      </c>
    </row>
    <row r="500" spans="3:7" x14ac:dyDescent="0.25">
      <c r="C500" s="30">
        <v>99866.666666666977</v>
      </c>
      <c r="D500" s="30">
        <f t="shared" si="63"/>
        <v>440</v>
      </c>
      <c r="E500" s="30">
        <f t="shared" si="64"/>
        <v>0.91562500000000002</v>
      </c>
      <c r="F500" s="30">
        <f t="shared" si="65"/>
        <v>1.3762314116514875</v>
      </c>
      <c r="G500" s="30">
        <f t="shared" si="66"/>
        <v>0.92081524510842616</v>
      </c>
    </row>
    <row r="501" spans="3:7" x14ac:dyDescent="0.25">
      <c r="C501" s="30">
        <v>100086.66666666663</v>
      </c>
      <c r="D501" s="30">
        <f t="shared" si="63"/>
        <v>441</v>
      </c>
      <c r="E501" s="30">
        <f t="shared" si="64"/>
        <v>0.91770833333333335</v>
      </c>
      <c r="F501" s="30">
        <f t="shared" si="65"/>
        <v>1.3898206912163689</v>
      </c>
      <c r="G501" s="30">
        <f t="shared" si="66"/>
        <v>0.92284374331193275</v>
      </c>
    </row>
    <row r="502" spans="3:7" x14ac:dyDescent="0.25">
      <c r="C502" s="30">
        <v>100333.33333333349</v>
      </c>
      <c r="D502" s="30">
        <f t="shared" si="63"/>
        <v>442</v>
      </c>
      <c r="E502" s="30">
        <f t="shared" si="64"/>
        <v>0.91979166666666667</v>
      </c>
      <c r="F502" s="30">
        <f t="shared" si="65"/>
        <v>1.4036715882273456</v>
      </c>
      <c r="G502" s="30">
        <f t="shared" si="66"/>
        <v>0.92511812008556682</v>
      </c>
    </row>
    <row r="503" spans="3:7" x14ac:dyDescent="0.25">
      <c r="C503" s="30">
        <v>100866.66666666698</v>
      </c>
      <c r="D503" s="30">
        <f t="shared" si="63"/>
        <v>443</v>
      </c>
      <c r="E503" s="30">
        <f t="shared" si="64"/>
        <v>0.921875</v>
      </c>
      <c r="F503" s="30">
        <f t="shared" si="65"/>
        <v>1.4177971379962682</v>
      </c>
      <c r="G503" s="30">
        <f t="shared" si="66"/>
        <v>0.93003569148801646</v>
      </c>
    </row>
    <row r="504" spans="3:7" x14ac:dyDescent="0.25">
      <c r="C504" s="30">
        <v>101666.66666666605</v>
      </c>
      <c r="D504" s="30">
        <f t="shared" si="63"/>
        <v>444</v>
      </c>
      <c r="E504" s="30">
        <f t="shared" si="64"/>
        <v>0.92395833333333333</v>
      </c>
      <c r="F504" s="30">
        <f t="shared" si="65"/>
        <v>1.4322113888741452</v>
      </c>
      <c r="G504" s="30">
        <f t="shared" si="66"/>
        <v>0.93741204859168015</v>
      </c>
    </row>
    <row r="505" spans="3:7" x14ac:dyDescent="0.25">
      <c r="C505" s="30">
        <v>102333.33333333209</v>
      </c>
      <c r="D505" s="30">
        <f t="shared" si="63"/>
        <v>445</v>
      </c>
      <c r="E505" s="30">
        <f t="shared" si="64"/>
        <v>0.92604166666666665</v>
      </c>
      <c r="F505" s="30">
        <f t="shared" si="65"/>
        <v>1.4469295115551926</v>
      </c>
      <c r="G505" s="30">
        <f t="shared" si="66"/>
        <v>0.94355901284473465</v>
      </c>
    </row>
    <row r="506" spans="3:7" x14ac:dyDescent="0.25">
      <c r="C506" s="30">
        <v>102866.66666666698</v>
      </c>
      <c r="D506" s="30">
        <f t="shared" si="63"/>
        <v>446</v>
      </c>
      <c r="E506" s="30">
        <f t="shared" si="64"/>
        <v>0.92812499999999998</v>
      </c>
      <c r="F506" s="30">
        <f t="shared" si="65"/>
        <v>1.4619679236454943</v>
      </c>
      <c r="G506" s="30">
        <f t="shared" si="66"/>
        <v>0.94847658424719716</v>
      </c>
    </row>
    <row r="507" spans="3:7" x14ac:dyDescent="0.25">
      <c r="C507" s="30">
        <v>103666.66666666651</v>
      </c>
      <c r="D507" s="30">
        <f t="shared" si="63"/>
        <v>447</v>
      </c>
      <c r="E507" s="30">
        <f t="shared" si="64"/>
        <v>0.9302083333333333</v>
      </c>
      <c r="F507" s="30">
        <f t="shared" si="65"/>
        <v>1.4773444321411144</v>
      </c>
      <c r="G507" s="30">
        <f t="shared" si="66"/>
        <v>0.95585294135086507</v>
      </c>
    </row>
    <row r="508" spans="3:7" x14ac:dyDescent="0.25">
      <c r="C508" s="30">
        <v>111666.66666666605</v>
      </c>
      <c r="D508" s="30">
        <f t="shared" si="63"/>
        <v>448</v>
      </c>
      <c r="E508" s="30">
        <f t="shared" si="64"/>
        <v>0.93229166666666663</v>
      </c>
      <c r="F508" s="30">
        <f t="shared" si="65"/>
        <v>1.4930783970128962</v>
      </c>
      <c r="G508" s="30">
        <f t="shared" si="66"/>
        <v>1.0296165123875836</v>
      </c>
    </row>
    <row r="509" spans="3:7" x14ac:dyDescent="0.25">
      <c r="C509" s="30">
        <v>121666.66666666605</v>
      </c>
      <c r="D509" s="30">
        <f t="shared" ref="D509:D540" si="67" xml:space="preserve"> _xlfn.RANK.AVG(C509,C$61:C$540,1)</f>
        <v>449.5</v>
      </c>
      <c r="E509" s="30">
        <f t="shared" ref="E509:E540" si="68" xml:space="preserve"> (D509 - 0.5) / COUNT($C$61:$C$540)</f>
        <v>0.93541666666666667</v>
      </c>
      <c r="F509" s="30">
        <f t="shared" ref="F509:F540" si="69">_xlfn.NORM.S.INV(E509)</f>
        <v>1.5173962638407681</v>
      </c>
      <c r="G509" s="30">
        <f t="shared" ref="G509:G540" si="70" xml:space="preserve"> STANDARDIZE(C509,AVERAGE($C$61:$C$540),STDEV($C$61:$C$540))</f>
        <v>1.1218209761834868</v>
      </c>
    </row>
    <row r="510" spans="3:7" x14ac:dyDescent="0.25">
      <c r="C510" s="30">
        <v>121666.66666666605</v>
      </c>
      <c r="D510" s="30">
        <f t="shared" si="67"/>
        <v>449.5</v>
      </c>
      <c r="E510" s="30">
        <f t="shared" si="68"/>
        <v>0.93541666666666667</v>
      </c>
      <c r="F510" s="30">
        <f t="shared" si="69"/>
        <v>1.5173962638407681</v>
      </c>
      <c r="G510" s="30">
        <f t="shared" si="70"/>
        <v>1.1218209761834868</v>
      </c>
    </row>
    <row r="511" spans="3:7" x14ac:dyDescent="0.25">
      <c r="C511" s="30">
        <v>144333.33333333349</v>
      </c>
      <c r="D511" s="30">
        <f t="shared" si="67"/>
        <v>451</v>
      </c>
      <c r="E511" s="30">
        <f t="shared" si="68"/>
        <v>0.93854166666666672</v>
      </c>
      <c r="F511" s="30">
        <f t="shared" si="69"/>
        <v>1.5426460983884347</v>
      </c>
      <c r="G511" s="30">
        <f t="shared" si="70"/>
        <v>1.3308177607875415</v>
      </c>
    </row>
    <row r="512" spans="3:7" x14ac:dyDescent="0.25">
      <c r="C512" s="30">
        <v>159666.66666666651</v>
      </c>
      <c r="D512" s="30">
        <f t="shared" si="67"/>
        <v>452</v>
      </c>
      <c r="E512" s="30">
        <f t="shared" si="68"/>
        <v>0.94062500000000004</v>
      </c>
      <c r="F512" s="30">
        <f t="shared" si="69"/>
        <v>1.5600418150731614</v>
      </c>
      <c r="G512" s="30">
        <f t="shared" si="70"/>
        <v>1.4721979386079236</v>
      </c>
    </row>
    <row r="513" spans="3:7" x14ac:dyDescent="0.25">
      <c r="C513" s="30">
        <v>161666.66666666605</v>
      </c>
      <c r="D513" s="30">
        <f t="shared" si="67"/>
        <v>453</v>
      </c>
      <c r="E513" s="30">
        <f t="shared" si="68"/>
        <v>0.94270833333333337</v>
      </c>
      <c r="F513" s="30">
        <f t="shared" si="69"/>
        <v>1.577922856632785</v>
      </c>
      <c r="G513" s="30">
        <f t="shared" si="70"/>
        <v>1.4906388313671</v>
      </c>
    </row>
    <row r="514" spans="3:7" x14ac:dyDescent="0.25">
      <c r="C514" s="30">
        <v>168000</v>
      </c>
      <c r="D514" s="30">
        <f t="shared" si="67"/>
        <v>454.5</v>
      </c>
      <c r="E514" s="30">
        <f t="shared" si="68"/>
        <v>0.9458333333333333</v>
      </c>
      <c r="F514" s="30">
        <f t="shared" si="69"/>
        <v>1.6057296060590072</v>
      </c>
      <c r="G514" s="30">
        <f t="shared" si="70"/>
        <v>1.5490349917711779</v>
      </c>
    </row>
    <row r="515" spans="3:7" x14ac:dyDescent="0.25">
      <c r="C515" s="30">
        <v>168000</v>
      </c>
      <c r="D515" s="30">
        <f t="shared" si="67"/>
        <v>454.5</v>
      </c>
      <c r="E515" s="30">
        <f t="shared" si="68"/>
        <v>0.9458333333333333</v>
      </c>
      <c r="F515" s="30">
        <f t="shared" si="69"/>
        <v>1.6057296060590072</v>
      </c>
      <c r="G515" s="30">
        <f t="shared" si="70"/>
        <v>1.5490349917711779</v>
      </c>
    </row>
    <row r="516" spans="3:7" x14ac:dyDescent="0.25">
      <c r="C516" s="30">
        <v>171666.66666666605</v>
      </c>
      <c r="D516" s="30">
        <f t="shared" si="67"/>
        <v>456</v>
      </c>
      <c r="E516" s="30">
        <f t="shared" si="68"/>
        <v>0.94895833333333335</v>
      </c>
      <c r="F516" s="30">
        <f t="shared" si="69"/>
        <v>1.6348364696103779</v>
      </c>
      <c r="G516" s="30">
        <f t="shared" si="70"/>
        <v>1.5828432951630034</v>
      </c>
    </row>
    <row r="517" spans="3:7" x14ac:dyDescent="0.25">
      <c r="C517" s="30">
        <v>177666.66666666651</v>
      </c>
      <c r="D517" s="30">
        <f t="shared" si="67"/>
        <v>457</v>
      </c>
      <c r="E517" s="30">
        <f t="shared" si="68"/>
        <v>0.95104166666666667</v>
      </c>
      <c r="F517" s="30">
        <f t="shared" si="69"/>
        <v>1.6550386078954786</v>
      </c>
      <c r="G517" s="30">
        <f t="shared" si="70"/>
        <v>1.6381659734405496</v>
      </c>
    </row>
    <row r="518" spans="3:7" x14ac:dyDescent="0.25">
      <c r="C518" s="30">
        <v>178000</v>
      </c>
      <c r="D518" s="30">
        <f t="shared" si="67"/>
        <v>458.5</v>
      </c>
      <c r="E518" s="30">
        <f t="shared" si="68"/>
        <v>0.95416666666666672</v>
      </c>
      <c r="F518" s="30">
        <f t="shared" si="69"/>
        <v>1.686670816330061</v>
      </c>
      <c r="G518" s="30">
        <f t="shared" si="70"/>
        <v>1.6412394555670813</v>
      </c>
    </row>
    <row r="519" spans="3:7" x14ac:dyDescent="0.25">
      <c r="C519" s="30">
        <v>178000</v>
      </c>
      <c r="D519" s="30">
        <f t="shared" si="67"/>
        <v>458.5</v>
      </c>
      <c r="E519" s="30">
        <f t="shared" si="68"/>
        <v>0.95416666666666672</v>
      </c>
      <c r="F519" s="30">
        <f t="shared" si="69"/>
        <v>1.686670816330061</v>
      </c>
      <c r="G519" s="30">
        <f t="shared" si="70"/>
        <v>1.6412394555670813</v>
      </c>
    </row>
    <row r="520" spans="3:7" x14ac:dyDescent="0.25">
      <c r="C520" s="30">
        <v>178866.66666666698</v>
      </c>
      <c r="D520" s="30">
        <f t="shared" si="67"/>
        <v>460</v>
      </c>
      <c r="E520" s="30">
        <f t="shared" si="68"/>
        <v>0.95729166666666665</v>
      </c>
      <c r="F520" s="30">
        <f t="shared" si="69"/>
        <v>1.7200867896239711</v>
      </c>
      <c r="G520" s="30">
        <f t="shared" si="70"/>
        <v>1.6492305090960624</v>
      </c>
    </row>
    <row r="521" spans="3:7" x14ac:dyDescent="0.25">
      <c r="C521" s="30">
        <v>181666.66666666605</v>
      </c>
      <c r="D521" s="30">
        <f t="shared" si="67"/>
        <v>461</v>
      </c>
      <c r="E521" s="30">
        <f t="shared" si="68"/>
        <v>0.95937499999999998</v>
      </c>
      <c r="F521" s="30">
        <f t="shared" si="69"/>
        <v>1.7434788818772844</v>
      </c>
      <c r="G521" s="30">
        <f t="shared" si="70"/>
        <v>1.6750477589589068</v>
      </c>
    </row>
    <row r="522" spans="3:7" x14ac:dyDescent="0.25">
      <c r="C522" s="30">
        <v>182666.66666666651</v>
      </c>
      <c r="D522" s="30">
        <f t="shared" si="67"/>
        <v>462</v>
      </c>
      <c r="E522" s="30">
        <f t="shared" si="68"/>
        <v>0.9614583333333333</v>
      </c>
      <c r="F522" s="30">
        <f t="shared" si="69"/>
        <v>1.7678658485252159</v>
      </c>
      <c r="G522" s="30">
        <f t="shared" si="70"/>
        <v>1.6842682053385014</v>
      </c>
    </row>
    <row r="523" spans="3:7" x14ac:dyDescent="0.25">
      <c r="C523" s="30">
        <v>187333.33333333349</v>
      </c>
      <c r="D523" s="30">
        <f t="shared" si="67"/>
        <v>463</v>
      </c>
      <c r="E523" s="30">
        <f t="shared" si="68"/>
        <v>0.96354166666666663</v>
      </c>
      <c r="F523" s="30">
        <f t="shared" si="69"/>
        <v>1.793351942941023</v>
      </c>
      <c r="G523" s="30">
        <f t="shared" si="70"/>
        <v>1.7272969551099258</v>
      </c>
    </row>
    <row r="524" spans="3:7" x14ac:dyDescent="0.25">
      <c r="C524" s="30">
        <v>188000</v>
      </c>
      <c r="D524" s="30">
        <f t="shared" si="67"/>
        <v>464.5</v>
      </c>
      <c r="E524" s="30">
        <f t="shared" si="68"/>
        <v>0.96666666666666667</v>
      </c>
      <c r="F524" s="30">
        <f t="shared" si="69"/>
        <v>1.8339146358159142</v>
      </c>
      <c r="G524" s="30">
        <f t="shared" si="70"/>
        <v>1.7334439193629845</v>
      </c>
    </row>
    <row r="525" spans="3:7" x14ac:dyDescent="0.25">
      <c r="C525" s="30">
        <v>188000</v>
      </c>
      <c r="D525" s="30">
        <f t="shared" si="67"/>
        <v>464.5</v>
      </c>
      <c r="E525" s="30">
        <f t="shared" si="68"/>
        <v>0.96666666666666667</v>
      </c>
      <c r="F525" s="30">
        <f t="shared" si="69"/>
        <v>1.8339146358159142</v>
      </c>
      <c r="G525" s="30">
        <f t="shared" si="70"/>
        <v>1.7334439193629845</v>
      </c>
    </row>
    <row r="526" spans="3:7" x14ac:dyDescent="0.25">
      <c r="C526" s="30">
        <v>197666.66666666651</v>
      </c>
      <c r="D526" s="30">
        <f t="shared" si="67"/>
        <v>466</v>
      </c>
      <c r="E526" s="30">
        <f t="shared" si="68"/>
        <v>0.96979166666666672</v>
      </c>
      <c r="F526" s="30">
        <f t="shared" si="69"/>
        <v>1.877740549243563</v>
      </c>
      <c r="G526" s="30">
        <f t="shared" si="70"/>
        <v>1.8225749010323562</v>
      </c>
    </row>
    <row r="527" spans="3:7" x14ac:dyDescent="0.25">
      <c r="C527" s="30">
        <v>201666.66666666605</v>
      </c>
      <c r="D527" s="30">
        <f t="shared" si="67"/>
        <v>467</v>
      </c>
      <c r="E527" s="30">
        <f t="shared" si="68"/>
        <v>0.97187500000000004</v>
      </c>
      <c r="F527" s="30">
        <f t="shared" si="69"/>
        <v>1.9090937412019775</v>
      </c>
      <c r="G527" s="30">
        <f t="shared" si="70"/>
        <v>1.8594566865507134</v>
      </c>
    </row>
    <row r="528" spans="3:7" x14ac:dyDescent="0.25">
      <c r="C528" s="30">
        <v>207866.66666666698</v>
      </c>
      <c r="D528" s="30">
        <f t="shared" si="67"/>
        <v>468</v>
      </c>
      <c r="E528" s="30">
        <f t="shared" si="68"/>
        <v>0.97395833333333337</v>
      </c>
      <c r="F528" s="30">
        <f t="shared" si="69"/>
        <v>1.9424443284238995</v>
      </c>
      <c r="G528" s="30">
        <f t="shared" si="70"/>
        <v>1.916623454104182</v>
      </c>
    </row>
    <row r="529" spans="3:7" x14ac:dyDescent="0.25">
      <c r="C529" s="30">
        <v>208000</v>
      </c>
      <c r="D529" s="30">
        <f t="shared" si="67"/>
        <v>469</v>
      </c>
      <c r="E529" s="30">
        <f t="shared" si="68"/>
        <v>0.9760416666666667</v>
      </c>
      <c r="F529" s="30">
        <f t="shared" si="69"/>
        <v>1.9781067375162991</v>
      </c>
      <c r="G529" s="30">
        <f t="shared" si="70"/>
        <v>1.9178528469547911</v>
      </c>
    </row>
    <row r="530" spans="3:7" x14ac:dyDescent="0.25">
      <c r="C530" s="30">
        <v>211666.66666666605</v>
      </c>
      <c r="D530" s="30">
        <f t="shared" si="67"/>
        <v>470</v>
      </c>
      <c r="E530" s="30">
        <f t="shared" si="68"/>
        <v>0.97812500000000002</v>
      </c>
      <c r="F530" s="30">
        <f t="shared" si="69"/>
        <v>2.0164781574285424</v>
      </c>
      <c r="G530" s="30">
        <f t="shared" si="70"/>
        <v>1.9516611503466166</v>
      </c>
    </row>
    <row r="531" spans="3:7" x14ac:dyDescent="0.25">
      <c r="C531" s="30">
        <v>214333.33333333349</v>
      </c>
      <c r="D531" s="30">
        <f t="shared" si="67"/>
        <v>471</v>
      </c>
      <c r="E531" s="30">
        <f t="shared" si="68"/>
        <v>0.98020833333333335</v>
      </c>
      <c r="F531" s="30">
        <f t="shared" si="69"/>
        <v>2.0580708438900288</v>
      </c>
      <c r="G531" s="30">
        <f t="shared" si="70"/>
        <v>1.9762490073588648</v>
      </c>
    </row>
    <row r="532" spans="3:7" x14ac:dyDescent="0.25">
      <c r="C532" s="30">
        <v>257666.66666666651</v>
      </c>
      <c r="D532" s="30">
        <f t="shared" si="67"/>
        <v>472</v>
      </c>
      <c r="E532" s="30">
        <f t="shared" si="68"/>
        <v>0.98229166666666667</v>
      </c>
      <c r="F532" s="30">
        <f t="shared" si="69"/>
        <v>2.1035620570740292</v>
      </c>
      <c r="G532" s="30">
        <f t="shared" si="70"/>
        <v>2.3758016838077762</v>
      </c>
    </row>
    <row r="533" spans="3:7" x14ac:dyDescent="0.25">
      <c r="C533" s="30">
        <v>261666.66666666605</v>
      </c>
      <c r="D533" s="30">
        <f t="shared" si="67"/>
        <v>473</v>
      </c>
      <c r="E533" s="30">
        <f t="shared" si="68"/>
        <v>0.984375</v>
      </c>
      <c r="F533" s="30">
        <f t="shared" si="69"/>
        <v>2.1538746940614555</v>
      </c>
      <c r="G533" s="30">
        <f t="shared" si="70"/>
        <v>2.4126834693261334</v>
      </c>
    </row>
    <row r="534" spans="3:7" x14ac:dyDescent="0.25">
      <c r="C534" s="30">
        <v>268000</v>
      </c>
      <c r="D534" s="30">
        <f t="shared" si="67"/>
        <v>474</v>
      </c>
      <c r="E534" s="30">
        <f t="shared" si="68"/>
        <v>0.98645833333333333</v>
      </c>
      <c r="F534" s="30">
        <f t="shared" si="69"/>
        <v>2.210314639182922</v>
      </c>
      <c r="G534" s="30">
        <f t="shared" si="70"/>
        <v>2.4710796297302111</v>
      </c>
    </row>
    <row r="535" spans="3:7" x14ac:dyDescent="0.25">
      <c r="C535" s="30">
        <v>278000</v>
      </c>
      <c r="D535" s="30">
        <f t="shared" si="67"/>
        <v>475</v>
      </c>
      <c r="E535" s="30">
        <f t="shared" si="68"/>
        <v>0.98854166666666665</v>
      </c>
      <c r="F535" s="30">
        <f t="shared" si="69"/>
        <v>2.2748210546233087</v>
      </c>
      <c r="G535" s="30">
        <f t="shared" si="70"/>
        <v>2.5632840935261143</v>
      </c>
    </row>
    <row r="536" spans="3:7" x14ac:dyDescent="0.25">
      <c r="C536" s="30">
        <v>288000</v>
      </c>
      <c r="D536" s="30">
        <f t="shared" si="67"/>
        <v>476</v>
      </c>
      <c r="E536" s="30">
        <f t="shared" si="68"/>
        <v>0.99062499999999998</v>
      </c>
      <c r="F536" s="30">
        <f t="shared" si="69"/>
        <v>2.3504644231090768</v>
      </c>
      <c r="G536" s="30">
        <f t="shared" si="70"/>
        <v>2.6554885573220175</v>
      </c>
    </row>
    <row r="537" spans="3:7" x14ac:dyDescent="0.25">
      <c r="C537" s="30">
        <v>326333.33333333349</v>
      </c>
      <c r="D537" s="30">
        <f t="shared" si="67"/>
        <v>477</v>
      </c>
      <c r="E537" s="30">
        <f t="shared" si="68"/>
        <v>0.9927083333333333</v>
      </c>
      <c r="F537" s="30">
        <f t="shared" si="69"/>
        <v>2.4425642546059603</v>
      </c>
      <c r="G537" s="30">
        <f t="shared" si="70"/>
        <v>3.008939001872982</v>
      </c>
    </row>
    <row r="538" spans="3:7" x14ac:dyDescent="0.25">
      <c r="C538" s="30">
        <v>441666.66666666605</v>
      </c>
      <c r="D538" s="30">
        <f t="shared" si="67"/>
        <v>478</v>
      </c>
      <c r="E538" s="30">
        <f t="shared" si="68"/>
        <v>0.99479166666666663</v>
      </c>
      <c r="F538" s="30">
        <f t="shared" si="69"/>
        <v>2.5616819349340214</v>
      </c>
      <c r="G538" s="30">
        <f t="shared" si="70"/>
        <v>4.0723638176523931</v>
      </c>
    </row>
    <row r="539" spans="3:7" x14ac:dyDescent="0.25">
      <c r="C539" s="30">
        <v>591666.66666666605</v>
      </c>
      <c r="D539" s="30">
        <f t="shared" si="67"/>
        <v>479</v>
      </c>
      <c r="E539" s="30">
        <f t="shared" si="68"/>
        <v>0.99687499999999996</v>
      </c>
      <c r="F539" s="30">
        <f t="shared" si="69"/>
        <v>2.7343687865331758</v>
      </c>
      <c r="G539" s="30">
        <f t="shared" si="70"/>
        <v>5.4554307745909423</v>
      </c>
    </row>
    <row r="540" spans="3:7" x14ac:dyDescent="0.25">
      <c r="C540" s="30">
        <v>631666.66666666605</v>
      </c>
      <c r="D540" s="30">
        <f t="shared" si="67"/>
        <v>480</v>
      </c>
      <c r="E540" s="30">
        <f t="shared" si="68"/>
        <v>0.99895833333333328</v>
      </c>
      <c r="F540" s="30">
        <f t="shared" si="69"/>
        <v>3.0780880728421613</v>
      </c>
      <c r="G540" s="30">
        <f t="shared" si="70"/>
        <v>5.8242486297745559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26BB-A8A4-4DC2-A904-56005CDA7A23}">
  <dimension ref="B1:CA540"/>
  <sheetViews>
    <sheetView topLeftCell="AQ1" zoomScale="62" zoomScaleNormal="62" workbookViewId="0">
      <selection activeCell="C61" sqref="C61"/>
    </sheetView>
  </sheetViews>
  <sheetFormatPr defaultRowHeight="15" x14ac:dyDescent="0.25"/>
  <cols>
    <col min="2" max="2" width="17" bestFit="1" customWidth="1"/>
    <col min="3" max="3" width="12.7109375" bestFit="1" customWidth="1"/>
    <col min="4" max="4" width="38.7109375" bestFit="1" customWidth="1"/>
    <col min="5" max="5" width="12" bestFit="1" customWidth="1"/>
    <col min="6" max="6" width="12.7109375" bestFit="1" customWidth="1"/>
    <col min="7" max="7" width="13.28515625" bestFit="1" customWidth="1"/>
    <col min="8" max="18" width="10.140625" bestFit="1" customWidth="1"/>
    <col min="19" max="19" width="16.5703125" bestFit="1" customWidth="1"/>
    <col min="20" max="20" width="9.5703125" bestFit="1" customWidth="1"/>
    <col min="21" max="22" width="13.140625" bestFit="1" customWidth="1"/>
    <col min="23" max="24" width="9.5703125" bestFit="1" customWidth="1"/>
    <col min="25" max="26" width="13.140625" bestFit="1" customWidth="1"/>
    <col min="27" max="27" width="9.5703125" bestFit="1" customWidth="1"/>
    <col min="28" max="28" width="12.42578125" bestFit="1" customWidth="1"/>
    <col min="29" max="29" width="13.140625" bestFit="1" customWidth="1"/>
    <col min="30" max="30" width="9.5703125" bestFit="1" customWidth="1"/>
    <col min="31" max="32" width="13.140625" bestFit="1" customWidth="1"/>
    <col min="33" max="33" width="9.5703125" bestFit="1" customWidth="1"/>
    <col min="34" max="36" width="13.140625" bestFit="1" customWidth="1"/>
    <col min="37" max="37" width="9.5703125" bestFit="1" customWidth="1"/>
    <col min="38" max="39" width="13.140625" bestFit="1" customWidth="1"/>
    <col min="40" max="40" width="10.5703125" bestFit="1" customWidth="1"/>
    <col min="41" max="41" width="13.140625" bestFit="1" customWidth="1"/>
    <col min="42" max="42" width="12.42578125" bestFit="1" customWidth="1"/>
    <col min="43" max="43" width="9.5703125" bestFit="1" customWidth="1"/>
    <col min="44" max="48" width="13.140625" bestFit="1" customWidth="1"/>
    <col min="49" max="49" width="21.85546875" bestFit="1" customWidth="1"/>
    <col min="50" max="79" width="12" bestFit="1" customWidth="1"/>
  </cols>
  <sheetData>
    <row r="1" spans="3:79" ht="15.75" thickBot="1" x14ac:dyDescent="0.3">
      <c r="I1" s="62">
        <v>-1</v>
      </c>
      <c r="J1" s="63">
        <v>1</v>
      </c>
    </row>
    <row r="2" spans="3:79" x14ac:dyDescent="0.25">
      <c r="C2" s="53" t="s">
        <v>108</v>
      </c>
      <c r="D2" s="54"/>
      <c r="E2" s="54"/>
      <c r="F2" s="54"/>
      <c r="G2" s="54"/>
      <c r="H2" s="55"/>
      <c r="I2" s="46">
        <v>2500</v>
      </c>
      <c r="J2" s="47">
        <v>8000</v>
      </c>
    </row>
    <row r="3" spans="3:79" x14ac:dyDescent="0.25">
      <c r="C3" s="56" t="s">
        <v>10</v>
      </c>
      <c r="D3" s="57" t="s">
        <v>79</v>
      </c>
      <c r="E3" s="57"/>
      <c r="F3" s="57"/>
      <c r="G3" s="57"/>
      <c r="H3" s="58"/>
      <c r="I3" s="20">
        <v>50</v>
      </c>
      <c r="J3" s="18">
        <v>170</v>
      </c>
    </row>
    <row r="4" spans="3:79" x14ac:dyDescent="0.25">
      <c r="C4" s="56" t="s">
        <v>11</v>
      </c>
      <c r="D4" s="57" t="s">
        <v>78</v>
      </c>
      <c r="E4" s="57"/>
      <c r="F4" s="57"/>
      <c r="G4" s="57"/>
      <c r="H4" s="58"/>
      <c r="I4" s="20">
        <v>0.3</v>
      </c>
      <c r="J4" s="18">
        <v>0.8</v>
      </c>
    </row>
    <row r="5" spans="3:79" x14ac:dyDescent="0.25">
      <c r="C5" s="56" t="s">
        <v>111</v>
      </c>
      <c r="D5" s="57"/>
      <c r="E5" s="57"/>
      <c r="F5" s="57"/>
      <c r="G5" s="57"/>
      <c r="H5" s="58"/>
      <c r="I5" s="20">
        <v>4</v>
      </c>
      <c r="J5" s="18">
        <v>10</v>
      </c>
    </row>
    <row r="6" spans="3:79" x14ac:dyDescent="0.25">
      <c r="C6" s="56" t="s">
        <v>110</v>
      </c>
      <c r="D6" s="57" t="s">
        <v>80</v>
      </c>
      <c r="E6" s="57"/>
      <c r="F6" s="57"/>
      <c r="G6" s="57"/>
      <c r="H6" s="58"/>
    </row>
    <row r="7" spans="3:79" x14ac:dyDescent="0.25">
      <c r="C7" s="56" t="s">
        <v>81</v>
      </c>
      <c r="D7" s="57"/>
      <c r="E7" s="57"/>
      <c r="F7" s="57"/>
      <c r="G7" s="57"/>
      <c r="H7" s="58"/>
    </row>
    <row r="8" spans="3:79" ht="15.75" thickBot="1" x14ac:dyDescent="0.3">
      <c r="C8" s="59" t="s">
        <v>82</v>
      </c>
      <c r="D8" s="60"/>
      <c r="E8" s="60"/>
      <c r="F8" s="60"/>
      <c r="G8" s="60"/>
      <c r="H8" s="61"/>
      <c r="S8" s="52"/>
    </row>
    <row r="11" spans="3:79" x14ac:dyDescent="0.25">
      <c r="C11" s="23" t="s">
        <v>35</v>
      </c>
      <c r="D11" s="24" t="s">
        <v>109</v>
      </c>
      <c r="E11" s="24" t="s">
        <v>10</v>
      </c>
      <c r="F11" s="24" t="s">
        <v>11</v>
      </c>
      <c r="G11" s="24" t="s">
        <v>112</v>
      </c>
    </row>
    <row r="12" spans="3:79" x14ac:dyDescent="0.25">
      <c r="C12" s="23" t="s">
        <v>30</v>
      </c>
      <c r="D12" s="24" t="s">
        <v>31</v>
      </c>
      <c r="E12" s="24" t="s">
        <v>32</v>
      </c>
      <c r="F12" s="24" t="s">
        <v>33</v>
      </c>
      <c r="G12" s="24" t="s">
        <v>10</v>
      </c>
      <c r="H12" s="25" t="s">
        <v>36</v>
      </c>
      <c r="I12" s="25" t="s">
        <v>37</v>
      </c>
      <c r="J12" s="25" t="s">
        <v>38</v>
      </c>
      <c r="K12" s="25" t="s">
        <v>39</v>
      </c>
      <c r="L12" s="25" t="s">
        <v>40</v>
      </c>
      <c r="M12" s="25" t="s">
        <v>41</v>
      </c>
      <c r="N12" s="25" t="s">
        <v>42</v>
      </c>
      <c r="O12" s="25" t="s">
        <v>43</v>
      </c>
      <c r="P12" s="25" t="s">
        <v>45</v>
      </c>
      <c r="Q12" s="25" t="s">
        <v>44</v>
      </c>
      <c r="R12" s="25" t="s">
        <v>46</v>
      </c>
      <c r="S12" s="26" t="s">
        <v>47</v>
      </c>
      <c r="T12" s="26" t="s">
        <v>48</v>
      </c>
      <c r="U12" s="26" t="s">
        <v>49</v>
      </c>
      <c r="V12" s="26" t="s">
        <v>50</v>
      </c>
      <c r="W12" s="26" t="s">
        <v>51</v>
      </c>
      <c r="X12" s="26" t="s">
        <v>52</v>
      </c>
      <c r="Y12" s="26" t="s">
        <v>53</v>
      </c>
      <c r="Z12" s="26" t="s">
        <v>54</v>
      </c>
      <c r="AA12" s="26" t="s">
        <v>55</v>
      </c>
      <c r="AB12" s="26" t="s">
        <v>56</v>
      </c>
      <c r="AC12" s="26" t="s">
        <v>57</v>
      </c>
      <c r="AD12" s="26" t="s">
        <v>58</v>
      </c>
      <c r="AE12" s="26" t="s">
        <v>59</v>
      </c>
      <c r="AF12" s="26" t="s">
        <v>60</v>
      </c>
      <c r="AG12" s="26" t="s">
        <v>61</v>
      </c>
      <c r="AH12" s="26" t="s">
        <v>62</v>
      </c>
      <c r="AI12" s="26" t="s">
        <v>63</v>
      </c>
      <c r="AJ12" s="26" t="s">
        <v>64</v>
      </c>
      <c r="AK12" s="26" t="s">
        <v>65</v>
      </c>
      <c r="AL12" s="26" t="s">
        <v>66</v>
      </c>
      <c r="AM12" s="26" t="s">
        <v>67</v>
      </c>
      <c r="AN12" s="26" t="s">
        <v>68</v>
      </c>
      <c r="AO12" s="26" t="s">
        <v>69</v>
      </c>
      <c r="AP12" s="26" t="s">
        <v>70</v>
      </c>
      <c r="AQ12" s="26" t="s">
        <v>71</v>
      </c>
      <c r="AR12" s="26" t="s">
        <v>72</v>
      </c>
      <c r="AS12" s="26" t="s">
        <v>73</v>
      </c>
      <c r="AT12" s="26" t="s">
        <v>74</v>
      </c>
      <c r="AU12" s="26" t="s">
        <v>75</v>
      </c>
      <c r="AV12" s="26" t="s">
        <v>76</v>
      </c>
      <c r="AW12" s="27" t="s">
        <v>100</v>
      </c>
      <c r="AX12" s="33" t="s">
        <v>99</v>
      </c>
      <c r="AY12" s="34" t="s">
        <v>89</v>
      </c>
    </row>
    <row r="13" spans="3:79" x14ac:dyDescent="0.25">
      <c r="C13" s="39">
        <v>1</v>
      </c>
      <c r="D13" s="36">
        <v>-1</v>
      </c>
      <c r="E13" s="36">
        <v>-1</v>
      </c>
      <c r="F13" s="36">
        <v>-1</v>
      </c>
      <c r="G13" s="36">
        <v>-1</v>
      </c>
      <c r="H13" s="8">
        <f xml:space="preserve"> D13 * E13</f>
        <v>1</v>
      </c>
      <c r="I13" s="8">
        <f xml:space="preserve"> D13 * F13</f>
        <v>1</v>
      </c>
      <c r="J13" s="8">
        <f xml:space="preserve"> D13 * G13</f>
        <v>1</v>
      </c>
      <c r="K13" s="8">
        <f>E13*F13</f>
        <v>1</v>
      </c>
      <c r="L13" s="8">
        <f xml:space="preserve"> E13*G13</f>
        <v>1</v>
      </c>
      <c r="M13" s="8">
        <f xml:space="preserve"> F13*G13</f>
        <v>1</v>
      </c>
      <c r="N13" s="8">
        <f xml:space="preserve"> H13*F13</f>
        <v>-1</v>
      </c>
      <c r="O13" s="8">
        <f>H13*G13</f>
        <v>-1</v>
      </c>
      <c r="P13" s="8">
        <f>I13*G13</f>
        <v>-1</v>
      </c>
      <c r="Q13" s="8">
        <f>K13*G13</f>
        <v>-1</v>
      </c>
      <c r="R13" s="8">
        <f>D13*E13*F13*G13</f>
        <v>1</v>
      </c>
      <c r="S13" s="74">
        <v>1</v>
      </c>
      <c r="T13" s="74">
        <v>1.0009999999999999</v>
      </c>
      <c r="U13" s="74">
        <v>1</v>
      </c>
      <c r="V13" s="74">
        <v>1.0029999999999999</v>
      </c>
      <c r="W13" s="74">
        <v>1</v>
      </c>
      <c r="X13" s="74">
        <v>1</v>
      </c>
      <c r="Y13" s="74">
        <v>1</v>
      </c>
      <c r="Z13" s="74">
        <v>1.012</v>
      </c>
      <c r="AA13" s="74">
        <v>1</v>
      </c>
      <c r="AB13" s="74">
        <v>1.0009999999999999</v>
      </c>
      <c r="AC13" s="74">
        <v>1</v>
      </c>
      <c r="AD13" s="74">
        <v>1</v>
      </c>
      <c r="AE13" s="74">
        <v>1</v>
      </c>
      <c r="AF13" s="74">
        <v>1</v>
      </c>
      <c r="AG13" s="74">
        <v>1</v>
      </c>
      <c r="AH13" s="74">
        <v>1.01</v>
      </c>
      <c r="AI13" s="74">
        <v>1</v>
      </c>
      <c r="AJ13" s="74">
        <v>1</v>
      </c>
      <c r="AK13" s="74">
        <v>1</v>
      </c>
      <c r="AL13" s="74">
        <v>1</v>
      </c>
      <c r="AM13" s="74">
        <v>1</v>
      </c>
      <c r="AN13" s="74">
        <v>1</v>
      </c>
      <c r="AO13" s="74">
        <v>1</v>
      </c>
      <c r="AP13" s="74">
        <v>1</v>
      </c>
      <c r="AQ13" s="74">
        <v>1</v>
      </c>
      <c r="AR13" s="74">
        <v>1.004</v>
      </c>
      <c r="AS13" s="74">
        <v>1</v>
      </c>
      <c r="AT13" s="74">
        <v>1.0289999999999999</v>
      </c>
      <c r="AU13" s="74">
        <v>1</v>
      </c>
      <c r="AV13" s="74">
        <v>1</v>
      </c>
      <c r="AW13" s="36">
        <f xml:space="preserve"> AVERAGE(S13:AV13)</f>
        <v>1.002</v>
      </c>
      <c r="AX13" s="66">
        <f xml:space="preserve"> S13 - $AW13</f>
        <v>-2.0000000000000018E-3</v>
      </c>
      <c r="AY13" s="66">
        <f t="shared" ref="AY13:BN28" si="0" xml:space="preserve"> T13 - $AW13</f>
        <v>-1.0000000000001119E-3</v>
      </c>
      <c r="AZ13" s="67">
        <f t="shared" si="0"/>
        <v>-2.0000000000000018E-3</v>
      </c>
      <c r="BA13" s="67">
        <f t="shared" si="0"/>
        <v>9.9999999999988987E-4</v>
      </c>
      <c r="BB13" s="67">
        <f t="shared" si="0"/>
        <v>-2.0000000000000018E-3</v>
      </c>
      <c r="BC13" s="67">
        <f t="shared" si="0"/>
        <v>-2.0000000000000018E-3</v>
      </c>
      <c r="BD13" s="67">
        <f t="shared" si="0"/>
        <v>-2.0000000000000018E-3</v>
      </c>
      <c r="BE13" s="67">
        <f t="shared" si="0"/>
        <v>1.0000000000000009E-2</v>
      </c>
      <c r="BF13" s="67">
        <f t="shared" si="0"/>
        <v>-2.0000000000000018E-3</v>
      </c>
      <c r="BG13" s="67">
        <f t="shared" si="0"/>
        <v>-1.0000000000001119E-3</v>
      </c>
      <c r="BH13" s="67">
        <f t="shared" si="0"/>
        <v>-2.0000000000000018E-3</v>
      </c>
      <c r="BI13" s="67">
        <f t="shared" si="0"/>
        <v>-2.0000000000000018E-3</v>
      </c>
      <c r="BJ13" s="67">
        <f t="shared" si="0"/>
        <v>-2.0000000000000018E-3</v>
      </c>
      <c r="BK13" s="67">
        <f t="shared" si="0"/>
        <v>-2.0000000000000018E-3</v>
      </c>
      <c r="BL13" s="67">
        <f t="shared" si="0"/>
        <v>-2.0000000000000018E-3</v>
      </c>
      <c r="BM13" s="67">
        <f t="shared" si="0"/>
        <v>8.0000000000000071E-3</v>
      </c>
      <c r="BN13" s="67">
        <f t="shared" si="0"/>
        <v>-2.0000000000000018E-3</v>
      </c>
      <c r="BO13" s="67">
        <f t="shared" ref="BO13:CA28" si="1" xml:space="preserve"> AJ13 - $AW13</f>
        <v>-2.0000000000000018E-3</v>
      </c>
      <c r="BP13" s="67">
        <f t="shared" si="1"/>
        <v>-2.0000000000000018E-3</v>
      </c>
      <c r="BQ13" s="67">
        <f t="shared" si="1"/>
        <v>-2.0000000000000018E-3</v>
      </c>
      <c r="BR13" s="67">
        <f t="shared" si="1"/>
        <v>-2.0000000000000018E-3</v>
      </c>
      <c r="BS13" s="67">
        <f t="shared" si="1"/>
        <v>-2.0000000000000018E-3</v>
      </c>
      <c r="BT13" s="67">
        <f t="shared" si="1"/>
        <v>-2.0000000000000018E-3</v>
      </c>
      <c r="BU13" s="67">
        <f t="shared" si="1"/>
        <v>-2.0000000000000018E-3</v>
      </c>
      <c r="BV13" s="67">
        <f t="shared" si="1"/>
        <v>-2.0000000000000018E-3</v>
      </c>
      <c r="BW13" s="67">
        <f t="shared" si="1"/>
        <v>2.0000000000000018E-3</v>
      </c>
      <c r="BX13" s="67">
        <f t="shared" si="1"/>
        <v>-2.0000000000000018E-3</v>
      </c>
      <c r="BY13" s="67">
        <f t="shared" si="1"/>
        <v>2.6999999999999913E-2</v>
      </c>
      <c r="BZ13" s="67">
        <f t="shared" si="1"/>
        <v>-2.0000000000000018E-3</v>
      </c>
      <c r="CA13" s="67">
        <f t="shared" si="1"/>
        <v>-2.0000000000000018E-3</v>
      </c>
    </row>
    <row r="14" spans="3:79" x14ac:dyDescent="0.25">
      <c r="C14" s="39">
        <v>1</v>
      </c>
      <c r="D14" s="36">
        <v>1</v>
      </c>
      <c r="E14" s="36">
        <v>-1</v>
      </c>
      <c r="F14" s="36">
        <v>-1</v>
      </c>
      <c r="G14" s="36">
        <v>-1</v>
      </c>
      <c r="H14" s="8">
        <f t="shared" ref="H14:H28" si="2" xml:space="preserve"> D14 * E14</f>
        <v>-1</v>
      </c>
      <c r="I14" s="8">
        <f t="shared" ref="I14:I28" si="3" xml:space="preserve"> D14 * F14</f>
        <v>-1</v>
      </c>
      <c r="J14" s="8">
        <f t="shared" ref="J14:J28" si="4" xml:space="preserve"> D14 * G14</f>
        <v>-1</v>
      </c>
      <c r="K14" s="8">
        <f t="shared" ref="K14:K28" si="5">E14*F14</f>
        <v>1</v>
      </c>
      <c r="L14" s="8">
        <f t="shared" ref="L14:L28" si="6" xml:space="preserve"> E14*G14</f>
        <v>1</v>
      </c>
      <c r="M14" s="8">
        <f t="shared" ref="M14:M28" si="7" xml:space="preserve"> F14*G14</f>
        <v>1</v>
      </c>
      <c r="N14" s="8">
        <f t="shared" ref="N14:N28" si="8" xml:space="preserve"> H14*F14</f>
        <v>1</v>
      </c>
      <c r="O14" s="8">
        <f t="shared" ref="O14:O28" si="9">H14*G14</f>
        <v>1</v>
      </c>
      <c r="P14" s="8">
        <f t="shared" ref="P14:P28" si="10">I14*G14</f>
        <v>1</v>
      </c>
      <c r="Q14" s="8">
        <f t="shared" ref="Q14:Q28" si="11">K14*G14</f>
        <v>-1</v>
      </c>
      <c r="R14" s="8">
        <f t="shared" ref="R14:R28" si="12">D14*E14*F14*G14</f>
        <v>-1</v>
      </c>
      <c r="S14" s="74">
        <v>0</v>
      </c>
      <c r="T14" s="74">
        <v>0</v>
      </c>
      <c r="U14" s="74">
        <v>0</v>
      </c>
      <c r="V14" s="74">
        <v>0</v>
      </c>
      <c r="W14" s="74">
        <v>0</v>
      </c>
      <c r="X14" s="74">
        <v>1</v>
      </c>
      <c r="Y14" s="74">
        <v>0</v>
      </c>
      <c r="Z14" s="74">
        <v>0</v>
      </c>
      <c r="AA14" s="74">
        <v>0</v>
      </c>
      <c r="AB14" s="74">
        <v>0</v>
      </c>
      <c r="AC14" s="74">
        <v>1</v>
      </c>
      <c r="AD14" s="74">
        <v>0</v>
      </c>
      <c r="AE14" s="74">
        <v>0</v>
      </c>
      <c r="AF14" s="74">
        <v>0</v>
      </c>
      <c r="AG14" s="74">
        <v>0</v>
      </c>
      <c r="AH14" s="74">
        <v>0</v>
      </c>
      <c r="AI14" s="74">
        <v>0</v>
      </c>
      <c r="AJ14" s="74">
        <v>0</v>
      </c>
      <c r="AK14" s="74">
        <v>0</v>
      </c>
      <c r="AL14" s="74">
        <v>0</v>
      </c>
      <c r="AM14" s="74">
        <v>0</v>
      </c>
      <c r="AN14" s="74">
        <v>0</v>
      </c>
      <c r="AO14" s="74">
        <v>0</v>
      </c>
      <c r="AP14" s="74">
        <v>0</v>
      </c>
      <c r="AQ14" s="74">
        <v>0</v>
      </c>
      <c r="AR14" s="74">
        <v>0</v>
      </c>
      <c r="AS14" s="74">
        <v>0</v>
      </c>
      <c r="AT14" s="74">
        <v>0</v>
      </c>
      <c r="AU14" s="74">
        <v>0</v>
      </c>
      <c r="AV14" s="74">
        <v>0</v>
      </c>
      <c r="AW14" s="36">
        <f xml:space="preserve"> AVERAGE(S14:AV14)</f>
        <v>6.6666666666666666E-2</v>
      </c>
      <c r="AX14" s="67">
        <f t="shared" ref="AX14:AX28" si="13" xml:space="preserve"> S14 - $AW14</f>
        <v>-6.6666666666666666E-2</v>
      </c>
      <c r="AY14" s="67">
        <f t="shared" si="0"/>
        <v>-6.6666666666666666E-2</v>
      </c>
      <c r="AZ14" s="67">
        <f t="shared" si="0"/>
        <v>-6.6666666666666666E-2</v>
      </c>
      <c r="BA14" s="67">
        <f t="shared" si="0"/>
        <v>-6.6666666666666666E-2</v>
      </c>
      <c r="BB14" s="67">
        <f t="shared" si="0"/>
        <v>-6.6666666666666666E-2</v>
      </c>
      <c r="BC14" s="67">
        <f t="shared" si="0"/>
        <v>0.93333333333333335</v>
      </c>
      <c r="BD14" s="67">
        <f t="shared" si="0"/>
        <v>-6.6666666666666666E-2</v>
      </c>
      <c r="BE14" s="67">
        <f t="shared" si="0"/>
        <v>-6.6666666666666666E-2</v>
      </c>
      <c r="BF14" s="67">
        <f t="shared" si="0"/>
        <v>-6.6666666666666666E-2</v>
      </c>
      <c r="BG14" s="67">
        <f t="shared" si="0"/>
        <v>-6.6666666666666666E-2</v>
      </c>
      <c r="BH14" s="67">
        <f t="shared" si="0"/>
        <v>0.93333333333333335</v>
      </c>
      <c r="BI14" s="67">
        <f t="shared" si="0"/>
        <v>-6.6666666666666666E-2</v>
      </c>
      <c r="BJ14" s="67">
        <f t="shared" si="0"/>
        <v>-6.6666666666666666E-2</v>
      </c>
      <c r="BK14" s="67">
        <f t="shared" si="0"/>
        <v>-6.6666666666666666E-2</v>
      </c>
      <c r="BL14" s="67">
        <f t="shared" si="0"/>
        <v>-6.6666666666666666E-2</v>
      </c>
      <c r="BM14" s="67">
        <f t="shared" si="0"/>
        <v>-6.6666666666666666E-2</v>
      </c>
      <c r="BN14" s="67">
        <f t="shared" si="0"/>
        <v>-6.6666666666666666E-2</v>
      </c>
      <c r="BO14" s="67">
        <f t="shared" si="1"/>
        <v>-6.6666666666666666E-2</v>
      </c>
      <c r="BP14" s="67">
        <f t="shared" si="1"/>
        <v>-6.6666666666666666E-2</v>
      </c>
      <c r="BQ14" s="67">
        <f t="shared" si="1"/>
        <v>-6.6666666666666666E-2</v>
      </c>
      <c r="BR14" s="67">
        <f t="shared" si="1"/>
        <v>-6.6666666666666666E-2</v>
      </c>
      <c r="BS14" s="67">
        <f t="shared" si="1"/>
        <v>-6.6666666666666666E-2</v>
      </c>
      <c r="BT14" s="67">
        <f t="shared" si="1"/>
        <v>-6.6666666666666666E-2</v>
      </c>
      <c r="BU14" s="67">
        <f t="shared" si="1"/>
        <v>-6.6666666666666666E-2</v>
      </c>
      <c r="BV14" s="67">
        <f t="shared" si="1"/>
        <v>-6.6666666666666666E-2</v>
      </c>
      <c r="BW14" s="67">
        <f t="shared" si="1"/>
        <v>-6.6666666666666666E-2</v>
      </c>
      <c r="BX14" s="67">
        <f t="shared" si="1"/>
        <v>-6.6666666666666666E-2</v>
      </c>
      <c r="BY14" s="67">
        <f t="shared" si="1"/>
        <v>-6.6666666666666666E-2</v>
      </c>
      <c r="BZ14" s="67">
        <f t="shared" si="1"/>
        <v>-6.6666666666666666E-2</v>
      </c>
      <c r="CA14" s="67">
        <f t="shared" si="1"/>
        <v>-6.6666666666666666E-2</v>
      </c>
    </row>
    <row r="15" spans="3:79" x14ac:dyDescent="0.25">
      <c r="C15" s="39">
        <v>1</v>
      </c>
      <c r="D15" s="36">
        <v>-1</v>
      </c>
      <c r="E15" s="36">
        <v>1</v>
      </c>
      <c r="F15" s="36">
        <v>-1</v>
      </c>
      <c r="G15" s="36">
        <v>-1</v>
      </c>
      <c r="H15" s="8">
        <f t="shared" si="2"/>
        <v>-1</v>
      </c>
      <c r="I15" s="8">
        <f t="shared" si="3"/>
        <v>1</v>
      </c>
      <c r="J15" s="8">
        <f t="shared" si="4"/>
        <v>1</v>
      </c>
      <c r="K15" s="8">
        <f t="shared" si="5"/>
        <v>-1</v>
      </c>
      <c r="L15" s="8">
        <f t="shared" si="6"/>
        <v>-1</v>
      </c>
      <c r="M15" s="8">
        <f t="shared" si="7"/>
        <v>1</v>
      </c>
      <c r="N15" s="8">
        <f t="shared" si="8"/>
        <v>1</v>
      </c>
      <c r="O15" s="8">
        <f t="shared" si="9"/>
        <v>1</v>
      </c>
      <c r="P15" s="8">
        <f t="shared" si="10"/>
        <v>-1</v>
      </c>
      <c r="Q15" s="8">
        <f t="shared" si="11"/>
        <v>1</v>
      </c>
      <c r="R15" s="8">
        <f t="shared" si="12"/>
        <v>-1</v>
      </c>
      <c r="S15" s="74">
        <v>1.38</v>
      </c>
      <c r="T15" s="74">
        <v>1.4139999999999999</v>
      </c>
      <c r="U15" s="74">
        <v>1.3939999999999999</v>
      </c>
      <c r="V15" s="74">
        <v>1.4259999999999999</v>
      </c>
      <c r="W15" s="74">
        <v>1.409</v>
      </c>
      <c r="X15" s="74">
        <v>1.4650000000000001</v>
      </c>
      <c r="Y15" s="74">
        <v>1.47</v>
      </c>
      <c r="Z15" s="74">
        <v>1.4550000000000001</v>
      </c>
      <c r="AA15" s="74">
        <v>1.39</v>
      </c>
      <c r="AB15" s="74">
        <v>1.42</v>
      </c>
      <c r="AC15" s="74">
        <v>1.4159999999999999</v>
      </c>
      <c r="AD15" s="74">
        <v>1.421</v>
      </c>
      <c r="AE15" s="74">
        <v>1.508</v>
      </c>
      <c r="AF15" s="74">
        <v>1.4650000000000001</v>
      </c>
      <c r="AG15" s="74">
        <v>1.4279999999999999</v>
      </c>
      <c r="AH15" s="74">
        <v>1.4350000000000001</v>
      </c>
      <c r="AI15" s="74">
        <v>1.4319999999999999</v>
      </c>
      <c r="AJ15" s="74">
        <v>1.4319999999999999</v>
      </c>
      <c r="AK15" s="74">
        <v>1.512</v>
      </c>
      <c r="AL15" s="74">
        <v>1.458</v>
      </c>
      <c r="AM15" s="74">
        <v>1.446</v>
      </c>
      <c r="AN15" s="74">
        <v>1.387</v>
      </c>
      <c r="AO15" s="74">
        <v>1.4550000000000001</v>
      </c>
      <c r="AP15" s="74">
        <v>1.4430000000000001</v>
      </c>
      <c r="AQ15" s="74">
        <v>1.4370000000000001</v>
      </c>
      <c r="AR15" s="74">
        <v>1.506</v>
      </c>
      <c r="AS15" s="74">
        <v>1.4410000000000001</v>
      </c>
      <c r="AT15" s="74">
        <v>1.446</v>
      </c>
      <c r="AU15" s="74">
        <v>1.4419999999999999</v>
      </c>
      <c r="AV15" s="74">
        <v>1.425</v>
      </c>
      <c r="AW15" s="36">
        <f t="shared" ref="AW15:AW28" si="14" xml:space="preserve"> AVERAGE(S15:AV15)</f>
        <v>1.4385999999999999</v>
      </c>
      <c r="AX15" s="67">
        <f t="shared" si="13"/>
        <v>-5.8599999999999985E-2</v>
      </c>
      <c r="AY15" s="67">
        <f t="shared" si="0"/>
        <v>-2.4599999999999955E-2</v>
      </c>
      <c r="AZ15" s="67">
        <f t="shared" si="0"/>
        <v>-4.4599999999999973E-2</v>
      </c>
      <c r="BA15" s="67">
        <f t="shared" si="0"/>
        <v>-1.2599999999999945E-2</v>
      </c>
      <c r="BB15" s="67">
        <f t="shared" si="0"/>
        <v>-2.9599999999999849E-2</v>
      </c>
      <c r="BC15" s="67">
        <f t="shared" si="0"/>
        <v>2.6400000000000201E-2</v>
      </c>
      <c r="BD15" s="67">
        <f t="shared" si="0"/>
        <v>3.1400000000000095E-2</v>
      </c>
      <c r="BE15" s="67">
        <f t="shared" si="0"/>
        <v>1.6400000000000192E-2</v>
      </c>
      <c r="BF15" s="67">
        <f t="shared" si="0"/>
        <v>-4.8599999999999977E-2</v>
      </c>
      <c r="BG15" s="67">
        <f t="shared" si="0"/>
        <v>-1.859999999999995E-2</v>
      </c>
      <c r="BH15" s="67">
        <f t="shared" si="0"/>
        <v>-2.2599999999999953E-2</v>
      </c>
      <c r="BI15" s="67">
        <f t="shared" si="0"/>
        <v>-1.7599999999999838E-2</v>
      </c>
      <c r="BJ15" s="67">
        <f t="shared" si="0"/>
        <v>6.9400000000000128E-2</v>
      </c>
      <c r="BK15" s="67">
        <f t="shared" si="0"/>
        <v>2.6400000000000201E-2</v>
      </c>
      <c r="BL15" s="67">
        <f t="shared" si="0"/>
        <v>-1.0599999999999943E-2</v>
      </c>
      <c r="BM15" s="67">
        <f t="shared" si="0"/>
        <v>-3.5999999999998256E-3</v>
      </c>
      <c r="BN15" s="67">
        <f t="shared" si="0"/>
        <v>-6.5999999999999392E-3</v>
      </c>
      <c r="BO15" s="67">
        <f t="shared" si="1"/>
        <v>-6.5999999999999392E-3</v>
      </c>
      <c r="BP15" s="67">
        <f t="shared" si="1"/>
        <v>7.3400000000000132E-2</v>
      </c>
      <c r="BQ15" s="67">
        <f t="shared" si="1"/>
        <v>1.9400000000000084E-2</v>
      </c>
      <c r="BR15" s="67">
        <f t="shared" si="1"/>
        <v>7.4000000000000732E-3</v>
      </c>
      <c r="BS15" s="67">
        <f t="shared" si="1"/>
        <v>-5.1599999999999868E-2</v>
      </c>
      <c r="BT15" s="67">
        <f t="shared" si="1"/>
        <v>1.6400000000000192E-2</v>
      </c>
      <c r="BU15" s="67">
        <f t="shared" si="1"/>
        <v>4.4000000000001815E-3</v>
      </c>
      <c r="BV15" s="67">
        <f t="shared" si="1"/>
        <v>-1.5999999999998238E-3</v>
      </c>
      <c r="BW15" s="67">
        <f t="shared" si="1"/>
        <v>6.7400000000000126E-2</v>
      </c>
      <c r="BX15" s="67">
        <f t="shared" si="1"/>
        <v>2.4000000000001798E-3</v>
      </c>
      <c r="BY15" s="67">
        <f t="shared" si="1"/>
        <v>7.4000000000000732E-3</v>
      </c>
      <c r="BZ15" s="67">
        <f t="shared" si="1"/>
        <v>3.4000000000000696E-3</v>
      </c>
      <c r="CA15" s="67">
        <f t="shared" si="1"/>
        <v>-1.3599999999999834E-2</v>
      </c>
    </row>
    <row r="16" spans="3:79" x14ac:dyDescent="0.25">
      <c r="C16" s="39">
        <v>1</v>
      </c>
      <c r="D16" s="36">
        <v>1</v>
      </c>
      <c r="E16" s="36">
        <v>1</v>
      </c>
      <c r="F16" s="36">
        <v>-1</v>
      </c>
      <c r="G16" s="36">
        <v>-1</v>
      </c>
      <c r="H16" s="8">
        <f t="shared" si="2"/>
        <v>1</v>
      </c>
      <c r="I16" s="8">
        <f t="shared" si="3"/>
        <v>-1</v>
      </c>
      <c r="J16" s="8">
        <f t="shared" si="4"/>
        <v>-1</v>
      </c>
      <c r="K16" s="8">
        <f t="shared" si="5"/>
        <v>-1</v>
      </c>
      <c r="L16" s="8">
        <f t="shared" si="6"/>
        <v>-1</v>
      </c>
      <c r="M16" s="8">
        <f t="shared" si="7"/>
        <v>1</v>
      </c>
      <c r="N16" s="8">
        <f t="shared" si="8"/>
        <v>-1</v>
      </c>
      <c r="O16" s="8">
        <f t="shared" si="9"/>
        <v>-1</v>
      </c>
      <c r="P16" s="8">
        <f t="shared" si="10"/>
        <v>1</v>
      </c>
      <c r="Q16" s="8">
        <f t="shared" si="11"/>
        <v>1</v>
      </c>
      <c r="R16" s="8">
        <f t="shared" si="12"/>
        <v>1</v>
      </c>
      <c r="S16" s="74">
        <v>1</v>
      </c>
      <c r="T16" s="74">
        <v>1</v>
      </c>
      <c r="U16" s="74">
        <v>1.004</v>
      </c>
      <c r="V16" s="74">
        <v>1.0089999999999999</v>
      </c>
      <c r="W16" s="74">
        <v>1</v>
      </c>
      <c r="X16" s="74">
        <v>1</v>
      </c>
      <c r="Y16" s="74">
        <v>1</v>
      </c>
      <c r="Z16" s="74">
        <v>1</v>
      </c>
      <c r="AA16" s="74">
        <v>1</v>
      </c>
      <c r="AB16" s="74">
        <v>1</v>
      </c>
      <c r="AC16" s="74">
        <v>1</v>
      </c>
      <c r="AD16" s="74">
        <v>1</v>
      </c>
      <c r="AE16" s="74">
        <v>1</v>
      </c>
      <c r="AF16" s="74">
        <v>1</v>
      </c>
      <c r="AG16" s="74">
        <v>1</v>
      </c>
      <c r="AH16" s="74">
        <v>1</v>
      </c>
      <c r="AI16" s="74">
        <v>1</v>
      </c>
      <c r="AJ16" s="74">
        <v>1.0089999999999999</v>
      </c>
      <c r="AK16" s="74">
        <v>1</v>
      </c>
      <c r="AL16" s="74">
        <v>1</v>
      </c>
      <c r="AM16" s="74">
        <v>1</v>
      </c>
      <c r="AN16" s="74">
        <v>1</v>
      </c>
      <c r="AO16" s="74">
        <v>1</v>
      </c>
      <c r="AP16" s="74">
        <v>1</v>
      </c>
      <c r="AQ16" s="74">
        <v>1</v>
      </c>
      <c r="AR16" s="74">
        <v>1.0089999999999999</v>
      </c>
      <c r="AS16" s="74">
        <v>1</v>
      </c>
      <c r="AT16" s="74">
        <v>1</v>
      </c>
      <c r="AU16" s="74">
        <v>1</v>
      </c>
      <c r="AV16" s="74">
        <v>1</v>
      </c>
      <c r="AW16" s="36">
        <f t="shared" si="14"/>
        <v>1.0010333333333332</v>
      </c>
      <c r="AX16" s="67">
        <f t="shared" si="13"/>
        <v>-1.0333333333332195E-3</v>
      </c>
      <c r="AY16" s="67">
        <f t="shared" si="0"/>
        <v>-1.0333333333332195E-3</v>
      </c>
      <c r="AZ16" s="67">
        <f t="shared" si="0"/>
        <v>2.966666666666784E-3</v>
      </c>
      <c r="BA16" s="67">
        <f t="shared" si="0"/>
        <v>7.9666666666666774E-3</v>
      </c>
      <c r="BB16" s="67">
        <f t="shared" si="0"/>
        <v>-1.0333333333332195E-3</v>
      </c>
      <c r="BC16" s="67">
        <f t="shared" si="0"/>
        <v>-1.0333333333332195E-3</v>
      </c>
      <c r="BD16" s="67">
        <f t="shared" si="0"/>
        <v>-1.0333333333332195E-3</v>
      </c>
      <c r="BE16" s="67">
        <f t="shared" si="0"/>
        <v>-1.0333333333332195E-3</v>
      </c>
      <c r="BF16" s="67">
        <f t="shared" si="0"/>
        <v>-1.0333333333332195E-3</v>
      </c>
      <c r="BG16" s="67">
        <f t="shared" si="0"/>
        <v>-1.0333333333332195E-3</v>
      </c>
      <c r="BH16" s="67">
        <f t="shared" si="0"/>
        <v>-1.0333333333332195E-3</v>
      </c>
      <c r="BI16" s="67">
        <f t="shared" si="0"/>
        <v>-1.0333333333332195E-3</v>
      </c>
      <c r="BJ16" s="67">
        <f t="shared" si="0"/>
        <v>-1.0333333333332195E-3</v>
      </c>
      <c r="BK16" s="67">
        <f t="shared" si="0"/>
        <v>-1.0333333333332195E-3</v>
      </c>
      <c r="BL16" s="67">
        <f t="shared" si="0"/>
        <v>-1.0333333333332195E-3</v>
      </c>
      <c r="BM16" s="67">
        <f t="shared" si="0"/>
        <v>-1.0333333333332195E-3</v>
      </c>
      <c r="BN16" s="67">
        <f t="shared" si="0"/>
        <v>-1.0333333333332195E-3</v>
      </c>
      <c r="BO16" s="67">
        <f t="shared" si="1"/>
        <v>7.9666666666666774E-3</v>
      </c>
      <c r="BP16" s="67">
        <f t="shared" si="1"/>
        <v>-1.0333333333332195E-3</v>
      </c>
      <c r="BQ16" s="67">
        <f t="shared" si="1"/>
        <v>-1.0333333333332195E-3</v>
      </c>
      <c r="BR16" s="67">
        <f t="shared" si="1"/>
        <v>-1.0333333333332195E-3</v>
      </c>
      <c r="BS16" s="67">
        <f t="shared" si="1"/>
        <v>-1.0333333333332195E-3</v>
      </c>
      <c r="BT16" s="67">
        <f t="shared" si="1"/>
        <v>-1.0333333333332195E-3</v>
      </c>
      <c r="BU16" s="67">
        <f t="shared" si="1"/>
        <v>-1.0333333333332195E-3</v>
      </c>
      <c r="BV16" s="67">
        <f t="shared" si="1"/>
        <v>-1.0333333333332195E-3</v>
      </c>
      <c r="BW16" s="67">
        <f t="shared" si="1"/>
        <v>7.9666666666666774E-3</v>
      </c>
      <c r="BX16" s="67">
        <f t="shared" si="1"/>
        <v>-1.0333333333332195E-3</v>
      </c>
      <c r="BY16" s="67">
        <f t="shared" si="1"/>
        <v>-1.0333333333332195E-3</v>
      </c>
      <c r="BZ16" s="67">
        <f t="shared" si="1"/>
        <v>-1.0333333333332195E-3</v>
      </c>
      <c r="CA16" s="67">
        <f t="shared" si="1"/>
        <v>-1.0333333333332195E-3</v>
      </c>
    </row>
    <row r="17" spans="2:79" x14ac:dyDescent="0.25">
      <c r="C17" s="39">
        <v>1</v>
      </c>
      <c r="D17" s="36">
        <v>-1</v>
      </c>
      <c r="E17" s="36">
        <v>-1</v>
      </c>
      <c r="F17" s="36">
        <v>1</v>
      </c>
      <c r="G17" s="36">
        <v>-1</v>
      </c>
      <c r="H17" s="8">
        <f t="shared" si="2"/>
        <v>1</v>
      </c>
      <c r="I17" s="8">
        <f t="shared" si="3"/>
        <v>-1</v>
      </c>
      <c r="J17" s="8">
        <f t="shared" si="4"/>
        <v>1</v>
      </c>
      <c r="K17" s="8">
        <f t="shared" si="5"/>
        <v>-1</v>
      </c>
      <c r="L17" s="8">
        <f t="shared" si="6"/>
        <v>1</v>
      </c>
      <c r="M17" s="8">
        <f t="shared" si="7"/>
        <v>-1</v>
      </c>
      <c r="N17" s="8">
        <f t="shared" si="8"/>
        <v>1</v>
      </c>
      <c r="O17" s="8">
        <f t="shared" si="9"/>
        <v>-1</v>
      </c>
      <c r="P17" s="8">
        <f t="shared" si="10"/>
        <v>1</v>
      </c>
      <c r="Q17" s="8">
        <f t="shared" si="11"/>
        <v>1</v>
      </c>
      <c r="R17" s="8">
        <f t="shared" si="12"/>
        <v>-1</v>
      </c>
      <c r="S17" s="74">
        <v>1</v>
      </c>
      <c r="T17" s="74">
        <v>1.0009999999999999</v>
      </c>
      <c r="U17" s="74">
        <v>1</v>
      </c>
      <c r="V17" s="74">
        <v>1.0029999999999999</v>
      </c>
      <c r="W17" s="74">
        <v>1</v>
      </c>
      <c r="X17" s="74">
        <v>1</v>
      </c>
      <c r="Y17" s="74">
        <v>1</v>
      </c>
      <c r="Z17" s="74">
        <v>1.012</v>
      </c>
      <c r="AA17" s="74">
        <v>1</v>
      </c>
      <c r="AB17" s="74">
        <v>1.0009999999999999</v>
      </c>
      <c r="AC17" s="74">
        <v>1</v>
      </c>
      <c r="AD17" s="74">
        <v>1</v>
      </c>
      <c r="AE17" s="74">
        <v>1</v>
      </c>
      <c r="AF17" s="74">
        <v>1</v>
      </c>
      <c r="AG17" s="74">
        <v>1</v>
      </c>
      <c r="AH17" s="74">
        <v>1.01</v>
      </c>
      <c r="AI17" s="74">
        <v>1</v>
      </c>
      <c r="AJ17" s="74">
        <v>1</v>
      </c>
      <c r="AK17" s="74">
        <v>1</v>
      </c>
      <c r="AL17" s="74">
        <v>1</v>
      </c>
      <c r="AM17" s="74">
        <v>1</v>
      </c>
      <c r="AN17" s="74">
        <v>1</v>
      </c>
      <c r="AO17" s="74">
        <v>1</v>
      </c>
      <c r="AP17" s="74">
        <v>1</v>
      </c>
      <c r="AQ17" s="74">
        <v>1</v>
      </c>
      <c r="AR17" s="74">
        <v>1.004</v>
      </c>
      <c r="AS17" s="74">
        <v>1</v>
      </c>
      <c r="AT17" s="74">
        <v>1.0289999999999999</v>
      </c>
      <c r="AU17" s="74">
        <v>1</v>
      </c>
      <c r="AV17" s="74">
        <v>1</v>
      </c>
      <c r="AW17" s="36">
        <f t="shared" si="14"/>
        <v>1.002</v>
      </c>
      <c r="AX17" s="67">
        <f t="shared" si="13"/>
        <v>-2.0000000000000018E-3</v>
      </c>
      <c r="AY17" s="67">
        <f t="shared" si="0"/>
        <v>-1.0000000000001119E-3</v>
      </c>
      <c r="AZ17" s="67">
        <f t="shared" si="0"/>
        <v>-2.0000000000000018E-3</v>
      </c>
      <c r="BA17" s="67">
        <f t="shared" si="0"/>
        <v>9.9999999999988987E-4</v>
      </c>
      <c r="BB17" s="67">
        <f t="shared" si="0"/>
        <v>-2.0000000000000018E-3</v>
      </c>
      <c r="BC17" s="67">
        <f t="shared" si="0"/>
        <v>-2.0000000000000018E-3</v>
      </c>
      <c r="BD17" s="67">
        <f t="shared" si="0"/>
        <v>-2.0000000000000018E-3</v>
      </c>
      <c r="BE17" s="67">
        <f t="shared" si="0"/>
        <v>1.0000000000000009E-2</v>
      </c>
      <c r="BF17" s="67">
        <f t="shared" si="0"/>
        <v>-2.0000000000000018E-3</v>
      </c>
      <c r="BG17" s="67">
        <f t="shared" si="0"/>
        <v>-1.0000000000001119E-3</v>
      </c>
      <c r="BH17" s="67">
        <f t="shared" si="0"/>
        <v>-2.0000000000000018E-3</v>
      </c>
      <c r="BI17" s="67">
        <f t="shared" si="0"/>
        <v>-2.0000000000000018E-3</v>
      </c>
      <c r="BJ17" s="67">
        <f t="shared" si="0"/>
        <v>-2.0000000000000018E-3</v>
      </c>
      <c r="BK17" s="67">
        <f t="shared" si="0"/>
        <v>-2.0000000000000018E-3</v>
      </c>
      <c r="BL17" s="67">
        <f t="shared" si="0"/>
        <v>-2.0000000000000018E-3</v>
      </c>
      <c r="BM17" s="67">
        <f t="shared" si="0"/>
        <v>8.0000000000000071E-3</v>
      </c>
      <c r="BN17" s="67">
        <f t="shared" si="0"/>
        <v>-2.0000000000000018E-3</v>
      </c>
      <c r="BO17" s="67">
        <f t="shared" si="1"/>
        <v>-2.0000000000000018E-3</v>
      </c>
      <c r="BP17" s="67">
        <f t="shared" si="1"/>
        <v>-2.0000000000000018E-3</v>
      </c>
      <c r="BQ17" s="67">
        <f t="shared" si="1"/>
        <v>-2.0000000000000018E-3</v>
      </c>
      <c r="BR17" s="67">
        <f t="shared" si="1"/>
        <v>-2.0000000000000018E-3</v>
      </c>
      <c r="BS17" s="67">
        <f t="shared" si="1"/>
        <v>-2.0000000000000018E-3</v>
      </c>
      <c r="BT17" s="67">
        <f t="shared" si="1"/>
        <v>-2.0000000000000018E-3</v>
      </c>
      <c r="BU17" s="67">
        <f t="shared" si="1"/>
        <v>-2.0000000000000018E-3</v>
      </c>
      <c r="BV17" s="67">
        <f t="shared" si="1"/>
        <v>-2.0000000000000018E-3</v>
      </c>
      <c r="BW17" s="67">
        <f t="shared" si="1"/>
        <v>2.0000000000000018E-3</v>
      </c>
      <c r="BX17" s="67">
        <f t="shared" si="1"/>
        <v>-2.0000000000000018E-3</v>
      </c>
      <c r="BY17" s="67">
        <f t="shared" si="1"/>
        <v>2.6999999999999913E-2</v>
      </c>
      <c r="BZ17" s="67">
        <f t="shared" si="1"/>
        <v>-2.0000000000000018E-3</v>
      </c>
      <c r="CA17" s="67">
        <f t="shared" si="1"/>
        <v>-2.0000000000000018E-3</v>
      </c>
    </row>
    <row r="18" spans="2:79" x14ac:dyDescent="0.25">
      <c r="C18" s="39">
        <v>1</v>
      </c>
      <c r="D18" s="36">
        <v>1</v>
      </c>
      <c r="E18" s="36">
        <v>-1</v>
      </c>
      <c r="F18" s="36">
        <v>1</v>
      </c>
      <c r="G18" s="36">
        <v>-1</v>
      </c>
      <c r="H18" s="8">
        <f t="shared" si="2"/>
        <v>-1</v>
      </c>
      <c r="I18" s="8">
        <f t="shared" si="3"/>
        <v>1</v>
      </c>
      <c r="J18" s="8">
        <f t="shared" si="4"/>
        <v>-1</v>
      </c>
      <c r="K18" s="8">
        <f t="shared" si="5"/>
        <v>-1</v>
      </c>
      <c r="L18" s="8">
        <f t="shared" si="6"/>
        <v>1</v>
      </c>
      <c r="M18" s="8">
        <f t="shared" si="7"/>
        <v>-1</v>
      </c>
      <c r="N18" s="8">
        <f t="shared" si="8"/>
        <v>-1</v>
      </c>
      <c r="O18" s="8">
        <f t="shared" si="9"/>
        <v>1</v>
      </c>
      <c r="P18" s="8">
        <f t="shared" si="10"/>
        <v>-1</v>
      </c>
      <c r="Q18" s="8">
        <f t="shared" si="11"/>
        <v>1</v>
      </c>
      <c r="R18" s="8">
        <f t="shared" si="12"/>
        <v>1</v>
      </c>
      <c r="S18" s="74">
        <v>0</v>
      </c>
      <c r="T18" s="74">
        <v>0</v>
      </c>
      <c r="U18" s="74">
        <v>0</v>
      </c>
      <c r="V18" s="74">
        <v>0</v>
      </c>
      <c r="W18" s="74">
        <v>0</v>
      </c>
      <c r="X18" s="74">
        <v>1</v>
      </c>
      <c r="Y18" s="74">
        <v>0</v>
      </c>
      <c r="Z18" s="74">
        <v>0</v>
      </c>
      <c r="AA18" s="74">
        <v>0</v>
      </c>
      <c r="AB18" s="74">
        <v>0</v>
      </c>
      <c r="AC18" s="74">
        <v>1</v>
      </c>
      <c r="AD18" s="74">
        <v>0</v>
      </c>
      <c r="AE18" s="74">
        <v>0</v>
      </c>
      <c r="AF18" s="74">
        <v>0</v>
      </c>
      <c r="AG18" s="74">
        <v>0</v>
      </c>
      <c r="AH18" s="74">
        <v>0</v>
      </c>
      <c r="AI18" s="74">
        <v>0</v>
      </c>
      <c r="AJ18" s="74">
        <v>0</v>
      </c>
      <c r="AK18" s="74">
        <v>0</v>
      </c>
      <c r="AL18" s="74">
        <v>0</v>
      </c>
      <c r="AM18" s="74">
        <v>0</v>
      </c>
      <c r="AN18" s="74">
        <v>0</v>
      </c>
      <c r="AO18" s="74">
        <v>0</v>
      </c>
      <c r="AP18" s="74">
        <v>0</v>
      </c>
      <c r="AQ18" s="74">
        <v>0</v>
      </c>
      <c r="AR18" s="74">
        <v>0</v>
      </c>
      <c r="AS18" s="74">
        <v>0</v>
      </c>
      <c r="AT18" s="74">
        <v>0</v>
      </c>
      <c r="AU18" s="74">
        <v>0</v>
      </c>
      <c r="AV18" s="74">
        <v>0</v>
      </c>
      <c r="AW18" s="36">
        <f t="shared" si="14"/>
        <v>6.6666666666666666E-2</v>
      </c>
      <c r="AX18" s="67">
        <f t="shared" si="13"/>
        <v>-6.6666666666666666E-2</v>
      </c>
      <c r="AY18" s="67">
        <f t="shared" si="0"/>
        <v>-6.6666666666666666E-2</v>
      </c>
      <c r="AZ18" s="67">
        <f t="shared" si="0"/>
        <v>-6.6666666666666666E-2</v>
      </c>
      <c r="BA18" s="67">
        <f t="shared" si="0"/>
        <v>-6.6666666666666666E-2</v>
      </c>
      <c r="BB18" s="67">
        <f t="shared" si="0"/>
        <v>-6.6666666666666666E-2</v>
      </c>
      <c r="BC18" s="67">
        <f t="shared" si="0"/>
        <v>0.93333333333333335</v>
      </c>
      <c r="BD18" s="67">
        <f t="shared" si="0"/>
        <v>-6.6666666666666666E-2</v>
      </c>
      <c r="BE18" s="67">
        <f t="shared" si="0"/>
        <v>-6.6666666666666666E-2</v>
      </c>
      <c r="BF18" s="67">
        <f t="shared" si="0"/>
        <v>-6.6666666666666666E-2</v>
      </c>
      <c r="BG18" s="67">
        <f t="shared" si="0"/>
        <v>-6.6666666666666666E-2</v>
      </c>
      <c r="BH18" s="67">
        <f t="shared" si="0"/>
        <v>0.93333333333333335</v>
      </c>
      <c r="BI18" s="67">
        <f t="shared" si="0"/>
        <v>-6.6666666666666666E-2</v>
      </c>
      <c r="BJ18" s="67">
        <f t="shared" si="0"/>
        <v>-6.6666666666666666E-2</v>
      </c>
      <c r="BK18" s="67">
        <f t="shared" si="0"/>
        <v>-6.6666666666666666E-2</v>
      </c>
      <c r="BL18" s="67">
        <f t="shared" si="0"/>
        <v>-6.6666666666666666E-2</v>
      </c>
      <c r="BM18" s="67">
        <f t="shared" si="0"/>
        <v>-6.6666666666666666E-2</v>
      </c>
      <c r="BN18" s="67">
        <f t="shared" si="0"/>
        <v>-6.6666666666666666E-2</v>
      </c>
      <c r="BO18" s="67">
        <f t="shared" si="1"/>
        <v>-6.6666666666666666E-2</v>
      </c>
      <c r="BP18" s="67">
        <f t="shared" si="1"/>
        <v>-6.6666666666666666E-2</v>
      </c>
      <c r="BQ18" s="67">
        <f t="shared" si="1"/>
        <v>-6.6666666666666666E-2</v>
      </c>
      <c r="BR18" s="67">
        <f t="shared" si="1"/>
        <v>-6.6666666666666666E-2</v>
      </c>
      <c r="BS18" s="67">
        <f t="shared" si="1"/>
        <v>-6.6666666666666666E-2</v>
      </c>
      <c r="BT18" s="67">
        <f t="shared" si="1"/>
        <v>-6.6666666666666666E-2</v>
      </c>
      <c r="BU18" s="67">
        <f t="shared" si="1"/>
        <v>-6.6666666666666666E-2</v>
      </c>
      <c r="BV18" s="67">
        <f t="shared" si="1"/>
        <v>-6.6666666666666666E-2</v>
      </c>
      <c r="BW18" s="67">
        <f t="shared" si="1"/>
        <v>-6.6666666666666666E-2</v>
      </c>
      <c r="BX18" s="67">
        <f t="shared" si="1"/>
        <v>-6.6666666666666666E-2</v>
      </c>
      <c r="BY18" s="67">
        <f t="shared" si="1"/>
        <v>-6.6666666666666666E-2</v>
      </c>
      <c r="BZ18" s="67">
        <f t="shared" si="1"/>
        <v>-6.6666666666666666E-2</v>
      </c>
      <c r="CA18" s="67">
        <f t="shared" si="1"/>
        <v>-6.6666666666666666E-2</v>
      </c>
    </row>
    <row r="19" spans="2:79" x14ac:dyDescent="0.25">
      <c r="C19" s="39">
        <v>1</v>
      </c>
      <c r="D19" s="36">
        <v>-1</v>
      </c>
      <c r="E19" s="36">
        <v>1</v>
      </c>
      <c r="F19" s="36">
        <v>1</v>
      </c>
      <c r="G19" s="36">
        <v>-1</v>
      </c>
      <c r="H19" s="8">
        <f t="shared" si="2"/>
        <v>-1</v>
      </c>
      <c r="I19" s="8">
        <f t="shared" si="3"/>
        <v>-1</v>
      </c>
      <c r="J19" s="8">
        <f t="shared" si="4"/>
        <v>1</v>
      </c>
      <c r="K19" s="8">
        <f t="shared" si="5"/>
        <v>1</v>
      </c>
      <c r="L19" s="8">
        <f t="shared" si="6"/>
        <v>-1</v>
      </c>
      <c r="M19" s="8">
        <f t="shared" si="7"/>
        <v>-1</v>
      </c>
      <c r="N19" s="8">
        <f t="shared" si="8"/>
        <v>-1</v>
      </c>
      <c r="O19" s="8">
        <f t="shared" si="9"/>
        <v>1</v>
      </c>
      <c r="P19" s="8">
        <f t="shared" si="10"/>
        <v>1</v>
      </c>
      <c r="Q19" s="8">
        <f t="shared" si="11"/>
        <v>-1</v>
      </c>
      <c r="R19" s="8">
        <f t="shared" si="12"/>
        <v>1</v>
      </c>
      <c r="S19" s="74">
        <v>1.38</v>
      </c>
      <c r="T19" s="74">
        <v>1.4139999999999999</v>
      </c>
      <c r="U19" s="74">
        <v>1.3939999999999999</v>
      </c>
      <c r="V19" s="74">
        <v>1.4259999999999999</v>
      </c>
      <c r="W19" s="74">
        <v>1.409</v>
      </c>
      <c r="X19" s="74">
        <v>1.4650000000000001</v>
      </c>
      <c r="Y19" s="74">
        <v>1.47</v>
      </c>
      <c r="Z19" s="74">
        <v>1.4550000000000001</v>
      </c>
      <c r="AA19" s="74">
        <v>1.39</v>
      </c>
      <c r="AB19" s="74">
        <v>1.42</v>
      </c>
      <c r="AC19" s="74">
        <v>1.4159999999999999</v>
      </c>
      <c r="AD19" s="74">
        <v>1.421</v>
      </c>
      <c r="AE19" s="74">
        <v>1.508</v>
      </c>
      <c r="AF19" s="74">
        <v>1.4650000000000001</v>
      </c>
      <c r="AG19" s="74">
        <v>1.4279999999999999</v>
      </c>
      <c r="AH19" s="74">
        <v>1.4350000000000001</v>
      </c>
      <c r="AI19" s="74">
        <v>1.4319999999999999</v>
      </c>
      <c r="AJ19" s="74">
        <v>1.4319999999999999</v>
      </c>
      <c r="AK19" s="74">
        <v>1.512</v>
      </c>
      <c r="AL19" s="74">
        <v>1.458</v>
      </c>
      <c r="AM19" s="74">
        <v>1.446</v>
      </c>
      <c r="AN19" s="74">
        <v>1.387</v>
      </c>
      <c r="AO19" s="74">
        <v>1.4550000000000001</v>
      </c>
      <c r="AP19" s="74">
        <v>1.4430000000000001</v>
      </c>
      <c r="AQ19" s="74">
        <v>1.4370000000000001</v>
      </c>
      <c r="AR19" s="74">
        <v>1.506</v>
      </c>
      <c r="AS19" s="74">
        <v>1.4410000000000001</v>
      </c>
      <c r="AT19" s="74">
        <v>1.446</v>
      </c>
      <c r="AU19" s="74">
        <v>1.4419999999999999</v>
      </c>
      <c r="AV19" s="74">
        <v>1.425</v>
      </c>
      <c r="AW19" s="36">
        <f t="shared" si="14"/>
        <v>1.4385999999999999</v>
      </c>
      <c r="AX19" s="67">
        <f t="shared" si="13"/>
        <v>-5.8599999999999985E-2</v>
      </c>
      <c r="AY19" s="67">
        <f t="shared" si="0"/>
        <v>-2.4599999999999955E-2</v>
      </c>
      <c r="AZ19" s="67">
        <f t="shared" si="0"/>
        <v>-4.4599999999999973E-2</v>
      </c>
      <c r="BA19" s="67">
        <f t="shared" si="0"/>
        <v>-1.2599999999999945E-2</v>
      </c>
      <c r="BB19" s="67">
        <f t="shared" si="0"/>
        <v>-2.9599999999999849E-2</v>
      </c>
      <c r="BC19" s="67">
        <f t="shared" si="0"/>
        <v>2.6400000000000201E-2</v>
      </c>
      <c r="BD19" s="67">
        <f t="shared" si="0"/>
        <v>3.1400000000000095E-2</v>
      </c>
      <c r="BE19" s="67">
        <f t="shared" si="0"/>
        <v>1.6400000000000192E-2</v>
      </c>
      <c r="BF19" s="67">
        <f t="shared" si="0"/>
        <v>-4.8599999999999977E-2</v>
      </c>
      <c r="BG19" s="67">
        <f t="shared" si="0"/>
        <v>-1.859999999999995E-2</v>
      </c>
      <c r="BH19" s="67">
        <f t="shared" si="0"/>
        <v>-2.2599999999999953E-2</v>
      </c>
      <c r="BI19" s="67">
        <f t="shared" si="0"/>
        <v>-1.7599999999999838E-2</v>
      </c>
      <c r="BJ19" s="67">
        <f t="shared" si="0"/>
        <v>6.9400000000000128E-2</v>
      </c>
      <c r="BK19" s="67">
        <f t="shared" si="0"/>
        <v>2.6400000000000201E-2</v>
      </c>
      <c r="BL19" s="67">
        <f t="shared" si="0"/>
        <v>-1.0599999999999943E-2</v>
      </c>
      <c r="BM19" s="67">
        <f t="shared" si="0"/>
        <v>-3.5999999999998256E-3</v>
      </c>
      <c r="BN19" s="67">
        <f t="shared" si="0"/>
        <v>-6.5999999999999392E-3</v>
      </c>
      <c r="BO19" s="67">
        <f t="shared" si="1"/>
        <v>-6.5999999999999392E-3</v>
      </c>
      <c r="BP19" s="67">
        <f t="shared" si="1"/>
        <v>7.3400000000000132E-2</v>
      </c>
      <c r="BQ19" s="67">
        <f t="shared" si="1"/>
        <v>1.9400000000000084E-2</v>
      </c>
      <c r="BR19" s="67">
        <f t="shared" si="1"/>
        <v>7.4000000000000732E-3</v>
      </c>
      <c r="BS19" s="67">
        <f t="shared" si="1"/>
        <v>-5.1599999999999868E-2</v>
      </c>
      <c r="BT19" s="67">
        <f t="shared" si="1"/>
        <v>1.6400000000000192E-2</v>
      </c>
      <c r="BU19" s="67">
        <f t="shared" si="1"/>
        <v>4.4000000000001815E-3</v>
      </c>
      <c r="BV19" s="67">
        <f t="shared" si="1"/>
        <v>-1.5999999999998238E-3</v>
      </c>
      <c r="BW19" s="67">
        <f t="shared" si="1"/>
        <v>6.7400000000000126E-2</v>
      </c>
      <c r="BX19" s="67">
        <f t="shared" si="1"/>
        <v>2.4000000000001798E-3</v>
      </c>
      <c r="BY19" s="67">
        <f t="shared" si="1"/>
        <v>7.4000000000000732E-3</v>
      </c>
      <c r="BZ19" s="67">
        <f t="shared" si="1"/>
        <v>3.4000000000000696E-3</v>
      </c>
      <c r="CA19" s="67">
        <f t="shared" si="1"/>
        <v>-1.3599999999999834E-2</v>
      </c>
    </row>
    <row r="20" spans="2:79" x14ac:dyDescent="0.25">
      <c r="C20" s="39">
        <v>1</v>
      </c>
      <c r="D20" s="36">
        <v>1</v>
      </c>
      <c r="E20" s="36">
        <v>1</v>
      </c>
      <c r="F20" s="36">
        <v>1</v>
      </c>
      <c r="G20" s="36">
        <v>-1</v>
      </c>
      <c r="H20" s="8">
        <f t="shared" si="2"/>
        <v>1</v>
      </c>
      <c r="I20" s="8">
        <f t="shared" si="3"/>
        <v>1</v>
      </c>
      <c r="J20" s="8">
        <f t="shared" si="4"/>
        <v>-1</v>
      </c>
      <c r="K20" s="8">
        <f t="shared" si="5"/>
        <v>1</v>
      </c>
      <c r="L20" s="8">
        <f t="shared" si="6"/>
        <v>-1</v>
      </c>
      <c r="M20" s="8">
        <f t="shared" si="7"/>
        <v>-1</v>
      </c>
      <c r="N20" s="8">
        <f t="shared" si="8"/>
        <v>1</v>
      </c>
      <c r="O20" s="8">
        <f t="shared" si="9"/>
        <v>-1</v>
      </c>
      <c r="P20" s="8">
        <f t="shared" si="10"/>
        <v>-1</v>
      </c>
      <c r="Q20" s="8">
        <f t="shared" si="11"/>
        <v>-1</v>
      </c>
      <c r="R20" s="8">
        <f t="shared" si="12"/>
        <v>-1</v>
      </c>
      <c r="S20" s="74">
        <v>1</v>
      </c>
      <c r="T20" s="74">
        <v>1</v>
      </c>
      <c r="U20" s="74">
        <v>1.004</v>
      </c>
      <c r="V20" s="74">
        <v>1.0089999999999999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4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1.0089999999999999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1.0089999999999999</v>
      </c>
      <c r="AS20" s="74">
        <v>1</v>
      </c>
      <c r="AT20" s="74">
        <v>1</v>
      </c>
      <c r="AU20" s="74">
        <v>1</v>
      </c>
      <c r="AV20" s="74">
        <v>1</v>
      </c>
      <c r="AW20" s="36">
        <f t="shared" si="14"/>
        <v>1.0010333333333332</v>
      </c>
      <c r="AX20" s="67">
        <f t="shared" si="13"/>
        <v>-1.0333333333332195E-3</v>
      </c>
      <c r="AY20" s="67">
        <f t="shared" si="0"/>
        <v>-1.0333333333332195E-3</v>
      </c>
      <c r="AZ20" s="67">
        <f t="shared" si="0"/>
        <v>2.966666666666784E-3</v>
      </c>
      <c r="BA20" s="67">
        <f t="shared" si="0"/>
        <v>7.9666666666666774E-3</v>
      </c>
      <c r="BB20" s="67">
        <f t="shared" si="0"/>
        <v>-1.0333333333332195E-3</v>
      </c>
      <c r="BC20" s="67">
        <f t="shared" si="0"/>
        <v>-1.0333333333332195E-3</v>
      </c>
      <c r="BD20" s="67">
        <f t="shared" si="0"/>
        <v>-1.0333333333332195E-3</v>
      </c>
      <c r="BE20" s="67">
        <f t="shared" si="0"/>
        <v>-1.0333333333332195E-3</v>
      </c>
      <c r="BF20" s="67">
        <f t="shared" si="0"/>
        <v>-1.0333333333332195E-3</v>
      </c>
      <c r="BG20" s="67">
        <f t="shared" si="0"/>
        <v>-1.0333333333332195E-3</v>
      </c>
      <c r="BH20" s="67">
        <f t="shared" si="0"/>
        <v>-1.0333333333332195E-3</v>
      </c>
      <c r="BI20" s="67">
        <f t="shared" si="0"/>
        <v>-1.0333333333332195E-3</v>
      </c>
      <c r="BJ20" s="67">
        <f t="shared" si="0"/>
        <v>-1.0333333333332195E-3</v>
      </c>
      <c r="BK20" s="67">
        <f t="shared" si="0"/>
        <v>-1.0333333333332195E-3</v>
      </c>
      <c r="BL20" s="67">
        <f t="shared" si="0"/>
        <v>-1.0333333333332195E-3</v>
      </c>
      <c r="BM20" s="67">
        <f t="shared" si="0"/>
        <v>-1.0333333333332195E-3</v>
      </c>
      <c r="BN20" s="67">
        <f t="shared" si="0"/>
        <v>-1.0333333333332195E-3</v>
      </c>
      <c r="BO20" s="67">
        <f t="shared" si="1"/>
        <v>7.9666666666666774E-3</v>
      </c>
      <c r="BP20" s="67">
        <f t="shared" si="1"/>
        <v>-1.0333333333332195E-3</v>
      </c>
      <c r="BQ20" s="67">
        <f t="shared" si="1"/>
        <v>-1.0333333333332195E-3</v>
      </c>
      <c r="BR20" s="67">
        <f t="shared" si="1"/>
        <v>-1.0333333333332195E-3</v>
      </c>
      <c r="BS20" s="67">
        <f t="shared" si="1"/>
        <v>-1.0333333333332195E-3</v>
      </c>
      <c r="BT20" s="67">
        <f t="shared" si="1"/>
        <v>-1.0333333333332195E-3</v>
      </c>
      <c r="BU20" s="67">
        <f t="shared" si="1"/>
        <v>-1.0333333333332195E-3</v>
      </c>
      <c r="BV20" s="67">
        <f t="shared" si="1"/>
        <v>-1.0333333333332195E-3</v>
      </c>
      <c r="BW20" s="67">
        <f t="shared" si="1"/>
        <v>7.9666666666666774E-3</v>
      </c>
      <c r="BX20" s="67">
        <f t="shared" si="1"/>
        <v>-1.0333333333332195E-3</v>
      </c>
      <c r="BY20" s="67">
        <f t="shared" si="1"/>
        <v>-1.0333333333332195E-3</v>
      </c>
      <c r="BZ20" s="67">
        <f t="shared" si="1"/>
        <v>-1.0333333333332195E-3</v>
      </c>
      <c r="CA20" s="67">
        <f t="shared" si="1"/>
        <v>-1.0333333333332195E-3</v>
      </c>
    </row>
    <row r="21" spans="2:79" x14ac:dyDescent="0.25">
      <c r="C21" s="39">
        <v>1</v>
      </c>
      <c r="D21" s="36">
        <v>-1</v>
      </c>
      <c r="E21" s="36">
        <v>-1</v>
      </c>
      <c r="F21" s="36">
        <v>-1</v>
      </c>
      <c r="G21" s="36">
        <v>1</v>
      </c>
      <c r="H21" s="8">
        <f t="shared" si="2"/>
        <v>1</v>
      </c>
      <c r="I21" s="8">
        <f t="shared" si="3"/>
        <v>1</v>
      </c>
      <c r="J21" s="8">
        <f t="shared" si="4"/>
        <v>-1</v>
      </c>
      <c r="K21" s="8">
        <f t="shared" si="5"/>
        <v>1</v>
      </c>
      <c r="L21" s="8">
        <f t="shared" si="6"/>
        <v>-1</v>
      </c>
      <c r="M21" s="8">
        <f t="shared" si="7"/>
        <v>-1</v>
      </c>
      <c r="N21" s="8">
        <f t="shared" si="8"/>
        <v>-1</v>
      </c>
      <c r="O21" s="8">
        <f t="shared" si="9"/>
        <v>1</v>
      </c>
      <c r="P21" s="8">
        <f t="shared" si="10"/>
        <v>1</v>
      </c>
      <c r="Q21" s="8">
        <f t="shared" si="11"/>
        <v>1</v>
      </c>
      <c r="R21" s="8">
        <f t="shared" si="12"/>
        <v>-1</v>
      </c>
      <c r="S21" s="74">
        <v>1</v>
      </c>
      <c r="T21" s="74">
        <v>1</v>
      </c>
      <c r="U21" s="74">
        <v>1</v>
      </c>
      <c r="V21" s="74">
        <v>1.0049999999999999</v>
      </c>
      <c r="W21" s="74">
        <v>1</v>
      </c>
      <c r="X21" s="74">
        <v>1</v>
      </c>
      <c r="Y21" s="74">
        <v>1</v>
      </c>
      <c r="Z21" s="74">
        <v>1.014</v>
      </c>
      <c r="AA21" s="74">
        <v>1</v>
      </c>
      <c r="AB21" s="74">
        <v>1.0029999999999999</v>
      </c>
      <c r="AC21" s="74">
        <v>1</v>
      </c>
      <c r="AD21" s="74">
        <v>1</v>
      </c>
      <c r="AE21" s="74">
        <v>1</v>
      </c>
      <c r="AF21" s="74">
        <v>1</v>
      </c>
      <c r="AG21" s="74">
        <v>1</v>
      </c>
      <c r="AH21" s="74">
        <v>1.01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1.0009999999999999</v>
      </c>
      <c r="AS21" s="74">
        <v>1</v>
      </c>
      <c r="AT21" s="74">
        <v>1.0309999999999999</v>
      </c>
      <c r="AU21" s="74">
        <v>1</v>
      </c>
      <c r="AV21" s="74">
        <v>1</v>
      </c>
      <c r="AW21" s="36">
        <f t="shared" si="14"/>
        <v>1.0021333333333333</v>
      </c>
      <c r="AX21" s="67">
        <f t="shared" si="13"/>
        <v>-2.1333333333333204E-3</v>
      </c>
      <c r="AY21" s="67">
        <f t="shared" si="0"/>
        <v>-2.1333333333333204E-3</v>
      </c>
      <c r="AZ21" s="67">
        <f t="shared" si="0"/>
        <v>-2.1333333333333204E-3</v>
      </c>
      <c r="BA21" s="67">
        <f t="shared" si="0"/>
        <v>2.866666666666573E-3</v>
      </c>
      <c r="BB21" s="67">
        <f t="shared" si="0"/>
        <v>-2.1333333333333204E-3</v>
      </c>
      <c r="BC21" s="67">
        <f t="shared" si="0"/>
        <v>-2.1333333333333204E-3</v>
      </c>
      <c r="BD21" s="67">
        <f t="shared" si="0"/>
        <v>-2.1333333333333204E-3</v>
      </c>
      <c r="BE21" s="67">
        <f t="shared" si="0"/>
        <v>1.1866666666666692E-2</v>
      </c>
      <c r="BF21" s="67">
        <f t="shared" si="0"/>
        <v>-2.1333333333333204E-3</v>
      </c>
      <c r="BG21" s="67">
        <f t="shared" si="0"/>
        <v>8.6666666666657122E-4</v>
      </c>
      <c r="BH21" s="67">
        <f t="shared" si="0"/>
        <v>-2.1333333333333204E-3</v>
      </c>
      <c r="BI21" s="67">
        <f t="shared" si="0"/>
        <v>-2.1333333333333204E-3</v>
      </c>
      <c r="BJ21" s="67">
        <f t="shared" si="0"/>
        <v>-2.1333333333333204E-3</v>
      </c>
      <c r="BK21" s="67">
        <f t="shared" si="0"/>
        <v>-2.1333333333333204E-3</v>
      </c>
      <c r="BL21" s="67">
        <f t="shared" si="0"/>
        <v>-2.1333333333333204E-3</v>
      </c>
      <c r="BM21" s="67">
        <f t="shared" si="0"/>
        <v>7.8666666666666885E-3</v>
      </c>
      <c r="BN21" s="67">
        <f t="shared" si="0"/>
        <v>-2.1333333333333204E-3</v>
      </c>
      <c r="BO21" s="67">
        <f t="shared" si="1"/>
        <v>-2.1333333333333204E-3</v>
      </c>
      <c r="BP21" s="67">
        <f t="shared" si="1"/>
        <v>-2.1333333333333204E-3</v>
      </c>
      <c r="BQ21" s="67">
        <f t="shared" si="1"/>
        <v>-2.1333333333333204E-3</v>
      </c>
      <c r="BR21" s="67">
        <f t="shared" si="1"/>
        <v>-2.1333333333333204E-3</v>
      </c>
      <c r="BS21" s="67">
        <f t="shared" si="1"/>
        <v>-2.1333333333333204E-3</v>
      </c>
      <c r="BT21" s="67">
        <f t="shared" si="1"/>
        <v>-2.1333333333333204E-3</v>
      </c>
      <c r="BU21" s="67">
        <f t="shared" si="1"/>
        <v>-2.1333333333333204E-3</v>
      </c>
      <c r="BV21" s="67">
        <f t="shared" si="1"/>
        <v>-2.1333333333333204E-3</v>
      </c>
      <c r="BW21" s="67">
        <f t="shared" si="1"/>
        <v>-1.1333333333334306E-3</v>
      </c>
      <c r="BX21" s="67">
        <f t="shared" si="1"/>
        <v>-2.1333333333333204E-3</v>
      </c>
      <c r="BY21" s="67">
        <f t="shared" si="1"/>
        <v>2.8866666666666596E-2</v>
      </c>
      <c r="BZ21" s="67">
        <f t="shared" si="1"/>
        <v>-2.1333333333333204E-3</v>
      </c>
      <c r="CA21" s="67">
        <f t="shared" si="1"/>
        <v>-2.1333333333333204E-3</v>
      </c>
    </row>
    <row r="22" spans="2:79" x14ac:dyDescent="0.25">
      <c r="C22" s="39">
        <v>1</v>
      </c>
      <c r="D22" s="36">
        <v>1</v>
      </c>
      <c r="E22" s="36">
        <v>-1</v>
      </c>
      <c r="F22" s="36">
        <v>-1</v>
      </c>
      <c r="G22" s="36">
        <v>1</v>
      </c>
      <c r="H22" s="8">
        <f t="shared" si="2"/>
        <v>-1</v>
      </c>
      <c r="I22" s="8">
        <f t="shared" si="3"/>
        <v>-1</v>
      </c>
      <c r="J22" s="8">
        <f t="shared" si="4"/>
        <v>1</v>
      </c>
      <c r="K22" s="8">
        <f t="shared" si="5"/>
        <v>1</v>
      </c>
      <c r="L22" s="8">
        <f t="shared" si="6"/>
        <v>-1</v>
      </c>
      <c r="M22" s="8">
        <f t="shared" si="7"/>
        <v>-1</v>
      </c>
      <c r="N22" s="8">
        <f t="shared" si="8"/>
        <v>1</v>
      </c>
      <c r="O22" s="8">
        <f t="shared" si="9"/>
        <v>-1</v>
      </c>
      <c r="P22" s="8">
        <f t="shared" si="10"/>
        <v>-1</v>
      </c>
      <c r="Q22" s="8">
        <f t="shared" si="11"/>
        <v>1</v>
      </c>
      <c r="R22" s="8">
        <f t="shared" si="12"/>
        <v>1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1</v>
      </c>
      <c r="Y22" s="74">
        <v>0</v>
      </c>
      <c r="Z22" s="74">
        <v>0</v>
      </c>
      <c r="AA22" s="74">
        <v>0</v>
      </c>
      <c r="AB22" s="74">
        <v>0</v>
      </c>
      <c r="AC22" s="74">
        <v>1</v>
      </c>
      <c r="AD22" s="74">
        <v>0</v>
      </c>
      <c r="AE22" s="74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1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36">
        <f t="shared" si="14"/>
        <v>0.1</v>
      </c>
      <c r="AX22" s="67">
        <f t="shared" si="13"/>
        <v>-0.1</v>
      </c>
      <c r="AY22" s="67">
        <f t="shared" si="0"/>
        <v>-0.1</v>
      </c>
      <c r="AZ22" s="67">
        <f t="shared" si="0"/>
        <v>-0.1</v>
      </c>
      <c r="BA22" s="67">
        <f t="shared" si="0"/>
        <v>-0.1</v>
      </c>
      <c r="BB22" s="67">
        <f t="shared" si="0"/>
        <v>-0.1</v>
      </c>
      <c r="BC22" s="67">
        <f t="shared" si="0"/>
        <v>0.9</v>
      </c>
      <c r="BD22" s="67">
        <f t="shared" si="0"/>
        <v>-0.1</v>
      </c>
      <c r="BE22" s="67">
        <f t="shared" si="0"/>
        <v>-0.1</v>
      </c>
      <c r="BF22" s="67">
        <f t="shared" si="0"/>
        <v>-0.1</v>
      </c>
      <c r="BG22" s="67">
        <f t="shared" si="0"/>
        <v>-0.1</v>
      </c>
      <c r="BH22" s="67">
        <f t="shared" si="0"/>
        <v>0.9</v>
      </c>
      <c r="BI22" s="67">
        <f t="shared" si="0"/>
        <v>-0.1</v>
      </c>
      <c r="BJ22" s="67">
        <f t="shared" si="0"/>
        <v>-0.1</v>
      </c>
      <c r="BK22" s="67">
        <f t="shared" si="0"/>
        <v>-0.1</v>
      </c>
      <c r="BL22" s="67">
        <f t="shared" si="0"/>
        <v>-0.1</v>
      </c>
      <c r="BM22" s="67">
        <f t="shared" si="0"/>
        <v>-0.1</v>
      </c>
      <c r="BN22" s="67">
        <f t="shared" si="0"/>
        <v>-0.1</v>
      </c>
      <c r="BO22" s="67">
        <f t="shared" si="1"/>
        <v>-0.1</v>
      </c>
      <c r="BP22" s="67">
        <f t="shared" si="1"/>
        <v>-0.1</v>
      </c>
      <c r="BQ22" s="67">
        <f t="shared" si="1"/>
        <v>-0.1</v>
      </c>
      <c r="BR22" s="67">
        <f t="shared" si="1"/>
        <v>-0.1</v>
      </c>
      <c r="BS22" s="67">
        <f t="shared" si="1"/>
        <v>-0.1</v>
      </c>
      <c r="BT22" s="67">
        <f t="shared" si="1"/>
        <v>-0.1</v>
      </c>
      <c r="BU22" s="67">
        <f t="shared" si="1"/>
        <v>0.9</v>
      </c>
      <c r="BV22" s="67">
        <f t="shared" si="1"/>
        <v>-0.1</v>
      </c>
      <c r="BW22" s="67">
        <f t="shared" si="1"/>
        <v>-0.1</v>
      </c>
      <c r="BX22" s="67">
        <f t="shared" si="1"/>
        <v>-0.1</v>
      </c>
      <c r="BY22" s="67">
        <f t="shared" si="1"/>
        <v>-0.1</v>
      </c>
      <c r="BZ22" s="67">
        <f t="shared" si="1"/>
        <v>-0.1</v>
      </c>
      <c r="CA22" s="67">
        <f t="shared" si="1"/>
        <v>-0.1</v>
      </c>
    </row>
    <row r="23" spans="2:79" x14ac:dyDescent="0.25">
      <c r="C23" s="39">
        <v>1</v>
      </c>
      <c r="D23" s="36">
        <v>-1</v>
      </c>
      <c r="E23" s="36">
        <v>1</v>
      </c>
      <c r="F23" s="36">
        <v>-1</v>
      </c>
      <c r="G23" s="36">
        <v>1</v>
      </c>
      <c r="H23" s="8">
        <f t="shared" si="2"/>
        <v>-1</v>
      </c>
      <c r="I23" s="8">
        <f t="shared" si="3"/>
        <v>1</v>
      </c>
      <c r="J23" s="8">
        <f t="shared" si="4"/>
        <v>-1</v>
      </c>
      <c r="K23" s="8">
        <f t="shared" si="5"/>
        <v>-1</v>
      </c>
      <c r="L23" s="8">
        <f t="shared" si="6"/>
        <v>1</v>
      </c>
      <c r="M23" s="8">
        <f t="shared" si="7"/>
        <v>-1</v>
      </c>
      <c r="N23" s="8">
        <f t="shared" si="8"/>
        <v>1</v>
      </c>
      <c r="O23" s="8">
        <f t="shared" si="9"/>
        <v>-1</v>
      </c>
      <c r="P23" s="8">
        <f t="shared" si="10"/>
        <v>1</v>
      </c>
      <c r="Q23" s="8">
        <f t="shared" si="11"/>
        <v>-1</v>
      </c>
      <c r="R23" s="8">
        <f t="shared" si="12"/>
        <v>1</v>
      </c>
      <c r="S23" s="74">
        <v>1.38</v>
      </c>
      <c r="T23" s="74">
        <v>1.415</v>
      </c>
      <c r="U23" s="74">
        <v>1.3919999999999999</v>
      </c>
      <c r="V23" s="74">
        <v>1.4239999999999999</v>
      </c>
      <c r="W23" s="74">
        <v>1.407</v>
      </c>
      <c r="X23" s="74">
        <v>1.468</v>
      </c>
      <c r="Y23" s="74">
        <v>1.472</v>
      </c>
      <c r="Z23" s="74">
        <v>1.458</v>
      </c>
      <c r="AA23" s="74">
        <v>1.383</v>
      </c>
      <c r="AB23" s="74">
        <v>1.415</v>
      </c>
      <c r="AC23" s="74">
        <v>1.4179999999999999</v>
      </c>
      <c r="AD23" s="74">
        <v>1.423</v>
      </c>
      <c r="AE23" s="74">
        <v>1.5069999999999999</v>
      </c>
      <c r="AF23" s="74">
        <v>1.464</v>
      </c>
      <c r="AG23" s="74">
        <v>1.4279999999999999</v>
      </c>
      <c r="AH23" s="74">
        <v>1.4330000000000001</v>
      </c>
      <c r="AI23" s="74">
        <v>1.43</v>
      </c>
      <c r="AJ23" s="74">
        <v>1.4319999999999999</v>
      </c>
      <c r="AK23" s="74">
        <v>1.5129999999999999</v>
      </c>
      <c r="AL23" s="74">
        <v>1.4570000000000001</v>
      </c>
      <c r="AM23" s="74">
        <v>1.4450000000000001</v>
      </c>
      <c r="AN23" s="74">
        <v>1.391</v>
      </c>
      <c r="AO23" s="74">
        <v>1.4570000000000001</v>
      </c>
      <c r="AP23" s="74">
        <v>1.446</v>
      </c>
      <c r="AQ23" s="74">
        <v>1.4390000000000001</v>
      </c>
      <c r="AR23" s="74">
        <v>1.5069999999999999</v>
      </c>
      <c r="AS23" s="74">
        <v>1.4410000000000001</v>
      </c>
      <c r="AT23" s="74">
        <v>1.4470000000000001</v>
      </c>
      <c r="AU23" s="74">
        <v>1.4450000000000001</v>
      </c>
      <c r="AV23" s="74">
        <v>1.425</v>
      </c>
      <c r="AW23" s="36">
        <f t="shared" si="14"/>
        <v>1.4387333333333332</v>
      </c>
      <c r="AX23" s="67">
        <f t="shared" si="13"/>
        <v>-5.8733333333333304E-2</v>
      </c>
      <c r="AY23" s="67">
        <f t="shared" si="0"/>
        <v>-2.3733333333333162E-2</v>
      </c>
      <c r="AZ23" s="67">
        <f t="shared" si="0"/>
        <v>-4.6733333333333293E-2</v>
      </c>
      <c r="BA23" s="67">
        <f t="shared" si="0"/>
        <v>-1.4733333333333265E-2</v>
      </c>
      <c r="BB23" s="67">
        <f t="shared" si="0"/>
        <v>-3.1733333333333169E-2</v>
      </c>
      <c r="BC23" s="67">
        <f t="shared" si="0"/>
        <v>2.9266666666666774E-2</v>
      </c>
      <c r="BD23" s="67">
        <f t="shared" si="0"/>
        <v>3.3266666666666778E-2</v>
      </c>
      <c r="BE23" s="67">
        <f t="shared" si="0"/>
        <v>1.9266666666666765E-2</v>
      </c>
      <c r="BF23" s="67">
        <f t="shared" si="0"/>
        <v>-5.573333333333319E-2</v>
      </c>
      <c r="BG23" s="67">
        <f t="shared" si="0"/>
        <v>-2.3733333333333162E-2</v>
      </c>
      <c r="BH23" s="67">
        <f t="shared" si="0"/>
        <v>-2.073333333333327E-2</v>
      </c>
      <c r="BI23" s="67">
        <f t="shared" si="0"/>
        <v>-1.5733333333333155E-2</v>
      </c>
      <c r="BJ23" s="67">
        <f t="shared" si="0"/>
        <v>6.8266666666666698E-2</v>
      </c>
      <c r="BK23" s="67">
        <f t="shared" si="0"/>
        <v>2.5266666666666771E-2</v>
      </c>
      <c r="BL23" s="67">
        <f t="shared" si="0"/>
        <v>-1.0733333333333261E-2</v>
      </c>
      <c r="BM23" s="67">
        <f t="shared" si="0"/>
        <v>-5.733333333333146E-3</v>
      </c>
      <c r="BN23" s="67">
        <f t="shared" si="0"/>
        <v>-8.7333333333332597E-3</v>
      </c>
      <c r="BO23" s="67">
        <f t="shared" si="1"/>
        <v>-6.7333333333332579E-3</v>
      </c>
      <c r="BP23" s="67">
        <f t="shared" si="1"/>
        <v>7.4266666666666703E-2</v>
      </c>
      <c r="BQ23" s="67">
        <f t="shared" si="1"/>
        <v>1.8266666666666875E-2</v>
      </c>
      <c r="BR23" s="67">
        <f t="shared" si="1"/>
        <v>6.2666666666668647E-3</v>
      </c>
      <c r="BS23" s="67">
        <f t="shared" si="1"/>
        <v>-4.7733333333333183E-2</v>
      </c>
      <c r="BT23" s="67">
        <f t="shared" si="1"/>
        <v>1.8266666666666875E-2</v>
      </c>
      <c r="BU23" s="67">
        <f t="shared" si="1"/>
        <v>7.2666666666667545E-3</v>
      </c>
      <c r="BV23" s="67">
        <f t="shared" si="1"/>
        <v>2.6666666666685934E-4</v>
      </c>
      <c r="BW23" s="67">
        <f t="shared" si="1"/>
        <v>6.8266666666666698E-2</v>
      </c>
      <c r="BX23" s="67">
        <f t="shared" si="1"/>
        <v>2.2666666666668611E-3</v>
      </c>
      <c r="BY23" s="67">
        <f t="shared" si="1"/>
        <v>8.2666666666668664E-3</v>
      </c>
      <c r="BZ23" s="67">
        <f t="shared" si="1"/>
        <v>6.2666666666668647E-3</v>
      </c>
      <c r="CA23" s="67">
        <f t="shared" si="1"/>
        <v>-1.3733333333333153E-2</v>
      </c>
    </row>
    <row r="24" spans="2:79" x14ac:dyDescent="0.25">
      <c r="C24" s="39">
        <v>1</v>
      </c>
      <c r="D24" s="36">
        <v>1</v>
      </c>
      <c r="E24" s="36">
        <v>1</v>
      </c>
      <c r="F24" s="36">
        <v>-1</v>
      </c>
      <c r="G24" s="36">
        <v>1</v>
      </c>
      <c r="H24" s="8">
        <f t="shared" si="2"/>
        <v>1</v>
      </c>
      <c r="I24" s="8">
        <f t="shared" si="3"/>
        <v>-1</v>
      </c>
      <c r="J24" s="8">
        <f t="shared" si="4"/>
        <v>1</v>
      </c>
      <c r="K24" s="8">
        <f t="shared" si="5"/>
        <v>-1</v>
      </c>
      <c r="L24" s="8">
        <f t="shared" si="6"/>
        <v>1</v>
      </c>
      <c r="M24" s="8">
        <f t="shared" si="7"/>
        <v>-1</v>
      </c>
      <c r="N24" s="8">
        <f t="shared" si="8"/>
        <v>-1</v>
      </c>
      <c r="O24" s="8">
        <f t="shared" si="9"/>
        <v>1</v>
      </c>
      <c r="P24" s="8">
        <f t="shared" si="10"/>
        <v>-1</v>
      </c>
      <c r="Q24" s="8">
        <f t="shared" si="11"/>
        <v>-1</v>
      </c>
      <c r="R24" s="8">
        <f t="shared" si="12"/>
        <v>-1</v>
      </c>
      <c r="S24" s="74">
        <v>1</v>
      </c>
      <c r="T24" s="74">
        <v>1</v>
      </c>
      <c r="U24" s="74">
        <v>1.0069999999999999</v>
      </c>
      <c r="V24" s="74">
        <v>1.0089999999999999</v>
      </c>
      <c r="W24" s="74">
        <v>1</v>
      </c>
      <c r="X24" s="74">
        <v>1</v>
      </c>
      <c r="Y24" s="74">
        <v>1</v>
      </c>
      <c r="Z24" s="74">
        <v>1</v>
      </c>
      <c r="AA24" s="74">
        <v>1</v>
      </c>
      <c r="AB24" s="74">
        <v>1</v>
      </c>
      <c r="AC24" s="74">
        <v>1</v>
      </c>
      <c r="AD24" s="74">
        <v>1</v>
      </c>
      <c r="AE24" s="74">
        <v>1</v>
      </c>
      <c r="AF24" s="74">
        <v>1</v>
      </c>
      <c r="AG24" s="74">
        <v>1</v>
      </c>
      <c r="AH24" s="74">
        <v>1</v>
      </c>
      <c r="AI24" s="74">
        <v>1</v>
      </c>
      <c r="AJ24" s="74">
        <v>1.0069999999999999</v>
      </c>
      <c r="AK24" s="74">
        <v>1</v>
      </c>
      <c r="AL24" s="74">
        <v>1</v>
      </c>
      <c r="AM24" s="74">
        <v>1</v>
      </c>
      <c r="AN24" s="74">
        <v>1</v>
      </c>
      <c r="AO24" s="74">
        <v>1</v>
      </c>
      <c r="AP24" s="74">
        <v>1</v>
      </c>
      <c r="AQ24" s="74">
        <v>1</v>
      </c>
      <c r="AR24" s="74">
        <v>1.0069999999999999</v>
      </c>
      <c r="AS24" s="74">
        <v>1</v>
      </c>
      <c r="AT24" s="74">
        <v>1</v>
      </c>
      <c r="AU24" s="74">
        <v>1</v>
      </c>
      <c r="AV24" s="74">
        <v>1</v>
      </c>
      <c r="AW24" s="36">
        <f t="shared" si="14"/>
        <v>1.0010000000000001</v>
      </c>
      <c r="AX24" s="67">
        <f t="shared" si="13"/>
        <v>-1.0000000000001119E-3</v>
      </c>
      <c r="AY24" s="67">
        <f t="shared" si="0"/>
        <v>-1.0000000000001119E-3</v>
      </c>
      <c r="AZ24" s="67">
        <f t="shared" si="0"/>
        <v>5.9999999999997833E-3</v>
      </c>
      <c r="BA24" s="67">
        <f t="shared" si="0"/>
        <v>7.9999999999997851E-3</v>
      </c>
      <c r="BB24" s="67">
        <f t="shared" si="0"/>
        <v>-1.0000000000001119E-3</v>
      </c>
      <c r="BC24" s="67">
        <f t="shared" si="0"/>
        <v>-1.0000000000001119E-3</v>
      </c>
      <c r="BD24" s="67">
        <f t="shared" si="0"/>
        <v>-1.0000000000001119E-3</v>
      </c>
      <c r="BE24" s="67">
        <f t="shared" si="0"/>
        <v>-1.0000000000001119E-3</v>
      </c>
      <c r="BF24" s="67">
        <f t="shared" si="0"/>
        <v>-1.0000000000001119E-3</v>
      </c>
      <c r="BG24" s="67">
        <f t="shared" si="0"/>
        <v>-1.0000000000001119E-3</v>
      </c>
      <c r="BH24" s="67">
        <f t="shared" si="0"/>
        <v>-1.0000000000001119E-3</v>
      </c>
      <c r="BI24" s="67">
        <f t="shared" si="0"/>
        <v>-1.0000000000001119E-3</v>
      </c>
      <c r="BJ24" s="67">
        <f t="shared" si="0"/>
        <v>-1.0000000000001119E-3</v>
      </c>
      <c r="BK24" s="67">
        <f t="shared" si="0"/>
        <v>-1.0000000000001119E-3</v>
      </c>
      <c r="BL24" s="67">
        <f t="shared" si="0"/>
        <v>-1.0000000000001119E-3</v>
      </c>
      <c r="BM24" s="67">
        <f t="shared" si="0"/>
        <v>-1.0000000000001119E-3</v>
      </c>
      <c r="BN24" s="67">
        <f t="shared" si="0"/>
        <v>-1.0000000000001119E-3</v>
      </c>
      <c r="BO24" s="67">
        <f t="shared" si="1"/>
        <v>5.9999999999997833E-3</v>
      </c>
      <c r="BP24" s="67">
        <f t="shared" si="1"/>
        <v>-1.0000000000001119E-3</v>
      </c>
      <c r="BQ24" s="67">
        <f t="shared" si="1"/>
        <v>-1.0000000000001119E-3</v>
      </c>
      <c r="BR24" s="67">
        <f t="shared" si="1"/>
        <v>-1.0000000000001119E-3</v>
      </c>
      <c r="BS24" s="67">
        <f t="shared" si="1"/>
        <v>-1.0000000000001119E-3</v>
      </c>
      <c r="BT24" s="67">
        <f t="shared" si="1"/>
        <v>-1.0000000000001119E-3</v>
      </c>
      <c r="BU24" s="67">
        <f t="shared" si="1"/>
        <v>-1.0000000000001119E-3</v>
      </c>
      <c r="BV24" s="67">
        <f t="shared" si="1"/>
        <v>-1.0000000000001119E-3</v>
      </c>
      <c r="BW24" s="67">
        <f t="shared" si="1"/>
        <v>5.9999999999997833E-3</v>
      </c>
      <c r="BX24" s="67">
        <f t="shared" si="1"/>
        <v>-1.0000000000001119E-3</v>
      </c>
      <c r="BY24" s="67">
        <f t="shared" si="1"/>
        <v>-1.0000000000001119E-3</v>
      </c>
      <c r="BZ24" s="67">
        <f t="shared" si="1"/>
        <v>-1.0000000000001119E-3</v>
      </c>
      <c r="CA24" s="67">
        <f t="shared" si="1"/>
        <v>-1.0000000000001119E-3</v>
      </c>
    </row>
    <row r="25" spans="2:79" x14ac:dyDescent="0.25">
      <c r="C25" s="39">
        <v>1</v>
      </c>
      <c r="D25" s="36">
        <v>-1</v>
      </c>
      <c r="E25" s="36">
        <v>-1</v>
      </c>
      <c r="F25" s="36">
        <v>1</v>
      </c>
      <c r="G25" s="36">
        <v>1</v>
      </c>
      <c r="H25" s="8">
        <f t="shared" si="2"/>
        <v>1</v>
      </c>
      <c r="I25" s="8">
        <f t="shared" si="3"/>
        <v>-1</v>
      </c>
      <c r="J25" s="8">
        <f t="shared" si="4"/>
        <v>-1</v>
      </c>
      <c r="K25" s="8">
        <f t="shared" si="5"/>
        <v>-1</v>
      </c>
      <c r="L25" s="8">
        <f t="shared" si="6"/>
        <v>-1</v>
      </c>
      <c r="M25" s="8">
        <f t="shared" si="7"/>
        <v>1</v>
      </c>
      <c r="N25" s="8">
        <f t="shared" si="8"/>
        <v>1</v>
      </c>
      <c r="O25" s="8">
        <f t="shared" si="9"/>
        <v>1</v>
      </c>
      <c r="P25" s="8">
        <f t="shared" si="10"/>
        <v>-1</v>
      </c>
      <c r="Q25" s="8">
        <f t="shared" si="11"/>
        <v>-1</v>
      </c>
      <c r="R25" s="8">
        <f t="shared" si="12"/>
        <v>1</v>
      </c>
      <c r="S25" s="74">
        <v>1</v>
      </c>
      <c r="T25" s="74">
        <v>1</v>
      </c>
      <c r="U25" s="74">
        <v>1</v>
      </c>
      <c r="V25" s="74">
        <v>1.0049999999999999</v>
      </c>
      <c r="W25" s="74">
        <v>1</v>
      </c>
      <c r="X25" s="74">
        <v>1</v>
      </c>
      <c r="Y25" s="74">
        <v>1</v>
      </c>
      <c r="Z25" s="74">
        <v>1.014</v>
      </c>
      <c r="AA25" s="74">
        <v>1</v>
      </c>
      <c r="AB25" s="74">
        <v>1.0029999999999999</v>
      </c>
      <c r="AC25" s="74">
        <v>1</v>
      </c>
      <c r="AD25" s="74">
        <v>1</v>
      </c>
      <c r="AE25" s="74">
        <v>1</v>
      </c>
      <c r="AF25" s="74">
        <v>1</v>
      </c>
      <c r="AG25" s="74">
        <v>1</v>
      </c>
      <c r="AH25" s="74">
        <v>1.01</v>
      </c>
      <c r="AI25" s="74">
        <v>1</v>
      </c>
      <c r="AJ25" s="74">
        <v>1</v>
      </c>
      <c r="AK25" s="74">
        <v>1</v>
      </c>
      <c r="AL25" s="74">
        <v>1</v>
      </c>
      <c r="AM25" s="74">
        <v>1</v>
      </c>
      <c r="AN25" s="74">
        <v>1</v>
      </c>
      <c r="AO25" s="74">
        <v>1</v>
      </c>
      <c r="AP25" s="74">
        <v>1</v>
      </c>
      <c r="AQ25" s="74">
        <v>1</v>
      </c>
      <c r="AR25" s="74">
        <v>1.0009999999999999</v>
      </c>
      <c r="AS25" s="74">
        <v>1</v>
      </c>
      <c r="AT25" s="74">
        <v>1.0309999999999999</v>
      </c>
      <c r="AU25" s="74">
        <v>1</v>
      </c>
      <c r="AV25" s="74">
        <v>1</v>
      </c>
      <c r="AW25" s="36">
        <f t="shared" si="14"/>
        <v>1.0021333333333333</v>
      </c>
      <c r="AX25" s="67">
        <f t="shared" si="13"/>
        <v>-2.1333333333333204E-3</v>
      </c>
      <c r="AY25" s="67">
        <f t="shared" si="0"/>
        <v>-2.1333333333333204E-3</v>
      </c>
      <c r="AZ25" s="67">
        <f t="shared" si="0"/>
        <v>-2.1333333333333204E-3</v>
      </c>
      <c r="BA25" s="67">
        <f t="shared" si="0"/>
        <v>2.866666666666573E-3</v>
      </c>
      <c r="BB25" s="67">
        <f t="shared" si="0"/>
        <v>-2.1333333333333204E-3</v>
      </c>
      <c r="BC25" s="67">
        <f t="shared" si="0"/>
        <v>-2.1333333333333204E-3</v>
      </c>
      <c r="BD25" s="67">
        <f t="shared" si="0"/>
        <v>-2.1333333333333204E-3</v>
      </c>
      <c r="BE25" s="67">
        <f t="shared" si="0"/>
        <v>1.1866666666666692E-2</v>
      </c>
      <c r="BF25" s="67">
        <f t="shared" si="0"/>
        <v>-2.1333333333333204E-3</v>
      </c>
      <c r="BG25" s="67">
        <f t="shared" si="0"/>
        <v>8.6666666666657122E-4</v>
      </c>
      <c r="BH25" s="67">
        <f t="shared" si="0"/>
        <v>-2.1333333333333204E-3</v>
      </c>
      <c r="BI25" s="67">
        <f t="shared" si="0"/>
        <v>-2.1333333333333204E-3</v>
      </c>
      <c r="BJ25" s="67">
        <f t="shared" si="0"/>
        <v>-2.1333333333333204E-3</v>
      </c>
      <c r="BK25" s="67">
        <f t="shared" si="0"/>
        <v>-2.1333333333333204E-3</v>
      </c>
      <c r="BL25" s="67">
        <f t="shared" si="0"/>
        <v>-2.1333333333333204E-3</v>
      </c>
      <c r="BM25" s="67">
        <f t="shared" si="0"/>
        <v>7.8666666666666885E-3</v>
      </c>
      <c r="BN25" s="67">
        <f t="shared" si="0"/>
        <v>-2.1333333333333204E-3</v>
      </c>
      <c r="BO25" s="67">
        <f t="shared" si="1"/>
        <v>-2.1333333333333204E-3</v>
      </c>
      <c r="BP25" s="67">
        <f t="shared" si="1"/>
        <v>-2.1333333333333204E-3</v>
      </c>
      <c r="BQ25" s="67">
        <f t="shared" si="1"/>
        <v>-2.1333333333333204E-3</v>
      </c>
      <c r="BR25" s="67">
        <f t="shared" si="1"/>
        <v>-2.1333333333333204E-3</v>
      </c>
      <c r="BS25" s="67">
        <f t="shared" si="1"/>
        <v>-2.1333333333333204E-3</v>
      </c>
      <c r="BT25" s="67">
        <f t="shared" si="1"/>
        <v>-2.1333333333333204E-3</v>
      </c>
      <c r="BU25" s="67">
        <f t="shared" si="1"/>
        <v>-2.1333333333333204E-3</v>
      </c>
      <c r="BV25" s="67">
        <f t="shared" si="1"/>
        <v>-2.1333333333333204E-3</v>
      </c>
      <c r="BW25" s="67">
        <f t="shared" si="1"/>
        <v>-1.1333333333334306E-3</v>
      </c>
      <c r="BX25" s="67">
        <f t="shared" si="1"/>
        <v>-2.1333333333333204E-3</v>
      </c>
      <c r="BY25" s="67">
        <f t="shared" si="1"/>
        <v>2.8866666666666596E-2</v>
      </c>
      <c r="BZ25" s="67">
        <f t="shared" si="1"/>
        <v>-2.1333333333333204E-3</v>
      </c>
      <c r="CA25" s="67">
        <f t="shared" si="1"/>
        <v>-2.1333333333333204E-3</v>
      </c>
    </row>
    <row r="26" spans="2:79" x14ac:dyDescent="0.25">
      <c r="C26" s="39">
        <v>1</v>
      </c>
      <c r="D26" s="36">
        <v>1</v>
      </c>
      <c r="E26" s="36">
        <v>-1</v>
      </c>
      <c r="F26" s="36">
        <v>1</v>
      </c>
      <c r="G26" s="36">
        <v>1</v>
      </c>
      <c r="H26" s="8">
        <f t="shared" si="2"/>
        <v>-1</v>
      </c>
      <c r="I26" s="8">
        <f t="shared" si="3"/>
        <v>1</v>
      </c>
      <c r="J26" s="8">
        <f t="shared" si="4"/>
        <v>1</v>
      </c>
      <c r="K26" s="8">
        <f t="shared" si="5"/>
        <v>-1</v>
      </c>
      <c r="L26" s="8">
        <f t="shared" si="6"/>
        <v>-1</v>
      </c>
      <c r="M26" s="8">
        <f t="shared" si="7"/>
        <v>1</v>
      </c>
      <c r="N26" s="8">
        <f t="shared" si="8"/>
        <v>-1</v>
      </c>
      <c r="O26" s="8">
        <f t="shared" si="9"/>
        <v>-1</v>
      </c>
      <c r="P26" s="8">
        <f t="shared" si="10"/>
        <v>1</v>
      </c>
      <c r="Q26" s="8">
        <f t="shared" si="11"/>
        <v>-1</v>
      </c>
      <c r="R26" s="8">
        <f t="shared" si="12"/>
        <v>-1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1</v>
      </c>
      <c r="Y26" s="74">
        <v>0</v>
      </c>
      <c r="Z26" s="74">
        <v>0</v>
      </c>
      <c r="AA26" s="74">
        <v>0</v>
      </c>
      <c r="AB26" s="74">
        <v>0</v>
      </c>
      <c r="AC26" s="74">
        <v>1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1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36">
        <f t="shared" si="14"/>
        <v>0.1</v>
      </c>
      <c r="AX26" s="67">
        <f t="shared" si="13"/>
        <v>-0.1</v>
      </c>
      <c r="AY26" s="67">
        <f t="shared" si="0"/>
        <v>-0.1</v>
      </c>
      <c r="AZ26" s="67">
        <f t="shared" si="0"/>
        <v>-0.1</v>
      </c>
      <c r="BA26" s="67">
        <f t="shared" si="0"/>
        <v>-0.1</v>
      </c>
      <c r="BB26" s="67">
        <f t="shared" si="0"/>
        <v>-0.1</v>
      </c>
      <c r="BC26" s="67">
        <f t="shared" si="0"/>
        <v>0.9</v>
      </c>
      <c r="BD26" s="67">
        <f t="shared" si="0"/>
        <v>-0.1</v>
      </c>
      <c r="BE26" s="67">
        <f t="shared" si="0"/>
        <v>-0.1</v>
      </c>
      <c r="BF26" s="67">
        <f t="shared" si="0"/>
        <v>-0.1</v>
      </c>
      <c r="BG26" s="67">
        <f t="shared" si="0"/>
        <v>-0.1</v>
      </c>
      <c r="BH26" s="67">
        <f t="shared" si="0"/>
        <v>0.9</v>
      </c>
      <c r="BI26" s="67">
        <f t="shared" si="0"/>
        <v>-0.1</v>
      </c>
      <c r="BJ26" s="67">
        <f t="shared" si="0"/>
        <v>-0.1</v>
      </c>
      <c r="BK26" s="67">
        <f t="shared" si="0"/>
        <v>-0.1</v>
      </c>
      <c r="BL26" s="67">
        <f t="shared" si="0"/>
        <v>-0.1</v>
      </c>
      <c r="BM26" s="67">
        <f t="shared" si="0"/>
        <v>-0.1</v>
      </c>
      <c r="BN26" s="67">
        <f t="shared" si="0"/>
        <v>-0.1</v>
      </c>
      <c r="BO26" s="67">
        <f t="shared" si="1"/>
        <v>-0.1</v>
      </c>
      <c r="BP26" s="67">
        <f t="shared" si="1"/>
        <v>-0.1</v>
      </c>
      <c r="BQ26" s="67">
        <f t="shared" si="1"/>
        <v>-0.1</v>
      </c>
      <c r="BR26" s="67">
        <f t="shared" si="1"/>
        <v>-0.1</v>
      </c>
      <c r="BS26" s="67">
        <f t="shared" si="1"/>
        <v>-0.1</v>
      </c>
      <c r="BT26" s="67">
        <f t="shared" si="1"/>
        <v>-0.1</v>
      </c>
      <c r="BU26" s="67">
        <f t="shared" si="1"/>
        <v>0.9</v>
      </c>
      <c r="BV26" s="67">
        <f t="shared" si="1"/>
        <v>-0.1</v>
      </c>
      <c r="BW26" s="67">
        <f t="shared" si="1"/>
        <v>-0.1</v>
      </c>
      <c r="BX26" s="67">
        <f t="shared" si="1"/>
        <v>-0.1</v>
      </c>
      <c r="BY26" s="67">
        <f t="shared" si="1"/>
        <v>-0.1</v>
      </c>
      <c r="BZ26" s="67">
        <f t="shared" si="1"/>
        <v>-0.1</v>
      </c>
      <c r="CA26" s="67">
        <f t="shared" si="1"/>
        <v>-0.1</v>
      </c>
    </row>
    <row r="27" spans="2:79" x14ac:dyDescent="0.25">
      <c r="C27" s="39">
        <v>1</v>
      </c>
      <c r="D27" s="36">
        <v>-1</v>
      </c>
      <c r="E27" s="36">
        <v>1</v>
      </c>
      <c r="F27" s="36">
        <v>1</v>
      </c>
      <c r="G27" s="36">
        <v>1</v>
      </c>
      <c r="H27" s="8">
        <f t="shared" si="2"/>
        <v>-1</v>
      </c>
      <c r="I27" s="8">
        <f t="shared" si="3"/>
        <v>-1</v>
      </c>
      <c r="J27" s="8">
        <f t="shared" si="4"/>
        <v>-1</v>
      </c>
      <c r="K27" s="8">
        <f t="shared" si="5"/>
        <v>1</v>
      </c>
      <c r="L27" s="8">
        <f t="shared" si="6"/>
        <v>1</v>
      </c>
      <c r="M27" s="8">
        <f t="shared" si="7"/>
        <v>1</v>
      </c>
      <c r="N27" s="8">
        <f t="shared" si="8"/>
        <v>-1</v>
      </c>
      <c r="O27" s="8">
        <f t="shared" si="9"/>
        <v>-1</v>
      </c>
      <c r="P27" s="8">
        <f t="shared" si="10"/>
        <v>-1</v>
      </c>
      <c r="Q27" s="8">
        <f t="shared" si="11"/>
        <v>1</v>
      </c>
      <c r="R27" s="8">
        <f t="shared" si="12"/>
        <v>-1</v>
      </c>
      <c r="S27" s="74">
        <v>1.38</v>
      </c>
      <c r="T27" s="74">
        <v>1.415</v>
      </c>
      <c r="U27" s="74">
        <v>1.3919999999999999</v>
      </c>
      <c r="V27" s="74">
        <v>1.4239999999999999</v>
      </c>
      <c r="W27" s="74">
        <v>1.407</v>
      </c>
      <c r="X27" s="74">
        <v>1.468</v>
      </c>
      <c r="Y27" s="74">
        <v>1.472</v>
      </c>
      <c r="Z27" s="74">
        <v>1.458</v>
      </c>
      <c r="AA27" s="74">
        <v>1.383</v>
      </c>
      <c r="AB27" s="74">
        <v>1.415</v>
      </c>
      <c r="AC27" s="74">
        <v>1.4179999999999999</v>
      </c>
      <c r="AD27" s="74">
        <v>1.423</v>
      </c>
      <c r="AE27" s="74">
        <v>1.5069999999999999</v>
      </c>
      <c r="AF27" s="74">
        <v>1.464</v>
      </c>
      <c r="AG27" s="74">
        <v>1.4279999999999999</v>
      </c>
      <c r="AH27" s="74">
        <v>1.4330000000000001</v>
      </c>
      <c r="AI27" s="74">
        <v>1.43</v>
      </c>
      <c r="AJ27" s="74">
        <v>1.4319999999999999</v>
      </c>
      <c r="AK27" s="74">
        <v>1.5129999999999999</v>
      </c>
      <c r="AL27" s="74">
        <v>1.4570000000000001</v>
      </c>
      <c r="AM27" s="74">
        <v>1.4450000000000001</v>
      </c>
      <c r="AN27" s="74">
        <v>1.391</v>
      </c>
      <c r="AO27" s="74">
        <v>1.4570000000000001</v>
      </c>
      <c r="AP27" s="74">
        <v>1.446</v>
      </c>
      <c r="AQ27" s="74">
        <v>1.4390000000000001</v>
      </c>
      <c r="AR27" s="74">
        <v>1.5069999999999999</v>
      </c>
      <c r="AS27" s="74">
        <v>1.4410000000000001</v>
      </c>
      <c r="AT27" s="74">
        <v>1.4470000000000001</v>
      </c>
      <c r="AU27" s="74">
        <v>1.4450000000000001</v>
      </c>
      <c r="AV27" s="74">
        <v>1.425</v>
      </c>
      <c r="AW27" s="36">
        <f t="shared" si="14"/>
        <v>1.4387333333333332</v>
      </c>
      <c r="AX27" s="67">
        <f t="shared" si="13"/>
        <v>-5.8733333333333304E-2</v>
      </c>
      <c r="AY27" s="67">
        <f t="shared" si="0"/>
        <v>-2.3733333333333162E-2</v>
      </c>
      <c r="AZ27" s="67">
        <f t="shared" si="0"/>
        <v>-4.6733333333333293E-2</v>
      </c>
      <c r="BA27" s="67">
        <f t="shared" si="0"/>
        <v>-1.4733333333333265E-2</v>
      </c>
      <c r="BB27" s="67">
        <f t="shared" si="0"/>
        <v>-3.1733333333333169E-2</v>
      </c>
      <c r="BC27" s="67">
        <f t="shared" si="0"/>
        <v>2.9266666666666774E-2</v>
      </c>
      <c r="BD27" s="67">
        <f t="shared" si="0"/>
        <v>3.3266666666666778E-2</v>
      </c>
      <c r="BE27" s="67">
        <f t="shared" si="0"/>
        <v>1.9266666666666765E-2</v>
      </c>
      <c r="BF27" s="67">
        <f t="shared" si="0"/>
        <v>-5.573333333333319E-2</v>
      </c>
      <c r="BG27" s="67">
        <f t="shared" si="0"/>
        <v>-2.3733333333333162E-2</v>
      </c>
      <c r="BH27" s="67">
        <f t="shared" si="0"/>
        <v>-2.073333333333327E-2</v>
      </c>
      <c r="BI27" s="67">
        <f t="shared" si="0"/>
        <v>-1.5733333333333155E-2</v>
      </c>
      <c r="BJ27" s="67">
        <f t="shared" si="0"/>
        <v>6.8266666666666698E-2</v>
      </c>
      <c r="BK27" s="67">
        <f t="shared" si="0"/>
        <v>2.5266666666666771E-2</v>
      </c>
      <c r="BL27" s="67">
        <f t="shared" si="0"/>
        <v>-1.0733333333333261E-2</v>
      </c>
      <c r="BM27" s="67">
        <f t="shared" si="0"/>
        <v>-5.733333333333146E-3</v>
      </c>
      <c r="BN27" s="67">
        <f t="shared" si="0"/>
        <v>-8.7333333333332597E-3</v>
      </c>
      <c r="BO27" s="67">
        <f t="shared" si="1"/>
        <v>-6.7333333333332579E-3</v>
      </c>
      <c r="BP27" s="67">
        <f t="shared" si="1"/>
        <v>7.4266666666666703E-2</v>
      </c>
      <c r="BQ27" s="67">
        <f t="shared" si="1"/>
        <v>1.8266666666666875E-2</v>
      </c>
      <c r="BR27" s="67">
        <f t="shared" si="1"/>
        <v>6.2666666666668647E-3</v>
      </c>
      <c r="BS27" s="67">
        <f t="shared" si="1"/>
        <v>-4.7733333333333183E-2</v>
      </c>
      <c r="BT27" s="67">
        <f t="shared" si="1"/>
        <v>1.8266666666666875E-2</v>
      </c>
      <c r="BU27" s="67">
        <f t="shared" si="1"/>
        <v>7.2666666666667545E-3</v>
      </c>
      <c r="BV27" s="67">
        <f t="shared" si="1"/>
        <v>2.6666666666685934E-4</v>
      </c>
      <c r="BW27" s="67">
        <f t="shared" si="1"/>
        <v>6.8266666666666698E-2</v>
      </c>
      <c r="BX27" s="67">
        <f t="shared" si="1"/>
        <v>2.2666666666668611E-3</v>
      </c>
      <c r="BY27" s="67">
        <f t="shared" si="1"/>
        <v>8.2666666666668664E-3</v>
      </c>
      <c r="BZ27" s="67">
        <f t="shared" si="1"/>
        <v>6.2666666666668647E-3</v>
      </c>
      <c r="CA27" s="67">
        <f t="shared" si="1"/>
        <v>-1.3733333333333153E-2</v>
      </c>
    </row>
    <row r="28" spans="2:79" x14ac:dyDescent="0.25">
      <c r="C28" s="39">
        <v>1</v>
      </c>
      <c r="D28" s="36">
        <v>1</v>
      </c>
      <c r="E28" s="36">
        <v>1</v>
      </c>
      <c r="F28" s="36">
        <v>1</v>
      </c>
      <c r="G28" s="36">
        <v>1</v>
      </c>
      <c r="H28" s="8">
        <f t="shared" si="2"/>
        <v>1</v>
      </c>
      <c r="I28" s="8">
        <f t="shared" si="3"/>
        <v>1</v>
      </c>
      <c r="J28" s="8">
        <f t="shared" si="4"/>
        <v>1</v>
      </c>
      <c r="K28" s="8">
        <f t="shared" si="5"/>
        <v>1</v>
      </c>
      <c r="L28" s="8">
        <f t="shared" si="6"/>
        <v>1</v>
      </c>
      <c r="M28" s="8">
        <f t="shared" si="7"/>
        <v>1</v>
      </c>
      <c r="N28" s="8">
        <f t="shared" si="8"/>
        <v>1</v>
      </c>
      <c r="O28" s="8">
        <f t="shared" si="9"/>
        <v>1</v>
      </c>
      <c r="P28" s="8">
        <f t="shared" si="10"/>
        <v>1</v>
      </c>
      <c r="Q28" s="8">
        <f t="shared" si="11"/>
        <v>1</v>
      </c>
      <c r="R28" s="8">
        <f t="shared" si="12"/>
        <v>1</v>
      </c>
      <c r="S28" s="74">
        <v>1</v>
      </c>
      <c r="T28" s="74">
        <v>1</v>
      </c>
      <c r="U28" s="74">
        <v>1.0069999999999999</v>
      </c>
      <c r="V28" s="74">
        <v>1.0089999999999999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4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1.0069999999999999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1.0069999999999999</v>
      </c>
      <c r="AS28" s="74">
        <v>1</v>
      </c>
      <c r="AT28" s="74">
        <v>1</v>
      </c>
      <c r="AU28" s="74">
        <v>1</v>
      </c>
      <c r="AV28" s="74">
        <v>1</v>
      </c>
      <c r="AW28" s="36">
        <f t="shared" si="14"/>
        <v>1.0010000000000001</v>
      </c>
      <c r="AX28" s="67">
        <f t="shared" si="13"/>
        <v>-1.0000000000001119E-3</v>
      </c>
      <c r="AY28" s="67">
        <f t="shared" si="0"/>
        <v>-1.0000000000001119E-3</v>
      </c>
      <c r="AZ28" s="67">
        <f t="shared" si="0"/>
        <v>5.9999999999997833E-3</v>
      </c>
      <c r="BA28" s="67">
        <f t="shared" si="0"/>
        <v>7.9999999999997851E-3</v>
      </c>
      <c r="BB28" s="67">
        <f t="shared" si="0"/>
        <v>-1.0000000000001119E-3</v>
      </c>
      <c r="BC28" s="67">
        <f t="shared" si="0"/>
        <v>-1.0000000000001119E-3</v>
      </c>
      <c r="BD28" s="67">
        <f t="shared" si="0"/>
        <v>-1.0000000000001119E-3</v>
      </c>
      <c r="BE28" s="67">
        <f t="shared" si="0"/>
        <v>-1.0000000000001119E-3</v>
      </c>
      <c r="BF28" s="67">
        <f t="shared" si="0"/>
        <v>-1.0000000000001119E-3</v>
      </c>
      <c r="BG28" s="67">
        <f t="shared" si="0"/>
        <v>-1.0000000000001119E-3</v>
      </c>
      <c r="BH28" s="67">
        <f t="shared" si="0"/>
        <v>-1.0000000000001119E-3</v>
      </c>
      <c r="BI28" s="67">
        <f t="shared" si="0"/>
        <v>-1.0000000000001119E-3</v>
      </c>
      <c r="BJ28" s="67">
        <f t="shared" si="0"/>
        <v>-1.0000000000001119E-3</v>
      </c>
      <c r="BK28" s="67">
        <f t="shared" si="0"/>
        <v>-1.0000000000001119E-3</v>
      </c>
      <c r="BL28" s="67">
        <f t="shared" si="0"/>
        <v>-1.0000000000001119E-3</v>
      </c>
      <c r="BM28" s="67">
        <f t="shared" si="0"/>
        <v>-1.0000000000001119E-3</v>
      </c>
      <c r="BN28" s="67">
        <f t="shared" ref="BN28" si="15" xml:space="preserve"> AI28 - $AW28</f>
        <v>-1.0000000000001119E-3</v>
      </c>
      <c r="BO28" s="67">
        <f t="shared" si="1"/>
        <v>5.9999999999997833E-3</v>
      </c>
      <c r="BP28" s="67">
        <f t="shared" si="1"/>
        <v>-1.0000000000001119E-3</v>
      </c>
      <c r="BQ28" s="67">
        <f t="shared" si="1"/>
        <v>-1.0000000000001119E-3</v>
      </c>
      <c r="BR28" s="67">
        <f t="shared" si="1"/>
        <v>-1.0000000000001119E-3</v>
      </c>
      <c r="BS28" s="67">
        <f t="shared" si="1"/>
        <v>-1.0000000000001119E-3</v>
      </c>
      <c r="BT28" s="67">
        <f t="shared" si="1"/>
        <v>-1.0000000000001119E-3</v>
      </c>
      <c r="BU28" s="67">
        <f t="shared" si="1"/>
        <v>-1.0000000000001119E-3</v>
      </c>
      <c r="BV28" s="67">
        <f t="shared" si="1"/>
        <v>-1.0000000000001119E-3</v>
      </c>
      <c r="BW28" s="67">
        <f t="shared" si="1"/>
        <v>5.9999999999997833E-3</v>
      </c>
      <c r="BX28" s="67">
        <f t="shared" si="1"/>
        <v>-1.0000000000001119E-3</v>
      </c>
      <c r="BY28" s="67">
        <f t="shared" si="1"/>
        <v>-1.0000000000001119E-3</v>
      </c>
      <c r="BZ28" s="67">
        <f t="shared" si="1"/>
        <v>-1.0000000000001119E-3</v>
      </c>
      <c r="CA28" s="67">
        <f t="shared" si="1"/>
        <v>-1.0000000000001119E-3</v>
      </c>
    </row>
    <row r="29" spans="2:79" x14ac:dyDescent="0.25">
      <c r="B29" s="22" t="s">
        <v>85</v>
      </c>
      <c r="C29" s="21">
        <f xml:space="preserve"> AVERAGE($S41:$AV41)</f>
        <v>14.100333333333332</v>
      </c>
      <c r="D29" s="40">
        <f xml:space="preserve"> AVERAGE($S42:$AV42)</f>
        <v>-5.4255333333333331</v>
      </c>
      <c r="E29" s="40">
        <f xml:space="preserve"> AVERAGE($S43:$AV43)</f>
        <v>5.417133333333334</v>
      </c>
      <c r="F29" s="40">
        <f xml:space="preserve"> AVERAGE($S44:$AV44)</f>
        <v>2.9605947323337507E-17</v>
      </c>
      <c r="G29" s="40">
        <f xml:space="preserve"> AVERAGE($S45:$AV45)</f>
        <v>6.7133333333333226E-2</v>
      </c>
      <c r="H29" s="40">
        <f xml:space="preserve"> AVERAGE($S46:$AV46)</f>
        <v>1.9243333333333335</v>
      </c>
      <c r="I29" s="40">
        <f xml:space="preserve"> AVERAGE($S47:$AV47)</f>
        <v>-3.7007434154171883E-17</v>
      </c>
      <c r="J29" s="40">
        <f xml:space="preserve"> AVERAGE($S48:$AV48)</f>
        <v>6.6066666666666635E-2</v>
      </c>
      <c r="K29" s="40">
        <f xml:space="preserve"> AVERAGE($S49:$AV49)</f>
        <v>7.4014868308343765E-17</v>
      </c>
      <c r="L29" s="40">
        <f xml:space="preserve"> AVERAGE($S50:$AV50)</f>
        <v>-6.6733333333333381E-2</v>
      </c>
      <c r="M29" s="40">
        <f xml:space="preserve"> AVERAGE($S51:$AV51)</f>
        <v>1.4802973661668754E-17</v>
      </c>
      <c r="N29" s="40">
        <f xml:space="preserve"> AVERAGE($S52:$AV52)</f>
        <v>0</v>
      </c>
      <c r="O29" s="40">
        <f xml:space="preserve"> AVERAGE($S53:$AV53)</f>
        <v>-6.6733333333333325E-2</v>
      </c>
      <c r="P29" s="40">
        <f xml:space="preserve"> AVERAGE($S54:$AV54)</f>
        <v>7.4014868308343768E-18</v>
      </c>
      <c r="Q29" s="40">
        <f xml:space="preserve"> AVERAGE($S55:$AV55)</f>
        <v>-4.4408920985006264E-17</v>
      </c>
      <c r="R29" s="40">
        <f xml:space="preserve"> AVERAGE($S56:$AV56)</f>
        <v>0</v>
      </c>
      <c r="AW29" s="35" t="s">
        <v>85</v>
      </c>
      <c r="AX29" s="68">
        <f xml:space="preserve"> SUM(AX13:AX28)</f>
        <v>-0.58033333333333315</v>
      </c>
      <c r="AY29" s="68">
        <f t="shared" ref="AY29:CA29" si="16" xml:space="preserve"> SUM(AY13:AY28)</f>
        <v>-0.44033333333333313</v>
      </c>
      <c r="AZ29" s="68">
        <f t="shared" si="16"/>
        <v>-0.50633333333333341</v>
      </c>
      <c r="BA29" s="68">
        <f t="shared" si="16"/>
        <v>-0.34833333333333394</v>
      </c>
      <c r="BB29" s="68">
        <f t="shared" si="16"/>
        <v>-0.46833333333333271</v>
      </c>
      <c r="BC29" s="68">
        <f t="shared" si="16"/>
        <v>3.7656666666666672</v>
      </c>
      <c r="BD29" s="68">
        <f t="shared" si="16"/>
        <v>-0.21633333333333291</v>
      </c>
      <c r="BE29" s="68">
        <f t="shared" si="16"/>
        <v>-0.22233333333333269</v>
      </c>
      <c r="BF29" s="68">
        <f t="shared" si="16"/>
        <v>-0.55433333333333301</v>
      </c>
      <c r="BG29" s="68">
        <f t="shared" si="16"/>
        <v>-0.42233333333333334</v>
      </c>
      <c r="BH29" s="68">
        <f t="shared" si="16"/>
        <v>3.5676666666666677</v>
      </c>
      <c r="BI29" s="68">
        <f t="shared" si="16"/>
        <v>-0.41233333333333266</v>
      </c>
      <c r="BJ29" s="68">
        <f t="shared" si="16"/>
        <v>-7.0333333333332998E-2</v>
      </c>
      <c r="BK29" s="68">
        <f t="shared" si="16"/>
        <v>-0.24233333333333273</v>
      </c>
      <c r="BL29" s="68">
        <f t="shared" si="16"/>
        <v>-0.38833333333333309</v>
      </c>
      <c r="BM29" s="68">
        <f t="shared" si="16"/>
        <v>-0.32433333333333259</v>
      </c>
      <c r="BN29" s="68">
        <f t="shared" si="16"/>
        <v>-0.37633333333333308</v>
      </c>
      <c r="BO29" s="68">
        <f t="shared" si="16"/>
        <v>-0.34033333333333349</v>
      </c>
      <c r="BP29" s="68">
        <f t="shared" si="16"/>
        <v>-5.033333333333298E-2</v>
      </c>
      <c r="BQ29" s="68">
        <f t="shared" si="16"/>
        <v>-0.27033333333333276</v>
      </c>
      <c r="BR29" s="68">
        <f t="shared" si="16"/>
        <v>-0.3183333333333328</v>
      </c>
      <c r="BS29" s="68">
        <f t="shared" si="16"/>
        <v>-0.54433333333333278</v>
      </c>
      <c r="BT29" s="68">
        <f t="shared" si="16"/>
        <v>-0.27633333333333254</v>
      </c>
      <c r="BU29" s="68">
        <f t="shared" si="16"/>
        <v>1.6776666666666673</v>
      </c>
      <c r="BV29" s="68">
        <f t="shared" si="16"/>
        <v>-0.34833333333333261</v>
      </c>
      <c r="BW29" s="68">
        <f t="shared" si="16"/>
        <v>-3.233333333333363E-2</v>
      </c>
      <c r="BX29" s="68">
        <f t="shared" si="16"/>
        <v>-0.3363333333333326</v>
      </c>
      <c r="BY29" s="68">
        <f t="shared" si="16"/>
        <v>-0.19433333333333311</v>
      </c>
      <c r="BZ29" s="68">
        <f t="shared" si="16"/>
        <v>-0.32633333333333281</v>
      </c>
      <c r="CA29" s="68">
        <f t="shared" si="16"/>
        <v>-0.40033333333333265</v>
      </c>
    </row>
    <row r="30" spans="2:79" x14ac:dyDescent="0.25">
      <c r="B30" s="22" t="s">
        <v>86</v>
      </c>
      <c r="C30" s="51">
        <f xml:space="preserve"> C29 / 30</f>
        <v>0.47001111111111105</v>
      </c>
      <c r="D30" s="40">
        <f xml:space="preserve"> D29 / $C$39</f>
        <v>-0.1808511111111111</v>
      </c>
      <c r="E30" s="40">
        <f t="shared" ref="E30:R30" si="17" xml:space="preserve"> E29 / $C$39</f>
        <v>0.18057111111111113</v>
      </c>
      <c r="F30" s="40">
        <f t="shared" si="17"/>
        <v>9.8686491077791692E-19</v>
      </c>
      <c r="G30" s="40">
        <f t="shared" si="17"/>
        <v>2.2377777777777743E-3</v>
      </c>
      <c r="H30" s="40">
        <f t="shared" si="17"/>
        <v>6.4144444444444448E-2</v>
      </c>
      <c r="I30" s="40">
        <f t="shared" si="17"/>
        <v>-1.233581138472396E-18</v>
      </c>
      <c r="J30" s="40">
        <f t="shared" si="17"/>
        <v>2.2022222222222213E-3</v>
      </c>
      <c r="K30" s="40">
        <f t="shared" si="17"/>
        <v>2.467162276944792E-18</v>
      </c>
      <c r="L30" s="40">
        <f t="shared" si="17"/>
        <v>-2.224444444444446E-3</v>
      </c>
      <c r="M30" s="40">
        <f t="shared" si="17"/>
        <v>4.9343245538895846E-19</v>
      </c>
      <c r="N30" s="40">
        <f t="shared" si="17"/>
        <v>0</v>
      </c>
      <c r="O30" s="40">
        <f t="shared" si="17"/>
        <v>-2.2244444444444443E-3</v>
      </c>
      <c r="P30" s="40">
        <f t="shared" si="17"/>
        <v>2.4671622769447923E-19</v>
      </c>
      <c r="Q30" s="40">
        <f t="shared" si="17"/>
        <v>-1.4802973661668755E-18</v>
      </c>
      <c r="R30" s="40">
        <f t="shared" si="17"/>
        <v>0</v>
      </c>
      <c r="AW30" s="35" t="s">
        <v>35</v>
      </c>
      <c r="AX30" s="68">
        <f xml:space="preserve"> AVERAGE(AX13:AX28)</f>
        <v>-3.6270833333333322E-2</v>
      </c>
      <c r="AY30" s="68">
        <f t="shared" ref="AY30:CA30" si="18" xml:space="preserve"> AVERAGE(AY13:AY28)</f>
        <v>-2.7520833333333321E-2</v>
      </c>
      <c r="AZ30" s="68">
        <f t="shared" si="18"/>
        <v>-3.1645833333333338E-2</v>
      </c>
      <c r="BA30" s="68">
        <f t="shared" si="18"/>
        <v>-2.1770833333333371E-2</v>
      </c>
      <c r="BB30" s="68">
        <f t="shared" si="18"/>
        <v>-2.9270833333333295E-2</v>
      </c>
      <c r="BC30" s="68">
        <f t="shared" si="18"/>
        <v>0.2353541666666667</v>
      </c>
      <c r="BD30" s="68">
        <f t="shared" si="18"/>
        <v>-1.3520833333333307E-2</v>
      </c>
      <c r="BE30" s="68">
        <f t="shared" si="18"/>
        <v>-1.3895833333333293E-2</v>
      </c>
      <c r="BF30" s="68">
        <f t="shared" si="18"/>
        <v>-3.4645833333333313E-2</v>
      </c>
      <c r="BG30" s="68">
        <f t="shared" si="18"/>
        <v>-2.6395833333333334E-2</v>
      </c>
      <c r="BH30" s="68">
        <f t="shared" si="18"/>
        <v>0.22297916666666673</v>
      </c>
      <c r="BI30" s="68">
        <f t="shared" si="18"/>
        <v>-2.5770833333333291E-2</v>
      </c>
      <c r="BJ30" s="68">
        <f t="shared" si="18"/>
        <v>-4.3958333333333124E-3</v>
      </c>
      <c r="BK30" s="68">
        <f t="shared" si="18"/>
        <v>-1.5145833333333296E-2</v>
      </c>
      <c r="BL30" s="68">
        <f t="shared" si="18"/>
        <v>-2.4270833333333318E-2</v>
      </c>
      <c r="BM30" s="68">
        <f t="shared" si="18"/>
        <v>-2.0270833333333287E-2</v>
      </c>
      <c r="BN30" s="68">
        <f t="shared" si="18"/>
        <v>-2.3520833333333317E-2</v>
      </c>
      <c r="BO30" s="68">
        <f t="shared" si="18"/>
        <v>-2.1270833333333343E-2</v>
      </c>
      <c r="BP30" s="68">
        <f t="shared" si="18"/>
        <v>-3.1458333333333113E-3</v>
      </c>
      <c r="BQ30" s="68">
        <f t="shared" si="18"/>
        <v>-1.6895833333333297E-2</v>
      </c>
      <c r="BR30" s="68">
        <f t="shared" si="18"/>
        <v>-1.98958333333333E-2</v>
      </c>
      <c r="BS30" s="68">
        <f t="shared" si="18"/>
        <v>-3.4020833333333299E-2</v>
      </c>
      <c r="BT30" s="68">
        <f t="shared" si="18"/>
        <v>-1.7270833333333284E-2</v>
      </c>
      <c r="BU30" s="68">
        <f t="shared" si="18"/>
        <v>0.10485416666666671</v>
      </c>
      <c r="BV30" s="68">
        <f t="shared" si="18"/>
        <v>-2.1770833333333288E-2</v>
      </c>
      <c r="BW30" s="68">
        <f t="shared" si="18"/>
        <v>-2.0208333333333519E-3</v>
      </c>
      <c r="BX30" s="68">
        <f t="shared" si="18"/>
        <v>-2.1020833333333287E-2</v>
      </c>
      <c r="BY30" s="68">
        <f t="shared" si="18"/>
        <v>-1.2145833333333319E-2</v>
      </c>
      <c r="BZ30" s="68">
        <f t="shared" si="18"/>
        <v>-2.0395833333333301E-2</v>
      </c>
      <c r="CA30" s="68">
        <f t="shared" si="18"/>
        <v>-2.5020833333333291E-2</v>
      </c>
    </row>
    <row r="31" spans="2:79" x14ac:dyDescent="0.25">
      <c r="B31" s="22" t="s">
        <v>91</v>
      </c>
      <c r="D31" s="40">
        <f>$C$40 * (D30^2)</f>
        <v>15.699419707259256</v>
      </c>
      <c r="E31" s="40">
        <f>$C$40 * (E30^2)</f>
        <v>15.650844560592596</v>
      </c>
      <c r="F31" s="40">
        <f t="shared" ref="F31:R31" si="19">$C$40 * (F30^2)</f>
        <v>4.6747312901985884E-34</v>
      </c>
      <c r="G31" s="40">
        <f t="shared" si="19"/>
        <v>2.4036717037036965E-3</v>
      </c>
      <c r="H31" s="40">
        <f t="shared" si="19"/>
        <v>1.9749646814814816</v>
      </c>
      <c r="I31" s="40">
        <f t="shared" si="19"/>
        <v>7.3042676409352931E-34</v>
      </c>
      <c r="J31" s="40">
        <f t="shared" si="19"/>
        <v>2.3278957037037016E-3</v>
      </c>
      <c r="K31" s="40">
        <f t="shared" si="19"/>
        <v>2.9217070563741172E-33</v>
      </c>
      <c r="L31" s="40">
        <f t="shared" si="19"/>
        <v>2.3751134814814848E-3</v>
      </c>
      <c r="M31" s="40">
        <f t="shared" si="19"/>
        <v>1.1686828225496471E-34</v>
      </c>
      <c r="N31" s="40">
        <f t="shared" si="19"/>
        <v>0</v>
      </c>
      <c r="O31" s="40">
        <f t="shared" si="19"/>
        <v>2.3751134814814809E-3</v>
      </c>
      <c r="P31" s="40">
        <f t="shared" si="19"/>
        <v>2.9217070563741178E-35</v>
      </c>
      <c r="Q31" s="40">
        <f t="shared" si="19"/>
        <v>1.0518145402946825E-33</v>
      </c>
      <c r="R31" s="40">
        <f t="shared" si="19"/>
        <v>0</v>
      </c>
      <c r="S31" s="22" t="s">
        <v>103</v>
      </c>
      <c r="AW31" s="35" t="s">
        <v>88</v>
      </c>
      <c r="AX31" s="68">
        <f xml:space="preserve">  SUMSQ(AX13:AX28)</f>
        <v>4.267725555555555E-2</v>
      </c>
      <c r="AY31" s="68">
        <f t="shared" ref="AY31:CA31" si="20" xml:space="preserve">  SUMSQ(AY13:AY28)</f>
        <v>3.1240988888888876E-2</v>
      </c>
      <c r="AZ31" s="68">
        <f t="shared" si="20"/>
        <v>3.7341922222222212E-2</v>
      </c>
      <c r="BA31" s="68">
        <f t="shared" si="20"/>
        <v>2.9913922222222215E-2</v>
      </c>
      <c r="BB31" s="68">
        <f t="shared" si="20"/>
        <v>3.2676455555555525E-2</v>
      </c>
      <c r="BC31" s="68">
        <f t="shared" si="20"/>
        <v>3.3653504555555558</v>
      </c>
      <c r="BD31" s="68">
        <f t="shared" si="20"/>
        <v>3.3095388888888917E-2</v>
      </c>
      <c r="BE31" s="68">
        <f t="shared" si="20"/>
        <v>3.0654988888888915E-2</v>
      </c>
      <c r="BF31" s="68">
        <f t="shared" si="20"/>
        <v>3.9846455555555521E-2</v>
      </c>
      <c r="BG31" s="68">
        <f t="shared" si="20"/>
        <v>3.0714988888888874E-2</v>
      </c>
      <c r="BH31" s="68">
        <f t="shared" si="20"/>
        <v>3.3641247222222228</v>
      </c>
      <c r="BI31" s="68">
        <f t="shared" si="20"/>
        <v>3.0024722222222206E-2</v>
      </c>
      <c r="BJ31" s="68">
        <f t="shared" si="20"/>
        <v>4.7863522222222274E-2</v>
      </c>
      <c r="BK31" s="68">
        <f t="shared" si="20"/>
        <v>3.1580855555555593E-2</v>
      </c>
      <c r="BL31" s="68">
        <f t="shared" si="20"/>
        <v>2.936525555555556E-2</v>
      </c>
      <c r="BM31" s="68">
        <f t="shared" si="20"/>
        <v>2.9236455555555558E-2</v>
      </c>
      <c r="BN31" s="68">
        <f t="shared" si="20"/>
        <v>2.9149788888888889E-2</v>
      </c>
      <c r="BO31" s="68">
        <f t="shared" si="20"/>
        <v>2.9282722222222217E-2</v>
      </c>
      <c r="BP31" s="68">
        <f t="shared" si="20"/>
        <v>5.0716322222222276E-2</v>
      </c>
      <c r="BQ31" s="68">
        <f t="shared" si="20"/>
        <v>3.0330188888888915E-2</v>
      </c>
      <c r="BR31" s="68">
        <f t="shared" si="20"/>
        <v>2.9098188888888904E-2</v>
      </c>
      <c r="BS31" s="68">
        <f t="shared" si="20"/>
        <v>3.8792188888888843E-2</v>
      </c>
      <c r="BT31" s="68">
        <f t="shared" si="20"/>
        <v>3.0115388888888921E-2</v>
      </c>
      <c r="BU31" s="68">
        <f t="shared" si="20"/>
        <v>1.6290544555555557</v>
      </c>
      <c r="BV31" s="68">
        <f t="shared" si="20"/>
        <v>2.8915388888888893E-2</v>
      </c>
      <c r="BW31" s="68">
        <f t="shared" si="20"/>
        <v>4.7504588888888921E-2</v>
      </c>
      <c r="BX31" s="68">
        <f t="shared" si="20"/>
        <v>2.8931922222222232E-2</v>
      </c>
      <c r="BY31" s="68">
        <f t="shared" si="20"/>
        <v>3.2263788888888888E-2</v>
      </c>
      <c r="BZ31" s="68">
        <f t="shared" si="20"/>
        <v>2.9011788888888904E-2</v>
      </c>
      <c r="CA31" s="68">
        <f t="shared" si="20"/>
        <v>2.9657255555555539E-2</v>
      </c>
    </row>
    <row r="32" spans="2:79" x14ac:dyDescent="0.25">
      <c r="B32" s="22" t="s">
        <v>87</v>
      </c>
      <c r="D32" s="49">
        <f xml:space="preserve"> D31 / $C$33</f>
        <v>0.36850292544327862</v>
      </c>
      <c r="E32" s="49">
        <f t="shared" ref="E32:R32" si="21" xml:space="preserve"> E31 / $C$33</f>
        <v>0.36736275058431717</v>
      </c>
      <c r="F32" s="49">
        <f t="shared" si="21"/>
        <v>1.0972712292689867E-35</v>
      </c>
      <c r="G32" s="49">
        <f t="shared" si="21"/>
        <v>5.641992322878501E-5</v>
      </c>
      <c r="H32" s="50">
        <f t="shared" si="21"/>
        <v>4.635714417116707E-2</v>
      </c>
      <c r="I32" s="50">
        <f t="shared" si="21"/>
        <v>1.7144862957327913E-35</v>
      </c>
      <c r="J32" s="50">
        <f t="shared" si="21"/>
        <v>5.4641279291679723E-5</v>
      </c>
      <c r="K32" s="50">
        <f t="shared" si="21"/>
        <v>6.8579451829311653E-35</v>
      </c>
      <c r="L32" s="50">
        <f t="shared" si="21"/>
        <v>5.5749593456692979E-5</v>
      </c>
      <c r="M32" s="50">
        <f t="shared" si="21"/>
        <v>2.7431780731724667E-36</v>
      </c>
      <c r="N32" s="50">
        <f t="shared" si="21"/>
        <v>0</v>
      </c>
      <c r="O32" s="50">
        <f t="shared" si="21"/>
        <v>5.5749593456692891E-5</v>
      </c>
      <c r="P32" s="50">
        <f t="shared" si="21"/>
        <v>6.8579451829311668E-37</v>
      </c>
      <c r="Q32" s="50">
        <f t="shared" si="21"/>
        <v>2.4688602658552207E-35</v>
      </c>
      <c r="R32" s="50">
        <f t="shared" si="21"/>
        <v>0</v>
      </c>
      <c r="S32" s="49">
        <f xml:space="preserve"> AX34</f>
        <v>0.21755461941180324</v>
      </c>
      <c r="AW32" s="37"/>
    </row>
    <row r="33" spans="2:50" x14ac:dyDescent="0.25">
      <c r="B33" s="22" t="s">
        <v>90</v>
      </c>
      <c r="C33" s="40">
        <f xml:space="preserve"> SUM(D31:R31) + $AX$33</f>
        <v>42.603243077037042</v>
      </c>
      <c r="AW33" s="38" t="s">
        <v>92</v>
      </c>
      <c r="AX33" s="21">
        <f xml:space="preserve"> SUM(AX31:CA31)</f>
        <v>9.2685323333333347</v>
      </c>
    </row>
    <row r="34" spans="2:50" x14ac:dyDescent="0.25">
      <c r="AW34" s="38" t="s">
        <v>87</v>
      </c>
      <c r="AX34" s="31">
        <f xml:space="preserve"> $AX$33 /$C$33</f>
        <v>0.21755461941180324</v>
      </c>
    </row>
    <row r="36" spans="2:50" x14ac:dyDescent="0.25">
      <c r="B36" s="22" t="s">
        <v>93</v>
      </c>
      <c r="C36" s="41">
        <f xml:space="preserve"> SUM(D32:R32) + AX34</f>
        <v>0.99999999999999989</v>
      </c>
    </row>
    <row r="38" spans="2:50" x14ac:dyDescent="0.25">
      <c r="B38" s="22" t="s">
        <v>106</v>
      </c>
      <c r="C38" s="48">
        <f xml:space="preserve"> 2^(COUNT(D13:G13))</f>
        <v>16</v>
      </c>
    </row>
    <row r="39" spans="2:50" x14ac:dyDescent="0.25">
      <c r="B39" s="22" t="s">
        <v>107</v>
      </c>
      <c r="C39" s="48">
        <f xml:space="preserve"> COUNT(S28:AV28)</f>
        <v>30</v>
      </c>
    </row>
    <row r="40" spans="2:50" ht="21" x14ac:dyDescent="0.35">
      <c r="B40" s="22" t="s">
        <v>105</v>
      </c>
      <c r="C40" s="48">
        <f xml:space="preserve"> C38*C39</f>
        <v>480</v>
      </c>
      <c r="S40" s="42" t="s">
        <v>102</v>
      </c>
      <c r="AW40" s="44" t="s">
        <v>104</v>
      </c>
    </row>
    <row r="41" spans="2:50" x14ac:dyDescent="0.25">
      <c r="S41" s="30">
        <f xml:space="preserve"> SUMPRODUCT($C$13:$C$28,S13:S28)</f>
        <v>13.52</v>
      </c>
      <c r="T41" s="30">
        <f t="shared" ref="T41:AV41" si="22" xml:space="preserve"> SUMPRODUCT($C$13:$C$28,T13:T28)</f>
        <v>13.66</v>
      </c>
      <c r="U41" s="30">
        <f xml:space="preserve"> SUMPRODUCT($C$13:$C$28,U13:U28)</f>
        <v>13.593999999999998</v>
      </c>
      <c r="V41" s="30">
        <f t="shared" si="22"/>
        <v>13.751999999999999</v>
      </c>
      <c r="W41" s="30">
        <f t="shared" si="22"/>
        <v>13.632</v>
      </c>
      <c r="X41" s="30">
        <f t="shared" si="22"/>
        <v>17.866</v>
      </c>
      <c r="Y41" s="30">
        <f t="shared" si="22"/>
        <v>13.883999999999999</v>
      </c>
      <c r="Z41" s="30">
        <f t="shared" si="22"/>
        <v>13.878</v>
      </c>
      <c r="AA41" s="30">
        <f t="shared" si="22"/>
        <v>13.545999999999999</v>
      </c>
      <c r="AB41" s="30">
        <f t="shared" si="22"/>
        <v>13.678000000000001</v>
      </c>
      <c r="AC41" s="30">
        <f t="shared" si="22"/>
        <v>17.667999999999999</v>
      </c>
      <c r="AD41" s="30">
        <f t="shared" si="22"/>
        <v>13.688000000000001</v>
      </c>
      <c r="AE41" s="30">
        <f t="shared" si="22"/>
        <v>14.03</v>
      </c>
      <c r="AF41" s="30">
        <f t="shared" si="22"/>
        <v>13.858000000000001</v>
      </c>
      <c r="AG41" s="30">
        <f t="shared" si="22"/>
        <v>13.712</v>
      </c>
      <c r="AH41" s="30">
        <f t="shared" si="22"/>
        <v>13.776</v>
      </c>
      <c r="AI41" s="30">
        <f t="shared" si="22"/>
        <v>13.724</v>
      </c>
      <c r="AJ41" s="30">
        <f t="shared" si="22"/>
        <v>13.76</v>
      </c>
      <c r="AK41" s="30">
        <f t="shared" si="22"/>
        <v>14.05</v>
      </c>
      <c r="AL41" s="30">
        <f t="shared" si="22"/>
        <v>13.830000000000002</v>
      </c>
      <c r="AM41" s="30">
        <f t="shared" si="22"/>
        <v>13.782</v>
      </c>
      <c r="AN41" s="30">
        <f t="shared" si="22"/>
        <v>13.556000000000001</v>
      </c>
      <c r="AO41" s="30">
        <f t="shared" si="22"/>
        <v>13.824000000000002</v>
      </c>
      <c r="AP41" s="30">
        <f t="shared" si="22"/>
        <v>15.777999999999999</v>
      </c>
      <c r="AQ41" s="30">
        <f t="shared" si="22"/>
        <v>13.752000000000001</v>
      </c>
      <c r="AR41" s="30">
        <f t="shared" si="22"/>
        <v>14.067999999999998</v>
      </c>
      <c r="AS41" s="30">
        <f t="shared" si="22"/>
        <v>13.764000000000001</v>
      </c>
      <c r="AT41" s="30">
        <f t="shared" si="22"/>
        <v>13.905999999999999</v>
      </c>
      <c r="AU41" s="30">
        <f t="shared" si="22"/>
        <v>13.774000000000001</v>
      </c>
      <c r="AV41" s="43">
        <f t="shared" si="22"/>
        <v>13.700000000000001</v>
      </c>
      <c r="AW41" s="45">
        <f xml:space="preserve"> AVERAGE($S41:$AV41)</f>
        <v>14.100333333333332</v>
      </c>
    </row>
    <row r="42" spans="2:50" x14ac:dyDescent="0.25">
      <c r="S42" s="30">
        <f xml:space="preserve"> SUMPRODUCT($D$13:$D$28,S13:S28)</f>
        <v>-5.52</v>
      </c>
      <c r="T42" s="30">
        <f t="shared" ref="T42:AV42" si="23" xml:space="preserve"> SUMPRODUCT($D$13:$D$28,T13:T28)</f>
        <v>-5.66</v>
      </c>
      <c r="U42" s="30">
        <f t="shared" si="23"/>
        <v>-5.5500000000000007</v>
      </c>
      <c r="V42" s="30">
        <f t="shared" si="23"/>
        <v>-5.68</v>
      </c>
      <c r="W42" s="30">
        <f t="shared" si="23"/>
        <v>-5.6319999999999997</v>
      </c>
      <c r="X42" s="30">
        <f t="shared" si="23"/>
        <v>-1.8660000000000001</v>
      </c>
      <c r="Y42" s="30">
        <f t="shared" si="23"/>
        <v>-5.8839999999999986</v>
      </c>
      <c r="Z42" s="30">
        <f t="shared" si="23"/>
        <v>-5.878000000000001</v>
      </c>
      <c r="AA42" s="30">
        <f t="shared" si="23"/>
        <v>-5.5459999999999994</v>
      </c>
      <c r="AB42" s="30">
        <f t="shared" si="23"/>
        <v>-5.6779999999999999</v>
      </c>
      <c r="AC42" s="30">
        <f t="shared" si="23"/>
        <v>-1.6680000000000001</v>
      </c>
      <c r="AD42" s="30">
        <f t="shared" si="23"/>
        <v>-5.6880000000000006</v>
      </c>
      <c r="AE42" s="30">
        <f t="shared" si="23"/>
        <v>-6.0299999999999994</v>
      </c>
      <c r="AF42" s="30">
        <f t="shared" si="23"/>
        <v>-5.8580000000000005</v>
      </c>
      <c r="AG42" s="30">
        <f t="shared" si="23"/>
        <v>-5.7119999999999997</v>
      </c>
      <c r="AH42" s="30">
        <f t="shared" si="23"/>
        <v>-5.7759999999999998</v>
      </c>
      <c r="AI42" s="30">
        <f t="shared" si="23"/>
        <v>-5.7239999999999993</v>
      </c>
      <c r="AJ42" s="30">
        <f t="shared" si="23"/>
        <v>-5.6960000000000015</v>
      </c>
      <c r="AK42" s="30">
        <f t="shared" si="23"/>
        <v>-6.05</v>
      </c>
      <c r="AL42" s="30">
        <f t="shared" si="23"/>
        <v>-5.83</v>
      </c>
      <c r="AM42" s="30">
        <f t="shared" si="23"/>
        <v>-5.782</v>
      </c>
      <c r="AN42" s="30">
        <f t="shared" si="23"/>
        <v>-5.556</v>
      </c>
      <c r="AO42" s="30">
        <f t="shared" si="23"/>
        <v>-5.8239999999999998</v>
      </c>
      <c r="AP42" s="30">
        <f t="shared" si="23"/>
        <v>-3.7779999999999996</v>
      </c>
      <c r="AQ42" s="30">
        <f t="shared" si="23"/>
        <v>-5.7520000000000007</v>
      </c>
      <c r="AR42" s="30">
        <f t="shared" si="23"/>
        <v>-6.0039999999999996</v>
      </c>
      <c r="AS42" s="30">
        <f t="shared" si="23"/>
        <v>-5.7639999999999993</v>
      </c>
      <c r="AT42" s="30">
        <f t="shared" si="23"/>
        <v>-5.9059999999999988</v>
      </c>
      <c r="AU42" s="30">
        <f t="shared" si="23"/>
        <v>-5.7740000000000009</v>
      </c>
      <c r="AV42" s="43">
        <f t="shared" si="23"/>
        <v>-5.6999999999999993</v>
      </c>
      <c r="AW42" s="45">
        <f t="shared" ref="AW42:AW56" si="24" xml:space="preserve"> AVERAGE($S42:$AV42)</f>
        <v>-5.4255333333333331</v>
      </c>
    </row>
    <row r="43" spans="2:50" x14ac:dyDescent="0.25">
      <c r="S43" s="30">
        <f xml:space="preserve"> SUMPRODUCT($E$13:$E$28,S$13:S$28)</f>
        <v>5.52</v>
      </c>
      <c r="T43" s="30">
        <f t="shared" ref="T43:AV43" si="25" xml:space="preserve"> SUMPRODUCT($E$13:$E$28,T$13:T$28)</f>
        <v>5.6559999999999997</v>
      </c>
      <c r="U43" s="30">
        <f t="shared" si="25"/>
        <v>5.5939999999999994</v>
      </c>
      <c r="V43" s="30">
        <f t="shared" si="25"/>
        <v>5.7200000000000006</v>
      </c>
      <c r="W43" s="30">
        <f t="shared" si="25"/>
        <v>5.6319999999999997</v>
      </c>
      <c r="X43" s="30">
        <f t="shared" si="25"/>
        <v>1.8660000000000001</v>
      </c>
      <c r="Y43" s="30">
        <f t="shared" si="25"/>
        <v>5.8840000000000003</v>
      </c>
      <c r="Z43" s="30">
        <f t="shared" si="25"/>
        <v>5.774</v>
      </c>
      <c r="AA43" s="30">
        <f t="shared" si="25"/>
        <v>5.5460000000000003</v>
      </c>
      <c r="AB43" s="30">
        <f t="shared" si="25"/>
        <v>5.6619999999999999</v>
      </c>
      <c r="AC43" s="30">
        <f t="shared" si="25"/>
        <v>1.6679999999999997</v>
      </c>
      <c r="AD43" s="30">
        <f t="shared" si="25"/>
        <v>5.6880000000000006</v>
      </c>
      <c r="AE43" s="30">
        <f t="shared" si="25"/>
        <v>6.0299999999999994</v>
      </c>
      <c r="AF43" s="30">
        <f t="shared" si="25"/>
        <v>5.8580000000000005</v>
      </c>
      <c r="AG43" s="30">
        <f t="shared" si="25"/>
        <v>5.7119999999999997</v>
      </c>
      <c r="AH43" s="30">
        <f t="shared" si="25"/>
        <v>5.6959999999999997</v>
      </c>
      <c r="AI43" s="30">
        <f t="shared" si="25"/>
        <v>5.7239999999999993</v>
      </c>
      <c r="AJ43" s="30">
        <f t="shared" si="25"/>
        <v>5.76</v>
      </c>
      <c r="AK43" s="30">
        <f t="shared" si="25"/>
        <v>6.05</v>
      </c>
      <c r="AL43" s="30">
        <f t="shared" si="25"/>
        <v>5.83</v>
      </c>
      <c r="AM43" s="30">
        <f t="shared" si="25"/>
        <v>5.782</v>
      </c>
      <c r="AN43" s="30">
        <f t="shared" si="25"/>
        <v>5.556</v>
      </c>
      <c r="AO43" s="30">
        <f t="shared" si="25"/>
        <v>5.8239999999999998</v>
      </c>
      <c r="AP43" s="30">
        <f t="shared" si="25"/>
        <v>3.7779999999999996</v>
      </c>
      <c r="AQ43" s="30">
        <f t="shared" si="25"/>
        <v>5.7520000000000007</v>
      </c>
      <c r="AR43" s="30">
        <f t="shared" si="25"/>
        <v>6.0479999999999992</v>
      </c>
      <c r="AS43" s="30">
        <f t="shared" si="25"/>
        <v>5.7640000000000002</v>
      </c>
      <c r="AT43" s="30">
        <f t="shared" si="25"/>
        <v>5.6660000000000004</v>
      </c>
      <c r="AU43" s="30">
        <f t="shared" si="25"/>
        <v>5.774</v>
      </c>
      <c r="AV43" s="43">
        <f t="shared" si="25"/>
        <v>5.7</v>
      </c>
      <c r="AW43" s="45">
        <f t="shared" si="24"/>
        <v>5.417133333333334</v>
      </c>
    </row>
    <row r="44" spans="2:50" x14ac:dyDescent="0.25">
      <c r="S44" s="30">
        <f xml:space="preserve"> SUMPRODUCT($F$13:$F$28,S$13:S$28)</f>
        <v>0</v>
      </c>
      <c r="T44" s="30">
        <f t="shared" ref="T44:AV44" si="26" xml:space="preserve"> SUMPRODUCT($F$13:$F$28,T$13:T$28)</f>
        <v>0</v>
      </c>
      <c r="U44" s="30">
        <f t="shared" si="26"/>
        <v>-2.2204460492503131E-16</v>
      </c>
      <c r="V44" s="30">
        <f t="shared" si="26"/>
        <v>4.4408920985006262E-16</v>
      </c>
      <c r="W44" s="30">
        <f t="shared" si="26"/>
        <v>0</v>
      </c>
      <c r="X44" s="30">
        <f t="shared" si="26"/>
        <v>0</v>
      </c>
      <c r="Y44" s="30">
        <f t="shared" si="26"/>
        <v>4.4408920985006262E-16</v>
      </c>
      <c r="Z44" s="30">
        <f t="shared" si="26"/>
        <v>-2.2204460492503131E-16</v>
      </c>
      <c r="AA44" s="30">
        <f t="shared" si="26"/>
        <v>0</v>
      </c>
      <c r="AB44" s="30">
        <f t="shared" si="26"/>
        <v>0</v>
      </c>
      <c r="AC44" s="30">
        <f t="shared" si="26"/>
        <v>-2.2204460492503131E-16</v>
      </c>
      <c r="AD44" s="30">
        <f t="shared" si="26"/>
        <v>0</v>
      </c>
      <c r="AE44" s="30">
        <f t="shared" si="26"/>
        <v>2.2204460492503131E-16</v>
      </c>
      <c r="AF44" s="30">
        <f t="shared" si="26"/>
        <v>4.4408920985006262E-16</v>
      </c>
      <c r="AG44" s="30">
        <f t="shared" si="26"/>
        <v>0</v>
      </c>
      <c r="AH44" s="30">
        <f t="shared" si="26"/>
        <v>-6.6613381477509392E-16</v>
      </c>
      <c r="AI44" s="30">
        <f t="shared" si="26"/>
        <v>2.2204460492503131E-16</v>
      </c>
      <c r="AJ44" s="30">
        <f t="shared" si="26"/>
        <v>-2.2204460492503131E-16</v>
      </c>
      <c r="AK44" s="30">
        <f t="shared" si="26"/>
        <v>0</v>
      </c>
      <c r="AL44" s="30">
        <f t="shared" si="26"/>
        <v>-2.2204460492503131E-16</v>
      </c>
      <c r="AM44" s="30">
        <f t="shared" si="26"/>
        <v>2.2204460492503131E-16</v>
      </c>
      <c r="AN44" s="30">
        <f t="shared" si="26"/>
        <v>0</v>
      </c>
      <c r="AO44" s="30">
        <f t="shared" si="26"/>
        <v>2.2204460492503131E-16</v>
      </c>
      <c r="AP44" s="30">
        <f t="shared" si="26"/>
        <v>2.2204460492503131E-16</v>
      </c>
      <c r="AQ44" s="30">
        <f t="shared" si="26"/>
        <v>0</v>
      </c>
      <c r="AR44" s="30">
        <f t="shared" si="26"/>
        <v>0</v>
      </c>
      <c r="AS44" s="30">
        <f t="shared" si="26"/>
        <v>2.2204460492503131E-16</v>
      </c>
      <c r="AT44" s="30">
        <f t="shared" si="26"/>
        <v>0</v>
      </c>
      <c r="AU44" s="30">
        <f t="shared" si="26"/>
        <v>-2.2204460492503131E-16</v>
      </c>
      <c r="AV44" s="43">
        <f t="shared" si="26"/>
        <v>2.2204460492503131E-16</v>
      </c>
      <c r="AW44" s="45">
        <f t="shared" si="24"/>
        <v>2.9605947323337507E-17</v>
      </c>
    </row>
    <row r="45" spans="2:50" x14ac:dyDescent="0.25">
      <c r="S45" s="30">
        <f xml:space="preserve"> SUMPRODUCT($G$13:$G$28,S$13:S$28)</f>
        <v>0</v>
      </c>
      <c r="T45" s="30">
        <f t="shared" ref="T45:AV45" si="27" xml:space="preserve"> SUMPRODUCT($G$13:$G$28,T$13:T$28)</f>
        <v>0</v>
      </c>
      <c r="U45" s="30">
        <f t="shared" si="27"/>
        <v>1.9999999999995577E-3</v>
      </c>
      <c r="V45" s="30">
        <f t="shared" si="27"/>
        <v>4.4408920985006262E-16</v>
      </c>
      <c r="W45" s="30">
        <f t="shared" si="27"/>
        <v>-3.9999999999995595E-3</v>
      </c>
      <c r="X45" s="30">
        <f t="shared" si="27"/>
        <v>6.0000000000002274E-3</v>
      </c>
      <c r="Y45" s="30">
        <f t="shared" si="27"/>
        <v>4.0000000000000036E-3</v>
      </c>
      <c r="Z45" s="30">
        <f t="shared" si="27"/>
        <v>1.0000000000000453E-2</v>
      </c>
      <c r="AA45" s="30">
        <f t="shared" si="27"/>
        <v>-1.3999999999999346E-2</v>
      </c>
      <c r="AB45" s="30">
        <f t="shared" si="27"/>
        <v>-5.9999999999993392E-3</v>
      </c>
      <c r="AC45" s="30">
        <f t="shared" si="27"/>
        <v>3.9999999999993374E-3</v>
      </c>
      <c r="AD45" s="30">
        <f t="shared" si="27"/>
        <v>3.9999999999995595E-3</v>
      </c>
      <c r="AE45" s="30">
        <f t="shared" si="27"/>
        <v>-2.0000000000004459E-3</v>
      </c>
      <c r="AF45" s="30">
        <f t="shared" si="27"/>
        <v>-1.9999999999993356E-3</v>
      </c>
      <c r="AG45" s="30">
        <f t="shared" si="27"/>
        <v>0</v>
      </c>
      <c r="AH45" s="30">
        <f t="shared" si="27"/>
        <v>-4.0000000000011138E-3</v>
      </c>
      <c r="AI45" s="30">
        <f t="shared" si="27"/>
        <v>-4.0000000000011138E-3</v>
      </c>
      <c r="AJ45" s="30">
        <f t="shared" si="27"/>
        <v>-3.9999999999997815E-3</v>
      </c>
      <c r="AK45" s="30">
        <f t="shared" si="27"/>
        <v>1.9999999999988916E-3</v>
      </c>
      <c r="AL45" s="30">
        <f t="shared" si="27"/>
        <v>-2.0000000000004459E-3</v>
      </c>
      <c r="AM45" s="30">
        <f t="shared" si="27"/>
        <v>-1.9999999999991136E-3</v>
      </c>
      <c r="AN45" s="30">
        <f t="shared" si="27"/>
        <v>7.9999999999991189E-3</v>
      </c>
      <c r="AO45" s="30">
        <f t="shared" si="27"/>
        <v>3.9999999999997815E-3</v>
      </c>
      <c r="AP45" s="30">
        <f t="shared" si="27"/>
        <v>2.0060000000000002</v>
      </c>
      <c r="AQ45" s="30">
        <f t="shared" si="27"/>
        <v>3.9999999999995595E-3</v>
      </c>
      <c r="AR45" s="30">
        <f t="shared" si="27"/>
        <v>-8.0000000000017835E-3</v>
      </c>
      <c r="AS45" s="30">
        <f t="shared" si="27"/>
        <v>2.2204460492503131E-16</v>
      </c>
      <c r="AT45" s="30">
        <f t="shared" si="27"/>
        <v>6.0000000000002274E-3</v>
      </c>
      <c r="AU45" s="30">
        <f t="shared" si="27"/>
        <v>6.0000000000000053E-3</v>
      </c>
      <c r="AV45" s="43">
        <f t="shared" si="27"/>
        <v>2.2204460492503131E-16</v>
      </c>
      <c r="AW45" s="45">
        <f t="shared" si="24"/>
        <v>6.7133333333333226E-2</v>
      </c>
    </row>
    <row r="46" spans="2:50" x14ac:dyDescent="0.25">
      <c r="S46" s="30">
        <f xml:space="preserve"> SUMPRODUCT($H$13:$H$28,S$13:S$28)</f>
        <v>2.4800000000000004</v>
      </c>
      <c r="T46" s="30">
        <f t="shared" ref="T46:AV46" si="28" xml:space="preserve"> SUMPRODUCT($H$13:$H$28,T$13:T$28)</f>
        <v>2.3439999999999999</v>
      </c>
      <c r="U46" s="30">
        <f t="shared" si="28"/>
        <v>2.4500000000000002</v>
      </c>
      <c r="V46" s="30">
        <f t="shared" si="28"/>
        <v>2.3519999999999994</v>
      </c>
      <c r="W46" s="30">
        <f t="shared" si="28"/>
        <v>2.3679999999999999</v>
      </c>
      <c r="X46" s="30">
        <f t="shared" si="28"/>
        <v>-1.8660000000000001</v>
      </c>
      <c r="Y46" s="30">
        <f t="shared" si="28"/>
        <v>2.1160000000000001</v>
      </c>
      <c r="Z46" s="30">
        <f t="shared" si="28"/>
        <v>2.226</v>
      </c>
      <c r="AA46" s="30">
        <f t="shared" si="28"/>
        <v>2.4540000000000002</v>
      </c>
      <c r="AB46" s="30">
        <f t="shared" si="28"/>
        <v>2.3380000000000001</v>
      </c>
      <c r="AC46" s="30">
        <f t="shared" si="28"/>
        <v>-1.6680000000000001</v>
      </c>
      <c r="AD46" s="30">
        <f t="shared" si="28"/>
        <v>2.3119999999999998</v>
      </c>
      <c r="AE46" s="30">
        <f t="shared" si="28"/>
        <v>1.9700000000000004</v>
      </c>
      <c r="AF46" s="30">
        <f t="shared" si="28"/>
        <v>2.1419999999999999</v>
      </c>
      <c r="AG46" s="30">
        <f t="shared" si="28"/>
        <v>2.2880000000000003</v>
      </c>
      <c r="AH46" s="30">
        <f t="shared" si="28"/>
        <v>2.3040000000000003</v>
      </c>
      <c r="AI46" s="30">
        <f t="shared" si="28"/>
        <v>2.2760000000000007</v>
      </c>
      <c r="AJ46" s="30">
        <f t="shared" si="28"/>
        <v>2.3040000000000003</v>
      </c>
      <c r="AK46" s="30">
        <f t="shared" si="28"/>
        <v>1.9500000000000002</v>
      </c>
      <c r="AL46" s="30">
        <f t="shared" si="28"/>
        <v>2.17</v>
      </c>
      <c r="AM46" s="30">
        <f t="shared" si="28"/>
        <v>2.218</v>
      </c>
      <c r="AN46" s="30">
        <f t="shared" si="28"/>
        <v>2.444</v>
      </c>
      <c r="AO46" s="30">
        <f t="shared" si="28"/>
        <v>2.1760000000000002</v>
      </c>
      <c r="AP46" s="30">
        <f t="shared" si="28"/>
        <v>0.22199999999999998</v>
      </c>
      <c r="AQ46" s="30">
        <f t="shared" si="28"/>
        <v>2.2479999999999998</v>
      </c>
      <c r="AR46" s="30">
        <f t="shared" si="28"/>
        <v>2.0159999999999996</v>
      </c>
      <c r="AS46" s="30">
        <f t="shared" si="28"/>
        <v>2.2359999999999998</v>
      </c>
      <c r="AT46" s="30">
        <f t="shared" si="28"/>
        <v>2.3339999999999996</v>
      </c>
      <c r="AU46" s="30">
        <f t="shared" si="28"/>
        <v>2.226</v>
      </c>
      <c r="AV46" s="43">
        <f t="shared" si="28"/>
        <v>2.2999999999999998</v>
      </c>
      <c r="AW46" s="45">
        <f t="shared" si="24"/>
        <v>1.9243333333333335</v>
      </c>
    </row>
    <row r="47" spans="2:50" x14ac:dyDescent="0.25">
      <c r="S47" s="30">
        <f xml:space="preserve"> SUMPRODUCT($I$13:$I$28,S$13:S$28)</f>
        <v>0</v>
      </c>
      <c r="T47" s="30">
        <f t="shared" ref="T47:AV47" si="29" xml:space="preserve"> SUMPRODUCT($I$13:$I$28,T$13:T$28)</f>
        <v>0</v>
      </c>
      <c r="U47" s="30">
        <f t="shared" si="29"/>
        <v>4.4408920985006262E-16</v>
      </c>
      <c r="V47" s="30">
        <f t="shared" si="29"/>
        <v>0</v>
      </c>
      <c r="W47" s="30">
        <f t="shared" si="29"/>
        <v>0</v>
      </c>
      <c r="X47" s="30">
        <f t="shared" si="29"/>
        <v>0</v>
      </c>
      <c r="Y47" s="30">
        <f t="shared" si="29"/>
        <v>-4.4408920985006262E-16</v>
      </c>
      <c r="Z47" s="30">
        <f t="shared" si="29"/>
        <v>0</v>
      </c>
      <c r="AA47" s="30">
        <f t="shared" si="29"/>
        <v>0</v>
      </c>
      <c r="AB47" s="30">
        <f t="shared" si="29"/>
        <v>2.2204460492503131E-16</v>
      </c>
      <c r="AC47" s="30">
        <f t="shared" si="29"/>
        <v>0</v>
      </c>
      <c r="AD47" s="30">
        <f t="shared" si="29"/>
        <v>0</v>
      </c>
      <c r="AE47" s="30">
        <f t="shared" si="29"/>
        <v>-2.2204460492503131E-16</v>
      </c>
      <c r="AF47" s="30">
        <f t="shared" si="29"/>
        <v>-4.4408920985006262E-16</v>
      </c>
      <c r="AG47" s="30">
        <f t="shared" si="29"/>
        <v>0</v>
      </c>
      <c r="AH47" s="30">
        <f t="shared" si="29"/>
        <v>4.4408920985006262E-16</v>
      </c>
      <c r="AI47" s="30">
        <f t="shared" si="29"/>
        <v>-2.2204460492503131E-16</v>
      </c>
      <c r="AJ47" s="30">
        <f t="shared" si="29"/>
        <v>0</v>
      </c>
      <c r="AK47" s="30">
        <f t="shared" si="29"/>
        <v>0</v>
      </c>
      <c r="AL47" s="30">
        <f t="shared" si="29"/>
        <v>2.2204460492503131E-16</v>
      </c>
      <c r="AM47" s="30">
        <f t="shared" si="29"/>
        <v>-2.2204460492503131E-16</v>
      </c>
      <c r="AN47" s="30">
        <f t="shared" si="29"/>
        <v>0</v>
      </c>
      <c r="AO47" s="30">
        <f t="shared" si="29"/>
        <v>-2.2204460492503131E-16</v>
      </c>
      <c r="AP47" s="30">
        <f t="shared" si="29"/>
        <v>0</v>
      </c>
      <c r="AQ47" s="30">
        <f t="shared" si="29"/>
        <v>0</v>
      </c>
      <c r="AR47" s="30">
        <f t="shared" si="29"/>
        <v>-2.2204460492503131E-16</v>
      </c>
      <c r="AS47" s="30">
        <f t="shared" si="29"/>
        <v>-2.2204460492503131E-16</v>
      </c>
      <c r="AT47" s="30">
        <f t="shared" si="29"/>
        <v>-2.2204460492503131E-16</v>
      </c>
      <c r="AU47" s="30">
        <f t="shared" si="29"/>
        <v>2.2204460492503131E-16</v>
      </c>
      <c r="AV47" s="43">
        <f t="shared" si="29"/>
        <v>-2.2204460492503131E-16</v>
      </c>
      <c r="AW47" s="45">
        <f t="shared" si="24"/>
        <v>-3.7007434154171883E-17</v>
      </c>
    </row>
    <row r="48" spans="2:50" x14ac:dyDescent="0.25">
      <c r="S48" s="30">
        <f xml:space="preserve"> SUMPRODUCT($J$13:$J$28,S$13:S$28)</f>
        <v>0</v>
      </c>
      <c r="T48" s="30">
        <f t="shared" ref="T48:AV48" si="30" xml:space="preserve"> SUMPRODUCT($J$13:$J$28,T$13:T$28)</f>
        <v>0</v>
      </c>
      <c r="U48" s="30">
        <f t="shared" si="30"/>
        <v>9.9999999999997868E-3</v>
      </c>
      <c r="V48" s="30">
        <f t="shared" si="30"/>
        <v>4.4408920985006262E-16</v>
      </c>
      <c r="W48" s="30">
        <f t="shared" si="30"/>
        <v>3.9999999999995595E-3</v>
      </c>
      <c r="X48" s="30">
        <f t="shared" si="30"/>
        <v>-5.9999999999997833E-3</v>
      </c>
      <c r="Y48" s="30">
        <f t="shared" si="30"/>
        <v>-4.0000000000004476E-3</v>
      </c>
      <c r="Z48" s="30">
        <f t="shared" si="30"/>
        <v>-9.9999999999997868E-3</v>
      </c>
      <c r="AA48" s="30">
        <f t="shared" si="30"/>
        <v>1.3999999999999346E-2</v>
      </c>
      <c r="AB48" s="30">
        <f t="shared" si="30"/>
        <v>5.9999999999997833E-3</v>
      </c>
      <c r="AC48" s="30">
        <f t="shared" si="30"/>
        <v>-4.0000000000000036E-3</v>
      </c>
      <c r="AD48" s="30">
        <f t="shared" si="30"/>
        <v>-3.9999999999995595E-3</v>
      </c>
      <c r="AE48" s="30">
        <f t="shared" si="30"/>
        <v>2.0000000000002238E-3</v>
      </c>
      <c r="AF48" s="30">
        <f t="shared" si="30"/>
        <v>1.9999999999997797E-3</v>
      </c>
      <c r="AG48" s="30">
        <f t="shared" si="30"/>
        <v>0</v>
      </c>
      <c r="AH48" s="30">
        <f t="shared" si="30"/>
        <v>4.0000000000000036E-3</v>
      </c>
      <c r="AI48" s="30">
        <f t="shared" si="30"/>
        <v>4.0000000000000036E-3</v>
      </c>
      <c r="AJ48" s="30">
        <f t="shared" si="30"/>
        <v>-4.0000000000000036E-3</v>
      </c>
      <c r="AK48" s="30">
        <f t="shared" si="30"/>
        <v>-1.9999999999997797E-3</v>
      </c>
      <c r="AL48" s="30">
        <f t="shared" si="30"/>
        <v>2.0000000000002238E-3</v>
      </c>
      <c r="AM48" s="30">
        <f t="shared" si="30"/>
        <v>1.9999999999993356E-3</v>
      </c>
      <c r="AN48" s="30">
        <f t="shared" si="30"/>
        <v>-8.0000000000000071E-3</v>
      </c>
      <c r="AO48" s="30">
        <f t="shared" si="30"/>
        <v>-4.0000000000000036E-3</v>
      </c>
      <c r="AP48" s="30">
        <f t="shared" si="30"/>
        <v>1.9940000000000004</v>
      </c>
      <c r="AQ48" s="30">
        <f t="shared" si="30"/>
        <v>-3.9999999999995595E-3</v>
      </c>
      <c r="AR48" s="30">
        <f t="shared" si="30"/>
        <v>4.4408920985006262E-16</v>
      </c>
      <c r="AS48" s="30">
        <f t="shared" si="30"/>
        <v>-4.4408920985006262E-16</v>
      </c>
      <c r="AT48" s="30">
        <f t="shared" si="30"/>
        <v>-6.0000000000006715E-3</v>
      </c>
      <c r="AU48" s="30">
        <f t="shared" si="30"/>
        <v>-5.9999999999997833E-3</v>
      </c>
      <c r="AV48" s="43">
        <f t="shared" si="30"/>
        <v>-4.4408920985006262E-16</v>
      </c>
      <c r="AW48" s="45">
        <f t="shared" si="24"/>
        <v>6.6066666666666635E-2</v>
      </c>
    </row>
    <row r="49" spans="3:49" x14ac:dyDescent="0.25">
      <c r="S49" s="30">
        <f xml:space="preserve"> SUMPRODUCT($K$13:$K$28,S$13:S$28)</f>
        <v>0</v>
      </c>
      <c r="T49" s="30">
        <f t="shared" ref="T49:AV49" si="31" xml:space="preserve"> SUMPRODUCT($K$13:$K$28,T$13:T$28)</f>
        <v>0</v>
      </c>
      <c r="U49" s="30">
        <f t="shared" si="31"/>
        <v>2.2204460492503131E-16</v>
      </c>
      <c r="V49" s="30">
        <f t="shared" si="31"/>
        <v>0</v>
      </c>
      <c r="W49" s="30">
        <f t="shared" si="31"/>
        <v>0</v>
      </c>
      <c r="X49" s="30">
        <f t="shared" si="31"/>
        <v>0</v>
      </c>
      <c r="Y49" s="30">
        <f t="shared" si="31"/>
        <v>4.4408920985006262E-16</v>
      </c>
      <c r="Z49" s="30">
        <f t="shared" si="31"/>
        <v>-2.2204460492503131E-16</v>
      </c>
      <c r="AA49" s="30">
        <f t="shared" si="31"/>
        <v>0</v>
      </c>
      <c r="AB49" s="30">
        <f t="shared" si="31"/>
        <v>0</v>
      </c>
      <c r="AC49" s="30">
        <f t="shared" si="31"/>
        <v>-2.2204460492503131E-16</v>
      </c>
      <c r="AD49" s="30">
        <f t="shared" si="31"/>
        <v>0</v>
      </c>
      <c r="AE49" s="30">
        <f t="shared" si="31"/>
        <v>2.2204460492503131E-16</v>
      </c>
      <c r="AF49" s="30">
        <f t="shared" si="31"/>
        <v>4.4408920985006262E-16</v>
      </c>
      <c r="AG49" s="30">
        <f t="shared" si="31"/>
        <v>0</v>
      </c>
      <c r="AH49" s="30">
        <f t="shared" si="31"/>
        <v>2.2204460492503131E-16</v>
      </c>
      <c r="AI49" s="30">
        <f t="shared" si="31"/>
        <v>2.2204460492503131E-16</v>
      </c>
      <c r="AJ49" s="30">
        <f t="shared" si="31"/>
        <v>-2.2204460492503131E-16</v>
      </c>
      <c r="AK49" s="30">
        <f t="shared" si="31"/>
        <v>0</v>
      </c>
      <c r="AL49" s="30">
        <f t="shared" si="31"/>
        <v>-2.2204460492503131E-16</v>
      </c>
      <c r="AM49" s="30">
        <f t="shared" si="31"/>
        <v>2.2204460492503131E-16</v>
      </c>
      <c r="AN49" s="30">
        <f t="shared" si="31"/>
        <v>0</v>
      </c>
      <c r="AO49" s="30">
        <f t="shared" si="31"/>
        <v>2.2204460492503131E-16</v>
      </c>
      <c r="AP49" s="30">
        <f t="shared" si="31"/>
        <v>2.2204460492503131E-16</v>
      </c>
      <c r="AQ49" s="30">
        <f t="shared" si="31"/>
        <v>0</v>
      </c>
      <c r="AR49" s="30">
        <f t="shared" si="31"/>
        <v>4.4408920985006262E-16</v>
      </c>
      <c r="AS49" s="30">
        <f t="shared" si="31"/>
        <v>2.2204460492503131E-16</v>
      </c>
      <c r="AT49" s="30">
        <f t="shared" si="31"/>
        <v>0</v>
      </c>
      <c r="AU49" s="30">
        <f t="shared" si="31"/>
        <v>-2.2204460492503131E-16</v>
      </c>
      <c r="AV49" s="43">
        <f t="shared" si="31"/>
        <v>2.2204460492503131E-16</v>
      </c>
      <c r="AW49" s="45">
        <f t="shared" si="24"/>
        <v>7.4014868308343765E-17</v>
      </c>
    </row>
    <row r="50" spans="3:49" x14ac:dyDescent="0.25">
      <c r="S50" s="30">
        <f xml:space="preserve"> SUMPRODUCT($L$13:$L$28,S$13:S$28)</f>
        <v>0</v>
      </c>
      <c r="T50" s="30">
        <f t="shared" ref="T50:AV50" si="32" xml:space="preserve"> SUMPRODUCT($L$13:$L$28,T$13:T$28)</f>
        <v>4.0000000000000036E-3</v>
      </c>
      <c r="U50" s="30">
        <f t="shared" si="32"/>
        <v>1.9999999999995577E-3</v>
      </c>
      <c r="V50" s="30">
        <f t="shared" si="32"/>
        <v>-8.0000000000000071E-3</v>
      </c>
      <c r="W50" s="30">
        <f t="shared" si="32"/>
        <v>-4.0000000000000036E-3</v>
      </c>
      <c r="X50" s="30">
        <f t="shared" si="32"/>
        <v>5.9999999999997833E-3</v>
      </c>
      <c r="Y50" s="30">
        <f t="shared" si="32"/>
        <v>4.0000000000000036E-3</v>
      </c>
      <c r="Z50" s="30">
        <f t="shared" si="32"/>
        <v>1.9999999999995577E-3</v>
      </c>
      <c r="AA50" s="30">
        <f t="shared" si="32"/>
        <v>-1.399999999999979E-2</v>
      </c>
      <c r="AB50" s="30">
        <f t="shared" si="32"/>
        <v>-1.4000000000000234E-2</v>
      </c>
      <c r="AC50" s="30">
        <f t="shared" si="32"/>
        <v>4.0000000000002256E-3</v>
      </c>
      <c r="AD50" s="30">
        <f t="shared" si="32"/>
        <v>4.0000000000000036E-3</v>
      </c>
      <c r="AE50" s="30">
        <f t="shared" si="32"/>
        <v>-2.0000000000004459E-3</v>
      </c>
      <c r="AF50" s="30">
        <f t="shared" si="32"/>
        <v>-2.0000000000002238E-3</v>
      </c>
      <c r="AG50" s="30">
        <f t="shared" si="32"/>
        <v>0</v>
      </c>
      <c r="AH50" s="30">
        <f t="shared" si="32"/>
        <v>-4.0000000000002256E-3</v>
      </c>
      <c r="AI50" s="30">
        <f t="shared" si="32"/>
        <v>-4.0000000000002256E-3</v>
      </c>
      <c r="AJ50" s="30">
        <f t="shared" si="32"/>
        <v>-3.9999999999997815E-3</v>
      </c>
      <c r="AK50" s="30">
        <f t="shared" si="32"/>
        <v>1.9999999999997797E-3</v>
      </c>
      <c r="AL50" s="30">
        <f t="shared" si="32"/>
        <v>-1.9999999999995577E-3</v>
      </c>
      <c r="AM50" s="30">
        <f t="shared" si="32"/>
        <v>-2.0000000000000018E-3</v>
      </c>
      <c r="AN50" s="30">
        <f t="shared" si="32"/>
        <v>8.0000000000000071E-3</v>
      </c>
      <c r="AO50" s="30">
        <f t="shared" si="32"/>
        <v>3.9999999999997815E-3</v>
      </c>
      <c r="AP50" s="30">
        <f t="shared" si="32"/>
        <v>-1.9940000000000007</v>
      </c>
      <c r="AQ50" s="30">
        <f t="shared" si="32"/>
        <v>4.0000000000000036E-3</v>
      </c>
      <c r="AR50" s="30">
        <f t="shared" si="32"/>
        <v>4.0000000000000036E-3</v>
      </c>
      <c r="AS50" s="30">
        <f t="shared" si="32"/>
        <v>2.2204460492503131E-16</v>
      </c>
      <c r="AT50" s="30">
        <f t="shared" si="32"/>
        <v>-1.9999999999997797E-3</v>
      </c>
      <c r="AU50" s="30">
        <f t="shared" si="32"/>
        <v>6.0000000000000053E-3</v>
      </c>
      <c r="AV50" s="43">
        <f t="shared" si="32"/>
        <v>2.2204460492503131E-16</v>
      </c>
      <c r="AW50" s="45">
        <f t="shared" si="24"/>
        <v>-6.6733333333333381E-2</v>
      </c>
    </row>
    <row r="51" spans="3:49" x14ac:dyDescent="0.25">
      <c r="S51" s="30">
        <f xml:space="preserve"> SUMPRODUCT($M$13:$M$28,S$13:S$28)</f>
        <v>0</v>
      </c>
      <c r="T51" s="30">
        <f t="shared" ref="T51:AV51" si="33" xml:space="preserve"> SUMPRODUCT($M$13:$M$28,T$13:T$28)</f>
        <v>0</v>
      </c>
      <c r="U51" s="30">
        <f t="shared" si="33"/>
        <v>6.6613381477509392E-16</v>
      </c>
      <c r="V51" s="30">
        <f t="shared" si="33"/>
        <v>-4.4408920985006262E-16</v>
      </c>
      <c r="W51" s="30">
        <f t="shared" si="33"/>
        <v>0</v>
      </c>
      <c r="X51" s="30">
        <f t="shared" si="33"/>
        <v>0</v>
      </c>
      <c r="Y51" s="30">
        <f t="shared" si="33"/>
        <v>-4.4408920985006262E-16</v>
      </c>
      <c r="Z51" s="30">
        <f t="shared" si="33"/>
        <v>-2.2204460492503131E-16</v>
      </c>
      <c r="AA51" s="30">
        <f t="shared" si="33"/>
        <v>0</v>
      </c>
      <c r="AB51" s="30">
        <f t="shared" si="33"/>
        <v>0</v>
      </c>
      <c r="AC51" s="30">
        <f t="shared" si="33"/>
        <v>6.6613381477509392E-16</v>
      </c>
      <c r="AD51" s="30">
        <f t="shared" si="33"/>
        <v>0</v>
      </c>
      <c r="AE51" s="30">
        <f t="shared" si="33"/>
        <v>2.2204460492503131E-16</v>
      </c>
      <c r="AF51" s="30">
        <f t="shared" si="33"/>
        <v>-4.4408920985006262E-16</v>
      </c>
      <c r="AG51" s="30">
        <f t="shared" si="33"/>
        <v>0</v>
      </c>
      <c r="AH51" s="30">
        <f t="shared" si="33"/>
        <v>2.2204460492503131E-16</v>
      </c>
      <c r="AI51" s="30">
        <f t="shared" si="33"/>
        <v>2.2204460492503131E-16</v>
      </c>
      <c r="AJ51" s="30">
        <f t="shared" si="33"/>
        <v>-2.2204460492503131E-16</v>
      </c>
      <c r="AK51" s="30">
        <f t="shared" si="33"/>
        <v>0</v>
      </c>
      <c r="AL51" s="30">
        <f t="shared" si="33"/>
        <v>2.2204460492503131E-16</v>
      </c>
      <c r="AM51" s="30">
        <f t="shared" si="33"/>
        <v>-2.2204460492503131E-16</v>
      </c>
      <c r="AN51" s="30">
        <f t="shared" si="33"/>
        <v>0</v>
      </c>
      <c r="AO51" s="30">
        <f t="shared" si="33"/>
        <v>2.2204460492503131E-16</v>
      </c>
      <c r="AP51" s="30">
        <f t="shared" si="33"/>
        <v>2.2204460492503131E-16</v>
      </c>
      <c r="AQ51" s="30">
        <f t="shared" si="33"/>
        <v>0</v>
      </c>
      <c r="AR51" s="30">
        <f t="shared" si="33"/>
        <v>0</v>
      </c>
      <c r="AS51" s="30">
        <f t="shared" si="33"/>
        <v>-2.2204460492503131E-16</v>
      </c>
      <c r="AT51" s="30">
        <f t="shared" si="33"/>
        <v>0</v>
      </c>
      <c r="AU51" s="30">
        <f t="shared" si="33"/>
        <v>2.2204460492503131E-16</v>
      </c>
      <c r="AV51" s="43">
        <f t="shared" si="33"/>
        <v>-2.2204460492503131E-16</v>
      </c>
      <c r="AW51" s="45">
        <f t="shared" si="24"/>
        <v>1.4802973661668754E-17</v>
      </c>
    </row>
    <row r="52" spans="3:49" x14ac:dyDescent="0.25">
      <c r="S52" s="30">
        <f xml:space="preserve"> SUMPRODUCT($N$13:$N$28,S$13:S$28)</f>
        <v>0</v>
      </c>
      <c r="T52" s="30">
        <f t="shared" ref="T52:AV52" si="34" xml:space="preserve"> SUMPRODUCT($N$13:$N$28,T$13:T$28)</f>
        <v>0</v>
      </c>
      <c r="U52" s="30">
        <f t="shared" si="34"/>
        <v>0</v>
      </c>
      <c r="V52" s="30">
        <f t="shared" si="34"/>
        <v>0</v>
      </c>
      <c r="W52" s="30">
        <f t="shared" si="34"/>
        <v>0</v>
      </c>
      <c r="X52" s="30">
        <f t="shared" si="34"/>
        <v>0</v>
      </c>
      <c r="Y52" s="30">
        <f t="shared" si="34"/>
        <v>0</v>
      </c>
      <c r="Z52" s="30">
        <f t="shared" si="34"/>
        <v>0</v>
      </c>
      <c r="AA52" s="30">
        <f t="shared" si="34"/>
        <v>0</v>
      </c>
      <c r="AB52" s="30">
        <f t="shared" si="34"/>
        <v>0</v>
      </c>
      <c r="AC52" s="30">
        <f t="shared" si="34"/>
        <v>0</v>
      </c>
      <c r="AD52" s="30">
        <f t="shared" si="34"/>
        <v>0</v>
      </c>
      <c r="AE52" s="30">
        <f t="shared" si="34"/>
        <v>0</v>
      </c>
      <c r="AF52" s="30">
        <f t="shared" si="34"/>
        <v>0</v>
      </c>
      <c r="AG52" s="30">
        <f t="shared" si="34"/>
        <v>0</v>
      </c>
      <c r="AH52" s="30">
        <f t="shared" si="34"/>
        <v>0</v>
      </c>
      <c r="AI52" s="30">
        <f t="shared" si="34"/>
        <v>0</v>
      </c>
      <c r="AJ52" s="30">
        <f t="shared" si="34"/>
        <v>0</v>
      </c>
      <c r="AK52" s="30">
        <f t="shared" si="34"/>
        <v>0</v>
      </c>
      <c r="AL52" s="30">
        <f t="shared" si="34"/>
        <v>0</v>
      </c>
      <c r="AM52" s="30">
        <f t="shared" si="34"/>
        <v>0</v>
      </c>
      <c r="AN52" s="30">
        <f t="shared" si="34"/>
        <v>0</v>
      </c>
      <c r="AO52" s="30">
        <f t="shared" si="34"/>
        <v>0</v>
      </c>
      <c r="AP52" s="30">
        <f t="shared" si="34"/>
        <v>0</v>
      </c>
      <c r="AQ52" s="30">
        <f t="shared" si="34"/>
        <v>0</v>
      </c>
      <c r="AR52" s="30">
        <f t="shared" si="34"/>
        <v>0</v>
      </c>
      <c r="AS52" s="30">
        <f t="shared" si="34"/>
        <v>0</v>
      </c>
      <c r="AT52" s="30">
        <f t="shared" si="34"/>
        <v>0</v>
      </c>
      <c r="AU52" s="30">
        <f t="shared" si="34"/>
        <v>0</v>
      </c>
      <c r="AV52" s="43">
        <f t="shared" si="34"/>
        <v>0</v>
      </c>
      <c r="AW52" s="45">
        <f t="shared" si="24"/>
        <v>0</v>
      </c>
    </row>
    <row r="53" spans="3:49" x14ac:dyDescent="0.25">
      <c r="S53" s="30">
        <f xml:space="preserve"> SUMPRODUCT($O$13:$O$28,S$13:S$28)</f>
        <v>0</v>
      </c>
      <c r="T53" s="30">
        <f t="shared" ref="T53:AV53" si="35" xml:space="preserve"> SUMPRODUCT($O$13:$O$28,T$13:T$28)</f>
        <v>-4.0000000000000036E-3</v>
      </c>
      <c r="U53" s="30">
        <f t="shared" si="35"/>
        <v>9.9999999999997868E-3</v>
      </c>
      <c r="V53" s="30">
        <f t="shared" si="35"/>
        <v>8.0000000000000071E-3</v>
      </c>
      <c r="W53" s="30">
        <f t="shared" si="35"/>
        <v>4.0000000000000036E-3</v>
      </c>
      <c r="X53" s="30">
        <f t="shared" si="35"/>
        <v>-5.9999999999997833E-3</v>
      </c>
      <c r="Y53" s="30">
        <f t="shared" si="35"/>
        <v>-4.0000000000000036E-3</v>
      </c>
      <c r="Z53" s="30">
        <f t="shared" si="35"/>
        <v>-1.9999999999997797E-3</v>
      </c>
      <c r="AA53" s="30">
        <f t="shared" si="35"/>
        <v>1.399999999999979E-2</v>
      </c>
      <c r="AB53" s="30">
        <f t="shared" si="35"/>
        <v>1.399999999999979E-2</v>
      </c>
      <c r="AC53" s="30">
        <f t="shared" si="35"/>
        <v>-4.0000000000000036E-3</v>
      </c>
      <c r="AD53" s="30">
        <f t="shared" si="35"/>
        <v>-4.0000000000000036E-3</v>
      </c>
      <c r="AE53" s="30">
        <f t="shared" si="35"/>
        <v>2.0000000000002238E-3</v>
      </c>
      <c r="AF53" s="30">
        <f t="shared" si="35"/>
        <v>2.0000000000002238E-3</v>
      </c>
      <c r="AG53" s="30">
        <f t="shared" si="35"/>
        <v>0</v>
      </c>
      <c r="AH53" s="30">
        <f t="shared" si="35"/>
        <v>4.0000000000000036E-3</v>
      </c>
      <c r="AI53" s="30">
        <f t="shared" si="35"/>
        <v>4.0000000000000036E-3</v>
      </c>
      <c r="AJ53" s="30">
        <f t="shared" si="35"/>
        <v>-4.0000000000000036E-3</v>
      </c>
      <c r="AK53" s="30">
        <f t="shared" si="35"/>
        <v>-1.9999999999997797E-3</v>
      </c>
      <c r="AL53" s="30">
        <f t="shared" si="35"/>
        <v>1.9999999999997797E-3</v>
      </c>
      <c r="AM53" s="30">
        <f t="shared" si="35"/>
        <v>1.9999999999997797E-3</v>
      </c>
      <c r="AN53" s="30">
        <f t="shared" si="35"/>
        <v>-8.0000000000000071E-3</v>
      </c>
      <c r="AO53" s="30">
        <f t="shared" si="35"/>
        <v>-4.0000000000000036E-3</v>
      </c>
      <c r="AP53" s="30">
        <f t="shared" si="35"/>
        <v>-2.0059999999999993</v>
      </c>
      <c r="AQ53" s="30">
        <f t="shared" si="35"/>
        <v>-4.0000000000000036E-3</v>
      </c>
      <c r="AR53" s="30">
        <f t="shared" si="35"/>
        <v>-1.2000000000000011E-2</v>
      </c>
      <c r="AS53" s="30">
        <f t="shared" si="35"/>
        <v>0</v>
      </c>
      <c r="AT53" s="30">
        <f t="shared" si="35"/>
        <v>1.9999999999997797E-3</v>
      </c>
      <c r="AU53" s="30">
        <f t="shared" si="35"/>
        <v>-6.0000000000002274E-3</v>
      </c>
      <c r="AV53" s="43">
        <f t="shared" si="35"/>
        <v>0</v>
      </c>
      <c r="AW53" s="45">
        <f t="shared" si="24"/>
        <v>-6.6733333333333325E-2</v>
      </c>
    </row>
    <row r="54" spans="3:49" x14ac:dyDescent="0.25">
      <c r="S54" s="30">
        <f xml:space="preserve"> SUMPRODUCT($P$13:$P$28,S$13:S$28)</f>
        <v>0</v>
      </c>
      <c r="T54" s="30">
        <f t="shared" ref="T54:AV54" si="36" xml:space="preserve"> SUMPRODUCT($P$13:$P$28,T$13:T$28)</f>
        <v>0</v>
      </c>
      <c r="U54" s="30">
        <f t="shared" si="36"/>
        <v>-4.4408920985006262E-16</v>
      </c>
      <c r="V54" s="30">
        <f t="shared" si="36"/>
        <v>0</v>
      </c>
      <c r="W54" s="30">
        <f t="shared" si="36"/>
        <v>0</v>
      </c>
      <c r="X54" s="30">
        <f t="shared" si="36"/>
        <v>0</v>
      </c>
      <c r="Y54" s="30">
        <f t="shared" si="36"/>
        <v>4.4408920985006262E-16</v>
      </c>
      <c r="Z54" s="30">
        <f t="shared" si="36"/>
        <v>0</v>
      </c>
      <c r="AA54" s="30">
        <f t="shared" si="36"/>
        <v>0</v>
      </c>
      <c r="AB54" s="30">
        <f t="shared" si="36"/>
        <v>2.2204460492503131E-16</v>
      </c>
      <c r="AC54" s="30">
        <f t="shared" si="36"/>
        <v>0</v>
      </c>
      <c r="AD54" s="30">
        <f t="shared" si="36"/>
        <v>0</v>
      </c>
      <c r="AE54" s="30">
        <f t="shared" si="36"/>
        <v>-2.2204460492503131E-16</v>
      </c>
      <c r="AF54" s="30">
        <f t="shared" si="36"/>
        <v>4.4408920985006262E-16</v>
      </c>
      <c r="AG54" s="30">
        <f t="shared" si="36"/>
        <v>0</v>
      </c>
      <c r="AH54" s="30">
        <f t="shared" si="36"/>
        <v>-4.4408920985006262E-16</v>
      </c>
      <c r="AI54" s="30">
        <f t="shared" si="36"/>
        <v>-2.2204460492503131E-16</v>
      </c>
      <c r="AJ54" s="30">
        <f t="shared" si="36"/>
        <v>0</v>
      </c>
      <c r="AK54" s="30">
        <f t="shared" si="36"/>
        <v>0</v>
      </c>
      <c r="AL54" s="30">
        <f t="shared" si="36"/>
        <v>-2.2204460492503131E-16</v>
      </c>
      <c r="AM54" s="30">
        <f t="shared" si="36"/>
        <v>2.2204460492503131E-16</v>
      </c>
      <c r="AN54" s="30">
        <f t="shared" si="36"/>
        <v>0</v>
      </c>
      <c r="AO54" s="30">
        <f t="shared" si="36"/>
        <v>-2.2204460492503131E-16</v>
      </c>
      <c r="AP54" s="30">
        <f t="shared" si="36"/>
        <v>0</v>
      </c>
      <c r="AQ54" s="30">
        <f t="shared" si="36"/>
        <v>0</v>
      </c>
      <c r="AR54" s="30">
        <f t="shared" si="36"/>
        <v>2.2204460492503131E-16</v>
      </c>
      <c r="AS54" s="30">
        <f t="shared" si="36"/>
        <v>2.2204460492503131E-16</v>
      </c>
      <c r="AT54" s="30">
        <f t="shared" si="36"/>
        <v>2.2204460492503131E-16</v>
      </c>
      <c r="AU54" s="30">
        <f t="shared" si="36"/>
        <v>-2.2204460492503131E-16</v>
      </c>
      <c r="AV54" s="43">
        <f t="shared" si="36"/>
        <v>2.2204460492503131E-16</v>
      </c>
      <c r="AW54" s="45">
        <f t="shared" si="24"/>
        <v>7.4014868308343768E-18</v>
      </c>
    </row>
    <row r="55" spans="3:49" x14ac:dyDescent="0.25">
      <c r="S55" s="30">
        <f xml:space="preserve"> SUMPRODUCT($Q$13:$Q$28,S$13:S$28)</f>
        <v>0</v>
      </c>
      <c r="T55" s="30">
        <f t="shared" ref="T55:AV55" si="37" xml:space="preserve"> SUMPRODUCT($Q$13:$Q$28,T$13:T$28)</f>
        <v>0</v>
      </c>
      <c r="U55" s="30">
        <f t="shared" si="37"/>
        <v>-2.2204460492503131E-16</v>
      </c>
      <c r="V55" s="30">
        <f t="shared" si="37"/>
        <v>0</v>
      </c>
      <c r="W55" s="30">
        <f t="shared" si="37"/>
        <v>0</v>
      </c>
      <c r="X55" s="30">
        <f t="shared" si="37"/>
        <v>0</v>
      </c>
      <c r="Y55" s="30">
        <f t="shared" si="37"/>
        <v>-4.4408920985006262E-16</v>
      </c>
      <c r="Z55" s="30">
        <f t="shared" si="37"/>
        <v>-2.2204460492503131E-16</v>
      </c>
      <c r="AA55" s="30">
        <f t="shared" si="37"/>
        <v>0</v>
      </c>
      <c r="AB55" s="30">
        <f t="shared" si="37"/>
        <v>0</v>
      </c>
      <c r="AC55" s="30">
        <f t="shared" si="37"/>
        <v>-2.2204460492503131E-16</v>
      </c>
      <c r="AD55" s="30">
        <f t="shared" si="37"/>
        <v>0</v>
      </c>
      <c r="AE55" s="30">
        <f t="shared" si="37"/>
        <v>2.2204460492503131E-16</v>
      </c>
      <c r="AF55" s="30">
        <f t="shared" si="37"/>
        <v>-4.4408920985006262E-16</v>
      </c>
      <c r="AG55" s="30">
        <f t="shared" si="37"/>
        <v>0</v>
      </c>
      <c r="AH55" s="30">
        <f t="shared" si="37"/>
        <v>2.2204460492503131E-16</v>
      </c>
      <c r="AI55" s="30">
        <f t="shared" si="37"/>
        <v>2.2204460492503131E-16</v>
      </c>
      <c r="AJ55" s="30">
        <f t="shared" si="37"/>
        <v>-2.2204460492503131E-16</v>
      </c>
      <c r="AK55" s="30">
        <f t="shared" si="37"/>
        <v>0</v>
      </c>
      <c r="AL55" s="30">
        <f t="shared" si="37"/>
        <v>2.2204460492503131E-16</v>
      </c>
      <c r="AM55" s="30">
        <f t="shared" si="37"/>
        <v>-2.2204460492503131E-16</v>
      </c>
      <c r="AN55" s="30">
        <f t="shared" si="37"/>
        <v>0</v>
      </c>
      <c r="AO55" s="30">
        <f t="shared" si="37"/>
        <v>2.2204460492503131E-16</v>
      </c>
      <c r="AP55" s="30">
        <f t="shared" si="37"/>
        <v>2.2204460492503131E-16</v>
      </c>
      <c r="AQ55" s="30">
        <f t="shared" si="37"/>
        <v>0</v>
      </c>
      <c r="AR55" s="30">
        <f t="shared" si="37"/>
        <v>-4.4408920985006262E-16</v>
      </c>
      <c r="AS55" s="30">
        <f t="shared" si="37"/>
        <v>-2.2204460492503131E-16</v>
      </c>
      <c r="AT55" s="30">
        <f t="shared" si="37"/>
        <v>0</v>
      </c>
      <c r="AU55" s="30">
        <f t="shared" si="37"/>
        <v>2.2204460492503131E-16</v>
      </c>
      <c r="AV55" s="43">
        <f t="shared" si="37"/>
        <v>-2.2204460492503131E-16</v>
      </c>
      <c r="AW55" s="45">
        <f t="shared" si="24"/>
        <v>-4.4408920985006264E-17</v>
      </c>
    </row>
    <row r="56" spans="3:49" x14ac:dyDescent="0.25">
      <c r="S56" s="30">
        <f xml:space="preserve"> SUMPRODUCT($R$13:$R$28,S$13:S$28)</f>
        <v>0</v>
      </c>
      <c r="T56" s="30">
        <f t="shared" ref="T56:AV56" si="38" xml:space="preserve"> SUMPRODUCT($R$13:$R$28,T$13:T$28)</f>
        <v>0</v>
      </c>
      <c r="U56" s="30">
        <f t="shared" si="38"/>
        <v>0</v>
      </c>
      <c r="V56" s="30">
        <f t="shared" si="38"/>
        <v>0</v>
      </c>
      <c r="W56" s="30">
        <f t="shared" si="38"/>
        <v>0</v>
      </c>
      <c r="X56" s="30">
        <f t="shared" si="38"/>
        <v>0</v>
      </c>
      <c r="Y56" s="30">
        <f t="shared" si="38"/>
        <v>0</v>
      </c>
      <c r="Z56" s="30">
        <f t="shared" si="38"/>
        <v>0</v>
      </c>
      <c r="AA56" s="30">
        <f t="shared" si="38"/>
        <v>0</v>
      </c>
      <c r="AB56" s="30">
        <f t="shared" si="38"/>
        <v>0</v>
      </c>
      <c r="AC56" s="30">
        <f t="shared" si="38"/>
        <v>0</v>
      </c>
      <c r="AD56" s="30">
        <f t="shared" si="38"/>
        <v>0</v>
      </c>
      <c r="AE56" s="30">
        <f t="shared" si="38"/>
        <v>0</v>
      </c>
      <c r="AF56" s="30">
        <f t="shared" si="38"/>
        <v>0</v>
      </c>
      <c r="AG56" s="30">
        <f t="shared" si="38"/>
        <v>0</v>
      </c>
      <c r="AH56" s="30">
        <f t="shared" si="38"/>
        <v>0</v>
      </c>
      <c r="AI56" s="30">
        <f t="shared" si="38"/>
        <v>0</v>
      </c>
      <c r="AJ56" s="30">
        <f t="shared" si="38"/>
        <v>0</v>
      </c>
      <c r="AK56" s="30">
        <f t="shared" si="38"/>
        <v>0</v>
      </c>
      <c r="AL56" s="30">
        <f t="shared" si="38"/>
        <v>0</v>
      </c>
      <c r="AM56" s="30">
        <f t="shared" si="38"/>
        <v>0</v>
      </c>
      <c r="AN56" s="30">
        <f t="shared" si="38"/>
        <v>0</v>
      </c>
      <c r="AO56" s="30">
        <f t="shared" si="38"/>
        <v>0</v>
      </c>
      <c r="AP56" s="30">
        <f t="shared" si="38"/>
        <v>0</v>
      </c>
      <c r="AQ56" s="30">
        <f t="shared" si="38"/>
        <v>0</v>
      </c>
      <c r="AR56" s="30">
        <f t="shared" si="38"/>
        <v>0</v>
      </c>
      <c r="AS56" s="30">
        <f t="shared" si="38"/>
        <v>0</v>
      </c>
      <c r="AT56" s="30">
        <f t="shared" si="38"/>
        <v>0</v>
      </c>
      <c r="AU56" s="30">
        <f t="shared" si="38"/>
        <v>0</v>
      </c>
      <c r="AV56" s="43">
        <f t="shared" si="38"/>
        <v>0</v>
      </c>
      <c r="AW56" s="45">
        <f t="shared" si="24"/>
        <v>0</v>
      </c>
    </row>
    <row r="57" spans="3:49" ht="21" x14ac:dyDescent="0.35">
      <c r="C57" s="42" t="s">
        <v>101</v>
      </c>
    </row>
    <row r="60" spans="3:49" x14ac:dyDescent="0.25">
      <c r="C60" s="32" t="s">
        <v>94</v>
      </c>
      <c r="D60" s="32" t="s">
        <v>95</v>
      </c>
      <c r="E60" s="32" t="s">
        <v>96</v>
      </c>
      <c r="F60" s="32" t="s">
        <v>97</v>
      </c>
      <c r="G60" s="32" t="s">
        <v>98</v>
      </c>
    </row>
    <row r="61" spans="3:49" x14ac:dyDescent="0.25">
      <c r="C61" s="30" cm="1">
        <f t="array" ref="C61:C540" xml:space="preserve"> _xlfn._xlws.SORT(_xlfn.TOCOL(AX13:CA28))</f>
        <v>-0.1</v>
      </c>
      <c r="D61" s="30">
        <f t="shared" ref="D61:D124" si="39" xml:space="preserve"> _xlfn.RANK.AVG(C61,C$61:C$540,1)</f>
        <v>27.5</v>
      </c>
      <c r="E61" s="30">
        <f xml:space="preserve"> (D61 - 0.5) / COUNT($C$61:$C$540)</f>
        <v>5.6250000000000001E-2</v>
      </c>
      <c r="F61" s="30">
        <f t="shared" ref="F61:F124" si="40">_xlfn.NORM.S.INV(E61)</f>
        <v>-1.5870558322903145</v>
      </c>
      <c r="G61" s="30">
        <f t="shared" ref="G61:G124" si="41" xml:space="preserve"> STANDARDIZE(C61,AVERAGE($C$61:$C$540),STDEV($C$61:$C$540))</f>
        <v>-0.71888971790134504</v>
      </c>
    </row>
    <row r="62" spans="3:49" x14ac:dyDescent="0.25">
      <c r="C62" s="30">
        <v>-0.1</v>
      </c>
      <c r="D62" s="30">
        <f t="shared" si="39"/>
        <v>27.5</v>
      </c>
      <c r="E62" s="30">
        <f t="shared" ref="E62:E124" si="42" xml:space="preserve"> (D62 - 0.5) / COUNT($C$61:$C$540)</f>
        <v>5.6250000000000001E-2</v>
      </c>
      <c r="F62" s="30">
        <f t="shared" si="40"/>
        <v>-1.5870558322903145</v>
      </c>
      <c r="G62" s="30">
        <f t="shared" si="41"/>
        <v>-0.71888971790134504</v>
      </c>
    </row>
    <row r="63" spans="3:49" x14ac:dyDescent="0.25">
      <c r="C63" s="30">
        <v>-0.1</v>
      </c>
      <c r="D63" s="30">
        <f t="shared" si="39"/>
        <v>27.5</v>
      </c>
      <c r="E63" s="30">
        <f t="shared" si="42"/>
        <v>5.6250000000000001E-2</v>
      </c>
      <c r="F63" s="30">
        <f t="shared" si="40"/>
        <v>-1.5870558322903145</v>
      </c>
      <c r="G63" s="30">
        <f t="shared" si="41"/>
        <v>-0.71888971790134504</v>
      </c>
    </row>
    <row r="64" spans="3:49" x14ac:dyDescent="0.25">
      <c r="C64" s="30">
        <v>-0.1</v>
      </c>
      <c r="D64" s="30">
        <f t="shared" si="39"/>
        <v>27.5</v>
      </c>
      <c r="E64" s="30">
        <f t="shared" si="42"/>
        <v>5.6250000000000001E-2</v>
      </c>
      <c r="F64" s="30">
        <f t="shared" si="40"/>
        <v>-1.5870558322903145</v>
      </c>
      <c r="G64" s="30">
        <f t="shared" si="41"/>
        <v>-0.71888971790134504</v>
      </c>
    </row>
    <row r="65" spans="3:7" x14ac:dyDescent="0.25">
      <c r="C65" s="30">
        <v>-0.1</v>
      </c>
      <c r="D65" s="30">
        <f t="shared" si="39"/>
        <v>27.5</v>
      </c>
      <c r="E65" s="30">
        <f t="shared" si="42"/>
        <v>5.6250000000000001E-2</v>
      </c>
      <c r="F65" s="30">
        <f t="shared" si="40"/>
        <v>-1.5870558322903145</v>
      </c>
      <c r="G65" s="30">
        <f t="shared" si="41"/>
        <v>-0.71888971790134504</v>
      </c>
    </row>
    <row r="66" spans="3:7" x14ac:dyDescent="0.25">
      <c r="C66" s="30">
        <v>-0.1</v>
      </c>
      <c r="D66" s="30">
        <f t="shared" si="39"/>
        <v>27.5</v>
      </c>
      <c r="E66" s="30">
        <f t="shared" si="42"/>
        <v>5.6250000000000001E-2</v>
      </c>
      <c r="F66" s="30">
        <f t="shared" si="40"/>
        <v>-1.5870558322903145</v>
      </c>
      <c r="G66" s="30">
        <f t="shared" si="41"/>
        <v>-0.71888971790134504</v>
      </c>
    </row>
    <row r="67" spans="3:7" x14ac:dyDescent="0.25">
      <c r="C67" s="30">
        <v>-0.1</v>
      </c>
      <c r="D67" s="30">
        <f t="shared" si="39"/>
        <v>27.5</v>
      </c>
      <c r="E67" s="30">
        <f t="shared" si="42"/>
        <v>5.6250000000000001E-2</v>
      </c>
      <c r="F67" s="30">
        <f t="shared" si="40"/>
        <v>-1.5870558322903145</v>
      </c>
      <c r="G67" s="30">
        <f t="shared" si="41"/>
        <v>-0.71888971790134504</v>
      </c>
    </row>
    <row r="68" spans="3:7" x14ac:dyDescent="0.25">
      <c r="C68" s="30">
        <v>-0.1</v>
      </c>
      <c r="D68" s="30">
        <f t="shared" si="39"/>
        <v>27.5</v>
      </c>
      <c r="E68" s="30">
        <f t="shared" si="42"/>
        <v>5.6250000000000001E-2</v>
      </c>
      <c r="F68" s="30">
        <f t="shared" si="40"/>
        <v>-1.5870558322903145</v>
      </c>
      <c r="G68" s="30">
        <f t="shared" si="41"/>
        <v>-0.71888971790134504</v>
      </c>
    </row>
    <row r="69" spans="3:7" x14ac:dyDescent="0.25">
      <c r="C69" s="30">
        <v>-0.1</v>
      </c>
      <c r="D69" s="30">
        <f t="shared" si="39"/>
        <v>27.5</v>
      </c>
      <c r="E69" s="30">
        <f t="shared" si="42"/>
        <v>5.6250000000000001E-2</v>
      </c>
      <c r="F69" s="30">
        <f t="shared" si="40"/>
        <v>-1.5870558322903145</v>
      </c>
      <c r="G69" s="30">
        <f t="shared" si="41"/>
        <v>-0.71888971790134504</v>
      </c>
    </row>
    <row r="70" spans="3:7" x14ac:dyDescent="0.25">
      <c r="C70" s="30">
        <v>-0.1</v>
      </c>
      <c r="D70" s="30">
        <f t="shared" si="39"/>
        <v>27.5</v>
      </c>
      <c r="E70" s="30">
        <f t="shared" si="42"/>
        <v>5.6250000000000001E-2</v>
      </c>
      <c r="F70" s="30">
        <f t="shared" si="40"/>
        <v>-1.5870558322903145</v>
      </c>
      <c r="G70" s="30">
        <f t="shared" si="41"/>
        <v>-0.71888971790134504</v>
      </c>
    </row>
    <row r="71" spans="3:7" x14ac:dyDescent="0.25">
      <c r="C71" s="30">
        <v>-0.1</v>
      </c>
      <c r="D71" s="30">
        <f t="shared" si="39"/>
        <v>27.5</v>
      </c>
      <c r="E71" s="30">
        <f t="shared" si="42"/>
        <v>5.6250000000000001E-2</v>
      </c>
      <c r="F71" s="30">
        <f t="shared" si="40"/>
        <v>-1.5870558322903145</v>
      </c>
      <c r="G71" s="30">
        <f t="shared" si="41"/>
        <v>-0.71888971790134504</v>
      </c>
    </row>
    <row r="72" spans="3:7" x14ac:dyDescent="0.25">
      <c r="C72" s="30">
        <v>-0.1</v>
      </c>
      <c r="D72" s="30">
        <f t="shared" si="39"/>
        <v>27.5</v>
      </c>
      <c r="E72" s="30">
        <f t="shared" si="42"/>
        <v>5.6250000000000001E-2</v>
      </c>
      <c r="F72" s="30">
        <f t="shared" si="40"/>
        <v>-1.5870558322903145</v>
      </c>
      <c r="G72" s="30">
        <f t="shared" si="41"/>
        <v>-0.71888971790134504</v>
      </c>
    </row>
    <row r="73" spans="3:7" x14ac:dyDescent="0.25">
      <c r="C73" s="30">
        <v>-0.1</v>
      </c>
      <c r="D73" s="30">
        <f t="shared" si="39"/>
        <v>27.5</v>
      </c>
      <c r="E73" s="30">
        <f t="shared" si="42"/>
        <v>5.6250000000000001E-2</v>
      </c>
      <c r="F73" s="30">
        <f t="shared" si="40"/>
        <v>-1.5870558322903145</v>
      </c>
      <c r="G73" s="30">
        <f t="shared" si="41"/>
        <v>-0.71888971790134504</v>
      </c>
    </row>
    <row r="74" spans="3:7" x14ac:dyDescent="0.25">
      <c r="C74" s="30">
        <v>-0.1</v>
      </c>
      <c r="D74" s="30">
        <f t="shared" si="39"/>
        <v>27.5</v>
      </c>
      <c r="E74" s="30">
        <f t="shared" si="42"/>
        <v>5.6250000000000001E-2</v>
      </c>
      <c r="F74" s="30">
        <f t="shared" si="40"/>
        <v>-1.5870558322903145</v>
      </c>
      <c r="G74" s="30">
        <f t="shared" si="41"/>
        <v>-0.71888971790134504</v>
      </c>
    </row>
    <row r="75" spans="3:7" x14ac:dyDescent="0.25">
      <c r="C75" s="30">
        <v>-0.1</v>
      </c>
      <c r="D75" s="30">
        <f t="shared" si="39"/>
        <v>27.5</v>
      </c>
      <c r="E75" s="30">
        <f t="shared" si="42"/>
        <v>5.6250000000000001E-2</v>
      </c>
      <c r="F75" s="30">
        <f t="shared" si="40"/>
        <v>-1.5870558322903145</v>
      </c>
      <c r="G75" s="30">
        <f t="shared" si="41"/>
        <v>-0.71888971790134504</v>
      </c>
    </row>
    <row r="76" spans="3:7" x14ac:dyDescent="0.25">
      <c r="C76" s="30">
        <v>-0.1</v>
      </c>
      <c r="D76" s="30">
        <f t="shared" si="39"/>
        <v>27.5</v>
      </c>
      <c r="E76" s="30">
        <f t="shared" si="42"/>
        <v>5.6250000000000001E-2</v>
      </c>
      <c r="F76" s="30">
        <f t="shared" si="40"/>
        <v>-1.5870558322903145</v>
      </c>
      <c r="G76" s="30">
        <f t="shared" si="41"/>
        <v>-0.71888971790134504</v>
      </c>
    </row>
    <row r="77" spans="3:7" x14ac:dyDescent="0.25">
      <c r="C77" s="30">
        <v>-0.1</v>
      </c>
      <c r="D77" s="30">
        <f t="shared" si="39"/>
        <v>27.5</v>
      </c>
      <c r="E77" s="30">
        <f t="shared" si="42"/>
        <v>5.6250000000000001E-2</v>
      </c>
      <c r="F77" s="30">
        <f t="shared" si="40"/>
        <v>-1.5870558322903145</v>
      </c>
      <c r="G77" s="30">
        <f t="shared" si="41"/>
        <v>-0.71888971790134504</v>
      </c>
    </row>
    <row r="78" spans="3:7" x14ac:dyDescent="0.25">
      <c r="C78" s="30">
        <v>-0.1</v>
      </c>
      <c r="D78" s="30">
        <f t="shared" si="39"/>
        <v>27.5</v>
      </c>
      <c r="E78" s="30">
        <f t="shared" si="42"/>
        <v>5.6250000000000001E-2</v>
      </c>
      <c r="F78" s="30">
        <f t="shared" si="40"/>
        <v>-1.5870558322903145</v>
      </c>
      <c r="G78" s="30">
        <f t="shared" si="41"/>
        <v>-0.71888971790134504</v>
      </c>
    </row>
    <row r="79" spans="3:7" x14ac:dyDescent="0.25">
      <c r="C79" s="30">
        <v>-0.1</v>
      </c>
      <c r="D79" s="30">
        <f t="shared" si="39"/>
        <v>27.5</v>
      </c>
      <c r="E79" s="30">
        <f t="shared" si="42"/>
        <v>5.6250000000000001E-2</v>
      </c>
      <c r="F79" s="30">
        <f t="shared" si="40"/>
        <v>-1.5870558322903145</v>
      </c>
      <c r="G79" s="30">
        <f t="shared" si="41"/>
        <v>-0.71888971790134504</v>
      </c>
    </row>
    <row r="80" spans="3:7" x14ac:dyDescent="0.25">
      <c r="C80" s="30">
        <v>-0.1</v>
      </c>
      <c r="D80" s="30">
        <f t="shared" si="39"/>
        <v>27.5</v>
      </c>
      <c r="E80" s="30">
        <f t="shared" si="42"/>
        <v>5.6250000000000001E-2</v>
      </c>
      <c r="F80" s="30">
        <f t="shared" si="40"/>
        <v>-1.5870558322903145</v>
      </c>
      <c r="G80" s="30">
        <f t="shared" si="41"/>
        <v>-0.71888971790134504</v>
      </c>
    </row>
    <row r="81" spans="3:7" x14ac:dyDescent="0.25">
      <c r="C81" s="30">
        <v>-0.1</v>
      </c>
      <c r="D81" s="30">
        <f t="shared" si="39"/>
        <v>27.5</v>
      </c>
      <c r="E81" s="30">
        <f t="shared" si="42"/>
        <v>5.6250000000000001E-2</v>
      </c>
      <c r="F81" s="30">
        <f t="shared" si="40"/>
        <v>-1.5870558322903145</v>
      </c>
      <c r="G81" s="30">
        <f t="shared" si="41"/>
        <v>-0.71888971790134504</v>
      </c>
    </row>
    <row r="82" spans="3:7" x14ac:dyDescent="0.25">
      <c r="C82" s="30">
        <v>-0.1</v>
      </c>
      <c r="D82" s="30">
        <f t="shared" si="39"/>
        <v>27.5</v>
      </c>
      <c r="E82" s="30">
        <f t="shared" si="42"/>
        <v>5.6250000000000001E-2</v>
      </c>
      <c r="F82" s="30">
        <f t="shared" si="40"/>
        <v>-1.5870558322903145</v>
      </c>
      <c r="G82" s="30">
        <f t="shared" si="41"/>
        <v>-0.71888971790134504</v>
      </c>
    </row>
    <row r="83" spans="3:7" x14ac:dyDescent="0.25">
      <c r="C83" s="30">
        <v>-0.1</v>
      </c>
      <c r="D83" s="30">
        <f t="shared" si="39"/>
        <v>27.5</v>
      </c>
      <c r="E83" s="30">
        <f t="shared" si="42"/>
        <v>5.6250000000000001E-2</v>
      </c>
      <c r="F83" s="30">
        <f t="shared" si="40"/>
        <v>-1.5870558322903145</v>
      </c>
      <c r="G83" s="30">
        <f t="shared" si="41"/>
        <v>-0.71888971790134504</v>
      </c>
    </row>
    <row r="84" spans="3:7" x14ac:dyDescent="0.25">
      <c r="C84" s="30">
        <v>-0.1</v>
      </c>
      <c r="D84" s="30">
        <f t="shared" si="39"/>
        <v>27.5</v>
      </c>
      <c r="E84" s="30">
        <f t="shared" si="42"/>
        <v>5.6250000000000001E-2</v>
      </c>
      <c r="F84" s="30">
        <f t="shared" si="40"/>
        <v>-1.5870558322903145</v>
      </c>
      <c r="G84" s="30">
        <f t="shared" si="41"/>
        <v>-0.71888971790134504</v>
      </c>
    </row>
    <row r="85" spans="3:7" x14ac:dyDescent="0.25">
      <c r="C85" s="30">
        <v>-0.1</v>
      </c>
      <c r="D85" s="30">
        <f t="shared" si="39"/>
        <v>27.5</v>
      </c>
      <c r="E85" s="30">
        <f t="shared" si="42"/>
        <v>5.6250000000000001E-2</v>
      </c>
      <c r="F85" s="30">
        <f t="shared" si="40"/>
        <v>-1.5870558322903145</v>
      </c>
      <c r="G85" s="30">
        <f t="shared" si="41"/>
        <v>-0.71888971790134504</v>
      </c>
    </row>
    <row r="86" spans="3:7" x14ac:dyDescent="0.25">
      <c r="C86" s="30">
        <v>-0.1</v>
      </c>
      <c r="D86" s="30">
        <f t="shared" si="39"/>
        <v>27.5</v>
      </c>
      <c r="E86" s="30">
        <f t="shared" si="42"/>
        <v>5.6250000000000001E-2</v>
      </c>
      <c r="F86" s="30">
        <f t="shared" si="40"/>
        <v>-1.5870558322903145</v>
      </c>
      <c r="G86" s="30">
        <f t="shared" si="41"/>
        <v>-0.71888971790134504</v>
      </c>
    </row>
    <row r="87" spans="3:7" x14ac:dyDescent="0.25">
      <c r="C87" s="30">
        <v>-0.1</v>
      </c>
      <c r="D87" s="30">
        <f t="shared" si="39"/>
        <v>27.5</v>
      </c>
      <c r="E87" s="30">
        <f t="shared" si="42"/>
        <v>5.6250000000000001E-2</v>
      </c>
      <c r="F87" s="30">
        <f t="shared" si="40"/>
        <v>-1.5870558322903145</v>
      </c>
      <c r="G87" s="30">
        <f t="shared" si="41"/>
        <v>-0.71888971790134504</v>
      </c>
    </row>
    <row r="88" spans="3:7" x14ac:dyDescent="0.25">
      <c r="C88" s="30">
        <v>-0.1</v>
      </c>
      <c r="D88" s="30">
        <f t="shared" si="39"/>
        <v>27.5</v>
      </c>
      <c r="E88" s="30">
        <f t="shared" si="42"/>
        <v>5.6250000000000001E-2</v>
      </c>
      <c r="F88" s="30">
        <f t="shared" si="40"/>
        <v>-1.5870558322903145</v>
      </c>
      <c r="G88" s="30">
        <f t="shared" si="41"/>
        <v>-0.71888971790134504</v>
      </c>
    </row>
    <row r="89" spans="3:7" x14ac:dyDescent="0.25">
      <c r="C89" s="30">
        <v>-0.1</v>
      </c>
      <c r="D89" s="30">
        <f t="shared" si="39"/>
        <v>27.5</v>
      </c>
      <c r="E89" s="30">
        <f t="shared" si="42"/>
        <v>5.6250000000000001E-2</v>
      </c>
      <c r="F89" s="30">
        <f t="shared" si="40"/>
        <v>-1.5870558322903145</v>
      </c>
      <c r="G89" s="30">
        <f t="shared" si="41"/>
        <v>-0.71888971790134504</v>
      </c>
    </row>
    <row r="90" spans="3:7" x14ac:dyDescent="0.25">
      <c r="C90" s="30">
        <v>-0.1</v>
      </c>
      <c r="D90" s="30">
        <f t="shared" si="39"/>
        <v>27.5</v>
      </c>
      <c r="E90" s="30">
        <f t="shared" si="42"/>
        <v>5.6250000000000001E-2</v>
      </c>
      <c r="F90" s="30">
        <f t="shared" si="40"/>
        <v>-1.5870558322903145</v>
      </c>
      <c r="G90" s="30">
        <f t="shared" si="41"/>
        <v>-0.71888971790134504</v>
      </c>
    </row>
    <row r="91" spans="3:7" x14ac:dyDescent="0.25">
      <c r="C91" s="30">
        <v>-0.1</v>
      </c>
      <c r="D91" s="30">
        <f t="shared" si="39"/>
        <v>27.5</v>
      </c>
      <c r="E91" s="30">
        <f t="shared" si="42"/>
        <v>5.6250000000000001E-2</v>
      </c>
      <c r="F91" s="30">
        <f t="shared" si="40"/>
        <v>-1.5870558322903145</v>
      </c>
      <c r="G91" s="30">
        <f t="shared" si="41"/>
        <v>-0.71888971790134504</v>
      </c>
    </row>
    <row r="92" spans="3:7" x14ac:dyDescent="0.25">
      <c r="C92" s="30">
        <v>-0.1</v>
      </c>
      <c r="D92" s="30">
        <f t="shared" si="39"/>
        <v>27.5</v>
      </c>
      <c r="E92" s="30">
        <f t="shared" si="42"/>
        <v>5.6250000000000001E-2</v>
      </c>
      <c r="F92" s="30">
        <f t="shared" si="40"/>
        <v>-1.5870558322903145</v>
      </c>
      <c r="G92" s="30">
        <f t="shared" si="41"/>
        <v>-0.71888971790134504</v>
      </c>
    </row>
    <row r="93" spans="3:7" x14ac:dyDescent="0.25">
      <c r="C93" s="30">
        <v>-0.1</v>
      </c>
      <c r="D93" s="30">
        <f t="shared" si="39"/>
        <v>27.5</v>
      </c>
      <c r="E93" s="30">
        <f t="shared" si="42"/>
        <v>5.6250000000000001E-2</v>
      </c>
      <c r="F93" s="30">
        <f t="shared" si="40"/>
        <v>-1.5870558322903145</v>
      </c>
      <c r="G93" s="30">
        <f t="shared" si="41"/>
        <v>-0.71888971790134504</v>
      </c>
    </row>
    <row r="94" spans="3:7" x14ac:dyDescent="0.25">
      <c r="C94" s="30">
        <v>-0.1</v>
      </c>
      <c r="D94" s="30">
        <f t="shared" si="39"/>
        <v>27.5</v>
      </c>
      <c r="E94" s="30">
        <f t="shared" si="42"/>
        <v>5.6250000000000001E-2</v>
      </c>
      <c r="F94" s="30">
        <f t="shared" si="40"/>
        <v>-1.5870558322903145</v>
      </c>
      <c r="G94" s="30">
        <f t="shared" si="41"/>
        <v>-0.71888971790134504</v>
      </c>
    </row>
    <row r="95" spans="3:7" x14ac:dyDescent="0.25">
      <c r="C95" s="30">
        <v>-0.1</v>
      </c>
      <c r="D95" s="30">
        <f t="shared" si="39"/>
        <v>27.5</v>
      </c>
      <c r="E95" s="30">
        <f t="shared" si="42"/>
        <v>5.6250000000000001E-2</v>
      </c>
      <c r="F95" s="30">
        <f t="shared" si="40"/>
        <v>-1.5870558322903145</v>
      </c>
      <c r="G95" s="30">
        <f t="shared" si="41"/>
        <v>-0.71888971790134504</v>
      </c>
    </row>
    <row r="96" spans="3:7" x14ac:dyDescent="0.25">
      <c r="C96" s="30">
        <v>-0.1</v>
      </c>
      <c r="D96" s="30">
        <f t="shared" si="39"/>
        <v>27.5</v>
      </c>
      <c r="E96" s="30">
        <f t="shared" si="42"/>
        <v>5.6250000000000001E-2</v>
      </c>
      <c r="F96" s="30">
        <f t="shared" si="40"/>
        <v>-1.5870558322903145</v>
      </c>
      <c r="G96" s="30">
        <f t="shared" si="41"/>
        <v>-0.71888971790134504</v>
      </c>
    </row>
    <row r="97" spans="3:7" x14ac:dyDescent="0.25">
      <c r="C97" s="30">
        <v>-0.1</v>
      </c>
      <c r="D97" s="30">
        <f t="shared" si="39"/>
        <v>27.5</v>
      </c>
      <c r="E97" s="30">
        <f t="shared" si="42"/>
        <v>5.6250000000000001E-2</v>
      </c>
      <c r="F97" s="30">
        <f t="shared" si="40"/>
        <v>-1.5870558322903145</v>
      </c>
      <c r="G97" s="30">
        <f t="shared" si="41"/>
        <v>-0.71888971790134504</v>
      </c>
    </row>
    <row r="98" spans="3:7" x14ac:dyDescent="0.25">
      <c r="C98" s="30">
        <v>-0.1</v>
      </c>
      <c r="D98" s="30">
        <f t="shared" si="39"/>
        <v>27.5</v>
      </c>
      <c r="E98" s="30">
        <f t="shared" si="42"/>
        <v>5.6250000000000001E-2</v>
      </c>
      <c r="F98" s="30">
        <f t="shared" si="40"/>
        <v>-1.5870558322903145</v>
      </c>
      <c r="G98" s="30">
        <f t="shared" si="41"/>
        <v>-0.71888971790134504</v>
      </c>
    </row>
    <row r="99" spans="3:7" x14ac:dyDescent="0.25">
      <c r="C99" s="30">
        <v>-0.1</v>
      </c>
      <c r="D99" s="30">
        <f t="shared" si="39"/>
        <v>27.5</v>
      </c>
      <c r="E99" s="30">
        <f t="shared" si="42"/>
        <v>5.6250000000000001E-2</v>
      </c>
      <c r="F99" s="30">
        <f t="shared" si="40"/>
        <v>-1.5870558322903145</v>
      </c>
      <c r="G99" s="30">
        <f t="shared" si="41"/>
        <v>-0.71888971790134504</v>
      </c>
    </row>
    <row r="100" spans="3:7" x14ac:dyDescent="0.25">
      <c r="C100" s="30">
        <v>-0.1</v>
      </c>
      <c r="D100" s="30">
        <f t="shared" si="39"/>
        <v>27.5</v>
      </c>
      <c r="E100" s="30">
        <f t="shared" si="42"/>
        <v>5.6250000000000001E-2</v>
      </c>
      <c r="F100" s="30">
        <f t="shared" si="40"/>
        <v>-1.5870558322903145</v>
      </c>
      <c r="G100" s="30">
        <f t="shared" si="41"/>
        <v>-0.71888971790134504</v>
      </c>
    </row>
    <row r="101" spans="3:7" x14ac:dyDescent="0.25">
      <c r="C101" s="30">
        <v>-0.1</v>
      </c>
      <c r="D101" s="30">
        <f t="shared" si="39"/>
        <v>27.5</v>
      </c>
      <c r="E101" s="30">
        <f t="shared" si="42"/>
        <v>5.6250000000000001E-2</v>
      </c>
      <c r="F101" s="30">
        <f t="shared" si="40"/>
        <v>-1.5870558322903145</v>
      </c>
      <c r="G101" s="30">
        <f t="shared" si="41"/>
        <v>-0.71888971790134504</v>
      </c>
    </row>
    <row r="102" spans="3:7" x14ac:dyDescent="0.25">
      <c r="C102" s="30">
        <v>-0.1</v>
      </c>
      <c r="D102" s="30">
        <f t="shared" si="39"/>
        <v>27.5</v>
      </c>
      <c r="E102" s="30">
        <f t="shared" si="42"/>
        <v>5.6250000000000001E-2</v>
      </c>
      <c r="F102" s="30">
        <f t="shared" si="40"/>
        <v>-1.5870558322903145</v>
      </c>
      <c r="G102" s="30">
        <f t="shared" si="41"/>
        <v>-0.71888971790134504</v>
      </c>
    </row>
    <row r="103" spans="3:7" x14ac:dyDescent="0.25">
      <c r="C103" s="30">
        <v>-0.1</v>
      </c>
      <c r="D103" s="30">
        <f t="shared" si="39"/>
        <v>27.5</v>
      </c>
      <c r="E103" s="30">
        <f t="shared" si="42"/>
        <v>5.6250000000000001E-2</v>
      </c>
      <c r="F103" s="30">
        <f t="shared" si="40"/>
        <v>-1.5870558322903145</v>
      </c>
      <c r="G103" s="30">
        <f t="shared" si="41"/>
        <v>-0.71888971790134504</v>
      </c>
    </row>
    <row r="104" spans="3:7" x14ac:dyDescent="0.25">
      <c r="C104" s="30">
        <v>-0.1</v>
      </c>
      <c r="D104" s="30">
        <f t="shared" si="39"/>
        <v>27.5</v>
      </c>
      <c r="E104" s="30">
        <f t="shared" si="42"/>
        <v>5.6250000000000001E-2</v>
      </c>
      <c r="F104" s="30">
        <f t="shared" si="40"/>
        <v>-1.5870558322903145</v>
      </c>
      <c r="G104" s="30">
        <f t="shared" si="41"/>
        <v>-0.71888971790134504</v>
      </c>
    </row>
    <row r="105" spans="3:7" x14ac:dyDescent="0.25">
      <c r="C105" s="30">
        <v>-0.1</v>
      </c>
      <c r="D105" s="30">
        <f t="shared" si="39"/>
        <v>27.5</v>
      </c>
      <c r="E105" s="30">
        <f t="shared" si="42"/>
        <v>5.6250000000000001E-2</v>
      </c>
      <c r="F105" s="30">
        <f t="shared" si="40"/>
        <v>-1.5870558322903145</v>
      </c>
      <c r="G105" s="30">
        <f t="shared" si="41"/>
        <v>-0.71888971790134504</v>
      </c>
    </row>
    <row r="106" spans="3:7" x14ac:dyDescent="0.25">
      <c r="C106" s="30">
        <v>-0.1</v>
      </c>
      <c r="D106" s="30">
        <f t="shared" si="39"/>
        <v>27.5</v>
      </c>
      <c r="E106" s="30">
        <f t="shared" si="42"/>
        <v>5.6250000000000001E-2</v>
      </c>
      <c r="F106" s="30">
        <f t="shared" si="40"/>
        <v>-1.5870558322903145</v>
      </c>
      <c r="G106" s="30">
        <f t="shared" si="41"/>
        <v>-0.71888971790134504</v>
      </c>
    </row>
    <row r="107" spans="3:7" x14ac:dyDescent="0.25">
      <c r="C107" s="30">
        <v>-0.1</v>
      </c>
      <c r="D107" s="30">
        <f t="shared" si="39"/>
        <v>27.5</v>
      </c>
      <c r="E107" s="30">
        <f t="shared" si="42"/>
        <v>5.6250000000000001E-2</v>
      </c>
      <c r="F107" s="30">
        <f t="shared" si="40"/>
        <v>-1.5870558322903145</v>
      </c>
      <c r="G107" s="30">
        <f t="shared" si="41"/>
        <v>-0.71888971790134504</v>
      </c>
    </row>
    <row r="108" spans="3:7" x14ac:dyDescent="0.25">
      <c r="C108" s="30">
        <v>-0.1</v>
      </c>
      <c r="D108" s="30">
        <f t="shared" si="39"/>
        <v>27.5</v>
      </c>
      <c r="E108" s="30">
        <f t="shared" si="42"/>
        <v>5.6250000000000001E-2</v>
      </c>
      <c r="F108" s="30">
        <f t="shared" si="40"/>
        <v>-1.5870558322903145</v>
      </c>
      <c r="G108" s="30">
        <f t="shared" si="41"/>
        <v>-0.71888971790134504</v>
      </c>
    </row>
    <row r="109" spans="3:7" x14ac:dyDescent="0.25">
      <c r="C109" s="30">
        <v>-0.1</v>
      </c>
      <c r="D109" s="30">
        <f t="shared" si="39"/>
        <v>27.5</v>
      </c>
      <c r="E109" s="30">
        <f t="shared" si="42"/>
        <v>5.6250000000000001E-2</v>
      </c>
      <c r="F109" s="30">
        <f t="shared" si="40"/>
        <v>-1.5870558322903145</v>
      </c>
      <c r="G109" s="30">
        <f t="shared" si="41"/>
        <v>-0.71888971790134504</v>
      </c>
    </row>
    <row r="110" spans="3:7" x14ac:dyDescent="0.25">
      <c r="C110" s="30">
        <v>-0.1</v>
      </c>
      <c r="D110" s="30">
        <f t="shared" si="39"/>
        <v>27.5</v>
      </c>
      <c r="E110" s="30">
        <f t="shared" si="42"/>
        <v>5.6250000000000001E-2</v>
      </c>
      <c r="F110" s="30">
        <f t="shared" si="40"/>
        <v>-1.5870558322903145</v>
      </c>
      <c r="G110" s="30">
        <f t="shared" si="41"/>
        <v>-0.71888971790134504</v>
      </c>
    </row>
    <row r="111" spans="3:7" x14ac:dyDescent="0.25">
      <c r="C111" s="30">
        <v>-0.1</v>
      </c>
      <c r="D111" s="30">
        <f t="shared" si="39"/>
        <v>27.5</v>
      </c>
      <c r="E111" s="30">
        <f t="shared" si="42"/>
        <v>5.6250000000000001E-2</v>
      </c>
      <c r="F111" s="30">
        <f t="shared" si="40"/>
        <v>-1.5870558322903145</v>
      </c>
      <c r="G111" s="30">
        <f t="shared" si="41"/>
        <v>-0.71888971790134504</v>
      </c>
    </row>
    <row r="112" spans="3:7" x14ac:dyDescent="0.25">
      <c r="C112" s="30">
        <v>-0.1</v>
      </c>
      <c r="D112" s="30">
        <f t="shared" si="39"/>
        <v>27.5</v>
      </c>
      <c r="E112" s="30">
        <f t="shared" si="42"/>
        <v>5.6250000000000001E-2</v>
      </c>
      <c r="F112" s="30">
        <f t="shared" si="40"/>
        <v>-1.5870558322903145</v>
      </c>
      <c r="G112" s="30">
        <f t="shared" si="41"/>
        <v>-0.71888971790134504</v>
      </c>
    </row>
    <row r="113" spans="3:7" x14ac:dyDescent="0.25">
      <c r="C113" s="30">
        <v>-0.1</v>
      </c>
      <c r="D113" s="30">
        <f t="shared" si="39"/>
        <v>27.5</v>
      </c>
      <c r="E113" s="30">
        <f t="shared" si="42"/>
        <v>5.6250000000000001E-2</v>
      </c>
      <c r="F113" s="30">
        <f t="shared" si="40"/>
        <v>-1.5870558322903145</v>
      </c>
      <c r="G113" s="30">
        <f t="shared" si="41"/>
        <v>-0.71888971790134504</v>
      </c>
    </row>
    <row r="114" spans="3:7" x14ac:dyDescent="0.25">
      <c r="C114" s="30">
        <v>-0.1</v>
      </c>
      <c r="D114" s="30">
        <f t="shared" si="39"/>
        <v>27.5</v>
      </c>
      <c r="E114" s="30">
        <f t="shared" si="42"/>
        <v>5.6250000000000001E-2</v>
      </c>
      <c r="F114" s="30">
        <f t="shared" si="40"/>
        <v>-1.5870558322903145</v>
      </c>
      <c r="G114" s="30">
        <f t="shared" si="41"/>
        <v>-0.71888971790134504</v>
      </c>
    </row>
    <row r="115" spans="3:7" x14ac:dyDescent="0.25">
      <c r="C115" s="30">
        <v>-6.6666666666666666E-2</v>
      </c>
      <c r="D115" s="30">
        <f t="shared" si="39"/>
        <v>82.5</v>
      </c>
      <c r="E115" s="30">
        <f t="shared" si="42"/>
        <v>0.17083333333333334</v>
      </c>
      <c r="F115" s="30">
        <f t="shared" si="40"/>
        <v>-0.95087729940193999</v>
      </c>
      <c r="G115" s="30">
        <f t="shared" si="41"/>
        <v>-0.47925981193423006</v>
      </c>
    </row>
    <row r="116" spans="3:7" x14ac:dyDescent="0.25">
      <c r="C116" s="30">
        <v>-6.6666666666666666E-2</v>
      </c>
      <c r="D116" s="30">
        <f t="shared" si="39"/>
        <v>82.5</v>
      </c>
      <c r="E116" s="30">
        <f t="shared" si="42"/>
        <v>0.17083333333333334</v>
      </c>
      <c r="F116" s="30">
        <f t="shared" si="40"/>
        <v>-0.95087729940193999</v>
      </c>
      <c r="G116" s="30">
        <f t="shared" si="41"/>
        <v>-0.47925981193423006</v>
      </c>
    </row>
    <row r="117" spans="3:7" x14ac:dyDescent="0.25">
      <c r="C117" s="30">
        <v>-6.6666666666666666E-2</v>
      </c>
      <c r="D117" s="30">
        <f t="shared" si="39"/>
        <v>82.5</v>
      </c>
      <c r="E117" s="30">
        <f t="shared" si="42"/>
        <v>0.17083333333333334</v>
      </c>
      <c r="F117" s="30">
        <f t="shared" si="40"/>
        <v>-0.95087729940193999</v>
      </c>
      <c r="G117" s="30">
        <f t="shared" si="41"/>
        <v>-0.47925981193423006</v>
      </c>
    </row>
    <row r="118" spans="3:7" x14ac:dyDescent="0.25">
      <c r="C118" s="30">
        <v>-6.6666666666666666E-2</v>
      </c>
      <c r="D118" s="30">
        <f t="shared" si="39"/>
        <v>82.5</v>
      </c>
      <c r="E118" s="30">
        <f t="shared" si="42"/>
        <v>0.17083333333333334</v>
      </c>
      <c r="F118" s="30">
        <f t="shared" si="40"/>
        <v>-0.95087729940193999</v>
      </c>
      <c r="G118" s="30">
        <f t="shared" si="41"/>
        <v>-0.47925981193423006</v>
      </c>
    </row>
    <row r="119" spans="3:7" x14ac:dyDescent="0.25">
      <c r="C119" s="30">
        <v>-6.6666666666666666E-2</v>
      </c>
      <c r="D119" s="30">
        <f t="shared" si="39"/>
        <v>82.5</v>
      </c>
      <c r="E119" s="30">
        <f t="shared" si="42"/>
        <v>0.17083333333333334</v>
      </c>
      <c r="F119" s="30">
        <f t="shared" si="40"/>
        <v>-0.95087729940193999</v>
      </c>
      <c r="G119" s="30">
        <f t="shared" si="41"/>
        <v>-0.47925981193423006</v>
      </c>
    </row>
    <row r="120" spans="3:7" x14ac:dyDescent="0.25">
      <c r="C120" s="30">
        <v>-6.6666666666666666E-2</v>
      </c>
      <c r="D120" s="30">
        <f t="shared" si="39"/>
        <v>82.5</v>
      </c>
      <c r="E120" s="30">
        <f t="shared" si="42"/>
        <v>0.17083333333333334</v>
      </c>
      <c r="F120" s="30">
        <f t="shared" si="40"/>
        <v>-0.95087729940193999</v>
      </c>
      <c r="G120" s="30">
        <f t="shared" si="41"/>
        <v>-0.47925981193423006</v>
      </c>
    </row>
    <row r="121" spans="3:7" x14ac:dyDescent="0.25">
      <c r="C121" s="30">
        <v>-6.6666666666666666E-2</v>
      </c>
      <c r="D121" s="30">
        <f t="shared" si="39"/>
        <v>82.5</v>
      </c>
      <c r="E121" s="30">
        <f t="shared" si="42"/>
        <v>0.17083333333333334</v>
      </c>
      <c r="F121" s="30">
        <f t="shared" si="40"/>
        <v>-0.95087729940193999</v>
      </c>
      <c r="G121" s="30">
        <f t="shared" si="41"/>
        <v>-0.47925981193423006</v>
      </c>
    </row>
    <row r="122" spans="3:7" x14ac:dyDescent="0.25">
      <c r="C122" s="30">
        <v>-6.6666666666666666E-2</v>
      </c>
      <c r="D122" s="30">
        <f t="shared" si="39"/>
        <v>82.5</v>
      </c>
      <c r="E122" s="30">
        <f t="shared" si="42"/>
        <v>0.17083333333333334</v>
      </c>
      <c r="F122" s="30">
        <f t="shared" si="40"/>
        <v>-0.95087729940193999</v>
      </c>
      <c r="G122" s="30">
        <f t="shared" si="41"/>
        <v>-0.47925981193423006</v>
      </c>
    </row>
    <row r="123" spans="3:7" x14ac:dyDescent="0.25">
      <c r="C123" s="30">
        <v>-6.6666666666666666E-2</v>
      </c>
      <c r="D123" s="30">
        <f t="shared" si="39"/>
        <v>82.5</v>
      </c>
      <c r="E123" s="30">
        <f t="shared" si="42"/>
        <v>0.17083333333333334</v>
      </c>
      <c r="F123" s="30">
        <f t="shared" si="40"/>
        <v>-0.95087729940193999</v>
      </c>
      <c r="G123" s="30">
        <f t="shared" si="41"/>
        <v>-0.47925981193423006</v>
      </c>
    </row>
    <row r="124" spans="3:7" x14ac:dyDescent="0.25">
      <c r="C124" s="30">
        <v>-6.6666666666666666E-2</v>
      </c>
      <c r="D124" s="30">
        <f t="shared" si="39"/>
        <v>82.5</v>
      </c>
      <c r="E124" s="30">
        <f t="shared" si="42"/>
        <v>0.17083333333333334</v>
      </c>
      <c r="F124" s="30">
        <f t="shared" si="40"/>
        <v>-0.95087729940193999</v>
      </c>
      <c r="G124" s="30">
        <f t="shared" si="41"/>
        <v>-0.47925981193423006</v>
      </c>
    </row>
    <row r="125" spans="3:7" x14ac:dyDescent="0.25">
      <c r="C125" s="30">
        <v>-6.6666666666666666E-2</v>
      </c>
      <c r="D125" s="30">
        <f t="shared" ref="D125:D188" si="43" xml:space="preserve"> _xlfn.RANK.AVG(C125,C$61:C$540,1)</f>
        <v>82.5</v>
      </c>
      <c r="E125" s="30">
        <f t="shared" ref="E125:E188" si="44" xml:space="preserve"> (D125 - 0.5) / COUNT($C$61:$C$540)</f>
        <v>0.17083333333333334</v>
      </c>
      <c r="F125" s="30">
        <f t="shared" ref="F125:F188" si="45">_xlfn.NORM.S.INV(E125)</f>
        <v>-0.95087729940193999</v>
      </c>
      <c r="G125" s="30">
        <f t="shared" ref="G125:G188" si="46" xml:space="preserve"> STANDARDIZE(C125,AVERAGE($C$61:$C$540),STDEV($C$61:$C$540))</f>
        <v>-0.47925981193423006</v>
      </c>
    </row>
    <row r="126" spans="3:7" x14ac:dyDescent="0.25">
      <c r="C126" s="30">
        <v>-6.6666666666666666E-2</v>
      </c>
      <c r="D126" s="30">
        <f t="shared" si="43"/>
        <v>82.5</v>
      </c>
      <c r="E126" s="30">
        <f t="shared" si="44"/>
        <v>0.17083333333333334</v>
      </c>
      <c r="F126" s="30">
        <f t="shared" si="45"/>
        <v>-0.95087729940193999</v>
      </c>
      <c r="G126" s="30">
        <f t="shared" si="46"/>
        <v>-0.47925981193423006</v>
      </c>
    </row>
    <row r="127" spans="3:7" x14ac:dyDescent="0.25">
      <c r="C127" s="30">
        <v>-6.6666666666666666E-2</v>
      </c>
      <c r="D127" s="30">
        <f t="shared" si="43"/>
        <v>82.5</v>
      </c>
      <c r="E127" s="30">
        <f t="shared" si="44"/>
        <v>0.17083333333333334</v>
      </c>
      <c r="F127" s="30">
        <f t="shared" si="45"/>
        <v>-0.95087729940193999</v>
      </c>
      <c r="G127" s="30">
        <f t="shared" si="46"/>
        <v>-0.47925981193423006</v>
      </c>
    </row>
    <row r="128" spans="3:7" x14ac:dyDescent="0.25">
      <c r="C128" s="30">
        <v>-6.6666666666666666E-2</v>
      </c>
      <c r="D128" s="30">
        <f t="shared" si="43"/>
        <v>82.5</v>
      </c>
      <c r="E128" s="30">
        <f t="shared" si="44"/>
        <v>0.17083333333333334</v>
      </c>
      <c r="F128" s="30">
        <f t="shared" si="45"/>
        <v>-0.95087729940193999</v>
      </c>
      <c r="G128" s="30">
        <f t="shared" si="46"/>
        <v>-0.47925981193423006</v>
      </c>
    </row>
    <row r="129" spans="3:13" x14ac:dyDescent="0.25">
      <c r="C129" s="30">
        <v>-6.6666666666666666E-2</v>
      </c>
      <c r="D129" s="30">
        <f t="shared" si="43"/>
        <v>82.5</v>
      </c>
      <c r="E129" s="30">
        <f t="shared" si="44"/>
        <v>0.17083333333333334</v>
      </c>
      <c r="F129" s="30">
        <f t="shared" si="45"/>
        <v>-0.95087729940193999</v>
      </c>
      <c r="G129" s="30">
        <f t="shared" si="46"/>
        <v>-0.47925981193423006</v>
      </c>
    </row>
    <row r="130" spans="3:13" x14ac:dyDescent="0.25">
      <c r="C130" s="30">
        <v>-6.6666666666666666E-2</v>
      </c>
      <c r="D130" s="30">
        <f t="shared" si="43"/>
        <v>82.5</v>
      </c>
      <c r="E130" s="30">
        <f t="shared" si="44"/>
        <v>0.17083333333333334</v>
      </c>
      <c r="F130" s="30">
        <f t="shared" si="45"/>
        <v>-0.95087729940193999</v>
      </c>
      <c r="G130" s="30">
        <f t="shared" si="46"/>
        <v>-0.47925981193423006</v>
      </c>
    </row>
    <row r="131" spans="3:13" x14ac:dyDescent="0.25">
      <c r="C131" s="30">
        <v>-6.6666666666666666E-2</v>
      </c>
      <c r="D131" s="30">
        <f t="shared" si="43"/>
        <v>82.5</v>
      </c>
      <c r="E131" s="30">
        <f t="shared" si="44"/>
        <v>0.17083333333333334</v>
      </c>
      <c r="F131" s="30">
        <f t="shared" si="45"/>
        <v>-0.95087729940193999</v>
      </c>
      <c r="G131" s="30">
        <f t="shared" si="46"/>
        <v>-0.47925981193423006</v>
      </c>
    </row>
    <row r="132" spans="3:13" x14ac:dyDescent="0.25">
      <c r="C132" s="30">
        <v>-6.6666666666666666E-2</v>
      </c>
      <c r="D132" s="30">
        <f t="shared" si="43"/>
        <v>82.5</v>
      </c>
      <c r="E132" s="30">
        <f t="shared" si="44"/>
        <v>0.17083333333333334</v>
      </c>
      <c r="F132" s="30">
        <f t="shared" si="45"/>
        <v>-0.95087729940193999</v>
      </c>
      <c r="G132" s="30">
        <f t="shared" si="46"/>
        <v>-0.47925981193423006</v>
      </c>
    </row>
    <row r="133" spans="3:13" x14ac:dyDescent="0.25">
      <c r="C133" s="30">
        <v>-6.6666666666666666E-2</v>
      </c>
      <c r="D133" s="30">
        <f t="shared" si="43"/>
        <v>82.5</v>
      </c>
      <c r="E133" s="30">
        <f t="shared" si="44"/>
        <v>0.17083333333333334</v>
      </c>
      <c r="F133" s="30">
        <f t="shared" si="45"/>
        <v>-0.95087729940193999</v>
      </c>
      <c r="G133" s="30">
        <f t="shared" si="46"/>
        <v>-0.47925981193423006</v>
      </c>
    </row>
    <row r="134" spans="3:13" x14ac:dyDescent="0.25">
      <c r="C134" s="30">
        <v>-6.6666666666666666E-2</v>
      </c>
      <c r="D134" s="30">
        <f t="shared" si="43"/>
        <v>82.5</v>
      </c>
      <c r="E134" s="30">
        <f t="shared" si="44"/>
        <v>0.17083333333333334</v>
      </c>
      <c r="F134" s="30">
        <f t="shared" si="45"/>
        <v>-0.95087729940193999</v>
      </c>
      <c r="G134" s="30">
        <f t="shared" si="46"/>
        <v>-0.47925981193423006</v>
      </c>
    </row>
    <row r="135" spans="3:13" x14ac:dyDescent="0.25">
      <c r="C135" s="30">
        <v>-6.6666666666666666E-2</v>
      </c>
      <c r="D135" s="30">
        <f t="shared" si="43"/>
        <v>82.5</v>
      </c>
      <c r="E135" s="30">
        <f t="shared" si="44"/>
        <v>0.17083333333333334</v>
      </c>
      <c r="F135" s="30">
        <f t="shared" si="45"/>
        <v>-0.95087729940193999</v>
      </c>
      <c r="G135" s="30">
        <f t="shared" si="46"/>
        <v>-0.47925981193423006</v>
      </c>
    </row>
    <row r="136" spans="3:13" x14ac:dyDescent="0.25">
      <c r="C136" s="30">
        <v>-6.6666666666666666E-2</v>
      </c>
      <c r="D136" s="30">
        <f t="shared" si="43"/>
        <v>82.5</v>
      </c>
      <c r="E136" s="30">
        <f t="shared" si="44"/>
        <v>0.17083333333333334</v>
      </c>
      <c r="F136" s="30">
        <f t="shared" si="45"/>
        <v>-0.95087729940193999</v>
      </c>
      <c r="G136" s="30">
        <f t="shared" si="46"/>
        <v>-0.47925981193423006</v>
      </c>
    </row>
    <row r="137" spans="3:13" x14ac:dyDescent="0.25">
      <c r="C137" s="30">
        <v>-6.6666666666666666E-2</v>
      </c>
      <c r="D137" s="30">
        <f t="shared" si="43"/>
        <v>82.5</v>
      </c>
      <c r="E137" s="30">
        <f t="shared" si="44"/>
        <v>0.17083333333333334</v>
      </c>
      <c r="F137" s="30">
        <f t="shared" si="45"/>
        <v>-0.95087729940193999</v>
      </c>
      <c r="G137" s="30">
        <f t="shared" si="46"/>
        <v>-0.47925981193423006</v>
      </c>
    </row>
    <row r="138" spans="3:13" x14ac:dyDescent="0.25">
      <c r="C138" s="30">
        <v>-6.6666666666666666E-2</v>
      </c>
      <c r="D138" s="30">
        <f t="shared" si="43"/>
        <v>82.5</v>
      </c>
      <c r="E138" s="30">
        <f t="shared" si="44"/>
        <v>0.17083333333333334</v>
      </c>
      <c r="F138" s="30">
        <f t="shared" si="45"/>
        <v>-0.95087729940193999</v>
      </c>
      <c r="G138" s="30">
        <f t="shared" si="46"/>
        <v>-0.47925981193423006</v>
      </c>
    </row>
    <row r="139" spans="3:13" x14ac:dyDescent="0.25">
      <c r="C139" s="30">
        <v>-6.6666666666666666E-2</v>
      </c>
      <c r="D139" s="30">
        <f t="shared" si="43"/>
        <v>82.5</v>
      </c>
      <c r="E139" s="30">
        <f t="shared" si="44"/>
        <v>0.17083333333333334</v>
      </c>
      <c r="F139" s="30">
        <f t="shared" si="45"/>
        <v>-0.95087729940193999</v>
      </c>
      <c r="G139" s="30">
        <f t="shared" si="46"/>
        <v>-0.47925981193423006</v>
      </c>
      <c r="I139">
        <v>322</v>
      </c>
      <c r="J139">
        <v>329</v>
      </c>
      <c r="K139">
        <v>322</v>
      </c>
      <c r="L139">
        <v>493</v>
      </c>
      <c r="M139">
        <v>0</v>
      </c>
    </row>
    <row r="140" spans="3:13" x14ac:dyDescent="0.25">
      <c r="C140" s="30">
        <v>-6.6666666666666666E-2</v>
      </c>
      <c r="D140" s="30">
        <f t="shared" si="43"/>
        <v>82.5</v>
      </c>
      <c r="E140" s="30">
        <f t="shared" si="44"/>
        <v>0.17083333333333334</v>
      </c>
      <c r="F140" s="30">
        <f t="shared" si="45"/>
        <v>-0.95087729940193999</v>
      </c>
      <c r="G140" s="30">
        <f t="shared" si="46"/>
        <v>-0.47925981193423006</v>
      </c>
    </row>
    <row r="141" spans="3:13" x14ac:dyDescent="0.25">
      <c r="C141" s="30">
        <v>-6.6666666666666666E-2</v>
      </c>
      <c r="D141" s="30">
        <f t="shared" si="43"/>
        <v>82.5</v>
      </c>
      <c r="E141" s="30">
        <f t="shared" si="44"/>
        <v>0.17083333333333334</v>
      </c>
      <c r="F141" s="30">
        <f t="shared" si="45"/>
        <v>-0.95087729940193999</v>
      </c>
      <c r="G141" s="30">
        <f t="shared" si="46"/>
        <v>-0.47925981193423006</v>
      </c>
    </row>
    <row r="142" spans="3:13" x14ac:dyDescent="0.25">
      <c r="C142" s="30">
        <v>-6.6666666666666666E-2</v>
      </c>
      <c r="D142" s="30">
        <f t="shared" si="43"/>
        <v>82.5</v>
      </c>
      <c r="E142" s="30">
        <f t="shared" si="44"/>
        <v>0.17083333333333334</v>
      </c>
      <c r="F142" s="30">
        <f t="shared" si="45"/>
        <v>-0.95087729940193999</v>
      </c>
      <c r="G142" s="30">
        <f t="shared" si="46"/>
        <v>-0.47925981193423006</v>
      </c>
    </row>
    <row r="143" spans="3:13" x14ac:dyDescent="0.25">
      <c r="C143" s="30">
        <v>-6.6666666666666666E-2</v>
      </c>
      <c r="D143" s="30">
        <f t="shared" si="43"/>
        <v>82.5</v>
      </c>
      <c r="E143" s="30">
        <f t="shared" si="44"/>
        <v>0.17083333333333334</v>
      </c>
      <c r="F143" s="30">
        <f t="shared" si="45"/>
        <v>-0.95087729940193999</v>
      </c>
      <c r="G143" s="30">
        <f t="shared" si="46"/>
        <v>-0.47925981193423006</v>
      </c>
    </row>
    <row r="144" spans="3:13" x14ac:dyDescent="0.25">
      <c r="C144" s="30">
        <v>-6.6666666666666666E-2</v>
      </c>
      <c r="D144" s="30">
        <f t="shared" si="43"/>
        <v>82.5</v>
      </c>
      <c r="E144" s="30">
        <f t="shared" si="44"/>
        <v>0.17083333333333334</v>
      </c>
      <c r="F144" s="30">
        <f t="shared" si="45"/>
        <v>-0.95087729940193999</v>
      </c>
      <c r="G144" s="30">
        <f t="shared" si="46"/>
        <v>-0.47925981193423006</v>
      </c>
    </row>
    <row r="145" spans="3:7" x14ac:dyDescent="0.25">
      <c r="C145" s="30">
        <v>-6.6666666666666666E-2</v>
      </c>
      <c r="D145" s="30">
        <f t="shared" si="43"/>
        <v>82.5</v>
      </c>
      <c r="E145" s="30">
        <f t="shared" si="44"/>
        <v>0.17083333333333334</v>
      </c>
      <c r="F145" s="30">
        <f t="shared" si="45"/>
        <v>-0.95087729940193999</v>
      </c>
      <c r="G145" s="30">
        <f t="shared" si="46"/>
        <v>-0.47925981193423006</v>
      </c>
    </row>
    <row r="146" spans="3:7" x14ac:dyDescent="0.25">
      <c r="C146" s="30">
        <v>-6.6666666666666666E-2</v>
      </c>
      <c r="D146" s="30">
        <f t="shared" si="43"/>
        <v>82.5</v>
      </c>
      <c r="E146" s="30">
        <f t="shared" si="44"/>
        <v>0.17083333333333334</v>
      </c>
      <c r="F146" s="30">
        <f t="shared" si="45"/>
        <v>-0.95087729940193999</v>
      </c>
      <c r="G146" s="30">
        <f t="shared" si="46"/>
        <v>-0.47925981193423006</v>
      </c>
    </row>
    <row r="147" spans="3:7" x14ac:dyDescent="0.25">
      <c r="C147" s="30">
        <v>-6.6666666666666666E-2</v>
      </c>
      <c r="D147" s="30">
        <f t="shared" si="43"/>
        <v>82.5</v>
      </c>
      <c r="E147" s="30">
        <f t="shared" si="44"/>
        <v>0.17083333333333334</v>
      </c>
      <c r="F147" s="30">
        <f t="shared" si="45"/>
        <v>-0.95087729940193999</v>
      </c>
      <c r="G147" s="30">
        <f t="shared" si="46"/>
        <v>-0.47925981193423006</v>
      </c>
    </row>
    <row r="148" spans="3:7" x14ac:dyDescent="0.25">
      <c r="C148" s="30">
        <v>-6.6666666666666666E-2</v>
      </c>
      <c r="D148" s="30">
        <f t="shared" si="43"/>
        <v>82.5</v>
      </c>
      <c r="E148" s="30">
        <f t="shared" si="44"/>
        <v>0.17083333333333334</v>
      </c>
      <c r="F148" s="30">
        <f t="shared" si="45"/>
        <v>-0.95087729940193999</v>
      </c>
      <c r="G148" s="30">
        <f t="shared" si="46"/>
        <v>-0.47925981193423006</v>
      </c>
    </row>
    <row r="149" spans="3:7" x14ac:dyDescent="0.25">
      <c r="C149" s="30">
        <v>-6.6666666666666666E-2</v>
      </c>
      <c r="D149" s="30">
        <f t="shared" si="43"/>
        <v>82.5</v>
      </c>
      <c r="E149" s="30">
        <f t="shared" si="44"/>
        <v>0.17083333333333334</v>
      </c>
      <c r="F149" s="30">
        <f t="shared" si="45"/>
        <v>-0.95087729940193999</v>
      </c>
      <c r="G149" s="30">
        <f t="shared" si="46"/>
        <v>-0.47925981193423006</v>
      </c>
    </row>
    <row r="150" spans="3:7" x14ac:dyDescent="0.25">
      <c r="C150" s="30">
        <v>-6.6666666666666666E-2</v>
      </c>
      <c r="D150" s="30">
        <f t="shared" si="43"/>
        <v>82.5</v>
      </c>
      <c r="E150" s="30">
        <f t="shared" si="44"/>
        <v>0.17083333333333334</v>
      </c>
      <c r="F150" s="30">
        <f t="shared" si="45"/>
        <v>-0.95087729940193999</v>
      </c>
      <c r="G150" s="30">
        <f t="shared" si="46"/>
        <v>-0.47925981193423006</v>
      </c>
    </row>
    <row r="151" spans="3:7" x14ac:dyDescent="0.25">
      <c r="C151" s="30">
        <v>-6.6666666666666666E-2</v>
      </c>
      <c r="D151" s="30">
        <f t="shared" si="43"/>
        <v>82.5</v>
      </c>
      <c r="E151" s="30">
        <f t="shared" si="44"/>
        <v>0.17083333333333334</v>
      </c>
      <c r="F151" s="30">
        <f t="shared" si="45"/>
        <v>-0.95087729940193999</v>
      </c>
      <c r="G151" s="30">
        <f t="shared" si="46"/>
        <v>-0.47925981193423006</v>
      </c>
    </row>
    <row r="152" spans="3:7" x14ac:dyDescent="0.25">
      <c r="C152" s="30">
        <v>-6.6666666666666666E-2</v>
      </c>
      <c r="D152" s="30">
        <f t="shared" si="43"/>
        <v>82.5</v>
      </c>
      <c r="E152" s="30">
        <f t="shared" si="44"/>
        <v>0.17083333333333334</v>
      </c>
      <c r="F152" s="30">
        <f t="shared" si="45"/>
        <v>-0.95087729940193999</v>
      </c>
      <c r="G152" s="30">
        <f t="shared" si="46"/>
        <v>-0.47925981193423006</v>
      </c>
    </row>
    <row r="153" spans="3:7" x14ac:dyDescent="0.25">
      <c r="C153" s="30">
        <v>-6.6666666666666666E-2</v>
      </c>
      <c r="D153" s="30">
        <f t="shared" si="43"/>
        <v>82.5</v>
      </c>
      <c r="E153" s="30">
        <f t="shared" si="44"/>
        <v>0.17083333333333334</v>
      </c>
      <c r="F153" s="30">
        <f t="shared" si="45"/>
        <v>-0.95087729940193999</v>
      </c>
      <c r="G153" s="30">
        <f t="shared" si="46"/>
        <v>-0.47925981193423006</v>
      </c>
    </row>
    <row r="154" spans="3:7" x14ac:dyDescent="0.25">
      <c r="C154" s="30">
        <v>-6.6666666666666666E-2</v>
      </c>
      <c r="D154" s="30">
        <f t="shared" si="43"/>
        <v>82.5</v>
      </c>
      <c r="E154" s="30">
        <f t="shared" si="44"/>
        <v>0.17083333333333334</v>
      </c>
      <c r="F154" s="30">
        <f t="shared" si="45"/>
        <v>-0.95087729940193999</v>
      </c>
      <c r="G154" s="30">
        <f t="shared" si="46"/>
        <v>-0.47925981193423006</v>
      </c>
    </row>
    <row r="155" spans="3:7" x14ac:dyDescent="0.25">
      <c r="C155" s="30">
        <v>-6.6666666666666666E-2</v>
      </c>
      <c r="D155" s="30">
        <f t="shared" si="43"/>
        <v>82.5</v>
      </c>
      <c r="E155" s="30">
        <f t="shared" si="44"/>
        <v>0.17083333333333334</v>
      </c>
      <c r="F155" s="30">
        <f t="shared" si="45"/>
        <v>-0.95087729940193999</v>
      </c>
      <c r="G155" s="30">
        <f t="shared" si="46"/>
        <v>-0.47925981193423006</v>
      </c>
    </row>
    <row r="156" spans="3:7" x14ac:dyDescent="0.25">
      <c r="C156" s="30">
        <v>-6.6666666666666666E-2</v>
      </c>
      <c r="D156" s="30">
        <f t="shared" si="43"/>
        <v>82.5</v>
      </c>
      <c r="E156" s="30">
        <f t="shared" si="44"/>
        <v>0.17083333333333334</v>
      </c>
      <c r="F156" s="30">
        <f t="shared" si="45"/>
        <v>-0.95087729940193999</v>
      </c>
      <c r="G156" s="30">
        <f t="shared" si="46"/>
        <v>-0.47925981193423006</v>
      </c>
    </row>
    <row r="157" spans="3:7" x14ac:dyDescent="0.25">
      <c r="C157" s="30">
        <v>-6.6666666666666666E-2</v>
      </c>
      <c r="D157" s="30">
        <f t="shared" si="43"/>
        <v>82.5</v>
      </c>
      <c r="E157" s="30">
        <f t="shared" si="44"/>
        <v>0.17083333333333334</v>
      </c>
      <c r="F157" s="30">
        <f t="shared" si="45"/>
        <v>-0.95087729940193999</v>
      </c>
      <c r="G157" s="30">
        <f t="shared" si="46"/>
        <v>-0.47925981193423006</v>
      </c>
    </row>
    <row r="158" spans="3:7" x14ac:dyDescent="0.25">
      <c r="C158" s="30">
        <v>-6.6666666666666666E-2</v>
      </c>
      <c r="D158" s="30">
        <f t="shared" si="43"/>
        <v>82.5</v>
      </c>
      <c r="E158" s="30">
        <f t="shared" si="44"/>
        <v>0.17083333333333334</v>
      </c>
      <c r="F158" s="30">
        <f t="shared" si="45"/>
        <v>-0.95087729940193999</v>
      </c>
      <c r="G158" s="30">
        <f t="shared" si="46"/>
        <v>-0.47925981193423006</v>
      </c>
    </row>
    <row r="159" spans="3:7" x14ac:dyDescent="0.25">
      <c r="C159" s="30">
        <v>-6.6666666666666666E-2</v>
      </c>
      <c r="D159" s="30">
        <f t="shared" si="43"/>
        <v>82.5</v>
      </c>
      <c r="E159" s="30">
        <f t="shared" si="44"/>
        <v>0.17083333333333334</v>
      </c>
      <c r="F159" s="30">
        <f t="shared" si="45"/>
        <v>-0.95087729940193999</v>
      </c>
      <c r="G159" s="30">
        <f t="shared" si="46"/>
        <v>-0.47925981193423006</v>
      </c>
    </row>
    <row r="160" spans="3:7" x14ac:dyDescent="0.25">
      <c r="C160" s="30">
        <v>-6.6666666666666666E-2</v>
      </c>
      <c r="D160" s="30">
        <f t="shared" si="43"/>
        <v>82.5</v>
      </c>
      <c r="E160" s="30">
        <f t="shared" si="44"/>
        <v>0.17083333333333334</v>
      </c>
      <c r="F160" s="30">
        <f t="shared" si="45"/>
        <v>-0.95087729940193999</v>
      </c>
      <c r="G160" s="30">
        <f t="shared" si="46"/>
        <v>-0.47925981193423006</v>
      </c>
    </row>
    <row r="161" spans="3:7" x14ac:dyDescent="0.25">
      <c r="C161" s="30">
        <v>-6.6666666666666666E-2</v>
      </c>
      <c r="D161" s="30">
        <f t="shared" si="43"/>
        <v>82.5</v>
      </c>
      <c r="E161" s="30">
        <f t="shared" si="44"/>
        <v>0.17083333333333334</v>
      </c>
      <c r="F161" s="30">
        <f t="shared" si="45"/>
        <v>-0.95087729940193999</v>
      </c>
      <c r="G161" s="30">
        <f t="shared" si="46"/>
        <v>-0.47925981193423006</v>
      </c>
    </row>
    <row r="162" spans="3:7" x14ac:dyDescent="0.25">
      <c r="C162" s="30">
        <v>-6.6666666666666666E-2</v>
      </c>
      <c r="D162" s="30">
        <f t="shared" si="43"/>
        <v>82.5</v>
      </c>
      <c r="E162" s="30">
        <f t="shared" si="44"/>
        <v>0.17083333333333334</v>
      </c>
      <c r="F162" s="30">
        <f t="shared" si="45"/>
        <v>-0.95087729940193999</v>
      </c>
      <c r="G162" s="30">
        <f t="shared" si="46"/>
        <v>-0.47925981193423006</v>
      </c>
    </row>
    <row r="163" spans="3:7" x14ac:dyDescent="0.25">
      <c r="C163" s="30">
        <v>-6.6666666666666666E-2</v>
      </c>
      <c r="D163" s="30">
        <f t="shared" si="43"/>
        <v>82.5</v>
      </c>
      <c r="E163" s="30">
        <f t="shared" si="44"/>
        <v>0.17083333333333334</v>
      </c>
      <c r="F163" s="30">
        <f t="shared" si="45"/>
        <v>-0.95087729940193999</v>
      </c>
      <c r="G163" s="30">
        <f t="shared" si="46"/>
        <v>-0.47925981193423006</v>
      </c>
    </row>
    <row r="164" spans="3:7" x14ac:dyDescent="0.25">
      <c r="C164" s="30">
        <v>-6.6666666666666666E-2</v>
      </c>
      <c r="D164" s="30">
        <f t="shared" si="43"/>
        <v>82.5</v>
      </c>
      <c r="E164" s="30">
        <f t="shared" si="44"/>
        <v>0.17083333333333334</v>
      </c>
      <c r="F164" s="30">
        <f t="shared" si="45"/>
        <v>-0.95087729940193999</v>
      </c>
      <c r="G164" s="30">
        <f t="shared" si="46"/>
        <v>-0.47925981193423006</v>
      </c>
    </row>
    <row r="165" spans="3:7" x14ac:dyDescent="0.25">
      <c r="C165" s="30">
        <v>-6.6666666666666666E-2</v>
      </c>
      <c r="D165" s="30">
        <f t="shared" si="43"/>
        <v>82.5</v>
      </c>
      <c r="E165" s="30">
        <f t="shared" si="44"/>
        <v>0.17083333333333334</v>
      </c>
      <c r="F165" s="30">
        <f t="shared" si="45"/>
        <v>-0.95087729940193999</v>
      </c>
      <c r="G165" s="30">
        <f t="shared" si="46"/>
        <v>-0.47925981193423006</v>
      </c>
    </row>
    <row r="166" spans="3:7" x14ac:dyDescent="0.25">
      <c r="C166" s="30">
        <v>-6.6666666666666666E-2</v>
      </c>
      <c r="D166" s="30">
        <f t="shared" si="43"/>
        <v>82.5</v>
      </c>
      <c r="E166" s="30">
        <f t="shared" si="44"/>
        <v>0.17083333333333334</v>
      </c>
      <c r="F166" s="30">
        <f t="shared" si="45"/>
        <v>-0.95087729940193999</v>
      </c>
      <c r="G166" s="30">
        <f t="shared" si="46"/>
        <v>-0.47925981193423006</v>
      </c>
    </row>
    <row r="167" spans="3:7" x14ac:dyDescent="0.25">
      <c r="C167" s="30">
        <v>-6.6666666666666666E-2</v>
      </c>
      <c r="D167" s="30">
        <f t="shared" si="43"/>
        <v>82.5</v>
      </c>
      <c r="E167" s="30">
        <f t="shared" si="44"/>
        <v>0.17083333333333334</v>
      </c>
      <c r="F167" s="30">
        <f t="shared" si="45"/>
        <v>-0.95087729940193999</v>
      </c>
      <c r="G167" s="30">
        <f t="shared" si="46"/>
        <v>-0.47925981193423006</v>
      </c>
    </row>
    <row r="168" spans="3:7" x14ac:dyDescent="0.25">
      <c r="C168" s="30">
        <v>-6.6666666666666666E-2</v>
      </c>
      <c r="D168" s="30">
        <f t="shared" si="43"/>
        <v>82.5</v>
      </c>
      <c r="E168" s="30">
        <f t="shared" si="44"/>
        <v>0.17083333333333334</v>
      </c>
      <c r="F168" s="30">
        <f t="shared" si="45"/>
        <v>-0.95087729940193999</v>
      </c>
      <c r="G168" s="30">
        <f t="shared" si="46"/>
        <v>-0.47925981193423006</v>
      </c>
    </row>
    <row r="169" spans="3:7" x14ac:dyDescent="0.25">
      <c r="C169" s="30">
        <v>-6.6666666666666666E-2</v>
      </c>
      <c r="D169" s="30">
        <f t="shared" si="43"/>
        <v>82.5</v>
      </c>
      <c r="E169" s="30">
        <f t="shared" si="44"/>
        <v>0.17083333333333334</v>
      </c>
      <c r="F169" s="30">
        <f t="shared" si="45"/>
        <v>-0.95087729940193999</v>
      </c>
      <c r="G169" s="30">
        <f t="shared" si="46"/>
        <v>-0.47925981193423006</v>
      </c>
    </row>
    <row r="170" spans="3:7" x14ac:dyDescent="0.25">
      <c r="C170" s="30">
        <v>-6.6666666666666666E-2</v>
      </c>
      <c r="D170" s="30">
        <f t="shared" si="43"/>
        <v>82.5</v>
      </c>
      <c r="E170" s="30">
        <f t="shared" si="44"/>
        <v>0.17083333333333334</v>
      </c>
      <c r="F170" s="30">
        <f t="shared" si="45"/>
        <v>-0.95087729940193999</v>
      </c>
      <c r="G170" s="30">
        <f t="shared" si="46"/>
        <v>-0.47925981193423006</v>
      </c>
    </row>
    <row r="171" spans="3:7" x14ac:dyDescent="0.25">
      <c r="C171" s="30">
        <v>-5.8733333333333304E-2</v>
      </c>
      <c r="D171" s="30">
        <f t="shared" si="43"/>
        <v>111.5</v>
      </c>
      <c r="E171" s="30">
        <f t="shared" si="44"/>
        <v>0.23125000000000001</v>
      </c>
      <c r="F171" s="30">
        <f t="shared" si="45"/>
        <v>-0.7347364778072546</v>
      </c>
      <c r="G171" s="30">
        <f t="shared" si="46"/>
        <v>-0.4222278943140565</v>
      </c>
    </row>
    <row r="172" spans="3:7" x14ac:dyDescent="0.25">
      <c r="C172" s="30">
        <v>-5.8733333333333304E-2</v>
      </c>
      <c r="D172" s="30">
        <f t="shared" si="43"/>
        <v>111.5</v>
      </c>
      <c r="E172" s="30">
        <f t="shared" si="44"/>
        <v>0.23125000000000001</v>
      </c>
      <c r="F172" s="30">
        <f t="shared" si="45"/>
        <v>-0.7347364778072546</v>
      </c>
      <c r="G172" s="30">
        <f t="shared" si="46"/>
        <v>-0.4222278943140565</v>
      </c>
    </row>
    <row r="173" spans="3:7" x14ac:dyDescent="0.25">
      <c r="C173" s="30">
        <v>-5.8599999999999985E-2</v>
      </c>
      <c r="D173" s="30">
        <f t="shared" si="43"/>
        <v>113.5</v>
      </c>
      <c r="E173" s="30">
        <f t="shared" si="44"/>
        <v>0.23541666666666666</v>
      </c>
      <c r="F173" s="30">
        <f t="shared" si="45"/>
        <v>-0.72112382557447385</v>
      </c>
      <c r="G173" s="30">
        <f t="shared" si="46"/>
        <v>-0.4212693746901881</v>
      </c>
    </row>
    <row r="174" spans="3:7" x14ac:dyDescent="0.25">
      <c r="C174" s="30">
        <v>-5.8599999999999985E-2</v>
      </c>
      <c r="D174" s="30">
        <f t="shared" si="43"/>
        <v>113.5</v>
      </c>
      <c r="E174" s="30">
        <f t="shared" si="44"/>
        <v>0.23541666666666666</v>
      </c>
      <c r="F174" s="30">
        <f t="shared" si="45"/>
        <v>-0.72112382557447385</v>
      </c>
      <c r="G174" s="30">
        <f t="shared" si="46"/>
        <v>-0.4212693746901881</v>
      </c>
    </row>
    <row r="175" spans="3:7" x14ac:dyDescent="0.25">
      <c r="C175" s="30">
        <v>-5.573333333333319E-2</v>
      </c>
      <c r="D175" s="30">
        <f t="shared" si="43"/>
        <v>115.5</v>
      </c>
      <c r="E175" s="30">
        <f t="shared" si="44"/>
        <v>0.23958333333333334</v>
      </c>
      <c r="F175" s="30">
        <f t="shared" si="45"/>
        <v>-0.70764350875288007</v>
      </c>
      <c r="G175" s="30">
        <f t="shared" si="46"/>
        <v>-0.40066120277701534</v>
      </c>
    </row>
    <row r="176" spans="3:7" x14ac:dyDescent="0.25">
      <c r="C176" s="30">
        <v>-5.573333333333319E-2</v>
      </c>
      <c r="D176" s="30">
        <f t="shared" si="43"/>
        <v>115.5</v>
      </c>
      <c r="E176" s="30">
        <f t="shared" si="44"/>
        <v>0.23958333333333334</v>
      </c>
      <c r="F176" s="30">
        <f t="shared" si="45"/>
        <v>-0.70764350875288007</v>
      </c>
      <c r="G176" s="30">
        <f t="shared" si="46"/>
        <v>-0.40066120277701534</v>
      </c>
    </row>
    <row r="177" spans="3:7" x14ac:dyDescent="0.25">
      <c r="C177" s="30">
        <v>-5.1599999999999868E-2</v>
      </c>
      <c r="D177" s="30">
        <f t="shared" si="43"/>
        <v>117.5</v>
      </c>
      <c r="E177" s="30">
        <f t="shared" si="44"/>
        <v>0.24374999999999999</v>
      </c>
      <c r="F177" s="30">
        <f t="shared" si="45"/>
        <v>-0.69429057570308306</v>
      </c>
      <c r="G177" s="30">
        <f t="shared" si="46"/>
        <v>-0.37094709443709312</v>
      </c>
    </row>
    <row r="178" spans="3:7" x14ac:dyDescent="0.25">
      <c r="C178" s="30">
        <v>-5.1599999999999868E-2</v>
      </c>
      <c r="D178" s="30">
        <f t="shared" si="43"/>
        <v>117.5</v>
      </c>
      <c r="E178" s="30">
        <f t="shared" si="44"/>
        <v>0.24374999999999999</v>
      </c>
      <c r="F178" s="30">
        <f t="shared" si="45"/>
        <v>-0.69429057570308306</v>
      </c>
      <c r="G178" s="30">
        <f t="shared" si="46"/>
        <v>-0.37094709443709312</v>
      </c>
    </row>
    <row r="179" spans="3:7" x14ac:dyDescent="0.25">
      <c r="C179" s="30">
        <v>-4.8599999999999977E-2</v>
      </c>
      <c r="D179" s="30">
        <f t="shared" si="43"/>
        <v>119.5</v>
      </c>
      <c r="E179" s="30">
        <f t="shared" si="44"/>
        <v>0.24791666666666667</v>
      </c>
      <c r="F179" s="30">
        <f t="shared" si="45"/>
        <v>-0.68106030434689002</v>
      </c>
      <c r="G179" s="30">
        <f t="shared" si="46"/>
        <v>-0.34938040290005357</v>
      </c>
    </row>
    <row r="180" spans="3:7" x14ac:dyDescent="0.25">
      <c r="C180" s="30">
        <v>-4.8599999999999977E-2</v>
      </c>
      <c r="D180" s="30">
        <f t="shared" si="43"/>
        <v>119.5</v>
      </c>
      <c r="E180" s="30">
        <f t="shared" si="44"/>
        <v>0.24791666666666667</v>
      </c>
      <c r="F180" s="30">
        <f t="shared" si="45"/>
        <v>-0.68106030434689002</v>
      </c>
      <c r="G180" s="30">
        <f t="shared" si="46"/>
        <v>-0.34938040290005357</v>
      </c>
    </row>
    <row r="181" spans="3:7" x14ac:dyDescent="0.25">
      <c r="C181" s="30">
        <v>-4.7733333333333183E-2</v>
      </c>
      <c r="D181" s="30">
        <f t="shared" si="43"/>
        <v>121.5</v>
      </c>
      <c r="E181" s="30">
        <f t="shared" si="44"/>
        <v>0.25208333333333333</v>
      </c>
      <c r="F181" s="30">
        <f t="shared" si="45"/>
        <v>-0.66794818711638526</v>
      </c>
      <c r="G181" s="30">
        <f t="shared" si="46"/>
        <v>-0.34315002534490768</v>
      </c>
    </row>
    <row r="182" spans="3:7" x14ac:dyDescent="0.25">
      <c r="C182" s="30">
        <v>-4.7733333333333183E-2</v>
      </c>
      <c r="D182" s="30">
        <f t="shared" si="43"/>
        <v>121.5</v>
      </c>
      <c r="E182" s="30">
        <f t="shared" si="44"/>
        <v>0.25208333333333333</v>
      </c>
      <c r="F182" s="30">
        <f t="shared" si="45"/>
        <v>-0.66794818711638526</v>
      </c>
      <c r="G182" s="30">
        <f t="shared" si="46"/>
        <v>-0.34315002534490768</v>
      </c>
    </row>
    <row r="183" spans="3:7" x14ac:dyDescent="0.25">
      <c r="C183" s="30">
        <v>-4.6733333333333293E-2</v>
      </c>
      <c r="D183" s="30">
        <f t="shared" si="43"/>
        <v>123.5</v>
      </c>
      <c r="E183" s="30">
        <f t="shared" si="44"/>
        <v>0.25624999999999998</v>
      </c>
      <c r="F183" s="30">
        <f t="shared" si="45"/>
        <v>-0.65494991710068595</v>
      </c>
      <c r="G183" s="30">
        <f t="shared" si="46"/>
        <v>-0.33596112816589502</v>
      </c>
    </row>
    <row r="184" spans="3:7" x14ac:dyDescent="0.25">
      <c r="C184" s="30">
        <v>-4.6733333333333293E-2</v>
      </c>
      <c r="D184" s="30">
        <f t="shared" si="43"/>
        <v>123.5</v>
      </c>
      <c r="E184" s="30">
        <f t="shared" si="44"/>
        <v>0.25624999999999998</v>
      </c>
      <c r="F184" s="30">
        <f t="shared" si="45"/>
        <v>-0.65494991710068595</v>
      </c>
      <c r="G184" s="30">
        <f t="shared" si="46"/>
        <v>-0.33596112816589502</v>
      </c>
    </row>
    <row r="185" spans="3:7" x14ac:dyDescent="0.25">
      <c r="C185" s="30">
        <v>-4.4599999999999973E-2</v>
      </c>
      <c r="D185" s="30">
        <f t="shared" si="43"/>
        <v>125.5</v>
      </c>
      <c r="E185" s="30">
        <f t="shared" si="44"/>
        <v>0.26041666666666669</v>
      </c>
      <c r="F185" s="30">
        <f t="shared" si="45"/>
        <v>-0.64206137527650098</v>
      </c>
      <c r="G185" s="30">
        <f t="shared" si="46"/>
        <v>-0.32062481418399974</v>
      </c>
    </row>
    <row r="186" spans="3:7" x14ac:dyDescent="0.25">
      <c r="C186" s="30">
        <v>-4.4599999999999973E-2</v>
      </c>
      <c r="D186" s="30">
        <f t="shared" si="43"/>
        <v>125.5</v>
      </c>
      <c r="E186" s="30">
        <f t="shared" si="44"/>
        <v>0.26041666666666669</v>
      </c>
      <c r="F186" s="30">
        <f t="shared" si="45"/>
        <v>-0.64206137527650098</v>
      </c>
      <c r="G186" s="30">
        <f t="shared" si="46"/>
        <v>-0.32062481418399974</v>
      </c>
    </row>
    <row r="187" spans="3:7" x14ac:dyDescent="0.25">
      <c r="C187" s="30">
        <v>-3.1733333333333169E-2</v>
      </c>
      <c r="D187" s="30">
        <f t="shared" si="43"/>
        <v>127.5</v>
      </c>
      <c r="E187" s="30">
        <f t="shared" si="44"/>
        <v>0.26458333333333334</v>
      </c>
      <c r="F187" s="30">
        <f t="shared" si="45"/>
        <v>-0.62927861872107693</v>
      </c>
      <c r="G187" s="30">
        <f t="shared" si="46"/>
        <v>-0.22812767048069238</v>
      </c>
    </row>
    <row r="188" spans="3:7" x14ac:dyDescent="0.25">
      <c r="C188" s="30">
        <v>-3.1733333333333169E-2</v>
      </c>
      <c r="D188" s="30">
        <f t="shared" si="43"/>
        <v>127.5</v>
      </c>
      <c r="E188" s="30">
        <f t="shared" si="44"/>
        <v>0.26458333333333334</v>
      </c>
      <c r="F188" s="30">
        <f t="shared" si="45"/>
        <v>-0.62927861872107693</v>
      </c>
      <c r="G188" s="30">
        <f t="shared" si="46"/>
        <v>-0.22812767048069238</v>
      </c>
    </row>
    <row r="189" spans="3:7" x14ac:dyDescent="0.25">
      <c r="C189" s="30">
        <v>-2.9599999999999849E-2</v>
      </c>
      <c r="D189" s="30">
        <f t="shared" ref="D189:D252" si="47" xml:space="preserve"> _xlfn.RANK.AVG(C189,C$61:C$540,1)</f>
        <v>129.5</v>
      </c>
      <c r="E189" s="30">
        <f t="shared" ref="E189:E252" si="48" xml:space="preserve"> (D189 - 0.5) / COUNT($C$61:$C$540)</f>
        <v>0.26874999999999999</v>
      </c>
      <c r="F189" s="30">
        <f t="shared" ref="F189:F252" si="49">_xlfn.NORM.S.INV(E189)</f>
        <v>-0.61659786971703046</v>
      </c>
      <c r="G189" s="30">
        <f t="shared" ref="G189:G252" si="50" xml:space="preserve"> STANDARDIZE(C189,AVERAGE($C$61:$C$540),STDEV($C$61:$C$540))</f>
        <v>-0.21279135649879707</v>
      </c>
    </row>
    <row r="190" spans="3:7" x14ac:dyDescent="0.25">
      <c r="C190" s="30">
        <v>-2.9599999999999849E-2</v>
      </c>
      <c r="D190" s="30">
        <f t="shared" si="47"/>
        <v>129.5</v>
      </c>
      <c r="E190" s="30">
        <f t="shared" si="48"/>
        <v>0.26874999999999999</v>
      </c>
      <c r="F190" s="30">
        <f t="shared" si="49"/>
        <v>-0.61659786971703046</v>
      </c>
      <c r="G190" s="30">
        <f t="shared" si="50"/>
        <v>-0.21279135649879707</v>
      </c>
    </row>
    <row r="191" spans="3:7" x14ac:dyDescent="0.25">
      <c r="C191" s="30">
        <v>-2.4599999999999955E-2</v>
      </c>
      <c r="D191" s="30">
        <f t="shared" si="47"/>
        <v>131.5</v>
      </c>
      <c r="E191" s="30">
        <f t="shared" si="48"/>
        <v>0.27291666666666664</v>
      </c>
      <c r="F191" s="30">
        <f t="shared" si="49"/>
        <v>-0.60401550566813311</v>
      </c>
      <c r="G191" s="30">
        <f t="shared" si="50"/>
        <v>-0.17684687060373061</v>
      </c>
    </row>
    <row r="192" spans="3:7" x14ac:dyDescent="0.25">
      <c r="C192" s="30">
        <v>-2.4599999999999955E-2</v>
      </c>
      <c r="D192" s="30">
        <f t="shared" si="47"/>
        <v>131.5</v>
      </c>
      <c r="E192" s="30">
        <f t="shared" si="48"/>
        <v>0.27291666666666664</v>
      </c>
      <c r="F192" s="30">
        <f t="shared" si="49"/>
        <v>-0.60401550566813311</v>
      </c>
      <c r="G192" s="30">
        <f t="shared" si="50"/>
        <v>-0.17684687060373061</v>
      </c>
    </row>
    <row r="193" spans="3:7" x14ac:dyDescent="0.25">
      <c r="C193" s="30">
        <v>-2.3733333333333162E-2</v>
      </c>
      <c r="D193" s="30">
        <f t="shared" si="47"/>
        <v>134.5</v>
      </c>
      <c r="E193" s="30">
        <f t="shared" si="48"/>
        <v>0.27916666666666667</v>
      </c>
      <c r="F193" s="30">
        <f t="shared" si="49"/>
        <v>-0.58531886355354357</v>
      </c>
      <c r="G193" s="30">
        <f t="shared" si="50"/>
        <v>-0.1706164930485847</v>
      </c>
    </row>
    <row r="194" spans="3:7" x14ac:dyDescent="0.25">
      <c r="C194" s="30">
        <v>-2.3733333333333162E-2</v>
      </c>
      <c r="D194" s="30">
        <f t="shared" si="47"/>
        <v>134.5</v>
      </c>
      <c r="E194" s="30">
        <f t="shared" si="48"/>
        <v>0.27916666666666667</v>
      </c>
      <c r="F194" s="30">
        <f t="shared" si="49"/>
        <v>-0.58531886355354357</v>
      </c>
      <c r="G194" s="30">
        <f t="shared" si="50"/>
        <v>-0.1706164930485847</v>
      </c>
    </row>
    <row r="195" spans="3:7" x14ac:dyDescent="0.25">
      <c r="C195" s="30">
        <v>-2.3733333333333162E-2</v>
      </c>
      <c r="D195" s="30">
        <f t="shared" si="47"/>
        <v>134.5</v>
      </c>
      <c r="E195" s="30">
        <f t="shared" si="48"/>
        <v>0.27916666666666667</v>
      </c>
      <c r="F195" s="30">
        <f t="shared" si="49"/>
        <v>-0.58531886355354357</v>
      </c>
      <c r="G195" s="30">
        <f t="shared" si="50"/>
        <v>-0.1706164930485847</v>
      </c>
    </row>
    <row r="196" spans="3:7" x14ac:dyDescent="0.25">
      <c r="C196" s="30">
        <v>-2.3733333333333162E-2</v>
      </c>
      <c r="D196" s="30">
        <f t="shared" si="47"/>
        <v>134.5</v>
      </c>
      <c r="E196" s="30">
        <f t="shared" si="48"/>
        <v>0.27916666666666667</v>
      </c>
      <c r="F196" s="30">
        <f t="shared" si="49"/>
        <v>-0.58531886355354357</v>
      </c>
      <c r="G196" s="30">
        <f t="shared" si="50"/>
        <v>-0.1706164930485847</v>
      </c>
    </row>
    <row r="197" spans="3:7" x14ac:dyDescent="0.25">
      <c r="C197" s="30">
        <v>-2.2599999999999953E-2</v>
      </c>
      <c r="D197" s="30">
        <f t="shared" si="47"/>
        <v>137.5</v>
      </c>
      <c r="E197" s="30">
        <f t="shared" si="48"/>
        <v>0.28541666666666665</v>
      </c>
      <c r="F197" s="30">
        <f t="shared" si="49"/>
        <v>-0.56682463250202531</v>
      </c>
      <c r="G197" s="30">
        <f t="shared" si="50"/>
        <v>-0.1624690762457037</v>
      </c>
    </row>
    <row r="198" spans="3:7" x14ac:dyDescent="0.25">
      <c r="C198" s="30">
        <v>-2.2599999999999953E-2</v>
      </c>
      <c r="D198" s="30">
        <f t="shared" si="47"/>
        <v>137.5</v>
      </c>
      <c r="E198" s="30">
        <f t="shared" si="48"/>
        <v>0.28541666666666665</v>
      </c>
      <c r="F198" s="30">
        <f t="shared" si="49"/>
        <v>-0.56682463250202531</v>
      </c>
      <c r="G198" s="30">
        <f t="shared" si="50"/>
        <v>-0.1624690762457037</v>
      </c>
    </row>
    <row r="199" spans="3:7" x14ac:dyDescent="0.25">
      <c r="C199" s="30">
        <v>-2.073333333333327E-2</v>
      </c>
      <c r="D199" s="30">
        <f t="shared" si="47"/>
        <v>139.5</v>
      </c>
      <c r="E199" s="30">
        <f t="shared" si="48"/>
        <v>0.28958333333333336</v>
      </c>
      <c r="F199" s="30">
        <f t="shared" si="49"/>
        <v>-0.55460237137144019</v>
      </c>
      <c r="G199" s="30">
        <f t="shared" si="50"/>
        <v>-0.14904980151154515</v>
      </c>
    </row>
    <row r="200" spans="3:7" x14ac:dyDescent="0.25">
      <c r="C200" s="30">
        <v>-2.073333333333327E-2</v>
      </c>
      <c r="D200" s="30">
        <f t="shared" si="47"/>
        <v>139.5</v>
      </c>
      <c r="E200" s="30">
        <f t="shared" si="48"/>
        <v>0.28958333333333336</v>
      </c>
      <c r="F200" s="30">
        <f t="shared" si="49"/>
        <v>-0.55460237137144019</v>
      </c>
      <c r="G200" s="30">
        <f t="shared" si="50"/>
        <v>-0.14904980151154515</v>
      </c>
    </row>
    <row r="201" spans="3:7" x14ac:dyDescent="0.25">
      <c r="C201" s="30">
        <v>-1.859999999999995E-2</v>
      </c>
      <c r="D201" s="30">
        <f t="shared" si="47"/>
        <v>141.5</v>
      </c>
      <c r="E201" s="30">
        <f t="shared" si="48"/>
        <v>0.29375000000000001</v>
      </c>
      <c r="F201" s="30">
        <f t="shared" si="49"/>
        <v>-0.54246240431254955</v>
      </c>
      <c r="G201" s="30">
        <f t="shared" si="50"/>
        <v>-0.13371348752964987</v>
      </c>
    </row>
    <row r="202" spans="3:7" x14ac:dyDescent="0.25">
      <c r="C202" s="30">
        <v>-1.859999999999995E-2</v>
      </c>
      <c r="D202" s="30">
        <f t="shared" si="47"/>
        <v>141.5</v>
      </c>
      <c r="E202" s="30">
        <f t="shared" si="48"/>
        <v>0.29375000000000001</v>
      </c>
      <c r="F202" s="30">
        <f t="shared" si="49"/>
        <v>-0.54246240431254955</v>
      </c>
      <c r="G202" s="30">
        <f t="shared" si="50"/>
        <v>-0.13371348752964987</v>
      </c>
    </row>
    <row r="203" spans="3:7" x14ac:dyDescent="0.25">
      <c r="C203" s="30">
        <v>-1.7599999999999838E-2</v>
      </c>
      <c r="D203" s="30">
        <f t="shared" si="47"/>
        <v>143.5</v>
      </c>
      <c r="E203" s="30">
        <f t="shared" si="48"/>
        <v>0.29791666666666666</v>
      </c>
      <c r="F203" s="30">
        <f t="shared" si="49"/>
        <v>-0.53040186483602558</v>
      </c>
      <c r="G203" s="30">
        <f t="shared" si="50"/>
        <v>-0.12652459035063562</v>
      </c>
    </row>
    <row r="204" spans="3:7" x14ac:dyDescent="0.25">
      <c r="C204" s="30">
        <v>-1.7599999999999838E-2</v>
      </c>
      <c r="D204" s="30">
        <f t="shared" si="47"/>
        <v>143.5</v>
      </c>
      <c r="E204" s="30">
        <f t="shared" si="48"/>
        <v>0.29791666666666666</v>
      </c>
      <c r="F204" s="30">
        <f t="shared" si="49"/>
        <v>-0.53040186483602558</v>
      </c>
      <c r="G204" s="30">
        <f t="shared" si="50"/>
        <v>-0.12652459035063562</v>
      </c>
    </row>
    <row r="205" spans="3:7" x14ac:dyDescent="0.25">
      <c r="C205" s="30">
        <v>-1.5733333333333155E-2</v>
      </c>
      <c r="D205" s="30">
        <f t="shared" si="47"/>
        <v>145.5</v>
      </c>
      <c r="E205" s="30">
        <f t="shared" si="48"/>
        <v>0.30208333333333331</v>
      </c>
      <c r="F205" s="30">
        <f t="shared" si="49"/>
        <v>-0.51841798843925346</v>
      </c>
      <c r="G205" s="30">
        <f t="shared" si="50"/>
        <v>-0.11310531561647706</v>
      </c>
    </row>
    <row r="206" spans="3:7" x14ac:dyDescent="0.25">
      <c r="C206" s="30">
        <v>-1.5733333333333155E-2</v>
      </c>
      <c r="D206" s="30">
        <f t="shared" si="47"/>
        <v>145.5</v>
      </c>
      <c r="E206" s="30">
        <f t="shared" si="48"/>
        <v>0.30208333333333331</v>
      </c>
      <c r="F206" s="30">
        <f t="shared" si="49"/>
        <v>-0.51841798843925346</v>
      </c>
      <c r="G206" s="30">
        <f t="shared" si="50"/>
        <v>-0.11310531561647706</v>
      </c>
    </row>
    <row r="207" spans="3:7" x14ac:dyDescent="0.25">
      <c r="C207" s="30">
        <v>-1.4733333333333265E-2</v>
      </c>
      <c r="D207" s="30">
        <f t="shared" si="47"/>
        <v>147.5</v>
      </c>
      <c r="E207" s="30">
        <f t="shared" si="48"/>
        <v>0.30625000000000002</v>
      </c>
      <c r="F207" s="30">
        <f t="shared" si="49"/>
        <v>-0.50650810692911141</v>
      </c>
      <c r="G207" s="30">
        <f t="shared" si="50"/>
        <v>-0.10591641843746441</v>
      </c>
    </row>
    <row r="208" spans="3:7" x14ac:dyDescent="0.25">
      <c r="C208" s="30">
        <v>-1.4733333333333265E-2</v>
      </c>
      <c r="D208" s="30">
        <f t="shared" si="47"/>
        <v>147.5</v>
      </c>
      <c r="E208" s="30">
        <f t="shared" si="48"/>
        <v>0.30625000000000002</v>
      </c>
      <c r="F208" s="30">
        <f t="shared" si="49"/>
        <v>-0.50650810692911141</v>
      </c>
      <c r="G208" s="30">
        <f t="shared" si="50"/>
        <v>-0.10591641843746441</v>
      </c>
    </row>
    <row r="209" spans="3:7" x14ac:dyDescent="0.25">
      <c r="C209" s="30">
        <v>-1.3733333333333153E-2</v>
      </c>
      <c r="D209" s="30">
        <f t="shared" si="47"/>
        <v>149.5</v>
      </c>
      <c r="E209" s="30">
        <f t="shared" si="48"/>
        <v>0.31041666666666667</v>
      </c>
      <c r="F209" s="30">
        <f t="shared" si="49"/>
        <v>-0.49466964311086342</v>
      </c>
      <c r="G209" s="30">
        <f t="shared" si="50"/>
        <v>-9.8727521258450163E-2</v>
      </c>
    </row>
    <row r="210" spans="3:7" x14ac:dyDescent="0.25">
      <c r="C210" s="30">
        <v>-1.3733333333333153E-2</v>
      </c>
      <c r="D210" s="30">
        <f t="shared" si="47"/>
        <v>149.5</v>
      </c>
      <c r="E210" s="30">
        <f t="shared" si="48"/>
        <v>0.31041666666666667</v>
      </c>
      <c r="F210" s="30">
        <f t="shared" si="49"/>
        <v>-0.49466964311086342</v>
      </c>
      <c r="G210" s="30">
        <f t="shared" si="50"/>
        <v>-9.8727521258450163E-2</v>
      </c>
    </row>
    <row r="211" spans="3:7" x14ac:dyDescent="0.25">
      <c r="C211" s="30">
        <v>-1.3599999999999834E-2</v>
      </c>
      <c r="D211" s="30">
        <f t="shared" si="47"/>
        <v>151.5</v>
      </c>
      <c r="E211" s="30">
        <f t="shared" si="48"/>
        <v>0.31458333333333333</v>
      </c>
      <c r="F211" s="30">
        <f t="shared" si="49"/>
        <v>-0.4829001058141843</v>
      </c>
      <c r="G211" s="30">
        <f t="shared" si="50"/>
        <v>-9.7769001634581812E-2</v>
      </c>
    </row>
    <row r="212" spans="3:7" x14ac:dyDescent="0.25">
      <c r="C212" s="30">
        <v>-1.3599999999999834E-2</v>
      </c>
      <c r="D212" s="30">
        <f t="shared" si="47"/>
        <v>151.5</v>
      </c>
      <c r="E212" s="30">
        <f t="shared" si="48"/>
        <v>0.31458333333333333</v>
      </c>
      <c r="F212" s="30">
        <f t="shared" si="49"/>
        <v>-0.4829001058141843</v>
      </c>
      <c r="G212" s="30">
        <f t="shared" si="50"/>
        <v>-9.7769001634581812E-2</v>
      </c>
    </row>
    <row r="213" spans="3:7" x14ac:dyDescent="0.25">
      <c r="C213" s="30">
        <v>-1.2599999999999945E-2</v>
      </c>
      <c r="D213" s="30">
        <f t="shared" si="47"/>
        <v>153.5</v>
      </c>
      <c r="E213" s="30">
        <f t="shared" si="48"/>
        <v>0.31874999999999998</v>
      </c>
      <c r="F213" s="30">
        <f t="shared" si="49"/>
        <v>-0.47119708522996556</v>
      </c>
      <c r="G213" s="30">
        <f t="shared" si="50"/>
        <v>-9.0580104455569146E-2</v>
      </c>
    </row>
    <row r="214" spans="3:7" x14ac:dyDescent="0.25">
      <c r="C214" s="30">
        <v>-1.2599999999999945E-2</v>
      </c>
      <c r="D214" s="30">
        <f t="shared" si="47"/>
        <v>153.5</v>
      </c>
      <c r="E214" s="30">
        <f t="shared" si="48"/>
        <v>0.31874999999999998</v>
      </c>
      <c r="F214" s="30">
        <f t="shared" si="49"/>
        <v>-0.47119708522996556</v>
      </c>
      <c r="G214" s="30">
        <f t="shared" si="50"/>
        <v>-9.0580104455569146E-2</v>
      </c>
    </row>
    <row r="215" spans="3:7" x14ac:dyDescent="0.25">
      <c r="C215" s="30">
        <v>-1.0733333333333261E-2</v>
      </c>
      <c r="D215" s="30">
        <f t="shared" si="47"/>
        <v>155.5</v>
      </c>
      <c r="E215" s="30">
        <f t="shared" si="48"/>
        <v>0.32291666666666669</v>
      </c>
      <c r="F215" s="30">
        <f t="shared" si="49"/>
        <v>-0.45955824853388244</v>
      </c>
      <c r="G215" s="30">
        <f t="shared" si="50"/>
        <v>-7.7160829721410598E-2</v>
      </c>
    </row>
    <row r="216" spans="3:7" x14ac:dyDescent="0.25">
      <c r="C216" s="30">
        <v>-1.0733333333333261E-2</v>
      </c>
      <c r="D216" s="30">
        <f t="shared" si="47"/>
        <v>155.5</v>
      </c>
      <c r="E216" s="30">
        <f t="shared" si="48"/>
        <v>0.32291666666666669</v>
      </c>
      <c r="F216" s="30">
        <f t="shared" si="49"/>
        <v>-0.45955824853388244</v>
      </c>
      <c r="G216" s="30">
        <f t="shared" si="50"/>
        <v>-7.7160829721410598E-2</v>
      </c>
    </row>
    <row r="217" spans="3:7" x14ac:dyDescent="0.25">
      <c r="C217" s="30">
        <v>-1.0599999999999943E-2</v>
      </c>
      <c r="D217" s="30">
        <f t="shared" si="47"/>
        <v>157.5</v>
      </c>
      <c r="E217" s="30">
        <f t="shared" si="48"/>
        <v>0.32708333333333334</v>
      </c>
      <c r="F217" s="30">
        <f t="shared" si="49"/>
        <v>-0.44798133577481569</v>
      </c>
      <c r="G217" s="30">
        <f t="shared" si="50"/>
        <v>-7.6202310097542234E-2</v>
      </c>
    </row>
    <row r="218" spans="3:7" x14ac:dyDescent="0.25">
      <c r="C218" s="30">
        <v>-1.0599999999999943E-2</v>
      </c>
      <c r="D218" s="30">
        <f t="shared" si="47"/>
        <v>157.5</v>
      </c>
      <c r="E218" s="30">
        <f t="shared" si="48"/>
        <v>0.32708333333333334</v>
      </c>
      <c r="F218" s="30">
        <f t="shared" si="49"/>
        <v>-0.44798133577481569</v>
      </c>
      <c r="G218" s="30">
        <f t="shared" si="50"/>
        <v>-7.6202310097542234E-2</v>
      </c>
    </row>
    <row r="219" spans="3:7" x14ac:dyDescent="0.25">
      <c r="C219" s="30">
        <v>-8.7333333333332597E-3</v>
      </c>
      <c r="D219" s="30">
        <f t="shared" si="47"/>
        <v>159.5</v>
      </c>
      <c r="E219" s="30">
        <f t="shared" si="48"/>
        <v>0.33124999999999999</v>
      </c>
      <c r="F219" s="30">
        <f t="shared" si="49"/>
        <v>-0.43646415600811633</v>
      </c>
      <c r="G219" s="30">
        <f t="shared" si="50"/>
        <v>-6.2783035363383685E-2</v>
      </c>
    </row>
    <row r="220" spans="3:7" x14ac:dyDescent="0.25">
      <c r="C220" s="30">
        <v>-8.7333333333332597E-3</v>
      </c>
      <c r="D220" s="30">
        <f t="shared" si="47"/>
        <v>159.5</v>
      </c>
      <c r="E220" s="30">
        <f t="shared" si="48"/>
        <v>0.33124999999999999</v>
      </c>
      <c r="F220" s="30">
        <f t="shared" si="49"/>
        <v>-0.43646415600811633</v>
      </c>
      <c r="G220" s="30">
        <f t="shared" si="50"/>
        <v>-6.2783035363383685E-2</v>
      </c>
    </row>
    <row r="221" spans="3:7" x14ac:dyDescent="0.25">
      <c r="C221" s="30">
        <v>-6.7333333333332579E-3</v>
      </c>
      <c r="D221" s="30">
        <f t="shared" si="47"/>
        <v>161.5</v>
      </c>
      <c r="E221" s="30">
        <f t="shared" si="48"/>
        <v>0.33541666666666664</v>
      </c>
      <c r="F221" s="30">
        <f t="shared" si="49"/>
        <v>-0.42500458365540961</v>
      </c>
      <c r="G221" s="30">
        <f t="shared" si="50"/>
        <v>-4.8405241005356765E-2</v>
      </c>
    </row>
    <row r="222" spans="3:7" x14ac:dyDescent="0.25">
      <c r="C222" s="30">
        <v>-6.7333333333332579E-3</v>
      </c>
      <c r="D222" s="30">
        <f t="shared" si="47"/>
        <v>161.5</v>
      </c>
      <c r="E222" s="30">
        <f t="shared" si="48"/>
        <v>0.33541666666666664</v>
      </c>
      <c r="F222" s="30">
        <f t="shared" si="49"/>
        <v>-0.42500458365540961</v>
      </c>
      <c r="G222" s="30">
        <f t="shared" si="50"/>
        <v>-4.8405241005356765E-2</v>
      </c>
    </row>
    <row r="223" spans="3:7" x14ac:dyDescent="0.25">
      <c r="C223" s="30">
        <v>-6.5999999999999392E-3</v>
      </c>
      <c r="D223" s="30">
        <f t="shared" si="47"/>
        <v>164.5</v>
      </c>
      <c r="E223" s="30">
        <f t="shared" si="48"/>
        <v>0.34166666666666667</v>
      </c>
      <c r="F223" s="30">
        <f t="shared" si="49"/>
        <v>-0.40791874094503477</v>
      </c>
      <c r="G223" s="30">
        <f t="shared" si="50"/>
        <v>-4.7446721381488408E-2</v>
      </c>
    </row>
    <row r="224" spans="3:7" x14ac:dyDescent="0.25">
      <c r="C224" s="30">
        <v>-6.5999999999999392E-3</v>
      </c>
      <c r="D224" s="30">
        <f t="shared" si="47"/>
        <v>164.5</v>
      </c>
      <c r="E224" s="30">
        <f t="shared" si="48"/>
        <v>0.34166666666666667</v>
      </c>
      <c r="F224" s="30">
        <f t="shared" si="49"/>
        <v>-0.40791874094503477</v>
      </c>
      <c r="G224" s="30">
        <f t="shared" si="50"/>
        <v>-4.7446721381488408E-2</v>
      </c>
    </row>
    <row r="225" spans="3:7" x14ac:dyDescent="0.25">
      <c r="C225" s="30">
        <v>-6.5999999999999392E-3</v>
      </c>
      <c r="D225" s="30">
        <f t="shared" si="47"/>
        <v>164.5</v>
      </c>
      <c r="E225" s="30">
        <f t="shared" si="48"/>
        <v>0.34166666666666667</v>
      </c>
      <c r="F225" s="30">
        <f t="shared" si="49"/>
        <v>-0.40791874094503477</v>
      </c>
      <c r="G225" s="30">
        <f t="shared" si="50"/>
        <v>-4.7446721381488408E-2</v>
      </c>
    </row>
    <row r="226" spans="3:7" x14ac:dyDescent="0.25">
      <c r="C226" s="30">
        <v>-6.5999999999999392E-3</v>
      </c>
      <c r="D226" s="30">
        <f t="shared" si="47"/>
        <v>164.5</v>
      </c>
      <c r="E226" s="30">
        <f t="shared" si="48"/>
        <v>0.34166666666666667</v>
      </c>
      <c r="F226" s="30">
        <f t="shared" si="49"/>
        <v>-0.40791874094503477</v>
      </c>
      <c r="G226" s="30">
        <f t="shared" si="50"/>
        <v>-4.7446721381488408E-2</v>
      </c>
    </row>
    <row r="227" spans="3:7" x14ac:dyDescent="0.25">
      <c r="C227" s="30">
        <v>-5.733333333333146E-3</v>
      </c>
      <c r="D227" s="30">
        <f t="shared" si="47"/>
        <v>167.5</v>
      </c>
      <c r="E227" s="30">
        <f t="shared" si="48"/>
        <v>0.34791666666666665</v>
      </c>
      <c r="F227" s="30">
        <f t="shared" si="49"/>
        <v>-0.39095116509950473</v>
      </c>
      <c r="G227" s="30">
        <f t="shared" si="50"/>
        <v>-4.1216343826342511E-2</v>
      </c>
    </row>
    <row r="228" spans="3:7" x14ac:dyDescent="0.25">
      <c r="C228" s="30">
        <v>-5.733333333333146E-3</v>
      </c>
      <c r="D228" s="30">
        <f t="shared" si="47"/>
        <v>167.5</v>
      </c>
      <c r="E228" s="30">
        <f t="shared" si="48"/>
        <v>0.34791666666666665</v>
      </c>
      <c r="F228" s="30">
        <f t="shared" si="49"/>
        <v>-0.39095116509950473</v>
      </c>
      <c r="G228" s="30">
        <f t="shared" si="50"/>
        <v>-4.1216343826342511E-2</v>
      </c>
    </row>
    <row r="229" spans="3:7" x14ac:dyDescent="0.25">
      <c r="C229" s="30">
        <v>-3.5999999999998256E-3</v>
      </c>
      <c r="D229" s="30">
        <f t="shared" si="47"/>
        <v>169.5</v>
      </c>
      <c r="E229" s="30">
        <f t="shared" si="48"/>
        <v>0.35208333333333336</v>
      </c>
      <c r="F229" s="30">
        <f t="shared" si="49"/>
        <v>-0.37970195786468142</v>
      </c>
      <c r="G229" s="30">
        <f t="shared" si="50"/>
        <v>-2.5880029844447247E-2</v>
      </c>
    </row>
    <row r="230" spans="3:7" x14ac:dyDescent="0.25">
      <c r="C230" s="30">
        <v>-3.5999999999998256E-3</v>
      </c>
      <c r="D230" s="30">
        <f t="shared" si="47"/>
        <v>169.5</v>
      </c>
      <c r="E230" s="30">
        <f t="shared" si="48"/>
        <v>0.35208333333333336</v>
      </c>
      <c r="F230" s="30">
        <f t="shared" si="49"/>
        <v>-0.37970195786468142</v>
      </c>
      <c r="G230" s="30">
        <f t="shared" si="50"/>
        <v>-2.5880029844447247E-2</v>
      </c>
    </row>
    <row r="231" spans="3:7" x14ac:dyDescent="0.25">
      <c r="C231" s="30">
        <v>-2.1333333333333204E-3</v>
      </c>
      <c r="D231" s="30">
        <f t="shared" si="47"/>
        <v>194.5</v>
      </c>
      <c r="E231" s="30">
        <f t="shared" si="48"/>
        <v>0.40416666666666667</v>
      </c>
      <c r="F231" s="30">
        <f t="shared" si="49"/>
        <v>-0.24257669940264884</v>
      </c>
      <c r="G231" s="30">
        <f t="shared" si="50"/>
        <v>-1.533631398189535E-2</v>
      </c>
    </row>
    <row r="232" spans="3:7" x14ac:dyDescent="0.25">
      <c r="C232" s="30">
        <v>-2.1333333333333204E-3</v>
      </c>
      <c r="D232" s="30">
        <f t="shared" si="47"/>
        <v>194.5</v>
      </c>
      <c r="E232" s="30">
        <f t="shared" si="48"/>
        <v>0.40416666666666667</v>
      </c>
      <c r="F232" s="30">
        <f t="shared" si="49"/>
        <v>-0.24257669940264884</v>
      </c>
      <c r="G232" s="30">
        <f t="shared" si="50"/>
        <v>-1.533631398189535E-2</v>
      </c>
    </row>
    <row r="233" spans="3:7" x14ac:dyDescent="0.25">
      <c r="C233" s="30">
        <v>-2.1333333333333204E-3</v>
      </c>
      <c r="D233" s="30">
        <f t="shared" si="47"/>
        <v>194.5</v>
      </c>
      <c r="E233" s="30">
        <f t="shared" si="48"/>
        <v>0.40416666666666667</v>
      </c>
      <c r="F233" s="30">
        <f t="shared" si="49"/>
        <v>-0.24257669940264884</v>
      </c>
      <c r="G233" s="30">
        <f t="shared" si="50"/>
        <v>-1.533631398189535E-2</v>
      </c>
    </row>
    <row r="234" spans="3:7" x14ac:dyDescent="0.25">
      <c r="C234" s="30">
        <v>-2.1333333333333204E-3</v>
      </c>
      <c r="D234" s="30">
        <f t="shared" si="47"/>
        <v>194.5</v>
      </c>
      <c r="E234" s="30">
        <f t="shared" si="48"/>
        <v>0.40416666666666667</v>
      </c>
      <c r="F234" s="30">
        <f t="shared" si="49"/>
        <v>-0.24257669940264884</v>
      </c>
      <c r="G234" s="30">
        <f t="shared" si="50"/>
        <v>-1.533631398189535E-2</v>
      </c>
    </row>
    <row r="235" spans="3:7" x14ac:dyDescent="0.25">
      <c r="C235" s="30">
        <v>-2.1333333333333204E-3</v>
      </c>
      <c r="D235" s="30">
        <f t="shared" si="47"/>
        <v>194.5</v>
      </c>
      <c r="E235" s="30">
        <f t="shared" si="48"/>
        <v>0.40416666666666667</v>
      </c>
      <c r="F235" s="30">
        <f t="shared" si="49"/>
        <v>-0.24257669940264884</v>
      </c>
      <c r="G235" s="30">
        <f t="shared" si="50"/>
        <v>-1.533631398189535E-2</v>
      </c>
    </row>
    <row r="236" spans="3:7" x14ac:dyDescent="0.25">
      <c r="C236" s="30">
        <v>-2.1333333333333204E-3</v>
      </c>
      <c r="D236" s="30">
        <f t="shared" si="47"/>
        <v>194.5</v>
      </c>
      <c r="E236" s="30">
        <f t="shared" si="48"/>
        <v>0.40416666666666667</v>
      </c>
      <c r="F236" s="30">
        <f t="shared" si="49"/>
        <v>-0.24257669940264884</v>
      </c>
      <c r="G236" s="30">
        <f t="shared" si="50"/>
        <v>-1.533631398189535E-2</v>
      </c>
    </row>
    <row r="237" spans="3:7" x14ac:dyDescent="0.25">
      <c r="C237" s="30">
        <v>-2.1333333333333204E-3</v>
      </c>
      <c r="D237" s="30">
        <f t="shared" si="47"/>
        <v>194.5</v>
      </c>
      <c r="E237" s="30">
        <f t="shared" si="48"/>
        <v>0.40416666666666667</v>
      </c>
      <c r="F237" s="30">
        <f t="shared" si="49"/>
        <v>-0.24257669940264884</v>
      </c>
      <c r="G237" s="30">
        <f t="shared" si="50"/>
        <v>-1.533631398189535E-2</v>
      </c>
    </row>
    <row r="238" spans="3:7" x14ac:dyDescent="0.25">
      <c r="C238" s="30">
        <v>-2.1333333333333204E-3</v>
      </c>
      <c r="D238" s="30">
        <f t="shared" si="47"/>
        <v>194.5</v>
      </c>
      <c r="E238" s="30">
        <f t="shared" si="48"/>
        <v>0.40416666666666667</v>
      </c>
      <c r="F238" s="30">
        <f t="shared" si="49"/>
        <v>-0.24257669940264884</v>
      </c>
      <c r="G238" s="30">
        <f t="shared" si="50"/>
        <v>-1.533631398189535E-2</v>
      </c>
    </row>
    <row r="239" spans="3:7" x14ac:dyDescent="0.25">
      <c r="C239" s="30">
        <v>-2.1333333333333204E-3</v>
      </c>
      <c r="D239" s="30">
        <f t="shared" si="47"/>
        <v>194.5</v>
      </c>
      <c r="E239" s="30">
        <f t="shared" si="48"/>
        <v>0.40416666666666667</v>
      </c>
      <c r="F239" s="30">
        <f t="shared" si="49"/>
        <v>-0.24257669940264884</v>
      </c>
      <c r="G239" s="30">
        <f t="shared" si="50"/>
        <v>-1.533631398189535E-2</v>
      </c>
    </row>
    <row r="240" spans="3:7" x14ac:dyDescent="0.25">
      <c r="C240" s="30">
        <v>-2.1333333333333204E-3</v>
      </c>
      <c r="D240" s="30">
        <f t="shared" si="47"/>
        <v>194.5</v>
      </c>
      <c r="E240" s="30">
        <f t="shared" si="48"/>
        <v>0.40416666666666667</v>
      </c>
      <c r="F240" s="30">
        <f t="shared" si="49"/>
        <v>-0.24257669940264884</v>
      </c>
      <c r="G240" s="30">
        <f t="shared" si="50"/>
        <v>-1.533631398189535E-2</v>
      </c>
    </row>
    <row r="241" spans="3:7" x14ac:dyDescent="0.25">
      <c r="C241" s="30">
        <v>-2.1333333333333204E-3</v>
      </c>
      <c r="D241" s="30">
        <f t="shared" si="47"/>
        <v>194.5</v>
      </c>
      <c r="E241" s="30">
        <f t="shared" si="48"/>
        <v>0.40416666666666667</v>
      </c>
      <c r="F241" s="30">
        <f t="shared" si="49"/>
        <v>-0.24257669940264884</v>
      </c>
      <c r="G241" s="30">
        <f t="shared" si="50"/>
        <v>-1.533631398189535E-2</v>
      </c>
    </row>
    <row r="242" spans="3:7" x14ac:dyDescent="0.25">
      <c r="C242" s="30">
        <v>-2.1333333333333204E-3</v>
      </c>
      <c r="D242" s="30">
        <f t="shared" si="47"/>
        <v>194.5</v>
      </c>
      <c r="E242" s="30">
        <f t="shared" si="48"/>
        <v>0.40416666666666667</v>
      </c>
      <c r="F242" s="30">
        <f t="shared" si="49"/>
        <v>-0.24257669940264884</v>
      </c>
      <c r="G242" s="30">
        <f t="shared" si="50"/>
        <v>-1.533631398189535E-2</v>
      </c>
    </row>
    <row r="243" spans="3:7" x14ac:dyDescent="0.25">
      <c r="C243" s="30">
        <v>-2.1333333333333204E-3</v>
      </c>
      <c r="D243" s="30">
        <f t="shared" si="47"/>
        <v>194.5</v>
      </c>
      <c r="E243" s="30">
        <f t="shared" si="48"/>
        <v>0.40416666666666667</v>
      </c>
      <c r="F243" s="30">
        <f t="shared" si="49"/>
        <v>-0.24257669940264884</v>
      </c>
      <c r="G243" s="30">
        <f t="shared" si="50"/>
        <v>-1.533631398189535E-2</v>
      </c>
    </row>
    <row r="244" spans="3:7" x14ac:dyDescent="0.25">
      <c r="C244" s="30">
        <v>-2.1333333333333204E-3</v>
      </c>
      <c r="D244" s="30">
        <f t="shared" si="47"/>
        <v>194.5</v>
      </c>
      <c r="E244" s="30">
        <f t="shared" si="48"/>
        <v>0.40416666666666667</v>
      </c>
      <c r="F244" s="30">
        <f t="shared" si="49"/>
        <v>-0.24257669940264884</v>
      </c>
      <c r="G244" s="30">
        <f t="shared" si="50"/>
        <v>-1.533631398189535E-2</v>
      </c>
    </row>
    <row r="245" spans="3:7" x14ac:dyDescent="0.25">
      <c r="C245" s="30">
        <v>-2.1333333333333204E-3</v>
      </c>
      <c r="D245" s="30">
        <f t="shared" si="47"/>
        <v>194.5</v>
      </c>
      <c r="E245" s="30">
        <f t="shared" si="48"/>
        <v>0.40416666666666667</v>
      </c>
      <c r="F245" s="30">
        <f t="shared" si="49"/>
        <v>-0.24257669940264884</v>
      </c>
      <c r="G245" s="30">
        <f t="shared" si="50"/>
        <v>-1.533631398189535E-2</v>
      </c>
    </row>
    <row r="246" spans="3:7" x14ac:dyDescent="0.25">
      <c r="C246" s="30">
        <v>-2.1333333333333204E-3</v>
      </c>
      <c r="D246" s="30">
        <f t="shared" si="47"/>
        <v>194.5</v>
      </c>
      <c r="E246" s="30">
        <f t="shared" si="48"/>
        <v>0.40416666666666667</v>
      </c>
      <c r="F246" s="30">
        <f t="shared" si="49"/>
        <v>-0.24257669940264884</v>
      </c>
      <c r="G246" s="30">
        <f t="shared" si="50"/>
        <v>-1.533631398189535E-2</v>
      </c>
    </row>
    <row r="247" spans="3:7" x14ac:dyDescent="0.25">
      <c r="C247" s="30">
        <v>-2.1333333333333204E-3</v>
      </c>
      <c r="D247" s="30">
        <f t="shared" si="47"/>
        <v>194.5</v>
      </c>
      <c r="E247" s="30">
        <f t="shared" si="48"/>
        <v>0.40416666666666667</v>
      </c>
      <c r="F247" s="30">
        <f t="shared" si="49"/>
        <v>-0.24257669940264884</v>
      </c>
      <c r="G247" s="30">
        <f t="shared" si="50"/>
        <v>-1.533631398189535E-2</v>
      </c>
    </row>
    <row r="248" spans="3:7" x14ac:dyDescent="0.25">
      <c r="C248" s="30">
        <v>-2.1333333333333204E-3</v>
      </c>
      <c r="D248" s="30">
        <f t="shared" si="47"/>
        <v>194.5</v>
      </c>
      <c r="E248" s="30">
        <f t="shared" si="48"/>
        <v>0.40416666666666667</v>
      </c>
      <c r="F248" s="30">
        <f t="shared" si="49"/>
        <v>-0.24257669940264884</v>
      </c>
      <c r="G248" s="30">
        <f t="shared" si="50"/>
        <v>-1.533631398189535E-2</v>
      </c>
    </row>
    <row r="249" spans="3:7" x14ac:dyDescent="0.25">
      <c r="C249" s="30">
        <v>-2.1333333333333204E-3</v>
      </c>
      <c r="D249" s="30">
        <f t="shared" si="47"/>
        <v>194.5</v>
      </c>
      <c r="E249" s="30">
        <f t="shared" si="48"/>
        <v>0.40416666666666667</v>
      </c>
      <c r="F249" s="30">
        <f t="shared" si="49"/>
        <v>-0.24257669940264884</v>
      </c>
      <c r="G249" s="30">
        <f t="shared" si="50"/>
        <v>-1.533631398189535E-2</v>
      </c>
    </row>
    <row r="250" spans="3:7" x14ac:dyDescent="0.25">
      <c r="C250" s="30">
        <v>-2.1333333333333204E-3</v>
      </c>
      <c r="D250" s="30">
        <f t="shared" si="47"/>
        <v>194.5</v>
      </c>
      <c r="E250" s="30">
        <f t="shared" si="48"/>
        <v>0.40416666666666667</v>
      </c>
      <c r="F250" s="30">
        <f t="shared" si="49"/>
        <v>-0.24257669940264884</v>
      </c>
      <c r="G250" s="30">
        <f t="shared" si="50"/>
        <v>-1.533631398189535E-2</v>
      </c>
    </row>
    <row r="251" spans="3:7" x14ac:dyDescent="0.25">
      <c r="C251" s="30">
        <v>-2.1333333333333204E-3</v>
      </c>
      <c r="D251" s="30">
        <f t="shared" si="47"/>
        <v>194.5</v>
      </c>
      <c r="E251" s="30">
        <f t="shared" si="48"/>
        <v>0.40416666666666667</v>
      </c>
      <c r="F251" s="30">
        <f t="shared" si="49"/>
        <v>-0.24257669940264884</v>
      </c>
      <c r="G251" s="30">
        <f t="shared" si="50"/>
        <v>-1.533631398189535E-2</v>
      </c>
    </row>
    <row r="252" spans="3:7" x14ac:dyDescent="0.25">
      <c r="C252" s="30">
        <v>-2.1333333333333204E-3</v>
      </c>
      <c r="D252" s="30">
        <f t="shared" si="47"/>
        <v>194.5</v>
      </c>
      <c r="E252" s="30">
        <f t="shared" si="48"/>
        <v>0.40416666666666667</v>
      </c>
      <c r="F252" s="30">
        <f t="shared" si="49"/>
        <v>-0.24257669940264884</v>
      </c>
      <c r="G252" s="30">
        <f t="shared" si="50"/>
        <v>-1.533631398189535E-2</v>
      </c>
    </row>
    <row r="253" spans="3:7" x14ac:dyDescent="0.25">
      <c r="C253" s="30">
        <v>-2.1333333333333204E-3</v>
      </c>
      <c r="D253" s="30">
        <f t="shared" ref="D253:D316" si="51" xml:space="preserve"> _xlfn.RANK.AVG(C253,C$61:C$540,1)</f>
        <v>194.5</v>
      </c>
      <c r="E253" s="30">
        <f t="shared" ref="E253:E316" si="52" xml:space="preserve"> (D253 - 0.5) / COUNT($C$61:$C$540)</f>
        <v>0.40416666666666667</v>
      </c>
      <c r="F253" s="30">
        <f t="shared" ref="F253:F316" si="53">_xlfn.NORM.S.INV(E253)</f>
        <v>-0.24257669940264884</v>
      </c>
      <c r="G253" s="30">
        <f t="shared" ref="G253:G316" si="54" xml:space="preserve"> STANDARDIZE(C253,AVERAGE($C$61:$C$540),STDEV($C$61:$C$540))</f>
        <v>-1.533631398189535E-2</v>
      </c>
    </row>
    <row r="254" spans="3:7" x14ac:dyDescent="0.25">
      <c r="C254" s="30">
        <v>-2.1333333333333204E-3</v>
      </c>
      <c r="D254" s="30">
        <f t="shared" si="51"/>
        <v>194.5</v>
      </c>
      <c r="E254" s="30">
        <f t="shared" si="52"/>
        <v>0.40416666666666667</v>
      </c>
      <c r="F254" s="30">
        <f t="shared" si="53"/>
        <v>-0.24257669940264884</v>
      </c>
      <c r="G254" s="30">
        <f t="shared" si="54"/>
        <v>-1.533631398189535E-2</v>
      </c>
    </row>
    <row r="255" spans="3:7" x14ac:dyDescent="0.25">
      <c r="C255" s="30">
        <v>-2.1333333333333204E-3</v>
      </c>
      <c r="D255" s="30">
        <f t="shared" si="51"/>
        <v>194.5</v>
      </c>
      <c r="E255" s="30">
        <f t="shared" si="52"/>
        <v>0.40416666666666667</v>
      </c>
      <c r="F255" s="30">
        <f t="shared" si="53"/>
        <v>-0.24257669940264884</v>
      </c>
      <c r="G255" s="30">
        <f t="shared" si="54"/>
        <v>-1.533631398189535E-2</v>
      </c>
    </row>
    <row r="256" spans="3:7" x14ac:dyDescent="0.25">
      <c r="C256" s="30">
        <v>-2.1333333333333204E-3</v>
      </c>
      <c r="D256" s="30">
        <f t="shared" si="51"/>
        <v>194.5</v>
      </c>
      <c r="E256" s="30">
        <f t="shared" si="52"/>
        <v>0.40416666666666667</v>
      </c>
      <c r="F256" s="30">
        <f t="shared" si="53"/>
        <v>-0.24257669940264884</v>
      </c>
      <c r="G256" s="30">
        <f t="shared" si="54"/>
        <v>-1.533631398189535E-2</v>
      </c>
    </row>
    <row r="257" spans="3:7" x14ac:dyDescent="0.25">
      <c r="C257" s="30">
        <v>-2.1333333333333204E-3</v>
      </c>
      <c r="D257" s="30">
        <f t="shared" si="51"/>
        <v>194.5</v>
      </c>
      <c r="E257" s="30">
        <f t="shared" si="52"/>
        <v>0.40416666666666667</v>
      </c>
      <c r="F257" s="30">
        <f t="shared" si="53"/>
        <v>-0.24257669940264884</v>
      </c>
      <c r="G257" s="30">
        <f t="shared" si="54"/>
        <v>-1.533631398189535E-2</v>
      </c>
    </row>
    <row r="258" spans="3:7" x14ac:dyDescent="0.25">
      <c r="C258" s="30">
        <v>-2.1333333333333204E-3</v>
      </c>
      <c r="D258" s="30">
        <f t="shared" si="51"/>
        <v>194.5</v>
      </c>
      <c r="E258" s="30">
        <f t="shared" si="52"/>
        <v>0.40416666666666667</v>
      </c>
      <c r="F258" s="30">
        <f t="shared" si="53"/>
        <v>-0.24257669940264884</v>
      </c>
      <c r="G258" s="30">
        <f t="shared" si="54"/>
        <v>-1.533631398189535E-2</v>
      </c>
    </row>
    <row r="259" spans="3:7" x14ac:dyDescent="0.25">
      <c r="C259" s="30">
        <v>-2.1333333333333204E-3</v>
      </c>
      <c r="D259" s="30">
        <f t="shared" si="51"/>
        <v>194.5</v>
      </c>
      <c r="E259" s="30">
        <f t="shared" si="52"/>
        <v>0.40416666666666667</v>
      </c>
      <c r="F259" s="30">
        <f t="shared" si="53"/>
        <v>-0.24257669940264884</v>
      </c>
      <c r="G259" s="30">
        <f t="shared" si="54"/>
        <v>-1.533631398189535E-2</v>
      </c>
    </row>
    <row r="260" spans="3:7" x14ac:dyDescent="0.25">
      <c r="C260" s="30">
        <v>-2.1333333333333204E-3</v>
      </c>
      <c r="D260" s="30">
        <f t="shared" si="51"/>
        <v>194.5</v>
      </c>
      <c r="E260" s="30">
        <f t="shared" si="52"/>
        <v>0.40416666666666667</v>
      </c>
      <c r="F260" s="30">
        <f t="shared" si="53"/>
        <v>-0.24257669940264884</v>
      </c>
      <c r="G260" s="30">
        <f t="shared" si="54"/>
        <v>-1.533631398189535E-2</v>
      </c>
    </row>
    <row r="261" spans="3:7" x14ac:dyDescent="0.25">
      <c r="C261" s="30">
        <v>-2.1333333333333204E-3</v>
      </c>
      <c r="D261" s="30">
        <f t="shared" si="51"/>
        <v>194.5</v>
      </c>
      <c r="E261" s="30">
        <f t="shared" si="52"/>
        <v>0.40416666666666667</v>
      </c>
      <c r="F261" s="30">
        <f t="shared" si="53"/>
        <v>-0.24257669940264884</v>
      </c>
      <c r="G261" s="30">
        <f t="shared" si="54"/>
        <v>-1.533631398189535E-2</v>
      </c>
    </row>
    <row r="262" spans="3:7" x14ac:dyDescent="0.25">
      <c r="C262" s="30">
        <v>-2.1333333333333204E-3</v>
      </c>
      <c r="D262" s="30">
        <f t="shared" si="51"/>
        <v>194.5</v>
      </c>
      <c r="E262" s="30">
        <f t="shared" si="52"/>
        <v>0.40416666666666667</v>
      </c>
      <c r="F262" s="30">
        <f t="shared" si="53"/>
        <v>-0.24257669940264884</v>
      </c>
      <c r="G262" s="30">
        <f t="shared" si="54"/>
        <v>-1.533631398189535E-2</v>
      </c>
    </row>
    <row r="263" spans="3:7" x14ac:dyDescent="0.25">
      <c r="C263" s="30">
        <v>-2.1333333333333204E-3</v>
      </c>
      <c r="D263" s="30">
        <f t="shared" si="51"/>
        <v>194.5</v>
      </c>
      <c r="E263" s="30">
        <f t="shared" si="52"/>
        <v>0.40416666666666667</v>
      </c>
      <c r="F263" s="30">
        <f t="shared" si="53"/>
        <v>-0.24257669940264884</v>
      </c>
      <c r="G263" s="30">
        <f t="shared" si="54"/>
        <v>-1.533631398189535E-2</v>
      </c>
    </row>
    <row r="264" spans="3:7" x14ac:dyDescent="0.25">
      <c r="C264" s="30">
        <v>-2.1333333333333204E-3</v>
      </c>
      <c r="D264" s="30">
        <f t="shared" si="51"/>
        <v>194.5</v>
      </c>
      <c r="E264" s="30">
        <f t="shared" si="52"/>
        <v>0.40416666666666667</v>
      </c>
      <c r="F264" s="30">
        <f t="shared" si="53"/>
        <v>-0.24257669940264884</v>
      </c>
      <c r="G264" s="30">
        <f t="shared" si="54"/>
        <v>-1.533631398189535E-2</v>
      </c>
    </row>
    <row r="265" spans="3:7" x14ac:dyDescent="0.25">
      <c r="C265" s="30">
        <v>-2.1333333333333204E-3</v>
      </c>
      <c r="D265" s="30">
        <f t="shared" si="51"/>
        <v>194.5</v>
      </c>
      <c r="E265" s="30">
        <f t="shared" si="52"/>
        <v>0.40416666666666667</v>
      </c>
      <c r="F265" s="30">
        <f t="shared" si="53"/>
        <v>-0.24257669940264884</v>
      </c>
      <c r="G265" s="30">
        <f t="shared" si="54"/>
        <v>-1.533631398189535E-2</v>
      </c>
    </row>
    <row r="266" spans="3:7" x14ac:dyDescent="0.25">
      <c r="C266" s="30">
        <v>-2.1333333333333204E-3</v>
      </c>
      <c r="D266" s="30">
        <f t="shared" si="51"/>
        <v>194.5</v>
      </c>
      <c r="E266" s="30">
        <f t="shared" si="52"/>
        <v>0.40416666666666667</v>
      </c>
      <c r="F266" s="30">
        <f t="shared" si="53"/>
        <v>-0.24257669940264884</v>
      </c>
      <c r="G266" s="30">
        <f t="shared" si="54"/>
        <v>-1.533631398189535E-2</v>
      </c>
    </row>
    <row r="267" spans="3:7" x14ac:dyDescent="0.25">
      <c r="C267" s="30">
        <v>-2.1333333333333204E-3</v>
      </c>
      <c r="D267" s="30">
        <f t="shared" si="51"/>
        <v>194.5</v>
      </c>
      <c r="E267" s="30">
        <f t="shared" si="52"/>
        <v>0.40416666666666667</v>
      </c>
      <c r="F267" s="30">
        <f t="shared" si="53"/>
        <v>-0.24257669940264884</v>
      </c>
      <c r="G267" s="30">
        <f t="shared" si="54"/>
        <v>-1.533631398189535E-2</v>
      </c>
    </row>
    <row r="268" spans="3:7" x14ac:dyDescent="0.25">
      <c r="C268" s="30">
        <v>-2.1333333333333204E-3</v>
      </c>
      <c r="D268" s="30">
        <f t="shared" si="51"/>
        <v>194.5</v>
      </c>
      <c r="E268" s="30">
        <f t="shared" si="52"/>
        <v>0.40416666666666667</v>
      </c>
      <c r="F268" s="30">
        <f t="shared" si="53"/>
        <v>-0.24257669940264884</v>
      </c>
      <c r="G268" s="30">
        <f t="shared" si="54"/>
        <v>-1.533631398189535E-2</v>
      </c>
    </row>
    <row r="269" spans="3:7" x14ac:dyDescent="0.25">
      <c r="C269" s="30">
        <v>-2.1333333333333204E-3</v>
      </c>
      <c r="D269" s="30">
        <f t="shared" si="51"/>
        <v>194.5</v>
      </c>
      <c r="E269" s="30">
        <f t="shared" si="52"/>
        <v>0.40416666666666667</v>
      </c>
      <c r="F269" s="30">
        <f t="shared" si="53"/>
        <v>-0.24257669940264884</v>
      </c>
      <c r="G269" s="30">
        <f t="shared" si="54"/>
        <v>-1.533631398189535E-2</v>
      </c>
    </row>
    <row r="270" spans="3:7" x14ac:dyDescent="0.25">
      <c r="C270" s="30">
        <v>-2.1333333333333204E-3</v>
      </c>
      <c r="D270" s="30">
        <f t="shared" si="51"/>
        <v>194.5</v>
      </c>
      <c r="E270" s="30">
        <f t="shared" si="52"/>
        <v>0.40416666666666667</v>
      </c>
      <c r="F270" s="30">
        <f t="shared" si="53"/>
        <v>-0.24257669940264884</v>
      </c>
      <c r="G270" s="30">
        <f t="shared" si="54"/>
        <v>-1.533631398189535E-2</v>
      </c>
    </row>
    <row r="271" spans="3:7" x14ac:dyDescent="0.25">
      <c r="C271" s="30">
        <v>-2.1333333333333204E-3</v>
      </c>
      <c r="D271" s="30">
        <f t="shared" si="51"/>
        <v>194.5</v>
      </c>
      <c r="E271" s="30">
        <f t="shared" si="52"/>
        <v>0.40416666666666667</v>
      </c>
      <c r="F271" s="30">
        <f t="shared" si="53"/>
        <v>-0.24257669940264884</v>
      </c>
      <c r="G271" s="30">
        <f t="shared" si="54"/>
        <v>-1.533631398189535E-2</v>
      </c>
    </row>
    <row r="272" spans="3:7" x14ac:dyDescent="0.25">
      <c r="C272" s="30">
        <v>-2.1333333333333204E-3</v>
      </c>
      <c r="D272" s="30">
        <f t="shared" si="51"/>
        <v>194.5</v>
      </c>
      <c r="E272" s="30">
        <f t="shared" si="52"/>
        <v>0.40416666666666667</v>
      </c>
      <c r="F272" s="30">
        <f t="shared" si="53"/>
        <v>-0.24257669940264884</v>
      </c>
      <c r="G272" s="30">
        <f t="shared" si="54"/>
        <v>-1.533631398189535E-2</v>
      </c>
    </row>
    <row r="273" spans="3:7" x14ac:dyDescent="0.25">
      <c r="C273" s="30">
        <v>-2.1333333333333204E-3</v>
      </c>
      <c r="D273" s="30">
        <f t="shared" si="51"/>
        <v>194.5</v>
      </c>
      <c r="E273" s="30">
        <f t="shared" si="52"/>
        <v>0.40416666666666667</v>
      </c>
      <c r="F273" s="30">
        <f t="shared" si="53"/>
        <v>-0.24257669940264884</v>
      </c>
      <c r="G273" s="30">
        <f t="shared" si="54"/>
        <v>-1.533631398189535E-2</v>
      </c>
    </row>
    <row r="274" spans="3:7" x14ac:dyDescent="0.25">
      <c r="C274" s="30">
        <v>-2.1333333333333204E-3</v>
      </c>
      <c r="D274" s="30">
        <f t="shared" si="51"/>
        <v>194.5</v>
      </c>
      <c r="E274" s="30">
        <f t="shared" si="52"/>
        <v>0.40416666666666667</v>
      </c>
      <c r="F274" s="30">
        <f t="shared" si="53"/>
        <v>-0.24257669940264884</v>
      </c>
      <c r="G274" s="30">
        <f t="shared" si="54"/>
        <v>-1.533631398189535E-2</v>
      </c>
    </row>
    <row r="275" spans="3:7" x14ac:dyDescent="0.25">
      <c r="C275" s="30">
        <v>-2.1333333333333204E-3</v>
      </c>
      <c r="D275" s="30">
        <f t="shared" si="51"/>
        <v>194.5</v>
      </c>
      <c r="E275" s="30">
        <f t="shared" si="52"/>
        <v>0.40416666666666667</v>
      </c>
      <c r="F275" s="30">
        <f t="shared" si="53"/>
        <v>-0.24257669940264884</v>
      </c>
      <c r="G275" s="30">
        <f t="shared" si="54"/>
        <v>-1.533631398189535E-2</v>
      </c>
    </row>
    <row r="276" spans="3:7" x14ac:dyDescent="0.25">
      <c r="C276" s="30">
        <v>-2.1333333333333204E-3</v>
      </c>
      <c r="D276" s="30">
        <f t="shared" si="51"/>
        <v>194.5</v>
      </c>
      <c r="E276" s="30">
        <f t="shared" si="52"/>
        <v>0.40416666666666667</v>
      </c>
      <c r="F276" s="30">
        <f t="shared" si="53"/>
        <v>-0.24257669940264884</v>
      </c>
      <c r="G276" s="30">
        <f t="shared" si="54"/>
        <v>-1.533631398189535E-2</v>
      </c>
    </row>
    <row r="277" spans="3:7" x14ac:dyDescent="0.25">
      <c r="C277" s="30">
        <v>-2.1333333333333204E-3</v>
      </c>
      <c r="D277" s="30">
        <f t="shared" si="51"/>
        <v>194.5</v>
      </c>
      <c r="E277" s="30">
        <f t="shared" si="52"/>
        <v>0.40416666666666667</v>
      </c>
      <c r="F277" s="30">
        <f t="shared" si="53"/>
        <v>-0.24257669940264884</v>
      </c>
      <c r="G277" s="30">
        <f t="shared" si="54"/>
        <v>-1.533631398189535E-2</v>
      </c>
    </row>
    <row r="278" spans="3:7" x14ac:dyDescent="0.25">
      <c r="C278" s="30">
        <v>-2.1333333333333204E-3</v>
      </c>
      <c r="D278" s="30">
        <f t="shared" si="51"/>
        <v>194.5</v>
      </c>
      <c r="E278" s="30">
        <f t="shared" si="52"/>
        <v>0.40416666666666667</v>
      </c>
      <c r="F278" s="30">
        <f t="shared" si="53"/>
        <v>-0.24257669940264884</v>
      </c>
      <c r="G278" s="30">
        <f t="shared" si="54"/>
        <v>-1.533631398189535E-2</v>
      </c>
    </row>
    <row r="279" spans="3:7" x14ac:dyDescent="0.25">
      <c r="C279" s="30">
        <v>-2.0000000000000018E-3</v>
      </c>
      <c r="D279" s="30">
        <f t="shared" si="51"/>
        <v>241.5</v>
      </c>
      <c r="E279" s="30">
        <f t="shared" si="52"/>
        <v>0.50208333333333333</v>
      </c>
      <c r="F279" s="30">
        <f t="shared" si="53"/>
        <v>5.2221659743473866E-3</v>
      </c>
      <c r="G279" s="30">
        <f t="shared" si="54"/>
        <v>-1.4377794358026996E-2</v>
      </c>
    </row>
    <row r="280" spans="3:7" x14ac:dyDescent="0.25">
      <c r="C280" s="30">
        <v>-2.0000000000000018E-3</v>
      </c>
      <c r="D280" s="30">
        <f t="shared" si="51"/>
        <v>241.5</v>
      </c>
      <c r="E280" s="30">
        <f t="shared" si="52"/>
        <v>0.50208333333333333</v>
      </c>
      <c r="F280" s="30">
        <f t="shared" si="53"/>
        <v>5.2221659743473866E-3</v>
      </c>
      <c r="G280" s="30">
        <f t="shared" si="54"/>
        <v>-1.4377794358026996E-2</v>
      </c>
    </row>
    <row r="281" spans="3:7" x14ac:dyDescent="0.25">
      <c r="C281" s="30">
        <v>-2.0000000000000018E-3</v>
      </c>
      <c r="D281" s="30">
        <f t="shared" si="51"/>
        <v>241.5</v>
      </c>
      <c r="E281" s="30">
        <f t="shared" si="52"/>
        <v>0.50208333333333333</v>
      </c>
      <c r="F281" s="30">
        <f t="shared" si="53"/>
        <v>5.2221659743473866E-3</v>
      </c>
      <c r="G281" s="30">
        <f t="shared" si="54"/>
        <v>-1.4377794358026996E-2</v>
      </c>
    </row>
    <row r="282" spans="3:7" x14ac:dyDescent="0.25">
      <c r="C282" s="30">
        <v>-2.0000000000000018E-3</v>
      </c>
      <c r="D282" s="30">
        <f t="shared" si="51"/>
        <v>241.5</v>
      </c>
      <c r="E282" s="30">
        <f t="shared" si="52"/>
        <v>0.50208333333333333</v>
      </c>
      <c r="F282" s="30">
        <f t="shared" si="53"/>
        <v>5.2221659743473866E-3</v>
      </c>
      <c r="G282" s="30">
        <f t="shared" si="54"/>
        <v>-1.4377794358026996E-2</v>
      </c>
    </row>
    <row r="283" spans="3:7" x14ac:dyDescent="0.25">
      <c r="C283" s="30">
        <v>-2.0000000000000018E-3</v>
      </c>
      <c r="D283" s="30">
        <f t="shared" si="51"/>
        <v>241.5</v>
      </c>
      <c r="E283" s="30">
        <f t="shared" si="52"/>
        <v>0.50208333333333333</v>
      </c>
      <c r="F283" s="30">
        <f t="shared" si="53"/>
        <v>5.2221659743473866E-3</v>
      </c>
      <c r="G283" s="30">
        <f t="shared" si="54"/>
        <v>-1.4377794358026996E-2</v>
      </c>
    </row>
    <row r="284" spans="3:7" x14ac:dyDescent="0.25">
      <c r="C284" s="30">
        <v>-2.0000000000000018E-3</v>
      </c>
      <c r="D284" s="30">
        <f t="shared" si="51"/>
        <v>241.5</v>
      </c>
      <c r="E284" s="30">
        <f t="shared" si="52"/>
        <v>0.50208333333333333</v>
      </c>
      <c r="F284" s="30">
        <f t="shared" si="53"/>
        <v>5.2221659743473866E-3</v>
      </c>
      <c r="G284" s="30">
        <f t="shared" si="54"/>
        <v>-1.4377794358026996E-2</v>
      </c>
    </row>
    <row r="285" spans="3:7" x14ac:dyDescent="0.25">
      <c r="C285" s="30">
        <v>-2.0000000000000018E-3</v>
      </c>
      <c r="D285" s="30">
        <f t="shared" si="51"/>
        <v>241.5</v>
      </c>
      <c r="E285" s="30">
        <f t="shared" si="52"/>
        <v>0.50208333333333333</v>
      </c>
      <c r="F285" s="30">
        <f t="shared" si="53"/>
        <v>5.2221659743473866E-3</v>
      </c>
      <c r="G285" s="30">
        <f t="shared" si="54"/>
        <v>-1.4377794358026996E-2</v>
      </c>
    </row>
    <row r="286" spans="3:7" x14ac:dyDescent="0.25">
      <c r="C286" s="30">
        <v>-2.0000000000000018E-3</v>
      </c>
      <c r="D286" s="30">
        <f t="shared" si="51"/>
        <v>241.5</v>
      </c>
      <c r="E286" s="30">
        <f t="shared" si="52"/>
        <v>0.50208333333333333</v>
      </c>
      <c r="F286" s="30">
        <f t="shared" si="53"/>
        <v>5.2221659743473866E-3</v>
      </c>
      <c r="G286" s="30">
        <f t="shared" si="54"/>
        <v>-1.4377794358026996E-2</v>
      </c>
    </row>
    <row r="287" spans="3:7" x14ac:dyDescent="0.25">
      <c r="C287" s="30">
        <v>-2.0000000000000018E-3</v>
      </c>
      <c r="D287" s="30">
        <f t="shared" si="51"/>
        <v>241.5</v>
      </c>
      <c r="E287" s="30">
        <f t="shared" si="52"/>
        <v>0.50208333333333333</v>
      </c>
      <c r="F287" s="30">
        <f t="shared" si="53"/>
        <v>5.2221659743473866E-3</v>
      </c>
      <c r="G287" s="30">
        <f t="shared" si="54"/>
        <v>-1.4377794358026996E-2</v>
      </c>
    </row>
    <row r="288" spans="3:7" x14ac:dyDescent="0.25">
      <c r="C288" s="30">
        <v>-2.0000000000000018E-3</v>
      </c>
      <c r="D288" s="30">
        <f t="shared" si="51"/>
        <v>241.5</v>
      </c>
      <c r="E288" s="30">
        <f t="shared" si="52"/>
        <v>0.50208333333333333</v>
      </c>
      <c r="F288" s="30">
        <f t="shared" si="53"/>
        <v>5.2221659743473866E-3</v>
      </c>
      <c r="G288" s="30">
        <f t="shared" si="54"/>
        <v>-1.4377794358026996E-2</v>
      </c>
    </row>
    <row r="289" spans="3:7" x14ac:dyDescent="0.25">
      <c r="C289" s="30">
        <v>-2.0000000000000018E-3</v>
      </c>
      <c r="D289" s="30">
        <f t="shared" si="51"/>
        <v>241.5</v>
      </c>
      <c r="E289" s="30">
        <f t="shared" si="52"/>
        <v>0.50208333333333333</v>
      </c>
      <c r="F289" s="30">
        <f t="shared" si="53"/>
        <v>5.2221659743473866E-3</v>
      </c>
      <c r="G289" s="30">
        <f t="shared" si="54"/>
        <v>-1.4377794358026996E-2</v>
      </c>
    </row>
    <row r="290" spans="3:7" x14ac:dyDescent="0.25">
      <c r="C290" s="30">
        <v>-2.0000000000000018E-3</v>
      </c>
      <c r="D290" s="30">
        <f t="shared" si="51"/>
        <v>241.5</v>
      </c>
      <c r="E290" s="30">
        <f t="shared" si="52"/>
        <v>0.50208333333333333</v>
      </c>
      <c r="F290" s="30">
        <f t="shared" si="53"/>
        <v>5.2221659743473866E-3</v>
      </c>
      <c r="G290" s="30">
        <f t="shared" si="54"/>
        <v>-1.4377794358026996E-2</v>
      </c>
    </row>
    <row r="291" spans="3:7" x14ac:dyDescent="0.25">
      <c r="C291" s="30">
        <v>-2.0000000000000018E-3</v>
      </c>
      <c r="D291" s="30">
        <f t="shared" si="51"/>
        <v>241.5</v>
      </c>
      <c r="E291" s="30">
        <f t="shared" si="52"/>
        <v>0.50208333333333333</v>
      </c>
      <c r="F291" s="30">
        <f t="shared" si="53"/>
        <v>5.2221659743473866E-3</v>
      </c>
      <c r="G291" s="30">
        <f t="shared" si="54"/>
        <v>-1.4377794358026996E-2</v>
      </c>
    </row>
    <row r="292" spans="3:7" x14ac:dyDescent="0.25">
      <c r="C292" s="30">
        <v>-2.0000000000000018E-3</v>
      </c>
      <c r="D292" s="30">
        <f t="shared" si="51"/>
        <v>241.5</v>
      </c>
      <c r="E292" s="30">
        <f t="shared" si="52"/>
        <v>0.50208333333333333</v>
      </c>
      <c r="F292" s="30">
        <f t="shared" si="53"/>
        <v>5.2221659743473866E-3</v>
      </c>
      <c r="G292" s="30">
        <f t="shared" si="54"/>
        <v>-1.4377794358026996E-2</v>
      </c>
    </row>
    <row r="293" spans="3:7" x14ac:dyDescent="0.25">
      <c r="C293" s="30">
        <v>-2.0000000000000018E-3</v>
      </c>
      <c r="D293" s="30">
        <f t="shared" si="51"/>
        <v>241.5</v>
      </c>
      <c r="E293" s="30">
        <f t="shared" si="52"/>
        <v>0.50208333333333333</v>
      </c>
      <c r="F293" s="30">
        <f t="shared" si="53"/>
        <v>5.2221659743473866E-3</v>
      </c>
      <c r="G293" s="30">
        <f t="shared" si="54"/>
        <v>-1.4377794358026996E-2</v>
      </c>
    </row>
    <row r="294" spans="3:7" x14ac:dyDescent="0.25">
      <c r="C294" s="30">
        <v>-2.0000000000000018E-3</v>
      </c>
      <c r="D294" s="30">
        <f t="shared" si="51"/>
        <v>241.5</v>
      </c>
      <c r="E294" s="30">
        <f t="shared" si="52"/>
        <v>0.50208333333333333</v>
      </c>
      <c r="F294" s="30">
        <f t="shared" si="53"/>
        <v>5.2221659743473866E-3</v>
      </c>
      <c r="G294" s="30">
        <f t="shared" si="54"/>
        <v>-1.4377794358026996E-2</v>
      </c>
    </row>
    <row r="295" spans="3:7" x14ac:dyDescent="0.25">
      <c r="C295" s="30">
        <v>-2.0000000000000018E-3</v>
      </c>
      <c r="D295" s="30">
        <f t="shared" si="51"/>
        <v>241.5</v>
      </c>
      <c r="E295" s="30">
        <f t="shared" si="52"/>
        <v>0.50208333333333333</v>
      </c>
      <c r="F295" s="30">
        <f t="shared" si="53"/>
        <v>5.2221659743473866E-3</v>
      </c>
      <c r="G295" s="30">
        <f t="shared" si="54"/>
        <v>-1.4377794358026996E-2</v>
      </c>
    </row>
    <row r="296" spans="3:7" x14ac:dyDescent="0.25">
      <c r="C296" s="30">
        <v>-2.0000000000000018E-3</v>
      </c>
      <c r="D296" s="30">
        <f t="shared" si="51"/>
        <v>241.5</v>
      </c>
      <c r="E296" s="30">
        <f t="shared" si="52"/>
        <v>0.50208333333333333</v>
      </c>
      <c r="F296" s="30">
        <f t="shared" si="53"/>
        <v>5.2221659743473866E-3</v>
      </c>
      <c r="G296" s="30">
        <f t="shared" si="54"/>
        <v>-1.4377794358026996E-2</v>
      </c>
    </row>
    <row r="297" spans="3:7" x14ac:dyDescent="0.25">
      <c r="C297" s="30">
        <v>-2.0000000000000018E-3</v>
      </c>
      <c r="D297" s="30">
        <f t="shared" si="51"/>
        <v>241.5</v>
      </c>
      <c r="E297" s="30">
        <f t="shared" si="52"/>
        <v>0.50208333333333333</v>
      </c>
      <c r="F297" s="30">
        <f t="shared" si="53"/>
        <v>5.2221659743473866E-3</v>
      </c>
      <c r="G297" s="30">
        <f t="shared" si="54"/>
        <v>-1.4377794358026996E-2</v>
      </c>
    </row>
    <row r="298" spans="3:7" x14ac:dyDescent="0.25">
      <c r="C298" s="30">
        <v>-2.0000000000000018E-3</v>
      </c>
      <c r="D298" s="30">
        <f t="shared" si="51"/>
        <v>241.5</v>
      </c>
      <c r="E298" s="30">
        <f t="shared" si="52"/>
        <v>0.50208333333333333</v>
      </c>
      <c r="F298" s="30">
        <f t="shared" si="53"/>
        <v>5.2221659743473866E-3</v>
      </c>
      <c r="G298" s="30">
        <f t="shared" si="54"/>
        <v>-1.4377794358026996E-2</v>
      </c>
    </row>
    <row r="299" spans="3:7" x14ac:dyDescent="0.25">
      <c r="C299" s="30">
        <v>-2.0000000000000018E-3</v>
      </c>
      <c r="D299" s="30">
        <f t="shared" si="51"/>
        <v>241.5</v>
      </c>
      <c r="E299" s="30">
        <f t="shared" si="52"/>
        <v>0.50208333333333333</v>
      </c>
      <c r="F299" s="30">
        <f t="shared" si="53"/>
        <v>5.2221659743473866E-3</v>
      </c>
      <c r="G299" s="30">
        <f t="shared" si="54"/>
        <v>-1.4377794358026996E-2</v>
      </c>
    </row>
    <row r="300" spans="3:7" x14ac:dyDescent="0.25">
      <c r="C300" s="30">
        <v>-2.0000000000000018E-3</v>
      </c>
      <c r="D300" s="30">
        <f t="shared" si="51"/>
        <v>241.5</v>
      </c>
      <c r="E300" s="30">
        <f t="shared" si="52"/>
        <v>0.50208333333333333</v>
      </c>
      <c r="F300" s="30">
        <f t="shared" si="53"/>
        <v>5.2221659743473866E-3</v>
      </c>
      <c r="G300" s="30">
        <f t="shared" si="54"/>
        <v>-1.4377794358026996E-2</v>
      </c>
    </row>
    <row r="301" spans="3:7" x14ac:dyDescent="0.25">
      <c r="C301" s="30">
        <v>-2.0000000000000018E-3</v>
      </c>
      <c r="D301" s="30">
        <f t="shared" si="51"/>
        <v>241.5</v>
      </c>
      <c r="E301" s="30">
        <f t="shared" si="52"/>
        <v>0.50208333333333333</v>
      </c>
      <c r="F301" s="30">
        <f t="shared" si="53"/>
        <v>5.2221659743473866E-3</v>
      </c>
      <c r="G301" s="30">
        <f t="shared" si="54"/>
        <v>-1.4377794358026996E-2</v>
      </c>
    </row>
    <row r="302" spans="3:7" x14ac:dyDescent="0.25">
      <c r="C302" s="30">
        <v>-2.0000000000000018E-3</v>
      </c>
      <c r="D302" s="30">
        <f t="shared" si="51"/>
        <v>241.5</v>
      </c>
      <c r="E302" s="30">
        <f t="shared" si="52"/>
        <v>0.50208333333333333</v>
      </c>
      <c r="F302" s="30">
        <f t="shared" si="53"/>
        <v>5.2221659743473866E-3</v>
      </c>
      <c r="G302" s="30">
        <f t="shared" si="54"/>
        <v>-1.4377794358026996E-2</v>
      </c>
    </row>
    <row r="303" spans="3:7" x14ac:dyDescent="0.25">
      <c r="C303" s="30">
        <v>-2.0000000000000018E-3</v>
      </c>
      <c r="D303" s="30">
        <f t="shared" si="51"/>
        <v>241.5</v>
      </c>
      <c r="E303" s="30">
        <f t="shared" si="52"/>
        <v>0.50208333333333333</v>
      </c>
      <c r="F303" s="30">
        <f t="shared" si="53"/>
        <v>5.2221659743473866E-3</v>
      </c>
      <c r="G303" s="30">
        <f t="shared" si="54"/>
        <v>-1.4377794358026996E-2</v>
      </c>
    </row>
    <row r="304" spans="3:7" x14ac:dyDescent="0.25">
      <c r="C304" s="30">
        <v>-2.0000000000000018E-3</v>
      </c>
      <c r="D304" s="30">
        <f t="shared" si="51"/>
        <v>241.5</v>
      </c>
      <c r="E304" s="30">
        <f t="shared" si="52"/>
        <v>0.50208333333333333</v>
      </c>
      <c r="F304" s="30">
        <f t="shared" si="53"/>
        <v>5.2221659743473866E-3</v>
      </c>
      <c r="G304" s="30">
        <f t="shared" si="54"/>
        <v>-1.4377794358026996E-2</v>
      </c>
    </row>
    <row r="305" spans="3:7" x14ac:dyDescent="0.25">
      <c r="C305" s="30">
        <v>-2.0000000000000018E-3</v>
      </c>
      <c r="D305" s="30">
        <f t="shared" si="51"/>
        <v>241.5</v>
      </c>
      <c r="E305" s="30">
        <f t="shared" si="52"/>
        <v>0.50208333333333333</v>
      </c>
      <c r="F305" s="30">
        <f t="shared" si="53"/>
        <v>5.2221659743473866E-3</v>
      </c>
      <c r="G305" s="30">
        <f t="shared" si="54"/>
        <v>-1.4377794358026996E-2</v>
      </c>
    </row>
    <row r="306" spans="3:7" x14ac:dyDescent="0.25">
      <c r="C306" s="30">
        <v>-2.0000000000000018E-3</v>
      </c>
      <c r="D306" s="30">
        <f t="shared" si="51"/>
        <v>241.5</v>
      </c>
      <c r="E306" s="30">
        <f t="shared" si="52"/>
        <v>0.50208333333333333</v>
      </c>
      <c r="F306" s="30">
        <f t="shared" si="53"/>
        <v>5.2221659743473866E-3</v>
      </c>
      <c r="G306" s="30">
        <f t="shared" si="54"/>
        <v>-1.4377794358026996E-2</v>
      </c>
    </row>
    <row r="307" spans="3:7" x14ac:dyDescent="0.25">
      <c r="C307" s="30">
        <v>-2.0000000000000018E-3</v>
      </c>
      <c r="D307" s="30">
        <f t="shared" si="51"/>
        <v>241.5</v>
      </c>
      <c r="E307" s="30">
        <f t="shared" si="52"/>
        <v>0.50208333333333333</v>
      </c>
      <c r="F307" s="30">
        <f t="shared" si="53"/>
        <v>5.2221659743473866E-3</v>
      </c>
      <c r="G307" s="30">
        <f t="shared" si="54"/>
        <v>-1.4377794358026996E-2</v>
      </c>
    </row>
    <row r="308" spans="3:7" x14ac:dyDescent="0.25">
      <c r="C308" s="30">
        <v>-2.0000000000000018E-3</v>
      </c>
      <c r="D308" s="30">
        <f t="shared" si="51"/>
        <v>241.5</v>
      </c>
      <c r="E308" s="30">
        <f t="shared" si="52"/>
        <v>0.50208333333333333</v>
      </c>
      <c r="F308" s="30">
        <f t="shared" si="53"/>
        <v>5.2221659743473866E-3</v>
      </c>
      <c r="G308" s="30">
        <f t="shared" si="54"/>
        <v>-1.4377794358026996E-2</v>
      </c>
    </row>
    <row r="309" spans="3:7" x14ac:dyDescent="0.25">
      <c r="C309" s="30">
        <v>-2.0000000000000018E-3</v>
      </c>
      <c r="D309" s="30">
        <f t="shared" si="51"/>
        <v>241.5</v>
      </c>
      <c r="E309" s="30">
        <f t="shared" si="52"/>
        <v>0.50208333333333333</v>
      </c>
      <c r="F309" s="30">
        <f t="shared" si="53"/>
        <v>5.2221659743473866E-3</v>
      </c>
      <c r="G309" s="30">
        <f t="shared" si="54"/>
        <v>-1.4377794358026996E-2</v>
      </c>
    </row>
    <row r="310" spans="3:7" x14ac:dyDescent="0.25">
      <c r="C310" s="30">
        <v>-2.0000000000000018E-3</v>
      </c>
      <c r="D310" s="30">
        <f t="shared" si="51"/>
        <v>241.5</v>
      </c>
      <c r="E310" s="30">
        <f t="shared" si="52"/>
        <v>0.50208333333333333</v>
      </c>
      <c r="F310" s="30">
        <f t="shared" si="53"/>
        <v>5.2221659743473866E-3</v>
      </c>
      <c r="G310" s="30">
        <f t="shared" si="54"/>
        <v>-1.4377794358026996E-2</v>
      </c>
    </row>
    <row r="311" spans="3:7" x14ac:dyDescent="0.25">
      <c r="C311" s="30">
        <v>-2.0000000000000018E-3</v>
      </c>
      <c r="D311" s="30">
        <f t="shared" si="51"/>
        <v>241.5</v>
      </c>
      <c r="E311" s="30">
        <f t="shared" si="52"/>
        <v>0.50208333333333333</v>
      </c>
      <c r="F311" s="30">
        <f t="shared" si="53"/>
        <v>5.2221659743473866E-3</v>
      </c>
      <c r="G311" s="30">
        <f t="shared" si="54"/>
        <v>-1.4377794358026996E-2</v>
      </c>
    </row>
    <row r="312" spans="3:7" x14ac:dyDescent="0.25">
      <c r="C312" s="30">
        <v>-2.0000000000000018E-3</v>
      </c>
      <c r="D312" s="30">
        <f t="shared" si="51"/>
        <v>241.5</v>
      </c>
      <c r="E312" s="30">
        <f t="shared" si="52"/>
        <v>0.50208333333333333</v>
      </c>
      <c r="F312" s="30">
        <f t="shared" si="53"/>
        <v>5.2221659743473866E-3</v>
      </c>
      <c r="G312" s="30">
        <f t="shared" si="54"/>
        <v>-1.4377794358026996E-2</v>
      </c>
    </row>
    <row r="313" spans="3:7" x14ac:dyDescent="0.25">
      <c r="C313" s="30">
        <v>-2.0000000000000018E-3</v>
      </c>
      <c r="D313" s="30">
        <f t="shared" si="51"/>
        <v>241.5</v>
      </c>
      <c r="E313" s="30">
        <f t="shared" si="52"/>
        <v>0.50208333333333333</v>
      </c>
      <c r="F313" s="30">
        <f t="shared" si="53"/>
        <v>5.2221659743473866E-3</v>
      </c>
      <c r="G313" s="30">
        <f t="shared" si="54"/>
        <v>-1.4377794358026996E-2</v>
      </c>
    </row>
    <row r="314" spans="3:7" x14ac:dyDescent="0.25">
      <c r="C314" s="30">
        <v>-2.0000000000000018E-3</v>
      </c>
      <c r="D314" s="30">
        <f t="shared" si="51"/>
        <v>241.5</v>
      </c>
      <c r="E314" s="30">
        <f t="shared" si="52"/>
        <v>0.50208333333333333</v>
      </c>
      <c r="F314" s="30">
        <f t="shared" si="53"/>
        <v>5.2221659743473866E-3</v>
      </c>
      <c r="G314" s="30">
        <f t="shared" si="54"/>
        <v>-1.4377794358026996E-2</v>
      </c>
    </row>
    <row r="315" spans="3:7" x14ac:dyDescent="0.25">
      <c r="C315" s="30">
        <v>-2.0000000000000018E-3</v>
      </c>
      <c r="D315" s="30">
        <f t="shared" si="51"/>
        <v>241.5</v>
      </c>
      <c r="E315" s="30">
        <f t="shared" si="52"/>
        <v>0.50208333333333333</v>
      </c>
      <c r="F315" s="30">
        <f t="shared" si="53"/>
        <v>5.2221659743473866E-3</v>
      </c>
      <c r="G315" s="30">
        <f t="shared" si="54"/>
        <v>-1.4377794358026996E-2</v>
      </c>
    </row>
    <row r="316" spans="3:7" x14ac:dyDescent="0.25">
      <c r="C316" s="30">
        <v>-2.0000000000000018E-3</v>
      </c>
      <c r="D316" s="30">
        <f t="shared" si="51"/>
        <v>241.5</v>
      </c>
      <c r="E316" s="30">
        <f t="shared" si="52"/>
        <v>0.50208333333333333</v>
      </c>
      <c r="F316" s="30">
        <f t="shared" si="53"/>
        <v>5.2221659743473866E-3</v>
      </c>
      <c r="G316" s="30">
        <f t="shared" si="54"/>
        <v>-1.4377794358026996E-2</v>
      </c>
    </row>
    <row r="317" spans="3:7" x14ac:dyDescent="0.25">
      <c r="C317" s="30">
        <v>-2.0000000000000018E-3</v>
      </c>
      <c r="D317" s="30">
        <f t="shared" ref="D317:D380" si="55" xml:space="preserve"> _xlfn.RANK.AVG(C317,C$61:C$540,1)</f>
        <v>241.5</v>
      </c>
      <c r="E317" s="30">
        <f t="shared" ref="E317:E380" si="56" xml:space="preserve"> (D317 - 0.5) / COUNT($C$61:$C$540)</f>
        <v>0.50208333333333333</v>
      </c>
      <c r="F317" s="30">
        <f t="shared" ref="F317:F380" si="57">_xlfn.NORM.S.INV(E317)</f>
        <v>5.2221659743473866E-3</v>
      </c>
      <c r="G317" s="30">
        <f t="shared" ref="G317:G380" si="58" xml:space="preserve"> STANDARDIZE(C317,AVERAGE($C$61:$C$540),STDEV($C$61:$C$540))</f>
        <v>-1.4377794358026996E-2</v>
      </c>
    </row>
    <row r="318" spans="3:7" x14ac:dyDescent="0.25">
      <c r="C318" s="30">
        <v>-2.0000000000000018E-3</v>
      </c>
      <c r="D318" s="30">
        <f t="shared" si="55"/>
        <v>241.5</v>
      </c>
      <c r="E318" s="30">
        <f t="shared" si="56"/>
        <v>0.50208333333333333</v>
      </c>
      <c r="F318" s="30">
        <f t="shared" si="57"/>
        <v>5.2221659743473866E-3</v>
      </c>
      <c r="G318" s="30">
        <f t="shared" si="58"/>
        <v>-1.4377794358026996E-2</v>
      </c>
    </row>
    <row r="319" spans="3:7" x14ac:dyDescent="0.25">
      <c r="C319" s="30">
        <v>-2.0000000000000018E-3</v>
      </c>
      <c r="D319" s="30">
        <f t="shared" si="55"/>
        <v>241.5</v>
      </c>
      <c r="E319" s="30">
        <f t="shared" si="56"/>
        <v>0.50208333333333333</v>
      </c>
      <c r="F319" s="30">
        <f t="shared" si="57"/>
        <v>5.2221659743473866E-3</v>
      </c>
      <c r="G319" s="30">
        <f t="shared" si="58"/>
        <v>-1.4377794358026996E-2</v>
      </c>
    </row>
    <row r="320" spans="3:7" x14ac:dyDescent="0.25">
      <c r="C320" s="30">
        <v>-2.0000000000000018E-3</v>
      </c>
      <c r="D320" s="30">
        <f t="shared" si="55"/>
        <v>241.5</v>
      </c>
      <c r="E320" s="30">
        <f t="shared" si="56"/>
        <v>0.50208333333333333</v>
      </c>
      <c r="F320" s="30">
        <f t="shared" si="57"/>
        <v>5.2221659743473866E-3</v>
      </c>
      <c r="G320" s="30">
        <f t="shared" si="58"/>
        <v>-1.4377794358026996E-2</v>
      </c>
    </row>
    <row r="321" spans="3:7" x14ac:dyDescent="0.25">
      <c r="C321" s="30">
        <v>-2.0000000000000018E-3</v>
      </c>
      <c r="D321" s="30">
        <f t="shared" si="55"/>
        <v>241.5</v>
      </c>
      <c r="E321" s="30">
        <f t="shared" si="56"/>
        <v>0.50208333333333333</v>
      </c>
      <c r="F321" s="30">
        <f t="shared" si="57"/>
        <v>5.2221659743473866E-3</v>
      </c>
      <c r="G321" s="30">
        <f t="shared" si="58"/>
        <v>-1.4377794358026996E-2</v>
      </c>
    </row>
    <row r="322" spans="3:7" x14ac:dyDescent="0.25">
      <c r="C322" s="30">
        <v>-2.0000000000000018E-3</v>
      </c>
      <c r="D322" s="30">
        <f t="shared" si="55"/>
        <v>241.5</v>
      </c>
      <c r="E322" s="30">
        <f t="shared" si="56"/>
        <v>0.50208333333333333</v>
      </c>
      <c r="F322" s="30">
        <f t="shared" si="57"/>
        <v>5.2221659743473866E-3</v>
      </c>
      <c r="G322" s="30">
        <f t="shared" si="58"/>
        <v>-1.4377794358026996E-2</v>
      </c>
    </row>
    <row r="323" spans="3:7" x14ac:dyDescent="0.25">
      <c r="C323" s="30">
        <v>-2.0000000000000018E-3</v>
      </c>
      <c r="D323" s="30">
        <f t="shared" si="55"/>
        <v>241.5</v>
      </c>
      <c r="E323" s="30">
        <f t="shared" si="56"/>
        <v>0.50208333333333333</v>
      </c>
      <c r="F323" s="30">
        <f t="shared" si="57"/>
        <v>5.2221659743473866E-3</v>
      </c>
      <c r="G323" s="30">
        <f t="shared" si="58"/>
        <v>-1.4377794358026996E-2</v>
      </c>
    </row>
    <row r="324" spans="3:7" x14ac:dyDescent="0.25">
      <c r="C324" s="30">
        <v>-2.0000000000000018E-3</v>
      </c>
      <c r="D324" s="30">
        <f t="shared" si="55"/>
        <v>241.5</v>
      </c>
      <c r="E324" s="30">
        <f t="shared" si="56"/>
        <v>0.50208333333333333</v>
      </c>
      <c r="F324" s="30">
        <f t="shared" si="57"/>
        <v>5.2221659743473866E-3</v>
      </c>
      <c r="G324" s="30">
        <f t="shared" si="58"/>
        <v>-1.4377794358026996E-2</v>
      </c>
    </row>
    <row r="325" spans="3:7" x14ac:dyDescent="0.25">
      <c r="C325" s="30">
        <v>-1.5999999999998238E-3</v>
      </c>
      <c r="D325" s="30">
        <f t="shared" si="55"/>
        <v>265.5</v>
      </c>
      <c r="E325" s="30">
        <f t="shared" si="56"/>
        <v>0.55208333333333337</v>
      </c>
      <c r="F325" s="30">
        <f t="shared" si="57"/>
        <v>0.13092664893666786</v>
      </c>
      <c r="G325" s="30">
        <f t="shared" si="58"/>
        <v>-1.1502235486420334E-2</v>
      </c>
    </row>
    <row r="326" spans="3:7" x14ac:dyDescent="0.25">
      <c r="C326" s="30">
        <v>-1.5999999999998238E-3</v>
      </c>
      <c r="D326" s="30">
        <f t="shared" si="55"/>
        <v>265.5</v>
      </c>
      <c r="E326" s="30">
        <f t="shared" si="56"/>
        <v>0.55208333333333337</v>
      </c>
      <c r="F326" s="30">
        <f t="shared" si="57"/>
        <v>0.13092664893666786</v>
      </c>
      <c r="G326" s="30">
        <f t="shared" si="58"/>
        <v>-1.1502235486420334E-2</v>
      </c>
    </row>
    <row r="327" spans="3:7" x14ac:dyDescent="0.25">
      <c r="C327" s="30">
        <v>-1.1333333333334306E-3</v>
      </c>
      <c r="D327" s="30">
        <f t="shared" si="55"/>
        <v>267.5</v>
      </c>
      <c r="E327" s="30">
        <f t="shared" si="56"/>
        <v>0.55625000000000002</v>
      </c>
      <c r="F327" s="30">
        <f t="shared" si="57"/>
        <v>0.14146830138215863</v>
      </c>
      <c r="G327" s="30">
        <f t="shared" si="58"/>
        <v>-8.1474168028826902E-3</v>
      </c>
    </row>
    <row r="328" spans="3:7" x14ac:dyDescent="0.25">
      <c r="C328" s="30">
        <v>-1.1333333333334306E-3</v>
      </c>
      <c r="D328" s="30">
        <f t="shared" si="55"/>
        <v>267.5</v>
      </c>
      <c r="E328" s="30">
        <f t="shared" si="56"/>
        <v>0.55625000000000002</v>
      </c>
      <c r="F328" s="30">
        <f t="shared" si="57"/>
        <v>0.14146830138215863</v>
      </c>
      <c r="G328" s="30">
        <f t="shared" si="58"/>
        <v>-8.1474168028826902E-3</v>
      </c>
    </row>
    <row r="329" spans="3:7" x14ac:dyDescent="0.25">
      <c r="C329" s="30">
        <v>-1.0333333333332195E-3</v>
      </c>
      <c r="D329" s="30">
        <f t="shared" si="55"/>
        <v>294.5</v>
      </c>
      <c r="E329" s="30">
        <f t="shared" si="56"/>
        <v>0.61250000000000004</v>
      </c>
      <c r="F329" s="30">
        <f t="shared" si="57"/>
        <v>0.28584087488116572</v>
      </c>
      <c r="G329" s="30">
        <f t="shared" si="58"/>
        <v>-7.4285270849798286E-3</v>
      </c>
    </row>
    <row r="330" spans="3:7" x14ac:dyDescent="0.25">
      <c r="C330" s="30">
        <v>-1.0333333333332195E-3</v>
      </c>
      <c r="D330" s="30">
        <f t="shared" si="55"/>
        <v>294.5</v>
      </c>
      <c r="E330" s="30">
        <f t="shared" si="56"/>
        <v>0.61250000000000004</v>
      </c>
      <c r="F330" s="30">
        <f t="shared" si="57"/>
        <v>0.28584087488116572</v>
      </c>
      <c r="G330" s="30">
        <f t="shared" si="58"/>
        <v>-7.4285270849798286E-3</v>
      </c>
    </row>
    <row r="331" spans="3:7" x14ac:dyDescent="0.25">
      <c r="C331" s="30">
        <v>-1.0333333333332195E-3</v>
      </c>
      <c r="D331" s="30">
        <f t="shared" si="55"/>
        <v>294.5</v>
      </c>
      <c r="E331" s="30">
        <f t="shared" si="56"/>
        <v>0.61250000000000004</v>
      </c>
      <c r="F331" s="30">
        <f t="shared" si="57"/>
        <v>0.28584087488116572</v>
      </c>
      <c r="G331" s="30">
        <f t="shared" si="58"/>
        <v>-7.4285270849798286E-3</v>
      </c>
    </row>
    <row r="332" spans="3:7" x14ac:dyDescent="0.25">
      <c r="C332" s="30">
        <v>-1.0333333333332195E-3</v>
      </c>
      <c r="D332" s="30">
        <f t="shared" si="55"/>
        <v>294.5</v>
      </c>
      <c r="E332" s="30">
        <f t="shared" si="56"/>
        <v>0.61250000000000004</v>
      </c>
      <c r="F332" s="30">
        <f t="shared" si="57"/>
        <v>0.28584087488116572</v>
      </c>
      <c r="G332" s="30">
        <f t="shared" si="58"/>
        <v>-7.4285270849798286E-3</v>
      </c>
    </row>
    <row r="333" spans="3:7" x14ac:dyDescent="0.25">
      <c r="C333" s="30">
        <v>-1.0333333333332195E-3</v>
      </c>
      <c r="D333" s="30">
        <f t="shared" si="55"/>
        <v>294.5</v>
      </c>
      <c r="E333" s="30">
        <f t="shared" si="56"/>
        <v>0.61250000000000004</v>
      </c>
      <c r="F333" s="30">
        <f t="shared" si="57"/>
        <v>0.28584087488116572</v>
      </c>
      <c r="G333" s="30">
        <f t="shared" si="58"/>
        <v>-7.4285270849798286E-3</v>
      </c>
    </row>
    <row r="334" spans="3:7" x14ac:dyDescent="0.25">
      <c r="C334" s="30">
        <v>-1.0333333333332195E-3</v>
      </c>
      <c r="D334" s="30">
        <f t="shared" si="55"/>
        <v>294.5</v>
      </c>
      <c r="E334" s="30">
        <f t="shared" si="56"/>
        <v>0.61250000000000004</v>
      </c>
      <c r="F334" s="30">
        <f t="shared" si="57"/>
        <v>0.28584087488116572</v>
      </c>
      <c r="G334" s="30">
        <f t="shared" si="58"/>
        <v>-7.4285270849798286E-3</v>
      </c>
    </row>
    <row r="335" spans="3:7" x14ac:dyDescent="0.25">
      <c r="C335" s="30">
        <v>-1.0333333333332195E-3</v>
      </c>
      <c r="D335" s="30">
        <f t="shared" si="55"/>
        <v>294.5</v>
      </c>
      <c r="E335" s="30">
        <f t="shared" si="56"/>
        <v>0.61250000000000004</v>
      </c>
      <c r="F335" s="30">
        <f t="shared" si="57"/>
        <v>0.28584087488116572</v>
      </c>
      <c r="G335" s="30">
        <f t="shared" si="58"/>
        <v>-7.4285270849798286E-3</v>
      </c>
    </row>
    <row r="336" spans="3:7" x14ac:dyDescent="0.25">
      <c r="C336" s="30">
        <v>-1.0333333333332195E-3</v>
      </c>
      <c r="D336" s="30">
        <f t="shared" si="55"/>
        <v>294.5</v>
      </c>
      <c r="E336" s="30">
        <f t="shared" si="56"/>
        <v>0.61250000000000004</v>
      </c>
      <c r="F336" s="30">
        <f t="shared" si="57"/>
        <v>0.28584087488116572</v>
      </c>
      <c r="G336" s="30">
        <f t="shared" si="58"/>
        <v>-7.4285270849798286E-3</v>
      </c>
    </row>
    <row r="337" spans="3:7" x14ac:dyDescent="0.25">
      <c r="C337" s="30">
        <v>-1.0333333333332195E-3</v>
      </c>
      <c r="D337" s="30">
        <f t="shared" si="55"/>
        <v>294.5</v>
      </c>
      <c r="E337" s="30">
        <f t="shared" si="56"/>
        <v>0.61250000000000004</v>
      </c>
      <c r="F337" s="30">
        <f t="shared" si="57"/>
        <v>0.28584087488116572</v>
      </c>
      <c r="G337" s="30">
        <f t="shared" si="58"/>
        <v>-7.4285270849798286E-3</v>
      </c>
    </row>
    <row r="338" spans="3:7" x14ac:dyDescent="0.25">
      <c r="C338" s="30">
        <v>-1.0333333333332195E-3</v>
      </c>
      <c r="D338" s="30">
        <f t="shared" si="55"/>
        <v>294.5</v>
      </c>
      <c r="E338" s="30">
        <f t="shared" si="56"/>
        <v>0.61250000000000004</v>
      </c>
      <c r="F338" s="30">
        <f t="shared" si="57"/>
        <v>0.28584087488116572</v>
      </c>
      <c r="G338" s="30">
        <f t="shared" si="58"/>
        <v>-7.4285270849798286E-3</v>
      </c>
    </row>
    <row r="339" spans="3:7" x14ac:dyDescent="0.25">
      <c r="C339" s="30">
        <v>-1.0333333333332195E-3</v>
      </c>
      <c r="D339" s="30">
        <f t="shared" si="55"/>
        <v>294.5</v>
      </c>
      <c r="E339" s="30">
        <f t="shared" si="56"/>
        <v>0.61250000000000004</v>
      </c>
      <c r="F339" s="30">
        <f t="shared" si="57"/>
        <v>0.28584087488116572</v>
      </c>
      <c r="G339" s="30">
        <f t="shared" si="58"/>
        <v>-7.4285270849798286E-3</v>
      </c>
    </row>
    <row r="340" spans="3:7" x14ac:dyDescent="0.25">
      <c r="C340" s="30">
        <v>-1.0333333333332195E-3</v>
      </c>
      <c r="D340" s="30">
        <f t="shared" si="55"/>
        <v>294.5</v>
      </c>
      <c r="E340" s="30">
        <f t="shared" si="56"/>
        <v>0.61250000000000004</v>
      </c>
      <c r="F340" s="30">
        <f t="shared" si="57"/>
        <v>0.28584087488116572</v>
      </c>
      <c r="G340" s="30">
        <f t="shared" si="58"/>
        <v>-7.4285270849798286E-3</v>
      </c>
    </row>
    <row r="341" spans="3:7" x14ac:dyDescent="0.25">
      <c r="C341" s="30">
        <v>-1.0333333333332195E-3</v>
      </c>
      <c r="D341" s="30">
        <f t="shared" si="55"/>
        <v>294.5</v>
      </c>
      <c r="E341" s="30">
        <f t="shared" si="56"/>
        <v>0.61250000000000004</v>
      </c>
      <c r="F341" s="30">
        <f t="shared" si="57"/>
        <v>0.28584087488116572</v>
      </c>
      <c r="G341" s="30">
        <f t="shared" si="58"/>
        <v>-7.4285270849798286E-3</v>
      </c>
    </row>
    <row r="342" spans="3:7" x14ac:dyDescent="0.25">
      <c r="C342" s="30">
        <v>-1.0333333333332195E-3</v>
      </c>
      <c r="D342" s="30">
        <f t="shared" si="55"/>
        <v>294.5</v>
      </c>
      <c r="E342" s="30">
        <f t="shared" si="56"/>
        <v>0.61250000000000004</v>
      </c>
      <c r="F342" s="30">
        <f t="shared" si="57"/>
        <v>0.28584087488116572</v>
      </c>
      <c r="G342" s="30">
        <f t="shared" si="58"/>
        <v>-7.4285270849798286E-3</v>
      </c>
    </row>
    <row r="343" spans="3:7" x14ac:dyDescent="0.25">
      <c r="C343" s="30">
        <v>-1.0333333333332195E-3</v>
      </c>
      <c r="D343" s="30">
        <f t="shared" si="55"/>
        <v>294.5</v>
      </c>
      <c r="E343" s="30">
        <f t="shared" si="56"/>
        <v>0.61250000000000004</v>
      </c>
      <c r="F343" s="30">
        <f t="shared" si="57"/>
        <v>0.28584087488116572</v>
      </c>
      <c r="G343" s="30">
        <f t="shared" si="58"/>
        <v>-7.4285270849798286E-3</v>
      </c>
    </row>
    <row r="344" spans="3:7" x14ac:dyDescent="0.25">
      <c r="C344" s="30">
        <v>-1.0333333333332195E-3</v>
      </c>
      <c r="D344" s="30">
        <f t="shared" si="55"/>
        <v>294.5</v>
      </c>
      <c r="E344" s="30">
        <f t="shared" si="56"/>
        <v>0.61250000000000004</v>
      </c>
      <c r="F344" s="30">
        <f t="shared" si="57"/>
        <v>0.28584087488116572</v>
      </c>
      <c r="G344" s="30">
        <f t="shared" si="58"/>
        <v>-7.4285270849798286E-3</v>
      </c>
    </row>
    <row r="345" spans="3:7" x14ac:dyDescent="0.25">
      <c r="C345" s="30">
        <v>-1.0333333333332195E-3</v>
      </c>
      <c r="D345" s="30">
        <f t="shared" si="55"/>
        <v>294.5</v>
      </c>
      <c r="E345" s="30">
        <f t="shared" si="56"/>
        <v>0.61250000000000004</v>
      </c>
      <c r="F345" s="30">
        <f t="shared" si="57"/>
        <v>0.28584087488116572</v>
      </c>
      <c r="G345" s="30">
        <f t="shared" si="58"/>
        <v>-7.4285270849798286E-3</v>
      </c>
    </row>
    <row r="346" spans="3:7" x14ac:dyDescent="0.25">
      <c r="C346" s="30">
        <v>-1.0333333333332195E-3</v>
      </c>
      <c r="D346" s="30">
        <f t="shared" si="55"/>
        <v>294.5</v>
      </c>
      <c r="E346" s="30">
        <f t="shared" si="56"/>
        <v>0.61250000000000004</v>
      </c>
      <c r="F346" s="30">
        <f t="shared" si="57"/>
        <v>0.28584087488116572</v>
      </c>
      <c r="G346" s="30">
        <f t="shared" si="58"/>
        <v>-7.4285270849798286E-3</v>
      </c>
    </row>
    <row r="347" spans="3:7" x14ac:dyDescent="0.25">
      <c r="C347" s="30">
        <v>-1.0333333333332195E-3</v>
      </c>
      <c r="D347" s="30">
        <f t="shared" si="55"/>
        <v>294.5</v>
      </c>
      <c r="E347" s="30">
        <f t="shared" si="56"/>
        <v>0.61250000000000004</v>
      </c>
      <c r="F347" s="30">
        <f t="shared" si="57"/>
        <v>0.28584087488116572</v>
      </c>
      <c r="G347" s="30">
        <f t="shared" si="58"/>
        <v>-7.4285270849798286E-3</v>
      </c>
    </row>
    <row r="348" spans="3:7" x14ac:dyDescent="0.25">
      <c r="C348" s="30">
        <v>-1.0333333333332195E-3</v>
      </c>
      <c r="D348" s="30">
        <f t="shared" si="55"/>
        <v>294.5</v>
      </c>
      <c r="E348" s="30">
        <f t="shared" si="56"/>
        <v>0.61250000000000004</v>
      </c>
      <c r="F348" s="30">
        <f t="shared" si="57"/>
        <v>0.28584087488116572</v>
      </c>
      <c r="G348" s="30">
        <f t="shared" si="58"/>
        <v>-7.4285270849798286E-3</v>
      </c>
    </row>
    <row r="349" spans="3:7" x14ac:dyDescent="0.25">
      <c r="C349" s="30">
        <v>-1.0333333333332195E-3</v>
      </c>
      <c r="D349" s="30">
        <f t="shared" si="55"/>
        <v>294.5</v>
      </c>
      <c r="E349" s="30">
        <f t="shared" si="56"/>
        <v>0.61250000000000004</v>
      </c>
      <c r="F349" s="30">
        <f t="shared" si="57"/>
        <v>0.28584087488116572</v>
      </c>
      <c r="G349" s="30">
        <f t="shared" si="58"/>
        <v>-7.4285270849798286E-3</v>
      </c>
    </row>
    <row r="350" spans="3:7" x14ac:dyDescent="0.25">
      <c r="C350" s="30">
        <v>-1.0333333333332195E-3</v>
      </c>
      <c r="D350" s="30">
        <f t="shared" si="55"/>
        <v>294.5</v>
      </c>
      <c r="E350" s="30">
        <f t="shared" si="56"/>
        <v>0.61250000000000004</v>
      </c>
      <c r="F350" s="30">
        <f t="shared" si="57"/>
        <v>0.28584087488116572</v>
      </c>
      <c r="G350" s="30">
        <f t="shared" si="58"/>
        <v>-7.4285270849798286E-3</v>
      </c>
    </row>
    <row r="351" spans="3:7" x14ac:dyDescent="0.25">
      <c r="C351" s="30">
        <v>-1.0333333333332195E-3</v>
      </c>
      <c r="D351" s="30">
        <f t="shared" si="55"/>
        <v>294.5</v>
      </c>
      <c r="E351" s="30">
        <f t="shared" si="56"/>
        <v>0.61250000000000004</v>
      </c>
      <c r="F351" s="30">
        <f t="shared" si="57"/>
        <v>0.28584087488116572</v>
      </c>
      <c r="G351" s="30">
        <f t="shared" si="58"/>
        <v>-7.4285270849798286E-3</v>
      </c>
    </row>
    <row r="352" spans="3:7" x14ac:dyDescent="0.25">
      <c r="C352" s="30">
        <v>-1.0333333333332195E-3</v>
      </c>
      <c r="D352" s="30">
        <f t="shared" si="55"/>
        <v>294.5</v>
      </c>
      <c r="E352" s="30">
        <f t="shared" si="56"/>
        <v>0.61250000000000004</v>
      </c>
      <c r="F352" s="30">
        <f t="shared" si="57"/>
        <v>0.28584087488116572</v>
      </c>
      <c r="G352" s="30">
        <f t="shared" si="58"/>
        <v>-7.4285270849798286E-3</v>
      </c>
    </row>
    <row r="353" spans="3:7" x14ac:dyDescent="0.25">
      <c r="C353" s="30">
        <v>-1.0333333333332195E-3</v>
      </c>
      <c r="D353" s="30">
        <f t="shared" si="55"/>
        <v>294.5</v>
      </c>
      <c r="E353" s="30">
        <f t="shared" si="56"/>
        <v>0.61250000000000004</v>
      </c>
      <c r="F353" s="30">
        <f t="shared" si="57"/>
        <v>0.28584087488116572</v>
      </c>
      <c r="G353" s="30">
        <f t="shared" si="58"/>
        <v>-7.4285270849798286E-3</v>
      </c>
    </row>
    <row r="354" spans="3:7" x14ac:dyDescent="0.25">
      <c r="C354" s="30">
        <v>-1.0333333333332195E-3</v>
      </c>
      <c r="D354" s="30">
        <f t="shared" si="55"/>
        <v>294.5</v>
      </c>
      <c r="E354" s="30">
        <f t="shared" si="56"/>
        <v>0.61250000000000004</v>
      </c>
      <c r="F354" s="30">
        <f t="shared" si="57"/>
        <v>0.28584087488116572</v>
      </c>
      <c r="G354" s="30">
        <f t="shared" si="58"/>
        <v>-7.4285270849798286E-3</v>
      </c>
    </row>
    <row r="355" spans="3:7" x14ac:dyDescent="0.25">
      <c r="C355" s="30">
        <v>-1.0333333333332195E-3</v>
      </c>
      <c r="D355" s="30">
        <f t="shared" si="55"/>
        <v>294.5</v>
      </c>
      <c r="E355" s="30">
        <f t="shared" si="56"/>
        <v>0.61250000000000004</v>
      </c>
      <c r="F355" s="30">
        <f t="shared" si="57"/>
        <v>0.28584087488116572</v>
      </c>
      <c r="G355" s="30">
        <f t="shared" si="58"/>
        <v>-7.4285270849798286E-3</v>
      </c>
    </row>
    <row r="356" spans="3:7" x14ac:dyDescent="0.25">
      <c r="C356" s="30">
        <v>-1.0333333333332195E-3</v>
      </c>
      <c r="D356" s="30">
        <f t="shared" si="55"/>
        <v>294.5</v>
      </c>
      <c r="E356" s="30">
        <f t="shared" si="56"/>
        <v>0.61250000000000004</v>
      </c>
      <c r="F356" s="30">
        <f t="shared" si="57"/>
        <v>0.28584087488116572</v>
      </c>
      <c r="G356" s="30">
        <f t="shared" si="58"/>
        <v>-7.4285270849798286E-3</v>
      </c>
    </row>
    <row r="357" spans="3:7" x14ac:dyDescent="0.25">
      <c r="C357" s="30">
        <v>-1.0333333333332195E-3</v>
      </c>
      <c r="D357" s="30">
        <f t="shared" si="55"/>
        <v>294.5</v>
      </c>
      <c r="E357" s="30">
        <f t="shared" si="56"/>
        <v>0.61250000000000004</v>
      </c>
      <c r="F357" s="30">
        <f t="shared" si="57"/>
        <v>0.28584087488116572</v>
      </c>
      <c r="G357" s="30">
        <f t="shared" si="58"/>
        <v>-7.4285270849798286E-3</v>
      </c>
    </row>
    <row r="358" spans="3:7" x14ac:dyDescent="0.25">
      <c r="C358" s="30">
        <v>-1.0333333333332195E-3</v>
      </c>
      <c r="D358" s="30">
        <f t="shared" si="55"/>
        <v>294.5</v>
      </c>
      <c r="E358" s="30">
        <f t="shared" si="56"/>
        <v>0.61250000000000004</v>
      </c>
      <c r="F358" s="30">
        <f t="shared" si="57"/>
        <v>0.28584087488116572</v>
      </c>
      <c r="G358" s="30">
        <f t="shared" si="58"/>
        <v>-7.4285270849798286E-3</v>
      </c>
    </row>
    <row r="359" spans="3:7" x14ac:dyDescent="0.25">
      <c r="C359" s="30">
        <v>-1.0333333333332195E-3</v>
      </c>
      <c r="D359" s="30">
        <f t="shared" si="55"/>
        <v>294.5</v>
      </c>
      <c r="E359" s="30">
        <f t="shared" si="56"/>
        <v>0.61250000000000004</v>
      </c>
      <c r="F359" s="30">
        <f t="shared" si="57"/>
        <v>0.28584087488116572</v>
      </c>
      <c r="G359" s="30">
        <f t="shared" si="58"/>
        <v>-7.4285270849798286E-3</v>
      </c>
    </row>
    <row r="360" spans="3:7" x14ac:dyDescent="0.25">
      <c r="C360" s="30">
        <v>-1.0333333333332195E-3</v>
      </c>
      <c r="D360" s="30">
        <f t="shared" si="55"/>
        <v>294.5</v>
      </c>
      <c r="E360" s="30">
        <f t="shared" si="56"/>
        <v>0.61250000000000004</v>
      </c>
      <c r="F360" s="30">
        <f t="shared" si="57"/>
        <v>0.28584087488116572</v>
      </c>
      <c r="G360" s="30">
        <f t="shared" si="58"/>
        <v>-7.4285270849798286E-3</v>
      </c>
    </row>
    <row r="361" spans="3:7" x14ac:dyDescent="0.25">
      <c r="C361" s="30">
        <v>-1.0333333333332195E-3</v>
      </c>
      <c r="D361" s="30">
        <f t="shared" si="55"/>
        <v>294.5</v>
      </c>
      <c r="E361" s="30">
        <f t="shared" si="56"/>
        <v>0.61250000000000004</v>
      </c>
      <c r="F361" s="30">
        <f t="shared" si="57"/>
        <v>0.28584087488116572</v>
      </c>
      <c r="G361" s="30">
        <f t="shared" si="58"/>
        <v>-7.4285270849798286E-3</v>
      </c>
    </row>
    <row r="362" spans="3:7" x14ac:dyDescent="0.25">
      <c r="C362" s="30">
        <v>-1.0333333333332195E-3</v>
      </c>
      <c r="D362" s="30">
        <f t="shared" si="55"/>
        <v>294.5</v>
      </c>
      <c r="E362" s="30">
        <f t="shared" si="56"/>
        <v>0.61250000000000004</v>
      </c>
      <c r="F362" s="30">
        <f t="shared" si="57"/>
        <v>0.28584087488116572</v>
      </c>
      <c r="G362" s="30">
        <f t="shared" si="58"/>
        <v>-7.4285270849798286E-3</v>
      </c>
    </row>
    <row r="363" spans="3:7" x14ac:dyDescent="0.25">
      <c r="C363" s="30">
        <v>-1.0333333333332195E-3</v>
      </c>
      <c r="D363" s="30">
        <f t="shared" si="55"/>
        <v>294.5</v>
      </c>
      <c r="E363" s="30">
        <f t="shared" si="56"/>
        <v>0.61250000000000004</v>
      </c>
      <c r="F363" s="30">
        <f t="shared" si="57"/>
        <v>0.28584087488116572</v>
      </c>
      <c r="G363" s="30">
        <f t="shared" si="58"/>
        <v>-7.4285270849798286E-3</v>
      </c>
    </row>
    <row r="364" spans="3:7" x14ac:dyDescent="0.25">
      <c r="C364" s="30">
        <v>-1.0333333333332195E-3</v>
      </c>
      <c r="D364" s="30">
        <f t="shared" si="55"/>
        <v>294.5</v>
      </c>
      <c r="E364" s="30">
        <f t="shared" si="56"/>
        <v>0.61250000000000004</v>
      </c>
      <c r="F364" s="30">
        <f t="shared" si="57"/>
        <v>0.28584087488116572</v>
      </c>
      <c r="G364" s="30">
        <f t="shared" si="58"/>
        <v>-7.4285270849798286E-3</v>
      </c>
    </row>
    <row r="365" spans="3:7" x14ac:dyDescent="0.25">
      <c r="C365" s="30">
        <v>-1.0333333333332195E-3</v>
      </c>
      <c r="D365" s="30">
        <f t="shared" si="55"/>
        <v>294.5</v>
      </c>
      <c r="E365" s="30">
        <f t="shared" si="56"/>
        <v>0.61250000000000004</v>
      </c>
      <c r="F365" s="30">
        <f t="shared" si="57"/>
        <v>0.28584087488116572</v>
      </c>
      <c r="G365" s="30">
        <f t="shared" si="58"/>
        <v>-7.4285270849798286E-3</v>
      </c>
    </row>
    <row r="366" spans="3:7" x14ac:dyDescent="0.25">
      <c r="C366" s="30">
        <v>-1.0333333333332195E-3</v>
      </c>
      <c r="D366" s="30">
        <f t="shared" si="55"/>
        <v>294.5</v>
      </c>
      <c r="E366" s="30">
        <f t="shared" si="56"/>
        <v>0.61250000000000004</v>
      </c>
      <c r="F366" s="30">
        <f t="shared" si="57"/>
        <v>0.28584087488116572</v>
      </c>
      <c r="G366" s="30">
        <f t="shared" si="58"/>
        <v>-7.4285270849798286E-3</v>
      </c>
    </row>
    <row r="367" spans="3:7" x14ac:dyDescent="0.25">
      <c r="C367" s="30">
        <v>-1.0333333333332195E-3</v>
      </c>
      <c r="D367" s="30">
        <f t="shared" si="55"/>
        <v>294.5</v>
      </c>
      <c r="E367" s="30">
        <f t="shared" si="56"/>
        <v>0.61250000000000004</v>
      </c>
      <c r="F367" s="30">
        <f t="shared" si="57"/>
        <v>0.28584087488116572</v>
      </c>
      <c r="G367" s="30">
        <f t="shared" si="58"/>
        <v>-7.4285270849798286E-3</v>
      </c>
    </row>
    <row r="368" spans="3:7" x14ac:dyDescent="0.25">
      <c r="C368" s="30">
        <v>-1.0333333333332195E-3</v>
      </c>
      <c r="D368" s="30">
        <f t="shared" si="55"/>
        <v>294.5</v>
      </c>
      <c r="E368" s="30">
        <f t="shared" si="56"/>
        <v>0.61250000000000004</v>
      </c>
      <c r="F368" s="30">
        <f t="shared" si="57"/>
        <v>0.28584087488116572</v>
      </c>
      <c r="G368" s="30">
        <f t="shared" si="58"/>
        <v>-7.4285270849798286E-3</v>
      </c>
    </row>
    <row r="369" spans="3:7" x14ac:dyDescent="0.25">
      <c r="C369" s="30">
        <v>-1.0333333333332195E-3</v>
      </c>
      <c r="D369" s="30">
        <f t="shared" si="55"/>
        <v>294.5</v>
      </c>
      <c r="E369" s="30">
        <f t="shared" si="56"/>
        <v>0.61250000000000004</v>
      </c>
      <c r="F369" s="30">
        <f t="shared" si="57"/>
        <v>0.28584087488116572</v>
      </c>
      <c r="G369" s="30">
        <f t="shared" si="58"/>
        <v>-7.4285270849798286E-3</v>
      </c>
    </row>
    <row r="370" spans="3:7" x14ac:dyDescent="0.25">
      <c r="C370" s="30">
        <v>-1.0333333333332195E-3</v>
      </c>
      <c r="D370" s="30">
        <f t="shared" si="55"/>
        <v>294.5</v>
      </c>
      <c r="E370" s="30">
        <f t="shared" si="56"/>
        <v>0.61250000000000004</v>
      </c>
      <c r="F370" s="30">
        <f t="shared" si="57"/>
        <v>0.28584087488116572</v>
      </c>
      <c r="G370" s="30">
        <f t="shared" si="58"/>
        <v>-7.4285270849798286E-3</v>
      </c>
    </row>
    <row r="371" spans="3:7" x14ac:dyDescent="0.25">
      <c r="C371" s="30">
        <v>-1.0333333333332195E-3</v>
      </c>
      <c r="D371" s="30">
        <f t="shared" si="55"/>
        <v>294.5</v>
      </c>
      <c r="E371" s="30">
        <f t="shared" si="56"/>
        <v>0.61250000000000004</v>
      </c>
      <c r="F371" s="30">
        <f t="shared" si="57"/>
        <v>0.28584087488116572</v>
      </c>
      <c r="G371" s="30">
        <f t="shared" si="58"/>
        <v>-7.4285270849798286E-3</v>
      </c>
    </row>
    <row r="372" spans="3:7" x14ac:dyDescent="0.25">
      <c r="C372" s="30">
        <v>-1.0333333333332195E-3</v>
      </c>
      <c r="D372" s="30">
        <f t="shared" si="55"/>
        <v>294.5</v>
      </c>
      <c r="E372" s="30">
        <f t="shared" si="56"/>
        <v>0.61250000000000004</v>
      </c>
      <c r="F372" s="30">
        <f t="shared" si="57"/>
        <v>0.28584087488116572</v>
      </c>
      <c r="G372" s="30">
        <f t="shared" si="58"/>
        <v>-7.4285270849798286E-3</v>
      </c>
    </row>
    <row r="373" spans="3:7" x14ac:dyDescent="0.25">
      <c r="C373" s="30">
        <v>-1.0333333333332195E-3</v>
      </c>
      <c r="D373" s="30">
        <f t="shared" si="55"/>
        <v>294.5</v>
      </c>
      <c r="E373" s="30">
        <f t="shared" si="56"/>
        <v>0.61250000000000004</v>
      </c>
      <c r="F373" s="30">
        <f t="shared" si="57"/>
        <v>0.28584087488116572</v>
      </c>
      <c r="G373" s="30">
        <f t="shared" si="58"/>
        <v>-7.4285270849798286E-3</v>
      </c>
    </row>
    <row r="374" spans="3:7" x14ac:dyDescent="0.25">
      <c r="C374" s="30">
        <v>-1.0333333333332195E-3</v>
      </c>
      <c r="D374" s="30">
        <f t="shared" si="55"/>
        <v>294.5</v>
      </c>
      <c r="E374" s="30">
        <f t="shared" si="56"/>
        <v>0.61250000000000004</v>
      </c>
      <c r="F374" s="30">
        <f t="shared" si="57"/>
        <v>0.28584087488116572</v>
      </c>
      <c r="G374" s="30">
        <f t="shared" si="58"/>
        <v>-7.4285270849798286E-3</v>
      </c>
    </row>
    <row r="375" spans="3:7" x14ac:dyDescent="0.25">
      <c r="C375" s="30">
        <v>-1.0333333333332195E-3</v>
      </c>
      <c r="D375" s="30">
        <f t="shared" si="55"/>
        <v>294.5</v>
      </c>
      <c r="E375" s="30">
        <f t="shared" si="56"/>
        <v>0.61250000000000004</v>
      </c>
      <c r="F375" s="30">
        <f t="shared" si="57"/>
        <v>0.28584087488116572</v>
      </c>
      <c r="G375" s="30">
        <f t="shared" si="58"/>
        <v>-7.4285270849798286E-3</v>
      </c>
    </row>
    <row r="376" spans="3:7" x14ac:dyDescent="0.25">
      <c r="C376" s="30">
        <v>-1.0333333333332195E-3</v>
      </c>
      <c r="D376" s="30">
        <f t="shared" si="55"/>
        <v>294.5</v>
      </c>
      <c r="E376" s="30">
        <f t="shared" si="56"/>
        <v>0.61250000000000004</v>
      </c>
      <c r="F376" s="30">
        <f t="shared" si="57"/>
        <v>0.28584087488116572</v>
      </c>
      <c r="G376" s="30">
        <f t="shared" si="58"/>
        <v>-7.4285270849798286E-3</v>
      </c>
    </row>
    <row r="377" spans="3:7" x14ac:dyDescent="0.25">
      <c r="C377" s="30">
        <v>-1.0333333333332195E-3</v>
      </c>
      <c r="D377" s="30">
        <f t="shared" si="55"/>
        <v>294.5</v>
      </c>
      <c r="E377" s="30">
        <f t="shared" si="56"/>
        <v>0.61250000000000004</v>
      </c>
      <c r="F377" s="30">
        <f t="shared" si="57"/>
        <v>0.28584087488116572</v>
      </c>
      <c r="G377" s="30">
        <f t="shared" si="58"/>
        <v>-7.4285270849798286E-3</v>
      </c>
    </row>
    <row r="378" spans="3:7" x14ac:dyDescent="0.25">
      <c r="C378" s="30">
        <v>-1.0333333333332195E-3</v>
      </c>
      <c r="D378" s="30">
        <f t="shared" si="55"/>
        <v>294.5</v>
      </c>
      <c r="E378" s="30">
        <f t="shared" si="56"/>
        <v>0.61250000000000004</v>
      </c>
      <c r="F378" s="30">
        <f t="shared" si="57"/>
        <v>0.28584087488116572</v>
      </c>
      <c r="G378" s="30">
        <f t="shared" si="58"/>
        <v>-7.4285270849798286E-3</v>
      </c>
    </row>
    <row r="379" spans="3:7" x14ac:dyDescent="0.25">
      <c r="C379" s="30">
        <v>-1.0333333333332195E-3</v>
      </c>
      <c r="D379" s="30">
        <f t="shared" si="55"/>
        <v>294.5</v>
      </c>
      <c r="E379" s="30">
        <f t="shared" si="56"/>
        <v>0.61250000000000004</v>
      </c>
      <c r="F379" s="30">
        <f t="shared" si="57"/>
        <v>0.28584087488116572</v>
      </c>
      <c r="G379" s="30">
        <f t="shared" si="58"/>
        <v>-7.4285270849798286E-3</v>
      </c>
    </row>
    <row r="380" spans="3:7" x14ac:dyDescent="0.25">
      <c r="C380" s="30">
        <v>-1.0333333333332195E-3</v>
      </c>
      <c r="D380" s="30">
        <f t="shared" si="55"/>
        <v>294.5</v>
      </c>
      <c r="E380" s="30">
        <f t="shared" si="56"/>
        <v>0.61250000000000004</v>
      </c>
      <c r="F380" s="30">
        <f t="shared" si="57"/>
        <v>0.28584087488116572</v>
      </c>
      <c r="G380" s="30">
        <f t="shared" si="58"/>
        <v>-7.4285270849798286E-3</v>
      </c>
    </row>
    <row r="381" spans="3:7" x14ac:dyDescent="0.25">
      <c r="C381" s="30">
        <v>-1.0000000000001119E-3</v>
      </c>
      <c r="D381" s="30">
        <f t="shared" ref="D381:D444" si="59" xml:space="preserve"> _xlfn.RANK.AVG(C381,C$61:C$540,1)</f>
        <v>348.5</v>
      </c>
      <c r="E381" s="30">
        <f t="shared" ref="E381:E444" si="60" xml:space="preserve"> (D381 - 0.5) / COUNT($C$61:$C$540)</f>
        <v>0.72499999999999998</v>
      </c>
      <c r="F381" s="30">
        <f t="shared" ref="F381:F444" si="61">_xlfn.NORM.S.INV(E381)</f>
        <v>0.59776012604247841</v>
      </c>
      <c r="G381" s="30">
        <f t="shared" ref="G381:G444" si="62" xml:space="preserve"> STANDARDIZE(C381,AVERAGE($C$61:$C$540),STDEV($C$61:$C$540))</f>
        <v>-7.1888971790143369E-3</v>
      </c>
    </row>
    <row r="382" spans="3:7" x14ac:dyDescent="0.25">
      <c r="C382" s="30">
        <v>-1.0000000000001119E-3</v>
      </c>
      <c r="D382" s="30">
        <f t="shared" si="59"/>
        <v>348.5</v>
      </c>
      <c r="E382" s="30">
        <f t="shared" si="60"/>
        <v>0.72499999999999998</v>
      </c>
      <c r="F382" s="30">
        <f t="shared" si="61"/>
        <v>0.59776012604247841</v>
      </c>
      <c r="G382" s="30">
        <f t="shared" si="62"/>
        <v>-7.1888971790143369E-3</v>
      </c>
    </row>
    <row r="383" spans="3:7" x14ac:dyDescent="0.25">
      <c r="C383" s="30">
        <v>-1.0000000000001119E-3</v>
      </c>
      <c r="D383" s="30">
        <f t="shared" si="59"/>
        <v>348.5</v>
      </c>
      <c r="E383" s="30">
        <f t="shared" si="60"/>
        <v>0.72499999999999998</v>
      </c>
      <c r="F383" s="30">
        <f t="shared" si="61"/>
        <v>0.59776012604247841</v>
      </c>
      <c r="G383" s="30">
        <f t="shared" si="62"/>
        <v>-7.1888971790143369E-3</v>
      </c>
    </row>
    <row r="384" spans="3:7" x14ac:dyDescent="0.25">
      <c r="C384" s="30">
        <v>-1.0000000000001119E-3</v>
      </c>
      <c r="D384" s="30">
        <f t="shared" si="59"/>
        <v>348.5</v>
      </c>
      <c r="E384" s="30">
        <f t="shared" si="60"/>
        <v>0.72499999999999998</v>
      </c>
      <c r="F384" s="30">
        <f t="shared" si="61"/>
        <v>0.59776012604247841</v>
      </c>
      <c r="G384" s="30">
        <f t="shared" si="62"/>
        <v>-7.1888971790143369E-3</v>
      </c>
    </row>
    <row r="385" spans="3:7" x14ac:dyDescent="0.25">
      <c r="C385" s="30">
        <v>-1.0000000000001119E-3</v>
      </c>
      <c r="D385" s="30">
        <f t="shared" si="59"/>
        <v>348.5</v>
      </c>
      <c r="E385" s="30">
        <f t="shared" si="60"/>
        <v>0.72499999999999998</v>
      </c>
      <c r="F385" s="30">
        <f t="shared" si="61"/>
        <v>0.59776012604247841</v>
      </c>
      <c r="G385" s="30">
        <f t="shared" si="62"/>
        <v>-7.1888971790143369E-3</v>
      </c>
    </row>
    <row r="386" spans="3:7" x14ac:dyDescent="0.25">
      <c r="C386" s="30">
        <v>-1.0000000000001119E-3</v>
      </c>
      <c r="D386" s="30">
        <f t="shared" si="59"/>
        <v>348.5</v>
      </c>
      <c r="E386" s="30">
        <f t="shared" si="60"/>
        <v>0.72499999999999998</v>
      </c>
      <c r="F386" s="30">
        <f t="shared" si="61"/>
        <v>0.59776012604247841</v>
      </c>
      <c r="G386" s="30">
        <f t="shared" si="62"/>
        <v>-7.1888971790143369E-3</v>
      </c>
    </row>
    <row r="387" spans="3:7" x14ac:dyDescent="0.25">
      <c r="C387" s="30">
        <v>-1.0000000000001119E-3</v>
      </c>
      <c r="D387" s="30">
        <f t="shared" si="59"/>
        <v>348.5</v>
      </c>
      <c r="E387" s="30">
        <f t="shared" si="60"/>
        <v>0.72499999999999998</v>
      </c>
      <c r="F387" s="30">
        <f t="shared" si="61"/>
        <v>0.59776012604247841</v>
      </c>
      <c r="G387" s="30">
        <f t="shared" si="62"/>
        <v>-7.1888971790143369E-3</v>
      </c>
    </row>
    <row r="388" spans="3:7" x14ac:dyDescent="0.25">
      <c r="C388" s="30">
        <v>-1.0000000000001119E-3</v>
      </c>
      <c r="D388" s="30">
        <f t="shared" si="59"/>
        <v>348.5</v>
      </c>
      <c r="E388" s="30">
        <f t="shared" si="60"/>
        <v>0.72499999999999998</v>
      </c>
      <c r="F388" s="30">
        <f t="shared" si="61"/>
        <v>0.59776012604247841</v>
      </c>
      <c r="G388" s="30">
        <f t="shared" si="62"/>
        <v>-7.1888971790143369E-3</v>
      </c>
    </row>
    <row r="389" spans="3:7" x14ac:dyDescent="0.25">
      <c r="C389" s="30">
        <v>-1.0000000000001119E-3</v>
      </c>
      <c r="D389" s="30">
        <f t="shared" si="59"/>
        <v>348.5</v>
      </c>
      <c r="E389" s="30">
        <f t="shared" si="60"/>
        <v>0.72499999999999998</v>
      </c>
      <c r="F389" s="30">
        <f t="shared" si="61"/>
        <v>0.59776012604247841</v>
      </c>
      <c r="G389" s="30">
        <f t="shared" si="62"/>
        <v>-7.1888971790143369E-3</v>
      </c>
    </row>
    <row r="390" spans="3:7" x14ac:dyDescent="0.25">
      <c r="C390" s="30">
        <v>-1.0000000000001119E-3</v>
      </c>
      <c r="D390" s="30">
        <f t="shared" si="59"/>
        <v>348.5</v>
      </c>
      <c r="E390" s="30">
        <f t="shared" si="60"/>
        <v>0.72499999999999998</v>
      </c>
      <c r="F390" s="30">
        <f t="shared" si="61"/>
        <v>0.59776012604247841</v>
      </c>
      <c r="G390" s="30">
        <f t="shared" si="62"/>
        <v>-7.1888971790143369E-3</v>
      </c>
    </row>
    <row r="391" spans="3:7" x14ac:dyDescent="0.25">
      <c r="C391" s="30">
        <v>-1.0000000000001119E-3</v>
      </c>
      <c r="D391" s="30">
        <f t="shared" si="59"/>
        <v>348.5</v>
      </c>
      <c r="E391" s="30">
        <f t="shared" si="60"/>
        <v>0.72499999999999998</v>
      </c>
      <c r="F391" s="30">
        <f t="shared" si="61"/>
        <v>0.59776012604247841</v>
      </c>
      <c r="G391" s="30">
        <f t="shared" si="62"/>
        <v>-7.1888971790143369E-3</v>
      </c>
    </row>
    <row r="392" spans="3:7" x14ac:dyDescent="0.25">
      <c r="C392" s="30">
        <v>-1.0000000000001119E-3</v>
      </c>
      <c r="D392" s="30">
        <f t="shared" si="59"/>
        <v>348.5</v>
      </c>
      <c r="E392" s="30">
        <f t="shared" si="60"/>
        <v>0.72499999999999998</v>
      </c>
      <c r="F392" s="30">
        <f t="shared" si="61"/>
        <v>0.59776012604247841</v>
      </c>
      <c r="G392" s="30">
        <f t="shared" si="62"/>
        <v>-7.1888971790143369E-3</v>
      </c>
    </row>
    <row r="393" spans="3:7" x14ac:dyDescent="0.25">
      <c r="C393" s="30">
        <v>-1.0000000000001119E-3</v>
      </c>
      <c r="D393" s="30">
        <f t="shared" si="59"/>
        <v>348.5</v>
      </c>
      <c r="E393" s="30">
        <f t="shared" si="60"/>
        <v>0.72499999999999998</v>
      </c>
      <c r="F393" s="30">
        <f t="shared" si="61"/>
        <v>0.59776012604247841</v>
      </c>
      <c r="G393" s="30">
        <f t="shared" si="62"/>
        <v>-7.1888971790143369E-3</v>
      </c>
    </row>
    <row r="394" spans="3:7" x14ac:dyDescent="0.25">
      <c r="C394" s="30">
        <v>-1.0000000000001119E-3</v>
      </c>
      <c r="D394" s="30">
        <f t="shared" si="59"/>
        <v>348.5</v>
      </c>
      <c r="E394" s="30">
        <f t="shared" si="60"/>
        <v>0.72499999999999998</v>
      </c>
      <c r="F394" s="30">
        <f t="shared" si="61"/>
        <v>0.59776012604247841</v>
      </c>
      <c r="G394" s="30">
        <f t="shared" si="62"/>
        <v>-7.1888971790143369E-3</v>
      </c>
    </row>
    <row r="395" spans="3:7" x14ac:dyDescent="0.25">
      <c r="C395" s="30">
        <v>-1.0000000000001119E-3</v>
      </c>
      <c r="D395" s="30">
        <f t="shared" si="59"/>
        <v>348.5</v>
      </c>
      <c r="E395" s="30">
        <f t="shared" si="60"/>
        <v>0.72499999999999998</v>
      </c>
      <c r="F395" s="30">
        <f t="shared" si="61"/>
        <v>0.59776012604247841</v>
      </c>
      <c r="G395" s="30">
        <f t="shared" si="62"/>
        <v>-7.1888971790143369E-3</v>
      </c>
    </row>
    <row r="396" spans="3:7" x14ac:dyDescent="0.25">
      <c r="C396" s="30">
        <v>-1.0000000000001119E-3</v>
      </c>
      <c r="D396" s="30">
        <f t="shared" si="59"/>
        <v>348.5</v>
      </c>
      <c r="E396" s="30">
        <f t="shared" si="60"/>
        <v>0.72499999999999998</v>
      </c>
      <c r="F396" s="30">
        <f t="shared" si="61"/>
        <v>0.59776012604247841</v>
      </c>
      <c r="G396" s="30">
        <f t="shared" si="62"/>
        <v>-7.1888971790143369E-3</v>
      </c>
    </row>
    <row r="397" spans="3:7" x14ac:dyDescent="0.25">
      <c r="C397" s="30">
        <v>-1.0000000000001119E-3</v>
      </c>
      <c r="D397" s="30">
        <f t="shared" si="59"/>
        <v>348.5</v>
      </c>
      <c r="E397" s="30">
        <f t="shared" si="60"/>
        <v>0.72499999999999998</v>
      </c>
      <c r="F397" s="30">
        <f t="shared" si="61"/>
        <v>0.59776012604247841</v>
      </c>
      <c r="G397" s="30">
        <f t="shared" si="62"/>
        <v>-7.1888971790143369E-3</v>
      </c>
    </row>
    <row r="398" spans="3:7" x14ac:dyDescent="0.25">
      <c r="C398" s="30">
        <v>-1.0000000000001119E-3</v>
      </c>
      <c r="D398" s="30">
        <f t="shared" si="59"/>
        <v>348.5</v>
      </c>
      <c r="E398" s="30">
        <f t="shared" si="60"/>
        <v>0.72499999999999998</v>
      </c>
      <c r="F398" s="30">
        <f t="shared" si="61"/>
        <v>0.59776012604247841</v>
      </c>
      <c r="G398" s="30">
        <f t="shared" si="62"/>
        <v>-7.1888971790143369E-3</v>
      </c>
    </row>
    <row r="399" spans="3:7" x14ac:dyDescent="0.25">
      <c r="C399" s="30">
        <v>-1.0000000000001119E-3</v>
      </c>
      <c r="D399" s="30">
        <f t="shared" si="59"/>
        <v>348.5</v>
      </c>
      <c r="E399" s="30">
        <f t="shared" si="60"/>
        <v>0.72499999999999998</v>
      </c>
      <c r="F399" s="30">
        <f t="shared" si="61"/>
        <v>0.59776012604247841</v>
      </c>
      <c r="G399" s="30">
        <f t="shared" si="62"/>
        <v>-7.1888971790143369E-3</v>
      </c>
    </row>
    <row r="400" spans="3:7" x14ac:dyDescent="0.25">
      <c r="C400" s="30">
        <v>-1.0000000000001119E-3</v>
      </c>
      <c r="D400" s="30">
        <f t="shared" si="59"/>
        <v>348.5</v>
      </c>
      <c r="E400" s="30">
        <f t="shared" si="60"/>
        <v>0.72499999999999998</v>
      </c>
      <c r="F400" s="30">
        <f t="shared" si="61"/>
        <v>0.59776012604247841</v>
      </c>
      <c r="G400" s="30">
        <f t="shared" si="62"/>
        <v>-7.1888971790143369E-3</v>
      </c>
    </row>
    <row r="401" spans="3:7" x14ac:dyDescent="0.25">
      <c r="C401" s="30">
        <v>-1.0000000000001119E-3</v>
      </c>
      <c r="D401" s="30">
        <f t="shared" si="59"/>
        <v>348.5</v>
      </c>
      <c r="E401" s="30">
        <f t="shared" si="60"/>
        <v>0.72499999999999998</v>
      </c>
      <c r="F401" s="30">
        <f t="shared" si="61"/>
        <v>0.59776012604247841</v>
      </c>
      <c r="G401" s="30">
        <f t="shared" si="62"/>
        <v>-7.1888971790143369E-3</v>
      </c>
    </row>
    <row r="402" spans="3:7" x14ac:dyDescent="0.25">
      <c r="C402" s="30">
        <v>-1.0000000000001119E-3</v>
      </c>
      <c r="D402" s="30">
        <f t="shared" si="59"/>
        <v>348.5</v>
      </c>
      <c r="E402" s="30">
        <f t="shared" si="60"/>
        <v>0.72499999999999998</v>
      </c>
      <c r="F402" s="30">
        <f t="shared" si="61"/>
        <v>0.59776012604247841</v>
      </c>
      <c r="G402" s="30">
        <f t="shared" si="62"/>
        <v>-7.1888971790143369E-3</v>
      </c>
    </row>
    <row r="403" spans="3:7" x14ac:dyDescent="0.25">
      <c r="C403" s="30">
        <v>-1.0000000000001119E-3</v>
      </c>
      <c r="D403" s="30">
        <f t="shared" si="59"/>
        <v>348.5</v>
      </c>
      <c r="E403" s="30">
        <f t="shared" si="60"/>
        <v>0.72499999999999998</v>
      </c>
      <c r="F403" s="30">
        <f t="shared" si="61"/>
        <v>0.59776012604247841</v>
      </c>
      <c r="G403" s="30">
        <f t="shared" si="62"/>
        <v>-7.1888971790143369E-3</v>
      </c>
    </row>
    <row r="404" spans="3:7" x14ac:dyDescent="0.25">
      <c r="C404" s="30">
        <v>-1.0000000000001119E-3</v>
      </c>
      <c r="D404" s="30">
        <f t="shared" si="59"/>
        <v>348.5</v>
      </c>
      <c r="E404" s="30">
        <f t="shared" si="60"/>
        <v>0.72499999999999998</v>
      </c>
      <c r="F404" s="30">
        <f t="shared" si="61"/>
        <v>0.59776012604247841</v>
      </c>
      <c r="G404" s="30">
        <f t="shared" si="62"/>
        <v>-7.1888971790143369E-3</v>
      </c>
    </row>
    <row r="405" spans="3:7" x14ac:dyDescent="0.25">
      <c r="C405" s="30">
        <v>-1.0000000000001119E-3</v>
      </c>
      <c r="D405" s="30">
        <f t="shared" si="59"/>
        <v>348.5</v>
      </c>
      <c r="E405" s="30">
        <f t="shared" si="60"/>
        <v>0.72499999999999998</v>
      </c>
      <c r="F405" s="30">
        <f t="shared" si="61"/>
        <v>0.59776012604247841</v>
      </c>
      <c r="G405" s="30">
        <f t="shared" si="62"/>
        <v>-7.1888971790143369E-3</v>
      </c>
    </row>
    <row r="406" spans="3:7" x14ac:dyDescent="0.25">
      <c r="C406" s="30">
        <v>-1.0000000000001119E-3</v>
      </c>
      <c r="D406" s="30">
        <f t="shared" si="59"/>
        <v>348.5</v>
      </c>
      <c r="E406" s="30">
        <f t="shared" si="60"/>
        <v>0.72499999999999998</v>
      </c>
      <c r="F406" s="30">
        <f t="shared" si="61"/>
        <v>0.59776012604247841</v>
      </c>
      <c r="G406" s="30">
        <f t="shared" si="62"/>
        <v>-7.1888971790143369E-3</v>
      </c>
    </row>
    <row r="407" spans="3:7" x14ac:dyDescent="0.25">
      <c r="C407" s="30">
        <v>-1.0000000000001119E-3</v>
      </c>
      <c r="D407" s="30">
        <f t="shared" si="59"/>
        <v>348.5</v>
      </c>
      <c r="E407" s="30">
        <f t="shared" si="60"/>
        <v>0.72499999999999998</v>
      </c>
      <c r="F407" s="30">
        <f t="shared" si="61"/>
        <v>0.59776012604247841</v>
      </c>
      <c r="G407" s="30">
        <f t="shared" si="62"/>
        <v>-7.1888971790143369E-3</v>
      </c>
    </row>
    <row r="408" spans="3:7" x14ac:dyDescent="0.25">
      <c r="C408" s="30">
        <v>-1.0000000000001119E-3</v>
      </c>
      <c r="D408" s="30">
        <f t="shared" si="59"/>
        <v>348.5</v>
      </c>
      <c r="E408" s="30">
        <f t="shared" si="60"/>
        <v>0.72499999999999998</v>
      </c>
      <c r="F408" s="30">
        <f t="shared" si="61"/>
        <v>0.59776012604247841</v>
      </c>
      <c r="G408" s="30">
        <f t="shared" si="62"/>
        <v>-7.1888971790143369E-3</v>
      </c>
    </row>
    <row r="409" spans="3:7" x14ac:dyDescent="0.25">
      <c r="C409" s="30">
        <v>-1.0000000000001119E-3</v>
      </c>
      <c r="D409" s="30">
        <f t="shared" si="59"/>
        <v>348.5</v>
      </c>
      <c r="E409" s="30">
        <f t="shared" si="60"/>
        <v>0.72499999999999998</v>
      </c>
      <c r="F409" s="30">
        <f t="shared" si="61"/>
        <v>0.59776012604247841</v>
      </c>
      <c r="G409" s="30">
        <f t="shared" si="62"/>
        <v>-7.1888971790143369E-3</v>
      </c>
    </row>
    <row r="410" spans="3:7" x14ac:dyDescent="0.25">
      <c r="C410" s="30">
        <v>-1.0000000000001119E-3</v>
      </c>
      <c r="D410" s="30">
        <f t="shared" si="59"/>
        <v>348.5</v>
      </c>
      <c r="E410" s="30">
        <f t="shared" si="60"/>
        <v>0.72499999999999998</v>
      </c>
      <c r="F410" s="30">
        <f t="shared" si="61"/>
        <v>0.59776012604247841</v>
      </c>
      <c r="G410" s="30">
        <f t="shared" si="62"/>
        <v>-7.1888971790143369E-3</v>
      </c>
    </row>
    <row r="411" spans="3:7" x14ac:dyDescent="0.25">
      <c r="C411" s="30">
        <v>-1.0000000000001119E-3</v>
      </c>
      <c r="D411" s="30">
        <f t="shared" si="59"/>
        <v>348.5</v>
      </c>
      <c r="E411" s="30">
        <f t="shared" si="60"/>
        <v>0.72499999999999998</v>
      </c>
      <c r="F411" s="30">
        <f t="shared" si="61"/>
        <v>0.59776012604247841</v>
      </c>
      <c r="G411" s="30">
        <f t="shared" si="62"/>
        <v>-7.1888971790143369E-3</v>
      </c>
    </row>
    <row r="412" spans="3:7" x14ac:dyDescent="0.25">
      <c r="C412" s="30">
        <v>-1.0000000000001119E-3</v>
      </c>
      <c r="D412" s="30">
        <f t="shared" si="59"/>
        <v>348.5</v>
      </c>
      <c r="E412" s="30">
        <f t="shared" si="60"/>
        <v>0.72499999999999998</v>
      </c>
      <c r="F412" s="30">
        <f t="shared" si="61"/>
        <v>0.59776012604247841</v>
      </c>
      <c r="G412" s="30">
        <f t="shared" si="62"/>
        <v>-7.1888971790143369E-3</v>
      </c>
    </row>
    <row r="413" spans="3:7" x14ac:dyDescent="0.25">
      <c r="C413" s="30">
        <v>-1.0000000000001119E-3</v>
      </c>
      <c r="D413" s="30">
        <f t="shared" si="59"/>
        <v>348.5</v>
      </c>
      <c r="E413" s="30">
        <f t="shared" si="60"/>
        <v>0.72499999999999998</v>
      </c>
      <c r="F413" s="30">
        <f t="shared" si="61"/>
        <v>0.59776012604247841</v>
      </c>
      <c r="G413" s="30">
        <f t="shared" si="62"/>
        <v>-7.1888971790143369E-3</v>
      </c>
    </row>
    <row r="414" spans="3:7" x14ac:dyDescent="0.25">
      <c r="C414" s="30">
        <v>-1.0000000000001119E-3</v>
      </c>
      <c r="D414" s="30">
        <f t="shared" si="59"/>
        <v>348.5</v>
      </c>
      <c r="E414" s="30">
        <f t="shared" si="60"/>
        <v>0.72499999999999998</v>
      </c>
      <c r="F414" s="30">
        <f t="shared" si="61"/>
        <v>0.59776012604247841</v>
      </c>
      <c r="G414" s="30">
        <f t="shared" si="62"/>
        <v>-7.1888971790143369E-3</v>
      </c>
    </row>
    <row r="415" spans="3:7" x14ac:dyDescent="0.25">
      <c r="C415" s="30">
        <v>-1.0000000000001119E-3</v>
      </c>
      <c r="D415" s="30">
        <f t="shared" si="59"/>
        <v>348.5</v>
      </c>
      <c r="E415" s="30">
        <f t="shared" si="60"/>
        <v>0.72499999999999998</v>
      </c>
      <c r="F415" s="30">
        <f t="shared" si="61"/>
        <v>0.59776012604247841</v>
      </c>
      <c r="G415" s="30">
        <f t="shared" si="62"/>
        <v>-7.1888971790143369E-3</v>
      </c>
    </row>
    <row r="416" spans="3:7" x14ac:dyDescent="0.25">
      <c r="C416" s="30">
        <v>-1.0000000000001119E-3</v>
      </c>
      <c r="D416" s="30">
        <f t="shared" si="59"/>
        <v>348.5</v>
      </c>
      <c r="E416" s="30">
        <f t="shared" si="60"/>
        <v>0.72499999999999998</v>
      </c>
      <c r="F416" s="30">
        <f t="shared" si="61"/>
        <v>0.59776012604247841</v>
      </c>
      <c r="G416" s="30">
        <f t="shared" si="62"/>
        <v>-7.1888971790143369E-3</v>
      </c>
    </row>
    <row r="417" spans="3:7" x14ac:dyDescent="0.25">
      <c r="C417" s="30">
        <v>-1.0000000000001119E-3</v>
      </c>
      <c r="D417" s="30">
        <f t="shared" si="59"/>
        <v>348.5</v>
      </c>
      <c r="E417" s="30">
        <f t="shared" si="60"/>
        <v>0.72499999999999998</v>
      </c>
      <c r="F417" s="30">
        <f t="shared" si="61"/>
        <v>0.59776012604247841</v>
      </c>
      <c r="G417" s="30">
        <f t="shared" si="62"/>
        <v>-7.1888971790143369E-3</v>
      </c>
    </row>
    <row r="418" spans="3:7" x14ac:dyDescent="0.25">
      <c r="C418" s="30">
        <v>-1.0000000000001119E-3</v>
      </c>
      <c r="D418" s="30">
        <f t="shared" si="59"/>
        <v>348.5</v>
      </c>
      <c r="E418" s="30">
        <f t="shared" si="60"/>
        <v>0.72499999999999998</v>
      </c>
      <c r="F418" s="30">
        <f t="shared" si="61"/>
        <v>0.59776012604247841</v>
      </c>
      <c r="G418" s="30">
        <f t="shared" si="62"/>
        <v>-7.1888971790143369E-3</v>
      </c>
    </row>
    <row r="419" spans="3:7" x14ac:dyDescent="0.25">
      <c r="C419" s="30">
        <v>-1.0000000000001119E-3</v>
      </c>
      <c r="D419" s="30">
        <f t="shared" si="59"/>
        <v>348.5</v>
      </c>
      <c r="E419" s="30">
        <f t="shared" si="60"/>
        <v>0.72499999999999998</v>
      </c>
      <c r="F419" s="30">
        <f t="shared" si="61"/>
        <v>0.59776012604247841</v>
      </c>
      <c r="G419" s="30">
        <f t="shared" si="62"/>
        <v>-7.1888971790143369E-3</v>
      </c>
    </row>
    <row r="420" spans="3:7" x14ac:dyDescent="0.25">
      <c r="C420" s="30">
        <v>-1.0000000000001119E-3</v>
      </c>
      <c r="D420" s="30">
        <f t="shared" si="59"/>
        <v>348.5</v>
      </c>
      <c r="E420" s="30">
        <f t="shared" si="60"/>
        <v>0.72499999999999998</v>
      </c>
      <c r="F420" s="30">
        <f t="shared" si="61"/>
        <v>0.59776012604247841</v>
      </c>
      <c r="G420" s="30">
        <f t="shared" si="62"/>
        <v>-7.1888971790143369E-3</v>
      </c>
    </row>
    <row r="421" spans="3:7" x14ac:dyDescent="0.25">
      <c r="C421" s="30">
        <v>-1.0000000000001119E-3</v>
      </c>
      <c r="D421" s="30">
        <f t="shared" si="59"/>
        <v>348.5</v>
      </c>
      <c r="E421" s="30">
        <f t="shared" si="60"/>
        <v>0.72499999999999998</v>
      </c>
      <c r="F421" s="30">
        <f t="shared" si="61"/>
        <v>0.59776012604247841</v>
      </c>
      <c r="G421" s="30">
        <f t="shared" si="62"/>
        <v>-7.1888971790143369E-3</v>
      </c>
    </row>
    <row r="422" spans="3:7" x14ac:dyDescent="0.25">
      <c r="C422" s="30">
        <v>-1.0000000000001119E-3</v>
      </c>
      <c r="D422" s="30">
        <f t="shared" si="59"/>
        <v>348.5</v>
      </c>
      <c r="E422" s="30">
        <f t="shared" si="60"/>
        <v>0.72499999999999998</v>
      </c>
      <c r="F422" s="30">
        <f t="shared" si="61"/>
        <v>0.59776012604247841</v>
      </c>
      <c r="G422" s="30">
        <f t="shared" si="62"/>
        <v>-7.1888971790143369E-3</v>
      </c>
    </row>
    <row r="423" spans="3:7" x14ac:dyDescent="0.25">
      <c r="C423" s="30">
        <v>-1.0000000000001119E-3</v>
      </c>
      <c r="D423" s="30">
        <f t="shared" si="59"/>
        <v>348.5</v>
      </c>
      <c r="E423" s="30">
        <f t="shared" si="60"/>
        <v>0.72499999999999998</v>
      </c>
      <c r="F423" s="30">
        <f t="shared" si="61"/>
        <v>0.59776012604247841</v>
      </c>
      <c r="G423" s="30">
        <f t="shared" si="62"/>
        <v>-7.1888971790143369E-3</v>
      </c>
    </row>
    <row r="424" spans="3:7" x14ac:dyDescent="0.25">
      <c r="C424" s="30">
        <v>-1.0000000000001119E-3</v>
      </c>
      <c r="D424" s="30">
        <f t="shared" si="59"/>
        <v>348.5</v>
      </c>
      <c r="E424" s="30">
        <f t="shared" si="60"/>
        <v>0.72499999999999998</v>
      </c>
      <c r="F424" s="30">
        <f t="shared" si="61"/>
        <v>0.59776012604247841</v>
      </c>
      <c r="G424" s="30">
        <f t="shared" si="62"/>
        <v>-7.1888971790143369E-3</v>
      </c>
    </row>
    <row r="425" spans="3:7" x14ac:dyDescent="0.25">
      <c r="C425" s="30">
        <v>-1.0000000000001119E-3</v>
      </c>
      <c r="D425" s="30">
        <f t="shared" si="59"/>
        <v>348.5</v>
      </c>
      <c r="E425" s="30">
        <f t="shared" si="60"/>
        <v>0.72499999999999998</v>
      </c>
      <c r="F425" s="30">
        <f t="shared" si="61"/>
        <v>0.59776012604247841</v>
      </c>
      <c r="G425" s="30">
        <f t="shared" si="62"/>
        <v>-7.1888971790143369E-3</v>
      </c>
    </row>
    <row r="426" spans="3:7" x14ac:dyDescent="0.25">
      <c r="C426" s="30">
        <v>-1.0000000000001119E-3</v>
      </c>
      <c r="D426" s="30">
        <f t="shared" si="59"/>
        <v>348.5</v>
      </c>
      <c r="E426" s="30">
        <f t="shared" si="60"/>
        <v>0.72499999999999998</v>
      </c>
      <c r="F426" s="30">
        <f t="shared" si="61"/>
        <v>0.59776012604247841</v>
      </c>
      <c r="G426" s="30">
        <f t="shared" si="62"/>
        <v>-7.1888971790143369E-3</v>
      </c>
    </row>
    <row r="427" spans="3:7" x14ac:dyDescent="0.25">
      <c r="C427" s="30">
        <v>-1.0000000000001119E-3</v>
      </c>
      <c r="D427" s="30">
        <f t="shared" si="59"/>
        <v>348.5</v>
      </c>
      <c r="E427" s="30">
        <f t="shared" si="60"/>
        <v>0.72499999999999998</v>
      </c>
      <c r="F427" s="30">
        <f t="shared" si="61"/>
        <v>0.59776012604247841</v>
      </c>
      <c r="G427" s="30">
        <f t="shared" si="62"/>
        <v>-7.1888971790143369E-3</v>
      </c>
    </row>
    <row r="428" spans="3:7" x14ac:dyDescent="0.25">
      <c r="C428" s="30">
        <v>-1.0000000000001119E-3</v>
      </c>
      <c r="D428" s="30">
        <f t="shared" si="59"/>
        <v>348.5</v>
      </c>
      <c r="E428" s="30">
        <f t="shared" si="60"/>
        <v>0.72499999999999998</v>
      </c>
      <c r="F428" s="30">
        <f t="shared" si="61"/>
        <v>0.59776012604247841</v>
      </c>
      <c r="G428" s="30">
        <f t="shared" si="62"/>
        <v>-7.1888971790143369E-3</v>
      </c>
    </row>
    <row r="429" spans="3:7" x14ac:dyDescent="0.25">
      <c r="C429" s="30">
        <v>-1.0000000000001119E-3</v>
      </c>
      <c r="D429" s="30">
        <f t="shared" si="59"/>
        <v>348.5</v>
      </c>
      <c r="E429" s="30">
        <f t="shared" si="60"/>
        <v>0.72499999999999998</v>
      </c>
      <c r="F429" s="30">
        <f t="shared" si="61"/>
        <v>0.59776012604247841</v>
      </c>
      <c r="G429" s="30">
        <f t="shared" si="62"/>
        <v>-7.1888971790143369E-3</v>
      </c>
    </row>
    <row r="430" spans="3:7" x14ac:dyDescent="0.25">
      <c r="C430" s="30">
        <v>-1.0000000000001119E-3</v>
      </c>
      <c r="D430" s="30">
        <f t="shared" si="59"/>
        <v>348.5</v>
      </c>
      <c r="E430" s="30">
        <f t="shared" si="60"/>
        <v>0.72499999999999998</v>
      </c>
      <c r="F430" s="30">
        <f t="shared" si="61"/>
        <v>0.59776012604247841</v>
      </c>
      <c r="G430" s="30">
        <f t="shared" si="62"/>
        <v>-7.1888971790143369E-3</v>
      </c>
    </row>
    <row r="431" spans="3:7" x14ac:dyDescent="0.25">
      <c r="C431" s="30">
        <v>-1.0000000000001119E-3</v>
      </c>
      <c r="D431" s="30">
        <f t="shared" si="59"/>
        <v>348.5</v>
      </c>
      <c r="E431" s="30">
        <f t="shared" si="60"/>
        <v>0.72499999999999998</v>
      </c>
      <c r="F431" s="30">
        <f t="shared" si="61"/>
        <v>0.59776012604247841</v>
      </c>
      <c r="G431" s="30">
        <f t="shared" si="62"/>
        <v>-7.1888971790143369E-3</v>
      </c>
    </row>
    <row r="432" spans="3:7" x14ac:dyDescent="0.25">
      <c r="C432" s="30">
        <v>-1.0000000000001119E-3</v>
      </c>
      <c r="D432" s="30">
        <f t="shared" si="59"/>
        <v>348.5</v>
      </c>
      <c r="E432" s="30">
        <f t="shared" si="60"/>
        <v>0.72499999999999998</v>
      </c>
      <c r="F432" s="30">
        <f t="shared" si="61"/>
        <v>0.59776012604247841</v>
      </c>
      <c r="G432" s="30">
        <f t="shared" si="62"/>
        <v>-7.1888971790143369E-3</v>
      </c>
    </row>
    <row r="433" spans="3:7" x14ac:dyDescent="0.25">
      <c r="C433" s="30">
        <v>-1.0000000000001119E-3</v>
      </c>
      <c r="D433" s="30">
        <f t="shared" si="59"/>
        <v>348.5</v>
      </c>
      <c r="E433" s="30">
        <f t="shared" si="60"/>
        <v>0.72499999999999998</v>
      </c>
      <c r="F433" s="30">
        <f t="shared" si="61"/>
        <v>0.59776012604247841</v>
      </c>
      <c r="G433" s="30">
        <f t="shared" si="62"/>
        <v>-7.1888971790143369E-3</v>
      </c>
    </row>
    <row r="434" spans="3:7" x14ac:dyDescent="0.25">
      <c r="C434" s="30">
        <v>-1.0000000000001119E-3</v>
      </c>
      <c r="D434" s="30">
        <f t="shared" si="59"/>
        <v>348.5</v>
      </c>
      <c r="E434" s="30">
        <f t="shared" si="60"/>
        <v>0.72499999999999998</v>
      </c>
      <c r="F434" s="30">
        <f t="shared" si="61"/>
        <v>0.59776012604247841</v>
      </c>
      <c r="G434" s="30">
        <f t="shared" si="62"/>
        <v>-7.1888971790143369E-3</v>
      </c>
    </row>
    <row r="435" spans="3:7" x14ac:dyDescent="0.25">
      <c r="C435" s="30">
        <v>-1.0000000000001119E-3</v>
      </c>
      <c r="D435" s="30">
        <f t="shared" si="59"/>
        <v>348.5</v>
      </c>
      <c r="E435" s="30">
        <f t="shared" si="60"/>
        <v>0.72499999999999998</v>
      </c>
      <c r="F435" s="30">
        <f t="shared" si="61"/>
        <v>0.59776012604247841</v>
      </c>
      <c r="G435" s="30">
        <f t="shared" si="62"/>
        <v>-7.1888971790143369E-3</v>
      </c>
    </row>
    <row r="436" spans="3:7" x14ac:dyDescent="0.25">
      <c r="C436" s="30">
        <v>-1.0000000000001119E-3</v>
      </c>
      <c r="D436" s="30">
        <f t="shared" si="59"/>
        <v>348.5</v>
      </c>
      <c r="E436" s="30">
        <f t="shared" si="60"/>
        <v>0.72499999999999998</v>
      </c>
      <c r="F436" s="30">
        <f t="shared" si="61"/>
        <v>0.59776012604247841</v>
      </c>
      <c r="G436" s="30">
        <f t="shared" si="62"/>
        <v>-7.1888971790143369E-3</v>
      </c>
    </row>
    <row r="437" spans="3:7" x14ac:dyDescent="0.25">
      <c r="C437" s="30">
        <v>2.6666666666685934E-4</v>
      </c>
      <c r="D437" s="30">
        <f t="shared" si="59"/>
        <v>377.5</v>
      </c>
      <c r="E437" s="30">
        <f t="shared" si="60"/>
        <v>0.78541666666666665</v>
      </c>
      <c r="F437" s="30">
        <f t="shared" si="61"/>
        <v>0.79061846786136958</v>
      </c>
      <c r="G437" s="30">
        <f t="shared" si="62"/>
        <v>1.917039247738222E-3</v>
      </c>
    </row>
    <row r="438" spans="3:7" x14ac:dyDescent="0.25">
      <c r="C438" s="30">
        <v>2.6666666666685934E-4</v>
      </c>
      <c r="D438" s="30">
        <f t="shared" si="59"/>
        <v>377.5</v>
      </c>
      <c r="E438" s="30">
        <f t="shared" si="60"/>
        <v>0.78541666666666665</v>
      </c>
      <c r="F438" s="30">
        <f t="shared" si="61"/>
        <v>0.79061846786136958</v>
      </c>
      <c r="G438" s="30">
        <f t="shared" si="62"/>
        <v>1.917039247738222E-3</v>
      </c>
    </row>
    <row r="439" spans="3:7" x14ac:dyDescent="0.25">
      <c r="C439" s="30">
        <v>8.6666666666657122E-4</v>
      </c>
      <c r="D439" s="30">
        <f t="shared" si="59"/>
        <v>379.5</v>
      </c>
      <c r="E439" s="30">
        <f t="shared" si="60"/>
        <v>0.7895833333333333</v>
      </c>
      <c r="F439" s="30">
        <f t="shared" si="61"/>
        <v>0.80497633981653571</v>
      </c>
      <c r="G439" s="30">
        <f t="shared" si="62"/>
        <v>6.2303775551442201E-3</v>
      </c>
    </row>
    <row r="440" spans="3:7" x14ac:dyDescent="0.25">
      <c r="C440" s="30">
        <v>8.6666666666657122E-4</v>
      </c>
      <c r="D440" s="30">
        <f t="shared" si="59"/>
        <v>379.5</v>
      </c>
      <c r="E440" s="30">
        <f t="shared" si="60"/>
        <v>0.7895833333333333</v>
      </c>
      <c r="F440" s="30">
        <f t="shared" si="61"/>
        <v>0.80497633981653571</v>
      </c>
      <c r="G440" s="30">
        <f t="shared" si="62"/>
        <v>6.2303775551442201E-3</v>
      </c>
    </row>
    <row r="441" spans="3:7" x14ac:dyDescent="0.25">
      <c r="C441" s="30">
        <v>9.9999999999988987E-4</v>
      </c>
      <c r="D441" s="30">
        <f t="shared" si="59"/>
        <v>381.5</v>
      </c>
      <c r="E441" s="30">
        <f t="shared" si="60"/>
        <v>0.79374999999999996</v>
      </c>
      <c r="F441" s="30">
        <f t="shared" si="61"/>
        <v>0.81950210756825437</v>
      </c>
      <c r="G441" s="30">
        <f t="shared" si="62"/>
        <v>7.1888971790125752E-3</v>
      </c>
    </row>
    <row r="442" spans="3:7" x14ac:dyDescent="0.25">
      <c r="C442" s="30">
        <v>9.9999999999988987E-4</v>
      </c>
      <c r="D442" s="30">
        <f t="shared" si="59"/>
        <v>381.5</v>
      </c>
      <c r="E442" s="30">
        <f t="shared" si="60"/>
        <v>0.79374999999999996</v>
      </c>
      <c r="F442" s="30">
        <f t="shared" si="61"/>
        <v>0.81950210756825437</v>
      </c>
      <c r="G442" s="30">
        <f t="shared" si="62"/>
        <v>7.1888971790125752E-3</v>
      </c>
    </row>
    <row r="443" spans="3:7" x14ac:dyDescent="0.25">
      <c r="C443" s="30">
        <v>2.0000000000000018E-3</v>
      </c>
      <c r="D443" s="30">
        <f t="shared" si="59"/>
        <v>383.5</v>
      </c>
      <c r="E443" s="30">
        <f t="shared" si="60"/>
        <v>0.79791666666666672</v>
      </c>
      <c r="F443" s="30">
        <f t="shared" si="61"/>
        <v>0.83420288327824377</v>
      </c>
      <c r="G443" s="30">
        <f t="shared" si="62"/>
        <v>1.4377794358026828E-2</v>
      </c>
    </row>
    <row r="444" spans="3:7" x14ac:dyDescent="0.25">
      <c r="C444" s="30">
        <v>2.0000000000000018E-3</v>
      </c>
      <c r="D444" s="30">
        <f t="shared" si="59"/>
        <v>383.5</v>
      </c>
      <c r="E444" s="30">
        <f t="shared" si="60"/>
        <v>0.79791666666666672</v>
      </c>
      <c r="F444" s="30">
        <f t="shared" si="61"/>
        <v>0.83420288327824377</v>
      </c>
      <c r="G444" s="30">
        <f t="shared" si="62"/>
        <v>1.4377794358026828E-2</v>
      </c>
    </row>
    <row r="445" spans="3:7" x14ac:dyDescent="0.25">
      <c r="C445" s="30">
        <v>2.2666666666668611E-3</v>
      </c>
      <c r="D445" s="30">
        <f t="shared" ref="D445:D508" si="63" xml:space="preserve"> _xlfn.RANK.AVG(C445,C$61:C$540,1)</f>
        <v>385.5</v>
      </c>
      <c r="E445" s="30">
        <f t="shared" ref="E445:E508" si="64" xml:space="preserve"> (D445 - 0.5) / COUNT($C$61:$C$540)</f>
        <v>0.80208333333333337</v>
      </c>
      <c r="F445" s="30">
        <f t="shared" ref="F445:F508" si="65">_xlfn.NORM.S.INV(E445)</f>
        <v>0.84908619169171662</v>
      </c>
      <c r="G445" s="30">
        <f t="shared" ref="G445:G508" si="66" xml:space="preserve"> STANDARDIZE(C445,AVERAGE($C$61:$C$540),STDEV($C$61:$C$540))</f>
        <v>1.6294833605765131E-2</v>
      </c>
    </row>
    <row r="446" spans="3:7" x14ac:dyDescent="0.25">
      <c r="C446" s="30">
        <v>2.2666666666668611E-3</v>
      </c>
      <c r="D446" s="30">
        <f t="shared" si="63"/>
        <v>385.5</v>
      </c>
      <c r="E446" s="30">
        <f t="shared" si="64"/>
        <v>0.80208333333333337</v>
      </c>
      <c r="F446" s="30">
        <f t="shared" si="65"/>
        <v>0.84908619169171662</v>
      </c>
      <c r="G446" s="30">
        <f t="shared" si="66"/>
        <v>1.6294833605765131E-2</v>
      </c>
    </row>
    <row r="447" spans="3:7" x14ac:dyDescent="0.25">
      <c r="C447" s="30">
        <v>2.4000000000001798E-3</v>
      </c>
      <c r="D447" s="30">
        <f t="shared" si="63"/>
        <v>387.5</v>
      </c>
      <c r="E447" s="30">
        <f t="shared" si="64"/>
        <v>0.80625000000000002</v>
      </c>
      <c r="F447" s="30">
        <f t="shared" si="65"/>
        <v>0.86416000431830875</v>
      </c>
      <c r="G447" s="30">
        <f t="shared" si="66"/>
        <v>1.7253353229633485E-2</v>
      </c>
    </row>
    <row r="448" spans="3:7" x14ac:dyDescent="0.25">
      <c r="C448" s="30">
        <v>2.4000000000001798E-3</v>
      </c>
      <c r="D448" s="30">
        <f t="shared" si="63"/>
        <v>387.5</v>
      </c>
      <c r="E448" s="30">
        <f t="shared" si="64"/>
        <v>0.80625000000000002</v>
      </c>
      <c r="F448" s="30">
        <f t="shared" si="65"/>
        <v>0.86416000431830875</v>
      </c>
      <c r="G448" s="30">
        <f t="shared" si="66"/>
        <v>1.7253353229633485E-2</v>
      </c>
    </row>
    <row r="449" spans="3:7" x14ac:dyDescent="0.25">
      <c r="C449" s="30">
        <v>2.866666666666573E-3</v>
      </c>
      <c r="D449" s="30">
        <f t="shared" si="63"/>
        <v>389.5</v>
      </c>
      <c r="E449" s="30">
        <f t="shared" si="64"/>
        <v>0.81041666666666667</v>
      </c>
      <c r="F449" s="30">
        <f t="shared" si="65"/>
        <v>0.8794327772267323</v>
      </c>
      <c r="G449" s="30">
        <f t="shared" si="66"/>
        <v>2.0608171913171131E-2</v>
      </c>
    </row>
    <row r="450" spans="3:7" x14ac:dyDescent="0.25">
      <c r="C450" s="30">
        <v>2.866666666666573E-3</v>
      </c>
      <c r="D450" s="30">
        <f t="shared" si="63"/>
        <v>389.5</v>
      </c>
      <c r="E450" s="30">
        <f t="shared" si="64"/>
        <v>0.81041666666666667</v>
      </c>
      <c r="F450" s="30">
        <f t="shared" si="65"/>
        <v>0.8794327772267323</v>
      </c>
      <c r="G450" s="30">
        <f t="shared" si="66"/>
        <v>2.0608171913171131E-2</v>
      </c>
    </row>
    <row r="451" spans="3:7" x14ac:dyDescent="0.25">
      <c r="C451" s="30">
        <v>2.966666666666784E-3</v>
      </c>
      <c r="D451" s="30">
        <f t="shared" si="63"/>
        <v>391.5</v>
      </c>
      <c r="E451" s="30">
        <f t="shared" si="64"/>
        <v>0.81458333333333333</v>
      </c>
      <c r="F451" s="30">
        <f t="shared" si="65"/>
        <v>0.8949134929250776</v>
      </c>
      <c r="G451" s="30">
        <f t="shared" si="66"/>
        <v>2.1327061631073993E-2</v>
      </c>
    </row>
    <row r="452" spans="3:7" x14ac:dyDescent="0.25">
      <c r="C452" s="30">
        <v>2.966666666666784E-3</v>
      </c>
      <c r="D452" s="30">
        <f t="shared" si="63"/>
        <v>391.5</v>
      </c>
      <c r="E452" s="30">
        <f t="shared" si="64"/>
        <v>0.81458333333333333</v>
      </c>
      <c r="F452" s="30">
        <f t="shared" si="65"/>
        <v>0.8949134929250776</v>
      </c>
      <c r="G452" s="30">
        <f t="shared" si="66"/>
        <v>2.1327061631073993E-2</v>
      </c>
    </row>
    <row r="453" spans="3:7" x14ac:dyDescent="0.25">
      <c r="C453" s="30">
        <v>3.4000000000000696E-3</v>
      </c>
      <c r="D453" s="30">
        <f t="shared" si="63"/>
        <v>393.5</v>
      </c>
      <c r="E453" s="30">
        <f t="shared" si="64"/>
        <v>0.81874999999999998</v>
      </c>
      <c r="F453" s="30">
        <f t="shared" si="65"/>
        <v>0.91061170687246829</v>
      </c>
      <c r="G453" s="30">
        <f t="shared" si="66"/>
        <v>2.4442250408646143E-2</v>
      </c>
    </row>
    <row r="454" spans="3:7" x14ac:dyDescent="0.25">
      <c r="C454" s="30">
        <v>3.4000000000000696E-3</v>
      </c>
      <c r="D454" s="30">
        <f t="shared" si="63"/>
        <v>393.5</v>
      </c>
      <c r="E454" s="30">
        <f t="shared" si="64"/>
        <v>0.81874999999999998</v>
      </c>
      <c r="F454" s="30">
        <f t="shared" si="65"/>
        <v>0.91061170687246829</v>
      </c>
      <c r="G454" s="30">
        <f t="shared" si="66"/>
        <v>2.4442250408646143E-2</v>
      </c>
    </row>
    <row r="455" spans="3:7" x14ac:dyDescent="0.25">
      <c r="C455" s="30">
        <v>4.4000000000001815E-3</v>
      </c>
      <c r="D455" s="30">
        <f t="shared" si="63"/>
        <v>395.5</v>
      </c>
      <c r="E455" s="30">
        <f t="shared" si="64"/>
        <v>0.82291666666666663</v>
      </c>
      <c r="F455" s="30">
        <f t="shared" si="65"/>
        <v>0.92653759925502854</v>
      </c>
      <c r="G455" s="30">
        <f t="shared" si="66"/>
        <v>3.1631147587660398E-2</v>
      </c>
    </row>
    <row r="456" spans="3:7" x14ac:dyDescent="0.25">
      <c r="C456" s="30">
        <v>4.4000000000001815E-3</v>
      </c>
      <c r="D456" s="30">
        <f t="shared" si="63"/>
        <v>395.5</v>
      </c>
      <c r="E456" s="30">
        <f t="shared" si="64"/>
        <v>0.82291666666666663</v>
      </c>
      <c r="F456" s="30">
        <f t="shared" si="65"/>
        <v>0.92653759925502854</v>
      </c>
      <c r="G456" s="30">
        <f t="shared" si="66"/>
        <v>3.1631147587660398E-2</v>
      </c>
    </row>
    <row r="457" spans="3:7" x14ac:dyDescent="0.25">
      <c r="C457" s="30">
        <v>5.9999999999997833E-3</v>
      </c>
      <c r="D457" s="30">
        <f t="shared" si="63"/>
        <v>399.5</v>
      </c>
      <c r="E457" s="30">
        <f t="shared" si="64"/>
        <v>0.83125000000000004</v>
      </c>
      <c r="F457" s="30">
        <f t="shared" si="65"/>
        <v>0.95911661722760133</v>
      </c>
      <c r="G457" s="30">
        <f t="shared" si="66"/>
        <v>4.313338307407906E-2</v>
      </c>
    </row>
    <row r="458" spans="3:7" x14ac:dyDescent="0.25">
      <c r="C458" s="30">
        <v>5.9999999999997833E-3</v>
      </c>
      <c r="D458" s="30">
        <f t="shared" si="63"/>
        <v>399.5</v>
      </c>
      <c r="E458" s="30">
        <f t="shared" si="64"/>
        <v>0.83125000000000004</v>
      </c>
      <c r="F458" s="30">
        <f t="shared" si="65"/>
        <v>0.95911661722760133</v>
      </c>
      <c r="G458" s="30">
        <f t="shared" si="66"/>
        <v>4.313338307407906E-2</v>
      </c>
    </row>
    <row r="459" spans="3:7" x14ac:dyDescent="0.25">
      <c r="C459" s="30">
        <v>5.9999999999997833E-3</v>
      </c>
      <c r="D459" s="30">
        <f t="shared" si="63"/>
        <v>399.5</v>
      </c>
      <c r="E459" s="30">
        <f t="shared" si="64"/>
        <v>0.83125000000000004</v>
      </c>
      <c r="F459" s="30">
        <f t="shared" si="65"/>
        <v>0.95911661722760133</v>
      </c>
      <c r="G459" s="30">
        <f t="shared" si="66"/>
        <v>4.313338307407906E-2</v>
      </c>
    </row>
    <row r="460" spans="3:7" x14ac:dyDescent="0.25">
      <c r="C460" s="30">
        <v>5.9999999999997833E-3</v>
      </c>
      <c r="D460" s="30">
        <f t="shared" si="63"/>
        <v>399.5</v>
      </c>
      <c r="E460" s="30">
        <f t="shared" si="64"/>
        <v>0.83125000000000004</v>
      </c>
      <c r="F460" s="30">
        <f t="shared" si="65"/>
        <v>0.95911661722760133</v>
      </c>
      <c r="G460" s="30">
        <f t="shared" si="66"/>
        <v>4.313338307407906E-2</v>
      </c>
    </row>
    <row r="461" spans="3:7" x14ac:dyDescent="0.25">
      <c r="C461" s="30">
        <v>5.9999999999997833E-3</v>
      </c>
      <c r="D461" s="30">
        <f t="shared" si="63"/>
        <v>399.5</v>
      </c>
      <c r="E461" s="30">
        <f t="shared" si="64"/>
        <v>0.83125000000000004</v>
      </c>
      <c r="F461" s="30">
        <f t="shared" si="65"/>
        <v>0.95911661722760133</v>
      </c>
      <c r="G461" s="30">
        <f t="shared" si="66"/>
        <v>4.313338307407906E-2</v>
      </c>
    </row>
    <row r="462" spans="3:7" x14ac:dyDescent="0.25">
      <c r="C462" s="30">
        <v>5.9999999999997833E-3</v>
      </c>
      <c r="D462" s="30">
        <f t="shared" si="63"/>
        <v>399.5</v>
      </c>
      <c r="E462" s="30">
        <f t="shared" si="64"/>
        <v>0.83125000000000004</v>
      </c>
      <c r="F462" s="30">
        <f t="shared" si="65"/>
        <v>0.95911661722760133</v>
      </c>
      <c r="G462" s="30">
        <f t="shared" si="66"/>
        <v>4.313338307407906E-2</v>
      </c>
    </row>
    <row r="463" spans="3:7" x14ac:dyDescent="0.25">
      <c r="C463" s="30">
        <v>6.2666666666668647E-3</v>
      </c>
      <c r="D463" s="30">
        <f t="shared" si="63"/>
        <v>404.5</v>
      </c>
      <c r="E463" s="30">
        <f t="shared" si="64"/>
        <v>0.84166666666666667</v>
      </c>
      <c r="F463" s="30">
        <f t="shared" si="65"/>
        <v>1.0013312975256907</v>
      </c>
      <c r="G463" s="30">
        <f t="shared" si="66"/>
        <v>4.505042232181896E-2</v>
      </c>
    </row>
    <row r="464" spans="3:7" x14ac:dyDescent="0.25">
      <c r="C464" s="30">
        <v>6.2666666666668647E-3</v>
      </c>
      <c r="D464" s="30">
        <f t="shared" si="63"/>
        <v>404.5</v>
      </c>
      <c r="E464" s="30">
        <f t="shared" si="64"/>
        <v>0.84166666666666667</v>
      </c>
      <c r="F464" s="30">
        <f t="shared" si="65"/>
        <v>1.0013312975256907</v>
      </c>
      <c r="G464" s="30">
        <f t="shared" si="66"/>
        <v>4.505042232181896E-2</v>
      </c>
    </row>
    <row r="465" spans="3:7" x14ac:dyDescent="0.25">
      <c r="C465" s="30">
        <v>6.2666666666668647E-3</v>
      </c>
      <c r="D465" s="30">
        <f t="shared" si="63"/>
        <v>404.5</v>
      </c>
      <c r="E465" s="30">
        <f t="shared" si="64"/>
        <v>0.84166666666666667</v>
      </c>
      <c r="F465" s="30">
        <f t="shared" si="65"/>
        <v>1.0013312975256907</v>
      </c>
      <c r="G465" s="30">
        <f t="shared" si="66"/>
        <v>4.505042232181896E-2</v>
      </c>
    </row>
    <row r="466" spans="3:7" x14ac:dyDescent="0.25">
      <c r="C466" s="30">
        <v>6.2666666666668647E-3</v>
      </c>
      <c r="D466" s="30">
        <f t="shared" si="63"/>
        <v>404.5</v>
      </c>
      <c r="E466" s="30">
        <f t="shared" si="64"/>
        <v>0.84166666666666667</v>
      </c>
      <c r="F466" s="30">
        <f t="shared" si="65"/>
        <v>1.0013312975256907</v>
      </c>
      <c r="G466" s="30">
        <f t="shared" si="66"/>
        <v>4.505042232181896E-2</v>
      </c>
    </row>
    <row r="467" spans="3:7" x14ac:dyDescent="0.25">
      <c r="C467" s="30">
        <v>7.2666666666667545E-3</v>
      </c>
      <c r="D467" s="30">
        <f t="shared" si="63"/>
        <v>407.5</v>
      </c>
      <c r="E467" s="30">
        <f t="shared" si="64"/>
        <v>0.84791666666666665</v>
      </c>
      <c r="F467" s="30">
        <f t="shared" si="65"/>
        <v>1.0275391366732269</v>
      </c>
      <c r="G467" s="30">
        <f t="shared" si="66"/>
        <v>5.2239319500831619E-2</v>
      </c>
    </row>
    <row r="468" spans="3:7" x14ac:dyDescent="0.25">
      <c r="C468" s="30">
        <v>7.2666666666667545E-3</v>
      </c>
      <c r="D468" s="30">
        <f t="shared" si="63"/>
        <v>407.5</v>
      </c>
      <c r="E468" s="30">
        <f t="shared" si="64"/>
        <v>0.84791666666666665</v>
      </c>
      <c r="F468" s="30">
        <f t="shared" si="65"/>
        <v>1.0275391366732269</v>
      </c>
      <c r="G468" s="30">
        <f t="shared" si="66"/>
        <v>5.2239319500831619E-2</v>
      </c>
    </row>
    <row r="469" spans="3:7" x14ac:dyDescent="0.25">
      <c r="C469" s="30">
        <v>7.4000000000000732E-3</v>
      </c>
      <c r="D469" s="30">
        <f t="shared" si="63"/>
        <v>410.5</v>
      </c>
      <c r="E469" s="30">
        <f t="shared" si="64"/>
        <v>0.85416666666666663</v>
      </c>
      <c r="F469" s="30">
        <f t="shared" si="65"/>
        <v>1.054472451770053</v>
      </c>
      <c r="G469" s="30">
        <f t="shared" si="66"/>
        <v>5.3197839124699969E-2</v>
      </c>
    </row>
    <row r="470" spans="3:7" x14ac:dyDescent="0.25">
      <c r="C470" s="30">
        <v>7.4000000000000732E-3</v>
      </c>
      <c r="D470" s="30">
        <f t="shared" si="63"/>
        <v>410.5</v>
      </c>
      <c r="E470" s="30">
        <f t="shared" si="64"/>
        <v>0.85416666666666663</v>
      </c>
      <c r="F470" s="30">
        <f t="shared" si="65"/>
        <v>1.054472451770053</v>
      </c>
      <c r="G470" s="30">
        <f t="shared" si="66"/>
        <v>5.3197839124699969E-2</v>
      </c>
    </row>
    <row r="471" spans="3:7" x14ac:dyDescent="0.25">
      <c r="C471" s="30">
        <v>7.4000000000000732E-3</v>
      </c>
      <c r="D471" s="30">
        <f t="shared" si="63"/>
        <v>410.5</v>
      </c>
      <c r="E471" s="30">
        <f t="shared" si="64"/>
        <v>0.85416666666666663</v>
      </c>
      <c r="F471" s="30">
        <f t="shared" si="65"/>
        <v>1.054472451770053</v>
      </c>
      <c r="G471" s="30">
        <f t="shared" si="66"/>
        <v>5.3197839124699969E-2</v>
      </c>
    </row>
    <row r="472" spans="3:7" x14ac:dyDescent="0.25">
      <c r="C472" s="30">
        <v>7.4000000000000732E-3</v>
      </c>
      <c r="D472" s="30">
        <f t="shared" si="63"/>
        <v>410.5</v>
      </c>
      <c r="E472" s="30">
        <f t="shared" si="64"/>
        <v>0.85416666666666663</v>
      </c>
      <c r="F472" s="30">
        <f t="shared" si="65"/>
        <v>1.054472451770053</v>
      </c>
      <c r="G472" s="30">
        <f t="shared" si="66"/>
        <v>5.3197839124699969E-2</v>
      </c>
    </row>
    <row r="473" spans="3:7" x14ac:dyDescent="0.25">
      <c r="C473" s="30">
        <v>7.8666666666666885E-3</v>
      </c>
      <c r="D473" s="30">
        <f t="shared" si="63"/>
        <v>413.5</v>
      </c>
      <c r="E473" s="30">
        <f t="shared" si="64"/>
        <v>0.86041666666666672</v>
      </c>
      <c r="F473" s="30">
        <f t="shared" si="65"/>
        <v>1.0821932511951406</v>
      </c>
      <c r="G473" s="30">
        <f t="shared" si="66"/>
        <v>5.6552657808239204E-2</v>
      </c>
    </row>
    <row r="474" spans="3:7" x14ac:dyDescent="0.25">
      <c r="C474" s="30">
        <v>7.8666666666666885E-3</v>
      </c>
      <c r="D474" s="30">
        <f t="shared" si="63"/>
        <v>413.5</v>
      </c>
      <c r="E474" s="30">
        <f t="shared" si="64"/>
        <v>0.86041666666666672</v>
      </c>
      <c r="F474" s="30">
        <f t="shared" si="65"/>
        <v>1.0821932511951406</v>
      </c>
      <c r="G474" s="30">
        <f t="shared" si="66"/>
        <v>5.6552657808239204E-2</v>
      </c>
    </row>
    <row r="475" spans="3:7" x14ac:dyDescent="0.25">
      <c r="C475" s="30">
        <v>7.9666666666666774E-3</v>
      </c>
      <c r="D475" s="30">
        <f t="shared" si="63"/>
        <v>417.5</v>
      </c>
      <c r="E475" s="30">
        <f t="shared" si="64"/>
        <v>0.86875000000000002</v>
      </c>
      <c r="F475" s="30">
        <f t="shared" si="65"/>
        <v>1.1205017670747008</v>
      </c>
      <c r="G475" s="30">
        <f t="shared" si="66"/>
        <v>5.7271547526140471E-2</v>
      </c>
    </row>
    <row r="476" spans="3:7" x14ac:dyDescent="0.25">
      <c r="C476" s="30">
        <v>7.9666666666666774E-3</v>
      </c>
      <c r="D476" s="30">
        <f t="shared" si="63"/>
        <v>417.5</v>
      </c>
      <c r="E476" s="30">
        <f t="shared" si="64"/>
        <v>0.86875000000000002</v>
      </c>
      <c r="F476" s="30">
        <f t="shared" si="65"/>
        <v>1.1205017670747008</v>
      </c>
      <c r="G476" s="30">
        <f t="shared" si="66"/>
        <v>5.7271547526140471E-2</v>
      </c>
    </row>
    <row r="477" spans="3:7" x14ac:dyDescent="0.25">
      <c r="C477" s="30">
        <v>7.9666666666666774E-3</v>
      </c>
      <c r="D477" s="30">
        <f t="shared" si="63"/>
        <v>417.5</v>
      </c>
      <c r="E477" s="30">
        <f t="shared" si="64"/>
        <v>0.86875000000000002</v>
      </c>
      <c r="F477" s="30">
        <f t="shared" si="65"/>
        <v>1.1205017670747008</v>
      </c>
      <c r="G477" s="30">
        <f t="shared" si="66"/>
        <v>5.7271547526140471E-2</v>
      </c>
    </row>
    <row r="478" spans="3:7" x14ac:dyDescent="0.25">
      <c r="C478" s="30">
        <v>7.9666666666666774E-3</v>
      </c>
      <c r="D478" s="30">
        <f t="shared" si="63"/>
        <v>417.5</v>
      </c>
      <c r="E478" s="30">
        <f t="shared" si="64"/>
        <v>0.86875000000000002</v>
      </c>
      <c r="F478" s="30">
        <f t="shared" si="65"/>
        <v>1.1205017670747008</v>
      </c>
      <c r="G478" s="30">
        <f t="shared" si="66"/>
        <v>5.7271547526140471E-2</v>
      </c>
    </row>
    <row r="479" spans="3:7" x14ac:dyDescent="0.25">
      <c r="C479" s="30">
        <v>7.9666666666666774E-3</v>
      </c>
      <c r="D479" s="30">
        <f t="shared" si="63"/>
        <v>417.5</v>
      </c>
      <c r="E479" s="30">
        <f t="shared" si="64"/>
        <v>0.86875000000000002</v>
      </c>
      <c r="F479" s="30">
        <f t="shared" si="65"/>
        <v>1.1205017670747008</v>
      </c>
      <c r="G479" s="30">
        <f t="shared" si="66"/>
        <v>5.7271547526140471E-2</v>
      </c>
    </row>
    <row r="480" spans="3:7" x14ac:dyDescent="0.25">
      <c r="C480" s="30">
        <v>7.9666666666666774E-3</v>
      </c>
      <c r="D480" s="30">
        <f t="shared" si="63"/>
        <v>417.5</v>
      </c>
      <c r="E480" s="30">
        <f t="shared" si="64"/>
        <v>0.86875000000000002</v>
      </c>
      <c r="F480" s="30">
        <f t="shared" si="65"/>
        <v>1.1205017670747008</v>
      </c>
      <c r="G480" s="30">
        <f t="shared" si="66"/>
        <v>5.7271547526140471E-2</v>
      </c>
    </row>
    <row r="481" spans="3:7" x14ac:dyDescent="0.25">
      <c r="C481" s="30">
        <v>7.9999999999997851E-3</v>
      </c>
      <c r="D481" s="30">
        <f t="shared" si="63"/>
        <v>421.5</v>
      </c>
      <c r="E481" s="30">
        <f t="shared" si="64"/>
        <v>0.87708333333333333</v>
      </c>
      <c r="F481" s="30">
        <f t="shared" si="65"/>
        <v>1.1605293940091408</v>
      </c>
      <c r="G481" s="30">
        <f t="shared" si="66"/>
        <v>5.7511177432105966E-2</v>
      </c>
    </row>
    <row r="482" spans="3:7" x14ac:dyDescent="0.25">
      <c r="C482" s="30">
        <v>7.9999999999997851E-3</v>
      </c>
      <c r="D482" s="30">
        <f t="shared" si="63"/>
        <v>421.5</v>
      </c>
      <c r="E482" s="30">
        <f t="shared" si="64"/>
        <v>0.87708333333333333</v>
      </c>
      <c r="F482" s="30">
        <f t="shared" si="65"/>
        <v>1.1605293940091408</v>
      </c>
      <c r="G482" s="30">
        <f t="shared" si="66"/>
        <v>5.7511177432105966E-2</v>
      </c>
    </row>
    <row r="483" spans="3:7" x14ac:dyDescent="0.25">
      <c r="C483" s="30">
        <v>8.0000000000000071E-3</v>
      </c>
      <c r="D483" s="30">
        <f t="shared" si="63"/>
        <v>423.5</v>
      </c>
      <c r="E483" s="30">
        <f t="shared" si="64"/>
        <v>0.88124999999999998</v>
      </c>
      <c r="F483" s="30">
        <f t="shared" si="65"/>
        <v>1.1812586209770399</v>
      </c>
      <c r="G483" s="30">
        <f t="shared" si="66"/>
        <v>5.7511177432107562E-2</v>
      </c>
    </row>
    <row r="484" spans="3:7" x14ac:dyDescent="0.25">
      <c r="C484" s="30">
        <v>8.0000000000000071E-3</v>
      </c>
      <c r="D484" s="30">
        <f t="shared" si="63"/>
        <v>423.5</v>
      </c>
      <c r="E484" s="30">
        <f t="shared" si="64"/>
        <v>0.88124999999999998</v>
      </c>
      <c r="F484" s="30">
        <f t="shared" si="65"/>
        <v>1.1812586209770399</v>
      </c>
      <c r="G484" s="30">
        <f t="shared" si="66"/>
        <v>5.7511177432107562E-2</v>
      </c>
    </row>
    <row r="485" spans="3:7" x14ac:dyDescent="0.25">
      <c r="C485" s="30">
        <v>8.2666666666668664E-3</v>
      </c>
      <c r="D485" s="30">
        <f t="shared" si="63"/>
        <v>425.5</v>
      </c>
      <c r="E485" s="30">
        <f t="shared" si="64"/>
        <v>0.88541666666666663</v>
      </c>
      <c r="F485" s="30">
        <f t="shared" si="65"/>
        <v>1.2025082629254478</v>
      </c>
      <c r="G485" s="30">
        <f t="shared" si="66"/>
        <v>5.9428216679845866E-2</v>
      </c>
    </row>
    <row r="486" spans="3:7" x14ac:dyDescent="0.25">
      <c r="C486" s="30">
        <v>8.2666666666668664E-3</v>
      </c>
      <c r="D486" s="30">
        <f t="shared" si="63"/>
        <v>425.5</v>
      </c>
      <c r="E486" s="30">
        <f t="shared" si="64"/>
        <v>0.88541666666666663</v>
      </c>
      <c r="F486" s="30">
        <f t="shared" si="65"/>
        <v>1.2025082629254478</v>
      </c>
      <c r="G486" s="30">
        <f t="shared" si="66"/>
        <v>5.9428216679845866E-2</v>
      </c>
    </row>
    <row r="487" spans="3:7" x14ac:dyDescent="0.25">
      <c r="C487" s="30">
        <v>1.0000000000000009E-2</v>
      </c>
      <c r="D487" s="30">
        <f t="shared" si="63"/>
        <v>427.5</v>
      </c>
      <c r="E487" s="30">
        <f t="shared" si="64"/>
        <v>0.88958333333333328</v>
      </c>
      <c r="F487" s="30">
        <f t="shared" si="65"/>
        <v>1.2243152311840613</v>
      </c>
      <c r="G487" s="30">
        <f t="shared" si="66"/>
        <v>7.1888971790134468E-2</v>
      </c>
    </row>
    <row r="488" spans="3:7" x14ac:dyDescent="0.25">
      <c r="C488" s="30">
        <v>1.0000000000000009E-2</v>
      </c>
      <c r="D488" s="30">
        <f t="shared" si="63"/>
        <v>427.5</v>
      </c>
      <c r="E488" s="30">
        <f t="shared" si="64"/>
        <v>0.88958333333333328</v>
      </c>
      <c r="F488" s="30">
        <f t="shared" si="65"/>
        <v>1.2243152311840613</v>
      </c>
      <c r="G488" s="30">
        <f t="shared" si="66"/>
        <v>7.1888971790134468E-2</v>
      </c>
    </row>
    <row r="489" spans="3:7" x14ac:dyDescent="0.25">
      <c r="C489" s="30">
        <v>1.1866666666666692E-2</v>
      </c>
      <c r="D489" s="30">
        <f t="shared" si="63"/>
        <v>429.5</v>
      </c>
      <c r="E489" s="30">
        <f t="shared" si="64"/>
        <v>0.89375000000000004</v>
      </c>
      <c r="F489" s="30">
        <f t="shared" si="65"/>
        <v>1.2467204983795801</v>
      </c>
      <c r="G489" s="30">
        <f t="shared" si="66"/>
        <v>8.530824652429303E-2</v>
      </c>
    </row>
    <row r="490" spans="3:7" x14ac:dyDescent="0.25">
      <c r="C490" s="30">
        <v>1.1866666666666692E-2</v>
      </c>
      <c r="D490" s="30">
        <f t="shared" si="63"/>
        <v>429.5</v>
      </c>
      <c r="E490" s="30">
        <f t="shared" si="64"/>
        <v>0.89375000000000004</v>
      </c>
      <c r="F490" s="30">
        <f t="shared" si="65"/>
        <v>1.2467204983795801</v>
      </c>
      <c r="G490" s="30">
        <f t="shared" si="66"/>
        <v>8.530824652429303E-2</v>
      </c>
    </row>
    <row r="491" spans="3:7" x14ac:dyDescent="0.25">
      <c r="C491" s="30">
        <v>1.6400000000000192E-2</v>
      </c>
      <c r="D491" s="30">
        <f t="shared" si="63"/>
        <v>432.5</v>
      </c>
      <c r="E491" s="30">
        <f t="shared" si="64"/>
        <v>0.9</v>
      </c>
      <c r="F491" s="30">
        <f t="shared" si="65"/>
        <v>1.2815515655446006</v>
      </c>
      <c r="G491" s="30">
        <f t="shared" si="66"/>
        <v>0.11789791373582188</v>
      </c>
    </row>
    <row r="492" spans="3:7" x14ac:dyDescent="0.25">
      <c r="C492" s="30">
        <v>1.6400000000000192E-2</v>
      </c>
      <c r="D492" s="30">
        <f t="shared" si="63"/>
        <v>432.5</v>
      </c>
      <c r="E492" s="30">
        <f t="shared" si="64"/>
        <v>0.9</v>
      </c>
      <c r="F492" s="30">
        <f t="shared" si="65"/>
        <v>1.2815515655446006</v>
      </c>
      <c r="G492" s="30">
        <f t="shared" si="66"/>
        <v>0.11789791373582188</v>
      </c>
    </row>
    <row r="493" spans="3:7" x14ac:dyDescent="0.25">
      <c r="C493" s="30">
        <v>1.6400000000000192E-2</v>
      </c>
      <c r="D493" s="30">
        <f t="shared" si="63"/>
        <v>432.5</v>
      </c>
      <c r="E493" s="30">
        <f t="shared" si="64"/>
        <v>0.9</v>
      </c>
      <c r="F493" s="30">
        <f t="shared" si="65"/>
        <v>1.2815515655446006</v>
      </c>
      <c r="G493" s="30">
        <f t="shared" si="66"/>
        <v>0.11789791373582188</v>
      </c>
    </row>
    <row r="494" spans="3:7" x14ac:dyDescent="0.25">
      <c r="C494" s="30">
        <v>1.6400000000000192E-2</v>
      </c>
      <c r="D494" s="30">
        <f t="shared" si="63"/>
        <v>432.5</v>
      </c>
      <c r="E494" s="30">
        <f t="shared" si="64"/>
        <v>0.9</v>
      </c>
      <c r="F494" s="30">
        <f t="shared" si="65"/>
        <v>1.2815515655446006</v>
      </c>
      <c r="G494" s="30">
        <f t="shared" si="66"/>
        <v>0.11789791373582188</v>
      </c>
    </row>
    <row r="495" spans="3:7" x14ac:dyDescent="0.25">
      <c r="C495" s="30">
        <v>1.8266666666666875E-2</v>
      </c>
      <c r="D495" s="30">
        <f t="shared" si="63"/>
        <v>436.5</v>
      </c>
      <c r="E495" s="30">
        <f t="shared" si="64"/>
        <v>0.90833333333333333</v>
      </c>
      <c r="F495" s="30">
        <f t="shared" si="65"/>
        <v>1.330561513178897</v>
      </c>
      <c r="G495" s="30">
        <f t="shared" si="66"/>
        <v>0.13131718846998044</v>
      </c>
    </row>
    <row r="496" spans="3:7" x14ac:dyDescent="0.25">
      <c r="C496" s="30">
        <v>1.8266666666666875E-2</v>
      </c>
      <c r="D496" s="30">
        <f t="shared" si="63"/>
        <v>436.5</v>
      </c>
      <c r="E496" s="30">
        <f t="shared" si="64"/>
        <v>0.90833333333333333</v>
      </c>
      <c r="F496" s="30">
        <f t="shared" si="65"/>
        <v>1.330561513178897</v>
      </c>
      <c r="G496" s="30">
        <f t="shared" si="66"/>
        <v>0.13131718846998044</v>
      </c>
    </row>
    <row r="497" spans="3:7" x14ac:dyDescent="0.25">
      <c r="C497" s="30">
        <v>1.8266666666666875E-2</v>
      </c>
      <c r="D497" s="30">
        <f t="shared" si="63"/>
        <v>436.5</v>
      </c>
      <c r="E497" s="30">
        <f t="shared" si="64"/>
        <v>0.90833333333333333</v>
      </c>
      <c r="F497" s="30">
        <f t="shared" si="65"/>
        <v>1.330561513178897</v>
      </c>
      <c r="G497" s="30">
        <f t="shared" si="66"/>
        <v>0.13131718846998044</v>
      </c>
    </row>
    <row r="498" spans="3:7" x14ac:dyDescent="0.25">
      <c r="C498" s="30">
        <v>1.8266666666666875E-2</v>
      </c>
      <c r="D498" s="30">
        <f t="shared" si="63"/>
        <v>436.5</v>
      </c>
      <c r="E498" s="30">
        <f t="shared" si="64"/>
        <v>0.90833333333333333</v>
      </c>
      <c r="F498" s="30">
        <f t="shared" si="65"/>
        <v>1.330561513178897</v>
      </c>
      <c r="G498" s="30">
        <f t="shared" si="66"/>
        <v>0.13131718846998044</v>
      </c>
    </row>
    <row r="499" spans="3:7" x14ac:dyDescent="0.25">
      <c r="C499" s="30">
        <v>1.9266666666666765E-2</v>
      </c>
      <c r="D499" s="30">
        <f t="shared" si="63"/>
        <v>439.5</v>
      </c>
      <c r="E499" s="30">
        <f t="shared" si="64"/>
        <v>0.9145833333333333</v>
      </c>
      <c r="F499" s="30">
        <f t="shared" si="65"/>
        <v>1.3695310579582007</v>
      </c>
      <c r="G499" s="30">
        <f t="shared" si="66"/>
        <v>0.13850608564899308</v>
      </c>
    </row>
    <row r="500" spans="3:7" x14ac:dyDescent="0.25">
      <c r="C500" s="30">
        <v>1.9266666666666765E-2</v>
      </c>
      <c r="D500" s="30">
        <f t="shared" si="63"/>
        <v>439.5</v>
      </c>
      <c r="E500" s="30">
        <f t="shared" si="64"/>
        <v>0.9145833333333333</v>
      </c>
      <c r="F500" s="30">
        <f t="shared" si="65"/>
        <v>1.3695310579582007</v>
      </c>
      <c r="G500" s="30">
        <f t="shared" si="66"/>
        <v>0.13850608564899308</v>
      </c>
    </row>
    <row r="501" spans="3:7" x14ac:dyDescent="0.25">
      <c r="C501" s="30">
        <v>1.9400000000000084E-2</v>
      </c>
      <c r="D501" s="30">
        <f t="shared" si="63"/>
        <v>441.5</v>
      </c>
      <c r="E501" s="30">
        <f t="shared" si="64"/>
        <v>0.91874999999999996</v>
      </c>
      <c r="F501" s="30">
        <f t="shared" si="65"/>
        <v>1.3967126453904506</v>
      </c>
      <c r="G501" s="30">
        <f t="shared" si="66"/>
        <v>0.13946460527286145</v>
      </c>
    </row>
    <row r="502" spans="3:7" x14ac:dyDescent="0.25">
      <c r="C502" s="30">
        <v>1.9400000000000084E-2</v>
      </c>
      <c r="D502" s="30">
        <f t="shared" si="63"/>
        <v>441.5</v>
      </c>
      <c r="E502" s="30">
        <f t="shared" si="64"/>
        <v>0.91874999999999996</v>
      </c>
      <c r="F502" s="30">
        <f t="shared" si="65"/>
        <v>1.3967126453904506</v>
      </c>
      <c r="G502" s="30">
        <f t="shared" si="66"/>
        <v>0.13946460527286145</v>
      </c>
    </row>
    <row r="503" spans="3:7" x14ac:dyDescent="0.25">
      <c r="C503" s="30">
        <v>2.5266666666666771E-2</v>
      </c>
      <c r="D503" s="30">
        <f t="shared" si="63"/>
        <v>443.5</v>
      </c>
      <c r="E503" s="30">
        <f t="shared" si="64"/>
        <v>0.92291666666666672</v>
      </c>
      <c r="F503" s="30">
        <f t="shared" si="65"/>
        <v>1.4249672553124424</v>
      </c>
      <c r="G503" s="30">
        <f t="shared" si="66"/>
        <v>0.18163946872307382</v>
      </c>
    </row>
    <row r="504" spans="3:7" x14ac:dyDescent="0.25">
      <c r="C504" s="30">
        <v>2.5266666666666771E-2</v>
      </c>
      <c r="D504" s="30">
        <f t="shared" si="63"/>
        <v>443.5</v>
      </c>
      <c r="E504" s="30">
        <f t="shared" si="64"/>
        <v>0.92291666666666672</v>
      </c>
      <c r="F504" s="30">
        <f t="shared" si="65"/>
        <v>1.4249672553124424</v>
      </c>
      <c r="G504" s="30">
        <f t="shared" si="66"/>
        <v>0.18163946872307382</v>
      </c>
    </row>
    <row r="505" spans="3:7" x14ac:dyDescent="0.25">
      <c r="C505" s="30">
        <v>2.6400000000000201E-2</v>
      </c>
      <c r="D505" s="30">
        <f t="shared" si="63"/>
        <v>446.5</v>
      </c>
      <c r="E505" s="30">
        <f t="shared" si="64"/>
        <v>0.9291666666666667</v>
      </c>
      <c r="F505" s="30">
        <f t="shared" si="65"/>
        <v>1.4696127443196003</v>
      </c>
      <c r="G505" s="30">
        <f t="shared" si="66"/>
        <v>0.18978688552595643</v>
      </c>
    </row>
    <row r="506" spans="3:7" x14ac:dyDescent="0.25">
      <c r="C506" s="30">
        <v>2.6400000000000201E-2</v>
      </c>
      <c r="D506" s="30">
        <f t="shared" si="63"/>
        <v>446.5</v>
      </c>
      <c r="E506" s="30">
        <f t="shared" si="64"/>
        <v>0.9291666666666667</v>
      </c>
      <c r="F506" s="30">
        <f t="shared" si="65"/>
        <v>1.4696127443196003</v>
      </c>
      <c r="G506" s="30">
        <f t="shared" si="66"/>
        <v>0.18978688552595643</v>
      </c>
    </row>
    <row r="507" spans="3:7" x14ac:dyDescent="0.25">
      <c r="C507" s="30">
        <v>2.6400000000000201E-2</v>
      </c>
      <c r="D507" s="30">
        <f t="shared" si="63"/>
        <v>446.5</v>
      </c>
      <c r="E507" s="30">
        <f t="shared" si="64"/>
        <v>0.9291666666666667</v>
      </c>
      <c r="F507" s="30">
        <f t="shared" si="65"/>
        <v>1.4696127443196003</v>
      </c>
      <c r="G507" s="30">
        <f t="shared" si="66"/>
        <v>0.18978688552595643</v>
      </c>
    </row>
    <row r="508" spans="3:7" x14ac:dyDescent="0.25">
      <c r="C508" s="30">
        <v>2.6400000000000201E-2</v>
      </c>
      <c r="D508" s="30">
        <f t="shared" si="63"/>
        <v>446.5</v>
      </c>
      <c r="E508" s="30">
        <f t="shared" si="64"/>
        <v>0.9291666666666667</v>
      </c>
      <c r="F508" s="30">
        <f t="shared" si="65"/>
        <v>1.4696127443196003</v>
      </c>
      <c r="G508" s="30">
        <f t="shared" si="66"/>
        <v>0.18978688552595643</v>
      </c>
    </row>
    <row r="509" spans="3:7" x14ac:dyDescent="0.25">
      <c r="C509" s="30">
        <v>2.6999999999999913E-2</v>
      </c>
      <c r="D509" s="30">
        <f t="shared" ref="D509:D540" si="67" xml:space="preserve"> _xlfn.RANK.AVG(C509,C$61:C$540,1)</f>
        <v>449.5</v>
      </c>
      <c r="E509" s="30">
        <f t="shared" ref="E509:E540" si="68" xml:space="preserve"> (D509 - 0.5) / COUNT($C$61:$C$540)</f>
        <v>0.93541666666666667</v>
      </c>
      <c r="F509" s="30">
        <f t="shared" ref="F509:F540" si="69">_xlfn.NORM.S.INV(E509)</f>
        <v>1.5173962638407681</v>
      </c>
      <c r="G509" s="30">
        <f t="shared" ref="G509:G540" si="70" xml:space="preserve"> STANDARDIZE(C509,AVERAGE($C$61:$C$540),STDEV($C$61:$C$540))</f>
        <v>0.19410022383336242</v>
      </c>
    </row>
    <row r="510" spans="3:7" x14ac:dyDescent="0.25">
      <c r="C510" s="30">
        <v>2.6999999999999913E-2</v>
      </c>
      <c r="D510" s="30">
        <f t="shared" si="67"/>
        <v>449.5</v>
      </c>
      <c r="E510" s="30">
        <f t="shared" si="68"/>
        <v>0.93541666666666667</v>
      </c>
      <c r="F510" s="30">
        <f t="shared" si="69"/>
        <v>1.5173962638407681</v>
      </c>
      <c r="G510" s="30">
        <f t="shared" si="70"/>
        <v>0.19410022383336242</v>
      </c>
    </row>
    <row r="511" spans="3:7" x14ac:dyDescent="0.25">
      <c r="C511" s="30">
        <v>2.8866666666666596E-2</v>
      </c>
      <c r="D511" s="30">
        <f t="shared" si="67"/>
        <v>451.5</v>
      </c>
      <c r="E511" s="30">
        <f t="shared" si="68"/>
        <v>0.93958333333333333</v>
      </c>
      <c r="F511" s="30">
        <f t="shared" si="69"/>
        <v>1.5512852779108435</v>
      </c>
      <c r="G511" s="30">
        <f t="shared" si="70"/>
        <v>0.207519498567521</v>
      </c>
    </row>
    <row r="512" spans="3:7" x14ac:dyDescent="0.25">
      <c r="C512" s="30">
        <v>2.8866666666666596E-2</v>
      </c>
      <c r="D512" s="30">
        <f t="shared" si="67"/>
        <v>451.5</v>
      </c>
      <c r="E512" s="30">
        <f t="shared" si="68"/>
        <v>0.93958333333333333</v>
      </c>
      <c r="F512" s="30">
        <f t="shared" si="69"/>
        <v>1.5512852779108435</v>
      </c>
      <c r="G512" s="30">
        <f t="shared" si="70"/>
        <v>0.207519498567521</v>
      </c>
    </row>
    <row r="513" spans="3:7" x14ac:dyDescent="0.25">
      <c r="C513" s="30">
        <v>2.9266666666666774E-2</v>
      </c>
      <c r="D513" s="30">
        <f t="shared" si="67"/>
        <v>453.5</v>
      </c>
      <c r="E513" s="30">
        <f t="shared" si="68"/>
        <v>0.94374999999999998</v>
      </c>
      <c r="F513" s="30">
        <f t="shared" si="69"/>
        <v>1.5870558322903145</v>
      </c>
      <c r="G513" s="30">
        <f t="shared" si="70"/>
        <v>0.21039505743912765</v>
      </c>
    </row>
    <row r="514" spans="3:7" x14ac:dyDescent="0.25">
      <c r="C514" s="30">
        <v>2.9266666666666774E-2</v>
      </c>
      <c r="D514" s="30">
        <f t="shared" si="67"/>
        <v>453.5</v>
      </c>
      <c r="E514" s="30">
        <f t="shared" si="68"/>
        <v>0.94374999999999998</v>
      </c>
      <c r="F514" s="30">
        <f t="shared" si="69"/>
        <v>1.5870558322903145</v>
      </c>
      <c r="G514" s="30">
        <f t="shared" si="70"/>
        <v>0.21039505743912765</v>
      </c>
    </row>
    <row r="515" spans="3:7" x14ac:dyDescent="0.25">
      <c r="C515" s="30">
        <v>3.1400000000000095E-2</v>
      </c>
      <c r="D515" s="30">
        <f t="shared" si="67"/>
        <v>455.5</v>
      </c>
      <c r="E515" s="30">
        <f t="shared" si="68"/>
        <v>0.94791666666666663</v>
      </c>
      <c r="F515" s="30">
        <f t="shared" si="69"/>
        <v>1.6249807216131986</v>
      </c>
      <c r="G515" s="30">
        <f t="shared" si="70"/>
        <v>0.2257313714210229</v>
      </c>
    </row>
    <row r="516" spans="3:7" x14ac:dyDescent="0.25">
      <c r="C516" s="30">
        <v>3.1400000000000095E-2</v>
      </c>
      <c r="D516" s="30">
        <f t="shared" si="67"/>
        <v>455.5</v>
      </c>
      <c r="E516" s="30">
        <f t="shared" si="68"/>
        <v>0.94791666666666663</v>
      </c>
      <c r="F516" s="30">
        <f t="shared" si="69"/>
        <v>1.6249807216131986</v>
      </c>
      <c r="G516" s="30">
        <f t="shared" si="70"/>
        <v>0.2257313714210229</v>
      </c>
    </row>
    <row r="517" spans="3:7" x14ac:dyDescent="0.25">
      <c r="C517" s="30">
        <v>3.3266666666666778E-2</v>
      </c>
      <c r="D517" s="30">
        <f t="shared" si="67"/>
        <v>457.5</v>
      </c>
      <c r="E517" s="30">
        <f t="shared" si="68"/>
        <v>0.95208333333333328</v>
      </c>
      <c r="F517" s="30">
        <f t="shared" si="69"/>
        <v>1.665398224916399</v>
      </c>
      <c r="G517" s="30">
        <f t="shared" si="70"/>
        <v>0.23915064615518145</v>
      </c>
    </row>
    <row r="518" spans="3:7" x14ac:dyDescent="0.25">
      <c r="C518" s="30">
        <v>3.3266666666666778E-2</v>
      </c>
      <c r="D518" s="30">
        <f t="shared" si="67"/>
        <v>457.5</v>
      </c>
      <c r="E518" s="30">
        <f t="shared" si="68"/>
        <v>0.95208333333333328</v>
      </c>
      <c r="F518" s="30">
        <f t="shared" si="69"/>
        <v>1.665398224916399</v>
      </c>
      <c r="G518" s="30">
        <f t="shared" si="70"/>
        <v>0.23915064615518145</v>
      </c>
    </row>
    <row r="519" spans="3:7" x14ac:dyDescent="0.25">
      <c r="C519" s="30">
        <v>6.7400000000000126E-2</v>
      </c>
      <c r="D519" s="30">
        <f t="shared" si="67"/>
        <v>459.5</v>
      </c>
      <c r="E519" s="30">
        <f t="shared" si="68"/>
        <v>0.95625000000000004</v>
      </c>
      <c r="F519" s="30">
        <f t="shared" si="69"/>
        <v>1.7087352578229018</v>
      </c>
      <c r="G519" s="30">
        <f t="shared" si="70"/>
        <v>0.48453166986550728</v>
      </c>
    </row>
    <row r="520" spans="3:7" x14ac:dyDescent="0.25">
      <c r="C520" s="30">
        <v>6.7400000000000126E-2</v>
      </c>
      <c r="D520" s="30">
        <f t="shared" si="67"/>
        <v>459.5</v>
      </c>
      <c r="E520" s="30">
        <f t="shared" si="68"/>
        <v>0.95625000000000004</v>
      </c>
      <c r="F520" s="30">
        <f t="shared" si="69"/>
        <v>1.7087352578229018</v>
      </c>
      <c r="G520" s="30">
        <f t="shared" si="70"/>
        <v>0.48453166986550728</v>
      </c>
    </row>
    <row r="521" spans="3:7" x14ac:dyDescent="0.25">
      <c r="C521" s="30">
        <v>6.8266666666666698E-2</v>
      </c>
      <c r="D521" s="30">
        <f t="shared" si="67"/>
        <v>462.5</v>
      </c>
      <c r="E521" s="30">
        <f t="shared" si="68"/>
        <v>0.96250000000000002</v>
      </c>
      <c r="F521" s="30">
        <f t="shared" si="69"/>
        <v>1.7804643416920258</v>
      </c>
      <c r="G521" s="30">
        <f t="shared" si="70"/>
        <v>0.4907620474206516</v>
      </c>
    </row>
    <row r="522" spans="3:7" x14ac:dyDescent="0.25">
      <c r="C522" s="30">
        <v>6.8266666666666698E-2</v>
      </c>
      <c r="D522" s="30">
        <f t="shared" si="67"/>
        <v>462.5</v>
      </c>
      <c r="E522" s="30">
        <f t="shared" si="68"/>
        <v>0.96250000000000002</v>
      </c>
      <c r="F522" s="30">
        <f t="shared" si="69"/>
        <v>1.7804643416920258</v>
      </c>
      <c r="G522" s="30">
        <f t="shared" si="70"/>
        <v>0.4907620474206516</v>
      </c>
    </row>
    <row r="523" spans="3:7" x14ac:dyDescent="0.25">
      <c r="C523" s="30">
        <v>6.8266666666666698E-2</v>
      </c>
      <c r="D523" s="30">
        <f t="shared" si="67"/>
        <v>462.5</v>
      </c>
      <c r="E523" s="30">
        <f t="shared" si="68"/>
        <v>0.96250000000000002</v>
      </c>
      <c r="F523" s="30">
        <f t="shared" si="69"/>
        <v>1.7804643416920258</v>
      </c>
      <c r="G523" s="30">
        <f t="shared" si="70"/>
        <v>0.4907620474206516</v>
      </c>
    </row>
    <row r="524" spans="3:7" x14ac:dyDescent="0.25">
      <c r="C524" s="30">
        <v>6.8266666666666698E-2</v>
      </c>
      <c r="D524" s="30">
        <f t="shared" si="67"/>
        <v>462.5</v>
      </c>
      <c r="E524" s="30">
        <f t="shared" si="68"/>
        <v>0.96250000000000002</v>
      </c>
      <c r="F524" s="30">
        <f t="shared" si="69"/>
        <v>1.7804643416920258</v>
      </c>
      <c r="G524" s="30">
        <f t="shared" si="70"/>
        <v>0.4907620474206516</v>
      </c>
    </row>
    <row r="525" spans="3:7" x14ac:dyDescent="0.25">
      <c r="C525" s="30">
        <v>6.9400000000000128E-2</v>
      </c>
      <c r="D525" s="30">
        <f t="shared" si="67"/>
        <v>465.5</v>
      </c>
      <c r="E525" s="30">
        <f t="shared" si="68"/>
        <v>0.96875</v>
      </c>
      <c r="F525" s="30">
        <f t="shared" si="69"/>
        <v>1.8627318674216511</v>
      </c>
      <c r="G525" s="30">
        <f t="shared" si="70"/>
        <v>0.49890946422353422</v>
      </c>
    </row>
    <row r="526" spans="3:7" x14ac:dyDescent="0.25">
      <c r="C526" s="30">
        <v>6.9400000000000128E-2</v>
      </c>
      <c r="D526" s="30">
        <f t="shared" si="67"/>
        <v>465.5</v>
      </c>
      <c r="E526" s="30">
        <f t="shared" si="68"/>
        <v>0.96875</v>
      </c>
      <c r="F526" s="30">
        <f t="shared" si="69"/>
        <v>1.8627318674216511</v>
      </c>
      <c r="G526" s="30">
        <f t="shared" si="70"/>
        <v>0.49890946422353422</v>
      </c>
    </row>
    <row r="527" spans="3:7" x14ac:dyDescent="0.25">
      <c r="C527" s="30">
        <v>7.3400000000000132E-2</v>
      </c>
      <c r="D527" s="30">
        <f t="shared" si="67"/>
        <v>467.5</v>
      </c>
      <c r="E527" s="30">
        <f t="shared" si="68"/>
        <v>0.97291666666666665</v>
      </c>
      <c r="F527" s="30">
        <f t="shared" si="69"/>
        <v>1.9255013545342918</v>
      </c>
      <c r="G527" s="30">
        <f t="shared" si="70"/>
        <v>0.52766505293958799</v>
      </c>
    </row>
    <row r="528" spans="3:7" x14ac:dyDescent="0.25">
      <c r="C528" s="30">
        <v>7.3400000000000132E-2</v>
      </c>
      <c r="D528" s="30">
        <f t="shared" si="67"/>
        <v>467.5</v>
      </c>
      <c r="E528" s="30">
        <f t="shared" si="68"/>
        <v>0.97291666666666665</v>
      </c>
      <c r="F528" s="30">
        <f t="shared" si="69"/>
        <v>1.9255013545342918</v>
      </c>
      <c r="G528" s="30">
        <f t="shared" si="70"/>
        <v>0.52766505293958799</v>
      </c>
    </row>
    <row r="529" spans="3:7" x14ac:dyDescent="0.25">
      <c r="C529" s="30">
        <v>7.4266666666666703E-2</v>
      </c>
      <c r="D529" s="30">
        <f t="shared" si="67"/>
        <v>469.5</v>
      </c>
      <c r="E529" s="30">
        <f t="shared" si="68"/>
        <v>0.9770833333333333</v>
      </c>
      <c r="F529" s="30">
        <f t="shared" si="69"/>
        <v>1.9969249780427067</v>
      </c>
      <c r="G529" s="30">
        <f t="shared" si="70"/>
        <v>0.53389543049473231</v>
      </c>
    </row>
    <row r="530" spans="3:7" x14ac:dyDescent="0.25">
      <c r="C530" s="30">
        <v>7.4266666666666703E-2</v>
      </c>
      <c r="D530" s="30">
        <f t="shared" si="67"/>
        <v>469.5</v>
      </c>
      <c r="E530" s="30">
        <f t="shared" si="68"/>
        <v>0.9770833333333333</v>
      </c>
      <c r="F530" s="30">
        <f t="shared" si="69"/>
        <v>1.9969249780427067</v>
      </c>
      <c r="G530" s="30">
        <f t="shared" si="70"/>
        <v>0.53389543049473231</v>
      </c>
    </row>
    <row r="531" spans="3:7" x14ac:dyDescent="0.25">
      <c r="C531" s="30">
        <v>0.9</v>
      </c>
      <c r="D531" s="30">
        <f t="shared" si="67"/>
        <v>473.5</v>
      </c>
      <c r="E531" s="30">
        <f t="shared" si="68"/>
        <v>0.98541666666666672</v>
      </c>
      <c r="F531" s="30">
        <f t="shared" si="69"/>
        <v>2.18122651385533</v>
      </c>
      <c r="G531" s="30">
        <f t="shared" si="70"/>
        <v>6.4700074611121048</v>
      </c>
    </row>
    <row r="532" spans="3:7" x14ac:dyDescent="0.25">
      <c r="C532" s="30">
        <v>0.9</v>
      </c>
      <c r="D532" s="30">
        <f t="shared" si="67"/>
        <v>473.5</v>
      </c>
      <c r="E532" s="30">
        <f t="shared" si="68"/>
        <v>0.98541666666666672</v>
      </c>
      <c r="F532" s="30">
        <f t="shared" si="69"/>
        <v>2.18122651385533</v>
      </c>
      <c r="G532" s="30">
        <f t="shared" si="70"/>
        <v>6.4700074611121048</v>
      </c>
    </row>
    <row r="533" spans="3:7" x14ac:dyDescent="0.25">
      <c r="C533" s="30">
        <v>0.9</v>
      </c>
      <c r="D533" s="30">
        <f t="shared" si="67"/>
        <v>473.5</v>
      </c>
      <c r="E533" s="30">
        <f t="shared" si="68"/>
        <v>0.98541666666666672</v>
      </c>
      <c r="F533" s="30">
        <f t="shared" si="69"/>
        <v>2.18122651385533</v>
      </c>
      <c r="G533" s="30">
        <f t="shared" si="70"/>
        <v>6.4700074611121048</v>
      </c>
    </row>
    <row r="534" spans="3:7" x14ac:dyDescent="0.25">
      <c r="C534" s="30">
        <v>0.9</v>
      </c>
      <c r="D534" s="30">
        <f t="shared" si="67"/>
        <v>473.5</v>
      </c>
      <c r="E534" s="30">
        <f t="shared" si="68"/>
        <v>0.98541666666666672</v>
      </c>
      <c r="F534" s="30">
        <f t="shared" si="69"/>
        <v>2.18122651385533</v>
      </c>
      <c r="G534" s="30">
        <f t="shared" si="70"/>
        <v>6.4700074611121048</v>
      </c>
    </row>
    <row r="535" spans="3:7" x14ac:dyDescent="0.25">
      <c r="C535" s="30">
        <v>0.9</v>
      </c>
      <c r="D535" s="30">
        <f t="shared" si="67"/>
        <v>473.5</v>
      </c>
      <c r="E535" s="30">
        <f t="shared" si="68"/>
        <v>0.98541666666666672</v>
      </c>
      <c r="F535" s="30">
        <f t="shared" si="69"/>
        <v>2.18122651385533</v>
      </c>
      <c r="G535" s="30">
        <f t="shared" si="70"/>
        <v>6.4700074611121048</v>
      </c>
    </row>
    <row r="536" spans="3:7" x14ac:dyDescent="0.25">
      <c r="C536" s="30">
        <v>0.9</v>
      </c>
      <c r="D536" s="30">
        <f t="shared" si="67"/>
        <v>473.5</v>
      </c>
      <c r="E536" s="30">
        <f t="shared" si="68"/>
        <v>0.98541666666666672</v>
      </c>
      <c r="F536" s="30">
        <f t="shared" si="69"/>
        <v>2.18122651385533</v>
      </c>
      <c r="G536" s="30">
        <f t="shared" si="70"/>
        <v>6.4700074611121048</v>
      </c>
    </row>
    <row r="537" spans="3:7" x14ac:dyDescent="0.25">
      <c r="C537" s="30">
        <v>0.93333333333333335</v>
      </c>
      <c r="D537" s="30">
        <f t="shared" si="67"/>
        <v>478.5</v>
      </c>
      <c r="E537" s="30">
        <f t="shared" si="68"/>
        <v>0.99583333333333335</v>
      </c>
      <c r="F537" s="30">
        <f t="shared" si="69"/>
        <v>2.6382572734767509</v>
      </c>
      <c r="G537" s="30">
        <f t="shared" si="70"/>
        <v>6.7096373670792193</v>
      </c>
    </row>
    <row r="538" spans="3:7" x14ac:dyDescent="0.25">
      <c r="C538" s="30">
        <v>0.93333333333333335</v>
      </c>
      <c r="D538" s="30">
        <f t="shared" si="67"/>
        <v>478.5</v>
      </c>
      <c r="E538" s="30">
        <f t="shared" si="68"/>
        <v>0.99583333333333335</v>
      </c>
      <c r="F538" s="30">
        <f t="shared" si="69"/>
        <v>2.6382572734767509</v>
      </c>
      <c r="G538" s="30">
        <f t="shared" si="70"/>
        <v>6.7096373670792193</v>
      </c>
    </row>
    <row r="539" spans="3:7" x14ac:dyDescent="0.25">
      <c r="C539" s="30">
        <v>0.93333333333333335</v>
      </c>
      <c r="D539" s="30">
        <f t="shared" si="67"/>
        <v>478.5</v>
      </c>
      <c r="E539" s="30">
        <f t="shared" si="68"/>
        <v>0.99583333333333335</v>
      </c>
      <c r="F539" s="30">
        <f t="shared" si="69"/>
        <v>2.6382572734767509</v>
      </c>
      <c r="G539" s="30">
        <f t="shared" si="70"/>
        <v>6.7096373670792193</v>
      </c>
    </row>
    <row r="540" spans="3:7" x14ac:dyDescent="0.25">
      <c r="C540" s="30">
        <v>0.93333333333333335</v>
      </c>
      <c r="D540" s="30">
        <f t="shared" si="67"/>
        <v>478.5</v>
      </c>
      <c r="E540" s="30">
        <f t="shared" si="68"/>
        <v>0.99583333333333335</v>
      </c>
      <c r="F540" s="30">
        <f t="shared" si="69"/>
        <v>2.6382572734767509</v>
      </c>
      <c r="G540" s="30">
        <f t="shared" si="70"/>
        <v>6.7096373670792193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284A-FCDF-4D65-B180-519F44ED7C5C}">
  <dimension ref="B1:CA540"/>
  <sheetViews>
    <sheetView topLeftCell="BF39" workbookViewId="0">
      <selection activeCell="D22" sqref="D22"/>
    </sheetView>
  </sheetViews>
  <sheetFormatPr defaultRowHeight="15" x14ac:dyDescent="0.25"/>
  <cols>
    <col min="2" max="2" width="17" bestFit="1" customWidth="1"/>
    <col min="3" max="3" width="12.5703125" bestFit="1" customWidth="1"/>
    <col min="4" max="4" width="30.28515625" customWidth="1"/>
    <col min="5" max="5" width="12" bestFit="1" customWidth="1"/>
    <col min="6" max="6" width="18.28515625" customWidth="1"/>
    <col min="7" max="7" width="16.42578125" bestFit="1" customWidth="1"/>
    <col min="8" max="8" width="11.140625" bestFit="1" customWidth="1"/>
    <col min="9" max="18" width="10.140625" bestFit="1" customWidth="1"/>
    <col min="19" max="19" width="16.140625" bestFit="1" customWidth="1"/>
    <col min="20" max="48" width="9.5703125" bestFit="1" customWidth="1"/>
    <col min="49" max="49" width="21.85546875" bestFit="1" customWidth="1"/>
    <col min="50" max="50" width="11" bestFit="1" customWidth="1"/>
    <col min="51" max="52" width="9.28515625" bestFit="1" customWidth="1"/>
    <col min="53" max="62" width="9" bestFit="1" customWidth="1"/>
    <col min="63" max="63" width="9.28515625" bestFit="1" customWidth="1"/>
    <col min="64" max="70" width="9" bestFit="1" customWidth="1"/>
    <col min="71" max="72" width="9.28515625" bestFit="1" customWidth="1"/>
    <col min="73" max="79" width="9" bestFit="1" customWidth="1"/>
  </cols>
  <sheetData>
    <row r="1" spans="3:79" ht="15.75" thickBot="1" x14ac:dyDescent="0.3">
      <c r="I1" s="62">
        <v>-1</v>
      </c>
      <c r="J1" s="63">
        <v>1</v>
      </c>
    </row>
    <row r="2" spans="3:79" x14ac:dyDescent="0.25">
      <c r="C2" s="53" t="s">
        <v>108</v>
      </c>
      <c r="D2" s="54"/>
      <c r="E2" s="54"/>
      <c r="F2" s="54"/>
      <c r="G2" s="54"/>
      <c r="H2" s="55"/>
      <c r="I2" s="46">
        <v>1000</v>
      </c>
      <c r="J2" s="47">
        <v>10000</v>
      </c>
    </row>
    <row r="3" spans="3:79" x14ac:dyDescent="0.25">
      <c r="C3" s="56" t="s">
        <v>10</v>
      </c>
      <c r="D3" s="57" t="s">
        <v>79</v>
      </c>
      <c r="E3" s="57"/>
      <c r="F3" s="57"/>
      <c r="G3" s="57"/>
      <c r="H3" s="58"/>
      <c r="I3" s="20">
        <v>50</v>
      </c>
      <c r="J3" s="18">
        <v>200</v>
      </c>
    </row>
    <row r="4" spans="3:79" x14ac:dyDescent="0.25">
      <c r="C4" s="56" t="s">
        <v>11</v>
      </c>
      <c r="D4" s="57" t="s">
        <v>78</v>
      </c>
      <c r="E4" s="57"/>
      <c r="F4" s="57"/>
      <c r="G4" s="57"/>
      <c r="H4" s="58"/>
      <c r="I4" s="20">
        <v>0.3</v>
      </c>
      <c r="J4" s="18">
        <v>0.95</v>
      </c>
    </row>
    <row r="5" spans="3:79" x14ac:dyDescent="0.25">
      <c r="C5" s="56" t="s">
        <v>34</v>
      </c>
      <c r="D5" s="57" t="s">
        <v>77</v>
      </c>
      <c r="E5" s="57"/>
      <c r="F5" s="57"/>
      <c r="G5" s="57"/>
      <c r="H5" s="58"/>
      <c r="I5" s="20" t="s">
        <v>83</v>
      </c>
      <c r="J5" s="18" t="s">
        <v>84</v>
      </c>
    </row>
    <row r="6" spans="3:79" x14ac:dyDescent="0.25">
      <c r="C6" s="56" t="s">
        <v>12</v>
      </c>
      <c r="D6" s="57" t="s">
        <v>80</v>
      </c>
      <c r="E6" s="57"/>
      <c r="F6" s="57"/>
      <c r="G6" s="57"/>
      <c r="H6" s="58"/>
    </row>
    <row r="7" spans="3:79" x14ac:dyDescent="0.25">
      <c r="C7" s="56" t="s">
        <v>81</v>
      </c>
      <c r="D7" s="57"/>
      <c r="E7" s="57"/>
      <c r="F7" s="57"/>
      <c r="G7" s="57"/>
      <c r="H7" s="58"/>
    </row>
    <row r="8" spans="3:79" ht="15.75" thickBot="1" x14ac:dyDescent="0.3">
      <c r="C8" s="59" t="s">
        <v>82</v>
      </c>
      <c r="D8" s="60"/>
      <c r="E8" s="60"/>
      <c r="F8" s="60"/>
      <c r="G8" s="60"/>
      <c r="H8" s="61"/>
      <c r="S8" s="52"/>
    </row>
    <row r="11" spans="3:79" x14ac:dyDescent="0.25">
      <c r="C11" s="23" t="s">
        <v>35</v>
      </c>
      <c r="D11" s="24" t="s">
        <v>109</v>
      </c>
      <c r="E11" s="24" t="s">
        <v>10</v>
      </c>
      <c r="F11" s="24" t="s">
        <v>11</v>
      </c>
      <c r="G11" s="24" t="s">
        <v>34</v>
      </c>
    </row>
    <row r="12" spans="3:79" x14ac:dyDescent="0.25">
      <c r="C12" s="23" t="s">
        <v>30</v>
      </c>
      <c r="D12" s="24" t="s">
        <v>31</v>
      </c>
      <c r="E12" s="24" t="s">
        <v>32</v>
      </c>
      <c r="F12" s="24" t="s">
        <v>33</v>
      </c>
      <c r="G12" s="24" t="s">
        <v>10</v>
      </c>
      <c r="H12" s="25" t="s">
        <v>36</v>
      </c>
      <c r="I12" s="25" t="s">
        <v>37</v>
      </c>
      <c r="J12" s="25" t="s">
        <v>38</v>
      </c>
      <c r="K12" s="25" t="s">
        <v>39</v>
      </c>
      <c r="L12" s="25" t="s">
        <v>40</v>
      </c>
      <c r="M12" s="25" t="s">
        <v>41</v>
      </c>
      <c r="N12" s="25" t="s">
        <v>42</v>
      </c>
      <c r="O12" s="25" t="s">
        <v>43</v>
      </c>
      <c r="P12" s="25" t="s">
        <v>45</v>
      </c>
      <c r="Q12" s="25" t="s">
        <v>44</v>
      </c>
      <c r="R12" s="25" t="s">
        <v>46</v>
      </c>
      <c r="S12" s="26" t="s">
        <v>47</v>
      </c>
      <c r="T12" s="26" t="s">
        <v>48</v>
      </c>
      <c r="U12" s="26" t="s">
        <v>49</v>
      </c>
      <c r="V12" s="26" t="s">
        <v>50</v>
      </c>
      <c r="W12" s="26" t="s">
        <v>51</v>
      </c>
      <c r="X12" s="26" t="s">
        <v>52</v>
      </c>
      <c r="Y12" s="26" t="s">
        <v>53</v>
      </c>
      <c r="Z12" s="26" t="s">
        <v>54</v>
      </c>
      <c r="AA12" s="26" t="s">
        <v>55</v>
      </c>
      <c r="AB12" s="26" t="s">
        <v>56</v>
      </c>
      <c r="AC12" s="26" t="s">
        <v>57</v>
      </c>
      <c r="AD12" s="26" t="s">
        <v>58</v>
      </c>
      <c r="AE12" s="26" t="s">
        <v>59</v>
      </c>
      <c r="AF12" s="26" t="s">
        <v>60</v>
      </c>
      <c r="AG12" s="26" t="s">
        <v>61</v>
      </c>
      <c r="AH12" s="26" t="s">
        <v>62</v>
      </c>
      <c r="AI12" s="26" t="s">
        <v>63</v>
      </c>
      <c r="AJ12" s="26" t="s">
        <v>64</v>
      </c>
      <c r="AK12" s="26" t="s">
        <v>65</v>
      </c>
      <c r="AL12" s="26" t="s">
        <v>66</v>
      </c>
      <c r="AM12" s="26" t="s">
        <v>67</v>
      </c>
      <c r="AN12" s="26" t="s">
        <v>68</v>
      </c>
      <c r="AO12" s="26" t="s">
        <v>69</v>
      </c>
      <c r="AP12" s="26" t="s">
        <v>70</v>
      </c>
      <c r="AQ12" s="26" t="s">
        <v>71</v>
      </c>
      <c r="AR12" s="26" t="s">
        <v>72</v>
      </c>
      <c r="AS12" s="26" t="s">
        <v>73</v>
      </c>
      <c r="AT12" s="26" t="s">
        <v>74</v>
      </c>
      <c r="AU12" s="26" t="s">
        <v>75</v>
      </c>
      <c r="AV12" s="26" t="s">
        <v>76</v>
      </c>
      <c r="AW12" s="27" t="s">
        <v>100</v>
      </c>
      <c r="AX12" s="33" t="s">
        <v>99</v>
      </c>
      <c r="AY12" s="34" t="s">
        <v>89</v>
      </c>
    </row>
    <row r="13" spans="3:79" x14ac:dyDescent="0.25">
      <c r="C13" s="39">
        <v>1</v>
      </c>
      <c r="D13" s="36">
        <v>-1</v>
      </c>
      <c r="E13" s="36">
        <v>-1</v>
      </c>
      <c r="F13" s="36">
        <v>-1</v>
      </c>
      <c r="G13" s="36">
        <v>-1</v>
      </c>
      <c r="H13" s="8">
        <f xml:space="preserve"> D13 * E13</f>
        <v>1</v>
      </c>
      <c r="I13" s="8">
        <f xml:space="preserve"> D13 * F13</f>
        <v>1</v>
      </c>
      <c r="J13" s="8">
        <f xml:space="preserve"> D13 * G13</f>
        <v>1</v>
      </c>
      <c r="K13" s="8">
        <f>E13*F13</f>
        <v>1</v>
      </c>
      <c r="L13" s="8">
        <f xml:space="preserve"> E13*G13</f>
        <v>1</v>
      </c>
      <c r="M13" s="8">
        <f xml:space="preserve"> F13*G13</f>
        <v>1</v>
      </c>
      <c r="N13" s="8">
        <f xml:space="preserve"> H13*F13</f>
        <v>-1</v>
      </c>
      <c r="O13" s="8">
        <f>H13*G13</f>
        <v>-1</v>
      </c>
      <c r="P13" s="8">
        <f>I13*G13</f>
        <v>-1</v>
      </c>
      <c r="Q13" s="8">
        <f>K13*G13</f>
        <v>-1</v>
      </c>
      <c r="R13" s="8">
        <f>D13*E13*F13*G13</f>
        <v>1</v>
      </c>
      <c r="S13" s="73">
        <v>1.081</v>
      </c>
      <c r="T13" s="73">
        <v>1.119</v>
      </c>
      <c r="U13" s="73">
        <v>1.1100000000000001</v>
      </c>
      <c r="V13" s="73">
        <v>1.107</v>
      </c>
      <c r="W13" s="73">
        <v>1.0960000000000001</v>
      </c>
      <c r="X13" s="73">
        <v>1.141</v>
      </c>
      <c r="Y13" s="73">
        <v>1.113</v>
      </c>
      <c r="Z13" s="73">
        <v>1.1339999999999999</v>
      </c>
      <c r="AA13" s="73">
        <v>1.085</v>
      </c>
      <c r="AB13" s="73">
        <v>1.1279999999999999</v>
      </c>
      <c r="AC13" s="73">
        <v>1.1120000000000001</v>
      </c>
      <c r="AD13" s="73">
        <v>1.1080000000000001</v>
      </c>
      <c r="AE13" s="73">
        <v>1.1519999999999999</v>
      </c>
      <c r="AF13" s="73">
        <v>1.1180000000000001</v>
      </c>
      <c r="AG13" s="73">
        <v>1.117</v>
      </c>
      <c r="AH13" s="73">
        <v>1.097</v>
      </c>
      <c r="AI13" s="73">
        <v>1.127</v>
      </c>
      <c r="AJ13" s="73">
        <v>1.103</v>
      </c>
      <c r="AK13" s="73">
        <v>1.145</v>
      </c>
      <c r="AL13" s="73">
        <v>1.1200000000000001</v>
      </c>
      <c r="AM13" s="73">
        <v>1.125</v>
      </c>
      <c r="AN13" s="73">
        <v>1.083</v>
      </c>
      <c r="AO13" s="73">
        <v>1.1140000000000001</v>
      </c>
      <c r="AP13" s="73">
        <v>1.131</v>
      </c>
      <c r="AQ13" s="73">
        <v>1.1599999999999999</v>
      </c>
      <c r="AR13" s="73">
        <v>1.1930000000000001</v>
      </c>
      <c r="AS13" s="73">
        <v>1.109</v>
      </c>
      <c r="AT13" s="73">
        <v>1.1479999999999999</v>
      </c>
      <c r="AU13" s="73">
        <v>1.103</v>
      </c>
      <c r="AV13" s="73">
        <v>1.137</v>
      </c>
      <c r="AW13" s="72">
        <f xml:space="preserve"> AVERAGE(S13:AV13)</f>
        <v>1.1205333333333334</v>
      </c>
      <c r="AX13" s="66">
        <f xml:space="preserve"> S13 - $AW13</f>
        <v>-3.953333333333342E-2</v>
      </c>
      <c r="AY13" s="66">
        <f t="shared" ref="AY13:BN28" si="0" xml:space="preserve"> T13 - $AW13</f>
        <v>-1.5333333333333865E-3</v>
      </c>
      <c r="AZ13" s="67">
        <f t="shared" si="0"/>
        <v>-1.0533333333333283E-2</v>
      </c>
      <c r="BA13" s="67">
        <f t="shared" si="0"/>
        <v>-1.3533333333333397E-2</v>
      </c>
      <c r="BB13" s="67">
        <f t="shared" si="0"/>
        <v>-2.4533333333333296E-2</v>
      </c>
      <c r="BC13" s="67">
        <f t="shared" si="0"/>
        <v>2.0466666666666633E-2</v>
      </c>
      <c r="BD13" s="67">
        <f t="shared" si="0"/>
        <v>-7.5333333333333918E-3</v>
      </c>
      <c r="BE13" s="67">
        <f t="shared" si="0"/>
        <v>1.3466666666666516E-2</v>
      </c>
      <c r="BF13" s="67">
        <f t="shared" si="0"/>
        <v>-3.5533333333333417E-2</v>
      </c>
      <c r="BG13" s="67">
        <f t="shared" si="0"/>
        <v>7.4666666666665105E-3</v>
      </c>
      <c r="BH13" s="67">
        <f t="shared" si="0"/>
        <v>-8.5333333333332817E-3</v>
      </c>
      <c r="BI13" s="67">
        <f t="shared" si="0"/>
        <v>-1.2533333333333285E-2</v>
      </c>
      <c r="BJ13" s="67">
        <f t="shared" si="0"/>
        <v>3.1466666666666532E-2</v>
      </c>
      <c r="BK13" s="67">
        <f t="shared" si="0"/>
        <v>-2.5333333333332764E-3</v>
      </c>
      <c r="BL13" s="67">
        <f t="shared" si="0"/>
        <v>-3.5333333333333883E-3</v>
      </c>
      <c r="BM13" s="67">
        <f t="shared" si="0"/>
        <v>-2.3533333333333406E-2</v>
      </c>
      <c r="BN13" s="67">
        <f t="shared" si="0"/>
        <v>6.4666666666666206E-3</v>
      </c>
      <c r="BO13" s="67">
        <f t="shared" ref="BO13:CA28" si="1" xml:space="preserve"> AJ13 - $AW13</f>
        <v>-1.7533333333333401E-2</v>
      </c>
      <c r="BP13" s="67">
        <f t="shared" si="1"/>
        <v>2.4466666666666637E-2</v>
      </c>
      <c r="BQ13" s="67">
        <f t="shared" si="1"/>
        <v>-5.333333333332746E-4</v>
      </c>
      <c r="BR13" s="67">
        <f t="shared" si="1"/>
        <v>4.4666666666666188E-3</v>
      </c>
      <c r="BS13" s="67">
        <f t="shared" si="1"/>
        <v>-3.7533333333333418E-2</v>
      </c>
      <c r="BT13" s="67">
        <f t="shared" si="1"/>
        <v>-6.5333333333332799E-3</v>
      </c>
      <c r="BU13" s="67">
        <f t="shared" si="1"/>
        <v>1.0466666666666624E-2</v>
      </c>
      <c r="BV13" s="67">
        <f t="shared" si="1"/>
        <v>3.9466666666666539E-2</v>
      </c>
      <c r="BW13" s="67">
        <f t="shared" si="1"/>
        <v>7.2466666666666679E-2</v>
      </c>
      <c r="BX13" s="67">
        <f t="shared" si="1"/>
        <v>-1.1533333333333395E-2</v>
      </c>
      <c r="BY13" s="67">
        <f t="shared" si="1"/>
        <v>2.7466666666666528E-2</v>
      </c>
      <c r="BZ13" s="67">
        <f t="shared" si="1"/>
        <v>-1.7533333333333401E-2</v>
      </c>
      <c r="CA13" s="67">
        <f t="shared" si="1"/>
        <v>1.6466666666666629E-2</v>
      </c>
    </row>
    <row r="14" spans="3:79" x14ac:dyDescent="0.25">
      <c r="C14" s="39">
        <v>1</v>
      </c>
      <c r="D14" s="36">
        <v>1</v>
      </c>
      <c r="E14" s="36">
        <v>-1</v>
      </c>
      <c r="F14" s="36">
        <v>-1</v>
      </c>
      <c r="G14" s="36">
        <v>-1</v>
      </c>
      <c r="H14" s="8">
        <f t="shared" ref="H14:H28" si="2" xml:space="preserve"> D14 * E14</f>
        <v>-1</v>
      </c>
      <c r="I14" s="8">
        <f t="shared" ref="I14:I28" si="3" xml:space="preserve"> D14 * F14</f>
        <v>-1</v>
      </c>
      <c r="J14" s="8">
        <f t="shared" ref="J14:J28" si="4" xml:space="preserve"> D14 * G14</f>
        <v>-1</v>
      </c>
      <c r="K14" s="8">
        <f t="shared" ref="K14:K28" si="5">E14*F14</f>
        <v>1</v>
      </c>
      <c r="L14" s="8">
        <f t="shared" ref="L14:L28" si="6" xml:space="preserve"> E14*G14</f>
        <v>1</v>
      </c>
      <c r="M14" s="8">
        <f t="shared" ref="M14:M28" si="7" xml:space="preserve"> F14*G14</f>
        <v>1</v>
      </c>
      <c r="N14" s="8">
        <f t="shared" ref="N14:N28" si="8" xml:space="preserve"> H14*F14</f>
        <v>1</v>
      </c>
      <c r="O14" s="8">
        <f t="shared" ref="O14:O28" si="9">H14*G14</f>
        <v>1</v>
      </c>
      <c r="P14" s="8">
        <f t="shared" ref="P14:P28" si="10">I14*G14</f>
        <v>1</v>
      </c>
      <c r="Q14" s="8">
        <f t="shared" ref="Q14:Q28" si="11">K14*G14</f>
        <v>-1</v>
      </c>
      <c r="R14" s="8">
        <f t="shared" ref="R14:R28" si="12">D14*E14*F14*G14</f>
        <v>-1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1</v>
      </c>
      <c r="Y14" s="73">
        <v>0</v>
      </c>
      <c r="Z14" s="73">
        <v>0</v>
      </c>
      <c r="AA14" s="73">
        <v>0</v>
      </c>
      <c r="AB14" s="73">
        <v>0</v>
      </c>
      <c r="AC14" s="73">
        <v>1</v>
      </c>
      <c r="AD14" s="73">
        <v>0</v>
      </c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3">
        <v>0</v>
      </c>
      <c r="AK14" s="73">
        <v>0</v>
      </c>
      <c r="AL14" s="73">
        <v>0</v>
      </c>
      <c r="AM14" s="73">
        <v>0</v>
      </c>
      <c r="AN14" s="73">
        <v>0</v>
      </c>
      <c r="AO14" s="73">
        <v>0</v>
      </c>
      <c r="AP14" s="73">
        <v>0</v>
      </c>
      <c r="AQ14" s="73">
        <v>0</v>
      </c>
      <c r="AR14" s="73">
        <v>0</v>
      </c>
      <c r="AS14" s="73">
        <v>0</v>
      </c>
      <c r="AT14" s="73">
        <v>0</v>
      </c>
      <c r="AU14" s="73">
        <v>0</v>
      </c>
      <c r="AV14" s="73">
        <v>0</v>
      </c>
      <c r="AW14" s="72">
        <f xml:space="preserve"> AVERAGE(S14:AV14)</f>
        <v>6.6666666666666666E-2</v>
      </c>
      <c r="AX14" s="67">
        <f t="shared" ref="AX14:AX28" si="13" xml:space="preserve"> S14 - $AW14</f>
        <v>-6.6666666666666666E-2</v>
      </c>
      <c r="AY14" s="67">
        <f t="shared" si="0"/>
        <v>-6.6666666666666666E-2</v>
      </c>
      <c r="AZ14" s="67">
        <f t="shared" si="0"/>
        <v>-6.6666666666666666E-2</v>
      </c>
      <c r="BA14" s="67">
        <f t="shared" si="0"/>
        <v>-6.6666666666666666E-2</v>
      </c>
      <c r="BB14" s="67">
        <f t="shared" si="0"/>
        <v>-6.6666666666666666E-2</v>
      </c>
      <c r="BC14" s="67">
        <f t="shared" si="0"/>
        <v>0.93333333333333335</v>
      </c>
      <c r="BD14" s="67">
        <f t="shared" si="0"/>
        <v>-6.6666666666666666E-2</v>
      </c>
      <c r="BE14" s="67">
        <f t="shared" si="0"/>
        <v>-6.6666666666666666E-2</v>
      </c>
      <c r="BF14" s="67">
        <f t="shared" si="0"/>
        <v>-6.6666666666666666E-2</v>
      </c>
      <c r="BG14" s="67">
        <f t="shared" si="0"/>
        <v>-6.6666666666666666E-2</v>
      </c>
      <c r="BH14" s="67">
        <f t="shared" si="0"/>
        <v>0.93333333333333335</v>
      </c>
      <c r="BI14" s="67">
        <f t="shared" si="0"/>
        <v>-6.6666666666666666E-2</v>
      </c>
      <c r="BJ14" s="67">
        <f t="shared" si="0"/>
        <v>-6.6666666666666666E-2</v>
      </c>
      <c r="BK14" s="67">
        <f t="shared" si="0"/>
        <v>-6.6666666666666666E-2</v>
      </c>
      <c r="BL14" s="67">
        <f t="shared" si="0"/>
        <v>-6.6666666666666666E-2</v>
      </c>
      <c r="BM14" s="67">
        <f t="shared" si="0"/>
        <v>-6.6666666666666666E-2</v>
      </c>
      <c r="BN14" s="67">
        <f t="shared" si="0"/>
        <v>-6.6666666666666666E-2</v>
      </c>
      <c r="BO14" s="67">
        <f t="shared" si="1"/>
        <v>-6.6666666666666666E-2</v>
      </c>
      <c r="BP14" s="67">
        <f t="shared" si="1"/>
        <v>-6.6666666666666666E-2</v>
      </c>
      <c r="BQ14" s="67">
        <f t="shared" si="1"/>
        <v>-6.6666666666666666E-2</v>
      </c>
      <c r="BR14" s="67">
        <f t="shared" si="1"/>
        <v>-6.6666666666666666E-2</v>
      </c>
      <c r="BS14" s="67">
        <f t="shared" si="1"/>
        <v>-6.6666666666666666E-2</v>
      </c>
      <c r="BT14" s="67">
        <f t="shared" si="1"/>
        <v>-6.6666666666666666E-2</v>
      </c>
      <c r="BU14" s="67">
        <f t="shared" si="1"/>
        <v>-6.6666666666666666E-2</v>
      </c>
      <c r="BV14" s="67">
        <f t="shared" si="1"/>
        <v>-6.6666666666666666E-2</v>
      </c>
      <c r="BW14" s="67">
        <f t="shared" si="1"/>
        <v>-6.6666666666666666E-2</v>
      </c>
      <c r="BX14" s="67">
        <f t="shared" si="1"/>
        <v>-6.6666666666666666E-2</v>
      </c>
      <c r="BY14" s="67">
        <f t="shared" si="1"/>
        <v>-6.6666666666666666E-2</v>
      </c>
      <c r="BZ14" s="67">
        <f t="shared" si="1"/>
        <v>-6.6666666666666666E-2</v>
      </c>
      <c r="CA14" s="67">
        <f t="shared" si="1"/>
        <v>-6.6666666666666666E-2</v>
      </c>
    </row>
    <row r="15" spans="3:79" x14ac:dyDescent="0.25">
      <c r="C15" s="39">
        <v>1</v>
      </c>
      <c r="D15" s="36">
        <v>-1</v>
      </c>
      <c r="E15" s="36">
        <v>1</v>
      </c>
      <c r="F15" s="36">
        <v>-1</v>
      </c>
      <c r="G15" s="36">
        <v>-1</v>
      </c>
      <c r="H15" s="8">
        <f t="shared" si="2"/>
        <v>-1</v>
      </c>
      <c r="I15" s="8">
        <f t="shared" si="3"/>
        <v>1</v>
      </c>
      <c r="J15" s="8">
        <f t="shared" si="4"/>
        <v>1</v>
      </c>
      <c r="K15" s="8">
        <f t="shared" si="5"/>
        <v>-1</v>
      </c>
      <c r="L15" s="8">
        <f t="shared" si="6"/>
        <v>-1</v>
      </c>
      <c r="M15" s="8">
        <f t="shared" si="7"/>
        <v>1</v>
      </c>
      <c r="N15" s="8">
        <f t="shared" si="8"/>
        <v>1</v>
      </c>
      <c r="O15" s="8">
        <f t="shared" si="9"/>
        <v>1</v>
      </c>
      <c r="P15" s="8">
        <f t="shared" si="10"/>
        <v>-1</v>
      </c>
      <c r="Q15" s="8">
        <f t="shared" si="11"/>
        <v>1</v>
      </c>
      <c r="R15" s="8">
        <f t="shared" si="12"/>
        <v>-1</v>
      </c>
      <c r="S15" s="73">
        <v>13.56</v>
      </c>
      <c r="T15" s="73">
        <v>13.51</v>
      </c>
      <c r="U15" s="73">
        <v>13.68</v>
      </c>
      <c r="V15" s="73">
        <v>13.58</v>
      </c>
      <c r="W15" s="73">
        <v>13.86</v>
      </c>
      <c r="X15" s="73">
        <v>13.97</v>
      </c>
      <c r="Y15" s="73">
        <v>13.87</v>
      </c>
      <c r="Z15" s="73">
        <v>13.86</v>
      </c>
      <c r="AA15" s="73">
        <v>13.84</v>
      </c>
      <c r="AB15" s="73">
        <v>13.82</v>
      </c>
      <c r="AC15" s="73">
        <v>13.81</v>
      </c>
      <c r="AD15" s="73">
        <v>13.94</v>
      </c>
      <c r="AE15" s="73">
        <v>13.89</v>
      </c>
      <c r="AF15" s="73">
        <v>13.87</v>
      </c>
      <c r="AG15" s="73">
        <v>13.85</v>
      </c>
      <c r="AH15" s="73">
        <v>13.78</v>
      </c>
      <c r="AI15" s="73">
        <v>13.62</v>
      </c>
      <c r="AJ15" s="73">
        <v>13.78</v>
      </c>
      <c r="AK15" s="73">
        <v>13.66</v>
      </c>
      <c r="AL15" s="73">
        <v>13.66</v>
      </c>
      <c r="AM15" s="73">
        <v>13.83</v>
      </c>
      <c r="AN15" s="73">
        <v>13.77</v>
      </c>
      <c r="AO15" s="73">
        <v>13.92</v>
      </c>
      <c r="AP15" s="73">
        <v>13.69</v>
      </c>
      <c r="AQ15" s="73">
        <v>13.82</v>
      </c>
      <c r="AR15" s="73">
        <v>13.77</v>
      </c>
      <c r="AS15" s="73">
        <v>13.87</v>
      </c>
      <c r="AT15" s="73">
        <v>13.87</v>
      </c>
      <c r="AU15" s="73">
        <v>13.84</v>
      </c>
      <c r="AV15" s="73">
        <v>13.67</v>
      </c>
      <c r="AW15" s="72">
        <f t="shared" ref="AW15:AW28" si="14" xml:space="preserve"> AVERAGE(S15:AV15)</f>
        <v>13.782</v>
      </c>
      <c r="AX15" s="67">
        <f t="shared" si="13"/>
        <v>-0.22199999999999953</v>
      </c>
      <c r="AY15" s="67">
        <f t="shared" si="0"/>
        <v>-0.27200000000000024</v>
      </c>
      <c r="AZ15" s="67">
        <f t="shared" si="0"/>
        <v>-0.10200000000000031</v>
      </c>
      <c r="BA15" s="67">
        <f t="shared" si="0"/>
        <v>-0.20199999999999996</v>
      </c>
      <c r="BB15" s="67">
        <f t="shared" si="0"/>
        <v>7.7999999999999403E-2</v>
      </c>
      <c r="BC15" s="67">
        <f t="shared" si="0"/>
        <v>0.18800000000000061</v>
      </c>
      <c r="BD15" s="67">
        <f t="shared" si="0"/>
        <v>8.799999999999919E-2</v>
      </c>
      <c r="BE15" s="67">
        <f t="shared" si="0"/>
        <v>7.7999999999999403E-2</v>
      </c>
      <c r="BF15" s="67">
        <f t="shared" si="0"/>
        <v>5.7999999999999829E-2</v>
      </c>
      <c r="BG15" s="67">
        <f t="shared" si="0"/>
        <v>3.8000000000000256E-2</v>
      </c>
      <c r="BH15" s="67">
        <f t="shared" si="0"/>
        <v>2.8000000000000469E-2</v>
      </c>
      <c r="BI15" s="67">
        <f t="shared" si="0"/>
        <v>0.15799999999999947</v>
      </c>
      <c r="BJ15" s="67">
        <f t="shared" si="0"/>
        <v>0.10800000000000054</v>
      </c>
      <c r="BK15" s="67">
        <f t="shared" si="0"/>
        <v>8.799999999999919E-2</v>
      </c>
      <c r="BL15" s="67">
        <f t="shared" si="0"/>
        <v>6.7999999999999616E-2</v>
      </c>
      <c r="BM15" s="67">
        <f t="shared" si="0"/>
        <v>-2.0000000000006679E-3</v>
      </c>
      <c r="BN15" s="67">
        <f t="shared" si="0"/>
        <v>-0.16200000000000081</v>
      </c>
      <c r="BO15" s="67">
        <f t="shared" si="1"/>
        <v>-2.0000000000006679E-3</v>
      </c>
      <c r="BP15" s="67">
        <f t="shared" si="1"/>
        <v>-0.12199999999999989</v>
      </c>
      <c r="BQ15" s="67">
        <f t="shared" si="1"/>
        <v>-0.12199999999999989</v>
      </c>
      <c r="BR15" s="67">
        <f t="shared" si="1"/>
        <v>4.8000000000000043E-2</v>
      </c>
      <c r="BS15" s="67">
        <f t="shared" si="1"/>
        <v>-1.2000000000000455E-2</v>
      </c>
      <c r="BT15" s="67">
        <f t="shared" si="1"/>
        <v>0.1379999999999999</v>
      </c>
      <c r="BU15" s="67">
        <f t="shared" si="1"/>
        <v>-9.2000000000000526E-2</v>
      </c>
      <c r="BV15" s="67">
        <f t="shared" si="1"/>
        <v>3.8000000000000256E-2</v>
      </c>
      <c r="BW15" s="67">
        <f t="shared" si="1"/>
        <v>-1.2000000000000455E-2</v>
      </c>
      <c r="BX15" s="67">
        <f t="shared" si="1"/>
        <v>8.799999999999919E-2</v>
      </c>
      <c r="BY15" s="67">
        <f t="shared" si="1"/>
        <v>8.799999999999919E-2</v>
      </c>
      <c r="BZ15" s="67">
        <f t="shared" si="1"/>
        <v>5.7999999999999829E-2</v>
      </c>
      <c r="CA15" s="67">
        <f t="shared" si="1"/>
        <v>-0.1120000000000001</v>
      </c>
    </row>
    <row r="16" spans="3:79" x14ac:dyDescent="0.25">
      <c r="C16" s="39">
        <v>1</v>
      </c>
      <c r="D16" s="36">
        <v>1</v>
      </c>
      <c r="E16" s="36">
        <v>1</v>
      </c>
      <c r="F16" s="36">
        <v>-1</v>
      </c>
      <c r="G16" s="36">
        <v>-1</v>
      </c>
      <c r="H16" s="8">
        <f t="shared" si="2"/>
        <v>1</v>
      </c>
      <c r="I16" s="8">
        <f t="shared" si="3"/>
        <v>-1</v>
      </c>
      <c r="J16" s="8">
        <f t="shared" si="4"/>
        <v>-1</v>
      </c>
      <c r="K16" s="8">
        <f t="shared" si="5"/>
        <v>-1</v>
      </c>
      <c r="L16" s="8">
        <f t="shared" si="6"/>
        <v>-1</v>
      </c>
      <c r="M16" s="8">
        <f t="shared" si="7"/>
        <v>1</v>
      </c>
      <c r="N16" s="8">
        <f t="shared" si="8"/>
        <v>-1</v>
      </c>
      <c r="O16" s="8">
        <f t="shared" si="9"/>
        <v>-1</v>
      </c>
      <c r="P16" s="8">
        <f t="shared" si="10"/>
        <v>1</v>
      </c>
      <c r="Q16" s="8">
        <f t="shared" si="11"/>
        <v>1</v>
      </c>
      <c r="R16" s="8">
        <f t="shared" si="12"/>
        <v>1</v>
      </c>
      <c r="S16" s="73">
        <v>1</v>
      </c>
      <c r="T16" s="73">
        <v>1</v>
      </c>
      <c r="U16" s="73">
        <v>1</v>
      </c>
      <c r="V16" s="73">
        <v>1</v>
      </c>
      <c r="W16" s="73">
        <v>1</v>
      </c>
      <c r="X16" s="73">
        <v>1</v>
      </c>
      <c r="Y16" s="73">
        <v>1</v>
      </c>
      <c r="Z16" s="73">
        <v>1.0109999999999999</v>
      </c>
      <c r="AA16" s="73">
        <v>1</v>
      </c>
      <c r="AB16" s="73">
        <v>1</v>
      </c>
      <c r="AC16" s="73">
        <v>1</v>
      </c>
      <c r="AD16" s="73">
        <v>1</v>
      </c>
      <c r="AE16" s="73">
        <v>1</v>
      </c>
      <c r="AF16" s="73">
        <v>1</v>
      </c>
      <c r="AG16" s="73">
        <v>1</v>
      </c>
      <c r="AH16" s="73">
        <v>1</v>
      </c>
      <c r="AI16" s="73">
        <v>1</v>
      </c>
      <c r="AJ16" s="73">
        <v>1.0009999999999999</v>
      </c>
      <c r="AK16" s="73">
        <v>1</v>
      </c>
      <c r="AL16" s="73">
        <v>1</v>
      </c>
      <c r="AM16" s="73">
        <v>1</v>
      </c>
      <c r="AN16" s="73">
        <v>1</v>
      </c>
      <c r="AO16" s="73">
        <v>1</v>
      </c>
      <c r="AP16" s="73">
        <v>1</v>
      </c>
      <c r="AQ16" s="73">
        <v>1</v>
      </c>
      <c r="AR16" s="73">
        <v>1</v>
      </c>
      <c r="AS16" s="73">
        <v>1</v>
      </c>
      <c r="AT16" s="73">
        <v>1</v>
      </c>
      <c r="AU16" s="73">
        <v>1</v>
      </c>
      <c r="AV16" s="73">
        <v>1</v>
      </c>
      <c r="AW16" s="72">
        <f t="shared" si="14"/>
        <v>1.0004</v>
      </c>
      <c r="AX16" s="67">
        <f t="shared" si="13"/>
        <v>-3.9999999999995595E-4</v>
      </c>
      <c r="AY16" s="67">
        <f t="shared" si="0"/>
        <v>-3.9999999999995595E-4</v>
      </c>
      <c r="AZ16" s="67">
        <f t="shared" si="0"/>
        <v>-3.9999999999995595E-4</v>
      </c>
      <c r="BA16" s="67">
        <f t="shared" si="0"/>
        <v>-3.9999999999995595E-4</v>
      </c>
      <c r="BB16" s="67">
        <f t="shared" si="0"/>
        <v>-3.9999999999995595E-4</v>
      </c>
      <c r="BC16" s="67">
        <f t="shared" si="0"/>
        <v>-3.9999999999995595E-4</v>
      </c>
      <c r="BD16" s="67">
        <f t="shared" si="0"/>
        <v>-3.9999999999995595E-4</v>
      </c>
      <c r="BE16" s="67">
        <f t="shared" si="0"/>
        <v>1.0599999999999943E-2</v>
      </c>
      <c r="BF16" s="67">
        <f t="shared" si="0"/>
        <v>-3.9999999999995595E-4</v>
      </c>
      <c r="BG16" s="67">
        <f t="shared" si="0"/>
        <v>-3.9999999999995595E-4</v>
      </c>
      <c r="BH16" s="67">
        <f t="shared" si="0"/>
        <v>-3.9999999999995595E-4</v>
      </c>
      <c r="BI16" s="67">
        <f t="shared" si="0"/>
        <v>-3.9999999999995595E-4</v>
      </c>
      <c r="BJ16" s="67">
        <f t="shared" si="0"/>
        <v>-3.9999999999995595E-4</v>
      </c>
      <c r="BK16" s="67">
        <f t="shared" si="0"/>
        <v>-3.9999999999995595E-4</v>
      </c>
      <c r="BL16" s="67">
        <f t="shared" si="0"/>
        <v>-3.9999999999995595E-4</v>
      </c>
      <c r="BM16" s="67">
        <f t="shared" si="0"/>
        <v>-3.9999999999995595E-4</v>
      </c>
      <c r="BN16" s="67">
        <f t="shared" si="0"/>
        <v>-3.9999999999995595E-4</v>
      </c>
      <c r="BO16" s="67">
        <f t="shared" si="1"/>
        <v>5.9999999999993392E-4</v>
      </c>
      <c r="BP16" s="67">
        <f t="shared" si="1"/>
        <v>-3.9999999999995595E-4</v>
      </c>
      <c r="BQ16" s="67">
        <f t="shared" si="1"/>
        <v>-3.9999999999995595E-4</v>
      </c>
      <c r="BR16" s="67">
        <f t="shared" si="1"/>
        <v>-3.9999999999995595E-4</v>
      </c>
      <c r="BS16" s="67">
        <f t="shared" si="1"/>
        <v>-3.9999999999995595E-4</v>
      </c>
      <c r="BT16" s="67">
        <f t="shared" si="1"/>
        <v>-3.9999999999995595E-4</v>
      </c>
      <c r="BU16" s="67">
        <f t="shared" si="1"/>
        <v>-3.9999999999995595E-4</v>
      </c>
      <c r="BV16" s="67">
        <f t="shared" si="1"/>
        <v>-3.9999999999995595E-4</v>
      </c>
      <c r="BW16" s="67">
        <f t="shared" si="1"/>
        <v>-3.9999999999995595E-4</v>
      </c>
      <c r="BX16" s="67">
        <f t="shared" si="1"/>
        <v>-3.9999999999995595E-4</v>
      </c>
      <c r="BY16" s="67">
        <f t="shared" si="1"/>
        <v>-3.9999999999995595E-4</v>
      </c>
      <c r="BZ16" s="67">
        <f t="shared" si="1"/>
        <v>-3.9999999999995595E-4</v>
      </c>
      <c r="CA16" s="67">
        <f t="shared" si="1"/>
        <v>-3.9999999999995595E-4</v>
      </c>
    </row>
    <row r="17" spans="2:79" x14ac:dyDescent="0.25">
      <c r="C17" s="39">
        <v>1</v>
      </c>
      <c r="D17" s="36">
        <v>-1</v>
      </c>
      <c r="E17" s="36">
        <v>-1</v>
      </c>
      <c r="F17" s="36">
        <v>1</v>
      </c>
      <c r="G17" s="36">
        <v>-1</v>
      </c>
      <c r="H17" s="8">
        <f t="shared" si="2"/>
        <v>1</v>
      </c>
      <c r="I17" s="8">
        <f t="shared" si="3"/>
        <v>-1</v>
      </c>
      <c r="J17" s="8">
        <f t="shared" si="4"/>
        <v>1</v>
      </c>
      <c r="K17" s="8">
        <f t="shared" si="5"/>
        <v>-1</v>
      </c>
      <c r="L17" s="8">
        <f t="shared" si="6"/>
        <v>1</v>
      </c>
      <c r="M17" s="8">
        <f t="shared" si="7"/>
        <v>-1</v>
      </c>
      <c r="N17" s="8">
        <f t="shared" si="8"/>
        <v>1</v>
      </c>
      <c r="O17" s="8">
        <f t="shared" si="9"/>
        <v>-1</v>
      </c>
      <c r="P17" s="8">
        <f t="shared" si="10"/>
        <v>1</v>
      </c>
      <c r="Q17" s="8">
        <f t="shared" si="11"/>
        <v>1</v>
      </c>
      <c r="R17" s="8">
        <f t="shared" si="12"/>
        <v>-1</v>
      </c>
      <c r="S17" s="73">
        <v>1.081</v>
      </c>
      <c r="T17" s="73">
        <v>1.119</v>
      </c>
      <c r="U17" s="73">
        <v>1.1100000000000001</v>
      </c>
      <c r="V17" s="73">
        <v>1.107</v>
      </c>
      <c r="W17" s="73">
        <v>1.0960000000000001</v>
      </c>
      <c r="X17" s="73">
        <v>1.141</v>
      </c>
      <c r="Y17" s="73">
        <v>1.113</v>
      </c>
      <c r="Z17" s="73">
        <v>1.1339999999999999</v>
      </c>
      <c r="AA17" s="73">
        <v>1.085</v>
      </c>
      <c r="AB17" s="73">
        <v>1.1279999999999999</v>
      </c>
      <c r="AC17" s="73">
        <v>1.1120000000000001</v>
      </c>
      <c r="AD17" s="73">
        <v>1.1080000000000001</v>
      </c>
      <c r="AE17" s="73">
        <v>1.1519999999999999</v>
      </c>
      <c r="AF17" s="73">
        <v>1.1180000000000001</v>
      </c>
      <c r="AG17" s="73">
        <v>1.117</v>
      </c>
      <c r="AH17" s="73">
        <v>1.097</v>
      </c>
      <c r="AI17" s="73">
        <v>1.127</v>
      </c>
      <c r="AJ17" s="73">
        <v>1.103</v>
      </c>
      <c r="AK17" s="73">
        <v>1.145</v>
      </c>
      <c r="AL17" s="73">
        <v>1.1200000000000001</v>
      </c>
      <c r="AM17" s="73">
        <v>1.125</v>
      </c>
      <c r="AN17" s="73">
        <v>1.083</v>
      </c>
      <c r="AO17" s="73">
        <v>1.1140000000000001</v>
      </c>
      <c r="AP17" s="73">
        <v>1.131</v>
      </c>
      <c r="AQ17" s="73">
        <v>1.1599999999999999</v>
      </c>
      <c r="AR17" s="73">
        <v>1.1930000000000001</v>
      </c>
      <c r="AS17" s="73">
        <v>1.109</v>
      </c>
      <c r="AT17" s="73">
        <v>1.1479999999999999</v>
      </c>
      <c r="AU17" s="73">
        <v>1.103</v>
      </c>
      <c r="AV17" s="73">
        <v>1.137</v>
      </c>
      <c r="AW17" s="72">
        <f t="shared" si="14"/>
        <v>1.1205333333333334</v>
      </c>
      <c r="AX17" s="67">
        <f t="shared" si="13"/>
        <v>-3.953333333333342E-2</v>
      </c>
      <c r="AY17" s="67">
        <f t="shared" si="0"/>
        <v>-1.5333333333333865E-3</v>
      </c>
      <c r="AZ17" s="67">
        <f t="shared" si="0"/>
        <v>-1.0533333333333283E-2</v>
      </c>
      <c r="BA17" s="67">
        <f t="shared" si="0"/>
        <v>-1.3533333333333397E-2</v>
      </c>
      <c r="BB17" s="67">
        <f t="shared" si="0"/>
        <v>-2.4533333333333296E-2</v>
      </c>
      <c r="BC17" s="67">
        <f t="shared" si="0"/>
        <v>2.0466666666666633E-2</v>
      </c>
      <c r="BD17" s="67">
        <f t="shared" si="0"/>
        <v>-7.5333333333333918E-3</v>
      </c>
      <c r="BE17" s="67">
        <f t="shared" si="0"/>
        <v>1.3466666666666516E-2</v>
      </c>
      <c r="BF17" s="67">
        <f t="shared" si="0"/>
        <v>-3.5533333333333417E-2</v>
      </c>
      <c r="BG17" s="67">
        <f t="shared" si="0"/>
        <v>7.4666666666665105E-3</v>
      </c>
      <c r="BH17" s="67">
        <f t="shared" si="0"/>
        <v>-8.5333333333332817E-3</v>
      </c>
      <c r="BI17" s="67">
        <f t="shared" si="0"/>
        <v>-1.2533333333333285E-2</v>
      </c>
      <c r="BJ17" s="67">
        <f t="shared" si="0"/>
        <v>3.1466666666666532E-2</v>
      </c>
      <c r="BK17" s="67">
        <f t="shared" si="0"/>
        <v>-2.5333333333332764E-3</v>
      </c>
      <c r="BL17" s="67">
        <f t="shared" si="0"/>
        <v>-3.5333333333333883E-3</v>
      </c>
      <c r="BM17" s="67">
        <f t="shared" si="0"/>
        <v>-2.3533333333333406E-2</v>
      </c>
      <c r="BN17" s="67">
        <f t="shared" si="0"/>
        <v>6.4666666666666206E-3</v>
      </c>
      <c r="BO17" s="67">
        <f t="shared" si="1"/>
        <v>-1.7533333333333401E-2</v>
      </c>
      <c r="BP17" s="67">
        <f t="shared" si="1"/>
        <v>2.4466666666666637E-2</v>
      </c>
      <c r="BQ17" s="67">
        <f t="shared" si="1"/>
        <v>-5.333333333332746E-4</v>
      </c>
      <c r="BR17" s="67">
        <f t="shared" si="1"/>
        <v>4.4666666666666188E-3</v>
      </c>
      <c r="BS17" s="67">
        <f t="shared" si="1"/>
        <v>-3.7533333333333418E-2</v>
      </c>
      <c r="BT17" s="67">
        <f t="shared" si="1"/>
        <v>-6.5333333333332799E-3</v>
      </c>
      <c r="BU17" s="67">
        <f t="shared" si="1"/>
        <v>1.0466666666666624E-2</v>
      </c>
      <c r="BV17" s="67">
        <f t="shared" si="1"/>
        <v>3.9466666666666539E-2</v>
      </c>
      <c r="BW17" s="67">
        <f t="shared" si="1"/>
        <v>7.2466666666666679E-2</v>
      </c>
      <c r="BX17" s="67">
        <f t="shared" si="1"/>
        <v>-1.1533333333333395E-2</v>
      </c>
      <c r="BY17" s="67">
        <f t="shared" si="1"/>
        <v>2.7466666666666528E-2</v>
      </c>
      <c r="BZ17" s="67">
        <f t="shared" si="1"/>
        <v>-1.7533333333333401E-2</v>
      </c>
      <c r="CA17" s="67">
        <f t="shared" si="1"/>
        <v>1.6466666666666629E-2</v>
      </c>
    </row>
    <row r="18" spans="2:79" x14ac:dyDescent="0.25">
      <c r="C18" s="39">
        <v>1</v>
      </c>
      <c r="D18" s="36">
        <v>1</v>
      </c>
      <c r="E18" s="36">
        <v>-1</v>
      </c>
      <c r="F18" s="36">
        <v>1</v>
      </c>
      <c r="G18" s="36">
        <v>-1</v>
      </c>
      <c r="H18" s="8">
        <f t="shared" si="2"/>
        <v>-1</v>
      </c>
      <c r="I18" s="8">
        <f t="shared" si="3"/>
        <v>1</v>
      </c>
      <c r="J18" s="8">
        <f t="shared" si="4"/>
        <v>-1</v>
      </c>
      <c r="K18" s="8">
        <f t="shared" si="5"/>
        <v>-1</v>
      </c>
      <c r="L18" s="8">
        <f t="shared" si="6"/>
        <v>1</v>
      </c>
      <c r="M18" s="8">
        <f t="shared" si="7"/>
        <v>-1</v>
      </c>
      <c r="N18" s="8">
        <f t="shared" si="8"/>
        <v>-1</v>
      </c>
      <c r="O18" s="8">
        <f t="shared" si="9"/>
        <v>1</v>
      </c>
      <c r="P18" s="8">
        <f t="shared" si="10"/>
        <v>-1</v>
      </c>
      <c r="Q18" s="8">
        <f t="shared" si="11"/>
        <v>1</v>
      </c>
      <c r="R18" s="8">
        <f t="shared" si="12"/>
        <v>1</v>
      </c>
      <c r="S18" s="73">
        <v>0</v>
      </c>
      <c r="T18" s="73">
        <v>0</v>
      </c>
      <c r="U18" s="73">
        <v>0</v>
      </c>
      <c r="V18" s="73">
        <v>0</v>
      </c>
      <c r="W18" s="73">
        <v>0</v>
      </c>
      <c r="X18" s="73">
        <v>1</v>
      </c>
      <c r="Y18" s="73">
        <v>0</v>
      </c>
      <c r="Z18" s="73">
        <v>0</v>
      </c>
      <c r="AA18" s="73">
        <v>0</v>
      </c>
      <c r="AB18" s="73">
        <v>0</v>
      </c>
      <c r="AC18" s="73">
        <v>1</v>
      </c>
      <c r="AD18" s="73">
        <v>0</v>
      </c>
      <c r="AE18" s="73">
        <v>0</v>
      </c>
      <c r="AF18" s="73">
        <v>0</v>
      </c>
      <c r="AG18" s="73">
        <v>0</v>
      </c>
      <c r="AH18" s="73">
        <v>0</v>
      </c>
      <c r="AI18" s="73">
        <v>0</v>
      </c>
      <c r="AJ18" s="73">
        <v>0</v>
      </c>
      <c r="AK18" s="73">
        <v>0</v>
      </c>
      <c r="AL18" s="73">
        <v>0</v>
      </c>
      <c r="AM18" s="73">
        <v>0</v>
      </c>
      <c r="AN18" s="73">
        <v>0</v>
      </c>
      <c r="AO18" s="73">
        <v>0</v>
      </c>
      <c r="AP18" s="73">
        <v>0</v>
      </c>
      <c r="AQ18" s="73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2">
        <f t="shared" si="14"/>
        <v>6.6666666666666666E-2</v>
      </c>
      <c r="AX18" s="67">
        <f t="shared" si="13"/>
        <v>-6.6666666666666666E-2</v>
      </c>
      <c r="AY18" s="67">
        <f t="shared" si="0"/>
        <v>-6.6666666666666666E-2</v>
      </c>
      <c r="AZ18" s="67">
        <f t="shared" si="0"/>
        <v>-6.6666666666666666E-2</v>
      </c>
      <c r="BA18" s="67">
        <f t="shared" si="0"/>
        <v>-6.6666666666666666E-2</v>
      </c>
      <c r="BB18" s="67">
        <f t="shared" si="0"/>
        <v>-6.6666666666666666E-2</v>
      </c>
      <c r="BC18" s="67">
        <f t="shared" si="0"/>
        <v>0.93333333333333335</v>
      </c>
      <c r="BD18" s="67">
        <f t="shared" si="0"/>
        <v>-6.6666666666666666E-2</v>
      </c>
      <c r="BE18" s="67">
        <f t="shared" si="0"/>
        <v>-6.6666666666666666E-2</v>
      </c>
      <c r="BF18" s="67">
        <f t="shared" si="0"/>
        <v>-6.6666666666666666E-2</v>
      </c>
      <c r="BG18" s="67">
        <f t="shared" si="0"/>
        <v>-6.6666666666666666E-2</v>
      </c>
      <c r="BH18" s="67">
        <f t="shared" si="0"/>
        <v>0.93333333333333335</v>
      </c>
      <c r="BI18" s="67">
        <f t="shared" si="0"/>
        <v>-6.6666666666666666E-2</v>
      </c>
      <c r="BJ18" s="67">
        <f t="shared" si="0"/>
        <v>-6.6666666666666666E-2</v>
      </c>
      <c r="BK18" s="67">
        <f t="shared" si="0"/>
        <v>-6.6666666666666666E-2</v>
      </c>
      <c r="BL18" s="67">
        <f t="shared" si="0"/>
        <v>-6.6666666666666666E-2</v>
      </c>
      <c r="BM18" s="67">
        <f t="shared" si="0"/>
        <v>-6.6666666666666666E-2</v>
      </c>
      <c r="BN18" s="67">
        <f t="shared" si="0"/>
        <v>-6.6666666666666666E-2</v>
      </c>
      <c r="BO18" s="67">
        <f t="shared" si="1"/>
        <v>-6.6666666666666666E-2</v>
      </c>
      <c r="BP18" s="67">
        <f t="shared" si="1"/>
        <v>-6.6666666666666666E-2</v>
      </c>
      <c r="BQ18" s="67">
        <f t="shared" si="1"/>
        <v>-6.6666666666666666E-2</v>
      </c>
      <c r="BR18" s="67">
        <f t="shared" si="1"/>
        <v>-6.6666666666666666E-2</v>
      </c>
      <c r="BS18" s="67">
        <f t="shared" si="1"/>
        <v>-6.6666666666666666E-2</v>
      </c>
      <c r="BT18" s="67">
        <f t="shared" si="1"/>
        <v>-6.6666666666666666E-2</v>
      </c>
      <c r="BU18" s="67">
        <f t="shared" si="1"/>
        <v>-6.6666666666666666E-2</v>
      </c>
      <c r="BV18" s="67">
        <f t="shared" si="1"/>
        <v>-6.6666666666666666E-2</v>
      </c>
      <c r="BW18" s="67">
        <f t="shared" si="1"/>
        <v>-6.6666666666666666E-2</v>
      </c>
      <c r="BX18" s="67">
        <f t="shared" si="1"/>
        <v>-6.6666666666666666E-2</v>
      </c>
      <c r="BY18" s="67">
        <f t="shared" si="1"/>
        <v>-6.6666666666666666E-2</v>
      </c>
      <c r="BZ18" s="67">
        <f t="shared" si="1"/>
        <v>-6.6666666666666666E-2</v>
      </c>
      <c r="CA18" s="67">
        <f t="shared" si="1"/>
        <v>-6.6666666666666666E-2</v>
      </c>
    </row>
    <row r="19" spans="2:79" x14ac:dyDescent="0.25">
      <c r="C19" s="39">
        <v>1</v>
      </c>
      <c r="D19" s="36">
        <v>-1</v>
      </c>
      <c r="E19" s="36">
        <v>1</v>
      </c>
      <c r="F19" s="36">
        <v>1</v>
      </c>
      <c r="G19" s="36">
        <v>-1</v>
      </c>
      <c r="H19" s="8">
        <f t="shared" si="2"/>
        <v>-1</v>
      </c>
      <c r="I19" s="8">
        <f t="shared" si="3"/>
        <v>-1</v>
      </c>
      <c r="J19" s="8">
        <f t="shared" si="4"/>
        <v>1</v>
      </c>
      <c r="K19" s="8">
        <f t="shared" si="5"/>
        <v>1</v>
      </c>
      <c r="L19" s="8">
        <f t="shared" si="6"/>
        <v>-1</v>
      </c>
      <c r="M19" s="8">
        <f t="shared" si="7"/>
        <v>-1</v>
      </c>
      <c r="N19" s="8">
        <f t="shared" si="8"/>
        <v>-1</v>
      </c>
      <c r="O19" s="8">
        <f t="shared" si="9"/>
        <v>1</v>
      </c>
      <c r="P19" s="8">
        <f t="shared" si="10"/>
        <v>1</v>
      </c>
      <c r="Q19" s="8">
        <f t="shared" si="11"/>
        <v>-1</v>
      </c>
      <c r="R19" s="8">
        <f t="shared" si="12"/>
        <v>1</v>
      </c>
      <c r="S19" s="73">
        <v>13.56</v>
      </c>
      <c r="T19" s="73">
        <v>13.51</v>
      </c>
      <c r="U19" s="73">
        <v>13.68</v>
      </c>
      <c r="V19" s="73">
        <v>13.58</v>
      </c>
      <c r="W19" s="73">
        <v>13.86</v>
      </c>
      <c r="X19" s="73">
        <v>13.97</v>
      </c>
      <c r="Y19" s="73">
        <v>13.87</v>
      </c>
      <c r="Z19" s="73">
        <v>13.86</v>
      </c>
      <c r="AA19" s="73">
        <v>13.84</v>
      </c>
      <c r="AB19" s="73">
        <v>13.82</v>
      </c>
      <c r="AC19" s="73">
        <v>13.81</v>
      </c>
      <c r="AD19" s="73">
        <v>13.94</v>
      </c>
      <c r="AE19" s="73">
        <v>13.89</v>
      </c>
      <c r="AF19" s="73">
        <v>13.87</v>
      </c>
      <c r="AG19" s="73">
        <v>13.85</v>
      </c>
      <c r="AH19" s="73">
        <v>13.78</v>
      </c>
      <c r="AI19" s="73">
        <v>13.62</v>
      </c>
      <c r="AJ19" s="73">
        <v>13.78</v>
      </c>
      <c r="AK19" s="73">
        <v>13.66</v>
      </c>
      <c r="AL19" s="73">
        <v>13.66</v>
      </c>
      <c r="AM19" s="73">
        <v>13.83</v>
      </c>
      <c r="AN19" s="73">
        <v>13.77</v>
      </c>
      <c r="AO19" s="73">
        <v>13.92</v>
      </c>
      <c r="AP19" s="73">
        <v>13.69</v>
      </c>
      <c r="AQ19" s="73">
        <v>13.82</v>
      </c>
      <c r="AR19" s="73">
        <v>13.77</v>
      </c>
      <c r="AS19" s="73">
        <v>13.87</v>
      </c>
      <c r="AT19" s="73">
        <v>13.87</v>
      </c>
      <c r="AU19" s="73">
        <v>13.84</v>
      </c>
      <c r="AV19" s="73">
        <v>13.67</v>
      </c>
      <c r="AW19" s="72">
        <f t="shared" si="14"/>
        <v>13.782</v>
      </c>
      <c r="AX19" s="67">
        <f t="shared" si="13"/>
        <v>-0.22199999999999953</v>
      </c>
      <c r="AY19" s="67">
        <f t="shared" si="0"/>
        <v>-0.27200000000000024</v>
      </c>
      <c r="AZ19" s="67">
        <f t="shared" si="0"/>
        <v>-0.10200000000000031</v>
      </c>
      <c r="BA19" s="67">
        <f t="shared" si="0"/>
        <v>-0.20199999999999996</v>
      </c>
      <c r="BB19" s="67">
        <f t="shared" si="0"/>
        <v>7.7999999999999403E-2</v>
      </c>
      <c r="BC19" s="67">
        <f t="shared" si="0"/>
        <v>0.18800000000000061</v>
      </c>
      <c r="BD19" s="67">
        <f t="shared" si="0"/>
        <v>8.799999999999919E-2</v>
      </c>
      <c r="BE19" s="67">
        <f t="shared" si="0"/>
        <v>7.7999999999999403E-2</v>
      </c>
      <c r="BF19" s="67">
        <f t="shared" si="0"/>
        <v>5.7999999999999829E-2</v>
      </c>
      <c r="BG19" s="67">
        <f t="shared" si="0"/>
        <v>3.8000000000000256E-2</v>
      </c>
      <c r="BH19" s="67">
        <f t="shared" si="0"/>
        <v>2.8000000000000469E-2</v>
      </c>
      <c r="BI19" s="67">
        <f t="shared" si="0"/>
        <v>0.15799999999999947</v>
      </c>
      <c r="BJ19" s="67">
        <f t="shared" si="0"/>
        <v>0.10800000000000054</v>
      </c>
      <c r="BK19" s="67">
        <f t="shared" si="0"/>
        <v>8.799999999999919E-2</v>
      </c>
      <c r="BL19" s="67">
        <f t="shared" si="0"/>
        <v>6.7999999999999616E-2</v>
      </c>
      <c r="BM19" s="67">
        <f t="shared" si="0"/>
        <v>-2.0000000000006679E-3</v>
      </c>
      <c r="BN19" s="67">
        <f t="shared" si="0"/>
        <v>-0.16200000000000081</v>
      </c>
      <c r="BO19" s="67">
        <f t="shared" si="1"/>
        <v>-2.0000000000006679E-3</v>
      </c>
      <c r="BP19" s="67">
        <f t="shared" si="1"/>
        <v>-0.12199999999999989</v>
      </c>
      <c r="BQ19" s="67">
        <f t="shared" si="1"/>
        <v>-0.12199999999999989</v>
      </c>
      <c r="BR19" s="67">
        <f t="shared" si="1"/>
        <v>4.8000000000000043E-2</v>
      </c>
      <c r="BS19" s="67">
        <f t="shared" si="1"/>
        <v>-1.2000000000000455E-2</v>
      </c>
      <c r="BT19" s="67">
        <f t="shared" si="1"/>
        <v>0.1379999999999999</v>
      </c>
      <c r="BU19" s="67">
        <f t="shared" si="1"/>
        <v>-9.2000000000000526E-2</v>
      </c>
      <c r="BV19" s="67">
        <f t="shared" si="1"/>
        <v>3.8000000000000256E-2</v>
      </c>
      <c r="BW19" s="67">
        <f t="shared" si="1"/>
        <v>-1.2000000000000455E-2</v>
      </c>
      <c r="BX19" s="67">
        <f t="shared" si="1"/>
        <v>8.799999999999919E-2</v>
      </c>
      <c r="BY19" s="67">
        <f t="shared" si="1"/>
        <v>8.799999999999919E-2</v>
      </c>
      <c r="BZ19" s="67">
        <f t="shared" si="1"/>
        <v>5.7999999999999829E-2</v>
      </c>
      <c r="CA19" s="67">
        <f t="shared" si="1"/>
        <v>-0.1120000000000001</v>
      </c>
    </row>
    <row r="20" spans="2:79" x14ac:dyDescent="0.25">
      <c r="C20" s="39">
        <v>1</v>
      </c>
      <c r="D20" s="36">
        <v>1</v>
      </c>
      <c r="E20" s="36">
        <v>1</v>
      </c>
      <c r="F20" s="36">
        <v>1</v>
      </c>
      <c r="G20" s="36">
        <v>-1</v>
      </c>
      <c r="H20" s="8">
        <f t="shared" si="2"/>
        <v>1</v>
      </c>
      <c r="I20" s="8">
        <f t="shared" si="3"/>
        <v>1</v>
      </c>
      <c r="J20" s="8">
        <f t="shared" si="4"/>
        <v>-1</v>
      </c>
      <c r="K20" s="8">
        <f t="shared" si="5"/>
        <v>1</v>
      </c>
      <c r="L20" s="8">
        <f t="shared" si="6"/>
        <v>-1</v>
      </c>
      <c r="M20" s="8">
        <f t="shared" si="7"/>
        <v>-1</v>
      </c>
      <c r="N20" s="8">
        <f t="shared" si="8"/>
        <v>1</v>
      </c>
      <c r="O20" s="8">
        <f t="shared" si="9"/>
        <v>-1</v>
      </c>
      <c r="P20" s="8">
        <f t="shared" si="10"/>
        <v>-1</v>
      </c>
      <c r="Q20" s="8">
        <f t="shared" si="11"/>
        <v>-1</v>
      </c>
      <c r="R20" s="8">
        <f t="shared" si="12"/>
        <v>-1</v>
      </c>
      <c r="S20" s="73">
        <v>1</v>
      </c>
      <c r="T20" s="73">
        <v>1</v>
      </c>
      <c r="U20" s="73">
        <v>1</v>
      </c>
      <c r="V20" s="73">
        <v>1</v>
      </c>
      <c r="W20" s="73">
        <v>1</v>
      </c>
      <c r="X20" s="73">
        <v>1</v>
      </c>
      <c r="Y20" s="73">
        <v>1</v>
      </c>
      <c r="Z20" s="73">
        <v>1.0109999999999999</v>
      </c>
      <c r="AA20" s="73">
        <v>1</v>
      </c>
      <c r="AB20" s="73">
        <v>1</v>
      </c>
      <c r="AC20" s="73">
        <v>1</v>
      </c>
      <c r="AD20" s="73">
        <v>1</v>
      </c>
      <c r="AE20" s="73">
        <v>1</v>
      </c>
      <c r="AF20" s="73">
        <v>1</v>
      </c>
      <c r="AG20" s="73">
        <v>1</v>
      </c>
      <c r="AH20" s="73">
        <v>1</v>
      </c>
      <c r="AI20" s="73">
        <v>1</v>
      </c>
      <c r="AJ20" s="73">
        <v>1.0009999999999999</v>
      </c>
      <c r="AK20" s="73">
        <v>1</v>
      </c>
      <c r="AL20" s="73">
        <v>1</v>
      </c>
      <c r="AM20" s="73">
        <v>1</v>
      </c>
      <c r="AN20" s="73">
        <v>1</v>
      </c>
      <c r="AO20" s="73">
        <v>1</v>
      </c>
      <c r="AP20" s="73">
        <v>1</v>
      </c>
      <c r="AQ20" s="73">
        <v>1</v>
      </c>
      <c r="AR20" s="73">
        <v>1</v>
      </c>
      <c r="AS20" s="73">
        <v>1</v>
      </c>
      <c r="AT20" s="73">
        <v>1</v>
      </c>
      <c r="AU20" s="73">
        <v>1</v>
      </c>
      <c r="AV20" s="73">
        <v>1</v>
      </c>
      <c r="AW20" s="72">
        <f t="shared" si="14"/>
        <v>1.0004</v>
      </c>
      <c r="AX20" s="67">
        <f t="shared" si="13"/>
        <v>-3.9999999999995595E-4</v>
      </c>
      <c r="AY20" s="67">
        <f t="shared" si="0"/>
        <v>-3.9999999999995595E-4</v>
      </c>
      <c r="AZ20" s="67">
        <f t="shared" si="0"/>
        <v>-3.9999999999995595E-4</v>
      </c>
      <c r="BA20" s="67">
        <f t="shared" si="0"/>
        <v>-3.9999999999995595E-4</v>
      </c>
      <c r="BB20" s="67">
        <f t="shared" si="0"/>
        <v>-3.9999999999995595E-4</v>
      </c>
      <c r="BC20" s="67">
        <f t="shared" si="0"/>
        <v>-3.9999999999995595E-4</v>
      </c>
      <c r="BD20" s="67">
        <f t="shared" si="0"/>
        <v>-3.9999999999995595E-4</v>
      </c>
      <c r="BE20" s="67">
        <f t="shared" si="0"/>
        <v>1.0599999999999943E-2</v>
      </c>
      <c r="BF20" s="67">
        <f t="shared" si="0"/>
        <v>-3.9999999999995595E-4</v>
      </c>
      <c r="BG20" s="67">
        <f t="shared" si="0"/>
        <v>-3.9999999999995595E-4</v>
      </c>
      <c r="BH20" s="67">
        <f t="shared" si="0"/>
        <v>-3.9999999999995595E-4</v>
      </c>
      <c r="BI20" s="67">
        <f t="shared" si="0"/>
        <v>-3.9999999999995595E-4</v>
      </c>
      <c r="BJ20" s="67">
        <f t="shared" si="0"/>
        <v>-3.9999999999995595E-4</v>
      </c>
      <c r="BK20" s="67">
        <f t="shared" si="0"/>
        <v>-3.9999999999995595E-4</v>
      </c>
      <c r="BL20" s="67">
        <f t="shared" si="0"/>
        <v>-3.9999999999995595E-4</v>
      </c>
      <c r="BM20" s="67">
        <f t="shared" si="0"/>
        <v>-3.9999999999995595E-4</v>
      </c>
      <c r="BN20" s="67">
        <f t="shared" si="0"/>
        <v>-3.9999999999995595E-4</v>
      </c>
      <c r="BO20" s="67">
        <f t="shared" si="1"/>
        <v>5.9999999999993392E-4</v>
      </c>
      <c r="BP20" s="67">
        <f t="shared" si="1"/>
        <v>-3.9999999999995595E-4</v>
      </c>
      <c r="BQ20" s="67">
        <f t="shared" si="1"/>
        <v>-3.9999999999995595E-4</v>
      </c>
      <c r="BR20" s="67">
        <f t="shared" si="1"/>
        <v>-3.9999999999995595E-4</v>
      </c>
      <c r="BS20" s="67">
        <f t="shared" si="1"/>
        <v>-3.9999999999995595E-4</v>
      </c>
      <c r="BT20" s="67">
        <f t="shared" si="1"/>
        <v>-3.9999999999995595E-4</v>
      </c>
      <c r="BU20" s="67">
        <f t="shared" si="1"/>
        <v>-3.9999999999995595E-4</v>
      </c>
      <c r="BV20" s="67">
        <f t="shared" si="1"/>
        <v>-3.9999999999995595E-4</v>
      </c>
      <c r="BW20" s="67">
        <f t="shared" si="1"/>
        <v>-3.9999999999995595E-4</v>
      </c>
      <c r="BX20" s="67">
        <f t="shared" si="1"/>
        <v>-3.9999999999995595E-4</v>
      </c>
      <c r="BY20" s="67">
        <f t="shared" si="1"/>
        <v>-3.9999999999995595E-4</v>
      </c>
      <c r="BZ20" s="67">
        <f t="shared" si="1"/>
        <v>-3.9999999999995595E-4</v>
      </c>
      <c r="CA20" s="67">
        <f t="shared" si="1"/>
        <v>-3.9999999999995595E-4</v>
      </c>
    </row>
    <row r="21" spans="2:79" x14ac:dyDescent="0.25">
      <c r="C21" s="39">
        <v>1</v>
      </c>
      <c r="D21" s="36">
        <v>-1</v>
      </c>
      <c r="E21" s="36">
        <v>-1</v>
      </c>
      <c r="F21" s="36">
        <v>-1</v>
      </c>
      <c r="G21" s="36">
        <v>1</v>
      </c>
      <c r="H21" s="8">
        <f t="shared" si="2"/>
        <v>1</v>
      </c>
      <c r="I21" s="8">
        <f t="shared" si="3"/>
        <v>1</v>
      </c>
      <c r="J21" s="8">
        <f t="shared" si="4"/>
        <v>-1</v>
      </c>
      <c r="K21" s="8">
        <f t="shared" si="5"/>
        <v>1</v>
      </c>
      <c r="L21" s="8">
        <f t="shared" si="6"/>
        <v>-1</v>
      </c>
      <c r="M21" s="8">
        <f t="shared" si="7"/>
        <v>-1</v>
      </c>
      <c r="N21" s="8">
        <f t="shared" si="8"/>
        <v>-1</v>
      </c>
      <c r="O21" s="8">
        <f t="shared" si="9"/>
        <v>1</v>
      </c>
      <c r="P21" s="8">
        <f t="shared" si="10"/>
        <v>1</v>
      </c>
      <c r="Q21" s="8">
        <f t="shared" si="11"/>
        <v>1</v>
      </c>
      <c r="R21" s="8">
        <f t="shared" si="12"/>
        <v>-1</v>
      </c>
      <c r="S21" s="73">
        <v>1.534</v>
      </c>
      <c r="T21" s="73">
        <v>1.5309999999999999</v>
      </c>
      <c r="U21" s="73">
        <v>1.319</v>
      </c>
      <c r="V21" s="73">
        <v>1.409</v>
      </c>
      <c r="W21" s="73">
        <v>1.411</v>
      </c>
      <c r="X21" s="73">
        <v>1.4570000000000001</v>
      </c>
      <c r="Y21" s="73">
        <v>1.343</v>
      </c>
      <c r="Z21" s="73">
        <v>1.4950000000000001</v>
      </c>
      <c r="AA21" s="73">
        <v>1.4179999999999999</v>
      </c>
      <c r="AB21" s="73">
        <v>1.407</v>
      </c>
      <c r="AC21" s="73">
        <v>1.496</v>
      </c>
      <c r="AD21" s="73">
        <v>1.6419999999999999</v>
      </c>
      <c r="AE21" s="73">
        <v>1.377</v>
      </c>
      <c r="AF21" s="73">
        <v>1.4119999999999999</v>
      </c>
      <c r="AG21" s="73">
        <v>1.502</v>
      </c>
      <c r="AH21" s="73">
        <v>1.3939999999999999</v>
      </c>
      <c r="AI21" s="73">
        <v>1.3540000000000001</v>
      </c>
      <c r="AJ21" s="73">
        <v>1.5149999999999999</v>
      </c>
      <c r="AK21" s="73">
        <v>1.4670000000000001</v>
      </c>
      <c r="AL21" s="73">
        <v>1.351</v>
      </c>
      <c r="AM21" s="73">
        <v>1.4339999999999999</v>
      </c>
      <c r="AN21" s="73">
        <v>1.448</v>
      </c>
      <c r="AO21" s="73">
        <v>1.405</v>
      </c>
      <c r="AP21" s="73">
        <v>1.351</v>
      </c>
      <c r="AQ21" s="73">
        <v>1.524</v>
      </c>
      <c r="AR21" s="73">
        <v>1.4039999999999999</v>
      </c>
      <c r="AS21" s="73">
        <v>1.5309999999999999</v>
      </c>
      <c r="AT21" s="73">
        <v>1.399</v>
      </c>
      <c r="AU21" s="73">
        <v>1.3580000000000001</v>
      </c>
      <c r="AV21" s="73">
        <v>1.3919999999999999</v>
      </c>
      <c r="AW21" s="72">
        <f t="shared" si="14"/>
        <v>1.4359999999999997</v>
      </c>
      <c r="AX21" s="67">
        <f t="shared" si="13"/>
        <v>9.8000000000000309E-2</v>
      </c>
      <c r="AY21" s="67">
        <f t="shared" si="0"/>
        <v>9.5000000000000195E-2</v>
      </c>
      <c r="AZ21" s="67">
        <f t="shared" si="0"/>
        <v>-0.11699999999999977</v>
      </c>
      <c r="BA21" s="67">
        <f t="shared" si="0"/>
        <v>-2.6999999999999691E-2</v>
      </c>
      <c r="BB21" s="67">
        <f t="shared" si="0"/>
        <v>-2.4999999999999689E-2</v>
      </c>
      <c r="BC21" s="67">
        <f t="shared" si="0"/>
        <v>2.1000000000000352E-2</v>
      </c>
      <c r="BD21" s="67">
        <f t="shared" si="0"/>
        <v>-9.299999999999975E-2</v>
      </c>
      <c r="BE21" s="67">
        <f t="shared" si="0"/>
        <v>5.9000000000000385E-2</v>
      </c>
      <c r="BF21" s="67">
        <f t="shared" si="0"/>
        <v>-1.7999999999999794E-2</v>
      </c>
      <c r="BG21" s="67">
        <f t="shared" si="0"/>
        <v>-2.8999999999999693E-2</v>
      </c>
      <c r="BH21" s="67">
        <f t="shared" si="0"/>
        <v>6.0000000000000275E-2</v>
      </c>
      <c r="BI21" s="67">
        <f t="shared" si="0"/>
        <v>0.20600000000000018</v>
      </c>
      <c r="BJ21" s="67">
        <f t="shared" si="0"/>
        <v>-5.8999999999999719E-2</v>
      </c>
      <c r="BK21" s="67">
        <f t="shared" si="0"/>
        <v>-2.3999999999999799E-2</v>
      </c>
      <c r="BL21" s="67">
        <f t="shared" si="0"/>
        <v>6.6000000000000281E-2</v>
      </c>
      <c r="BM21" s="67">
        <f t="shared" si="0"/>
        <v>-4.1999999999999815E-2</v>
      </c>
      <c r="BN21" s="67">
        <f t="shared" si="0"/>
        <v>-8.1999999999999629E-2</v>
      </c>
      <c r="BO21" s="67">
        <f t="shared" si="1"/>
        <v>7.9000000000000181E-2</v>
      </c>
      <c r="BP21" s="67">
        <f t="shared" si="1"/>
        <v>3.1000000000000361E-2</v>
      </c>
      <c r="BQ21" s="67">
        <f t="shared" si="1"/>
        <v>-8.4999999999999742E-2</v>
      </c>
      <c r="BR21" s="67">
        <f t="shared" si="1"/>
        <v>-1.9999999999997797E-3</v>
      </c>
      <c r="BS21" s="67">
        <f t="shared" si="1"/>
        <v>1.2000000000000233E-2</v>
      </c>
      <c r="BT21" s="67">
        <f t="shared" si="1"/>
        <v>-3.0999999999999694E-2</v>
      </c>
      <c r="BU21" s="67">
        <f t="shared" si="1"/>
        <v>-8.4999999999999742E-2</v>
      </c>
      <c r="BV21" s="67">
        <f t="shared" si="1"/>
        <v>8.80000000000003E-2</v>
      </c>
      <c r="BW21" s="67">
        <f t="shared" si="1"/>
        <v>-3.1999999999999806E-2</v>
      </c>
      <c r="BX21" s="67">
        <f t="shared" si="1"/>
        <v>9.5000000000000195E-2</v>
      </c>
      <c r="BY21" s="67">
        <f t="shared" si="1"/>
        <v>-3.69999999999997E-2</v>
      </c>
      <c r="BZ21" s="67">
        <f t="shared" si="1"/>
        <v>-7.7999999999999625E-2</v>
      </c>
      <c r="CA21" s="67">
        <f t="shared" si="1"/>
        <v>-4.3999999999999817E-2</v>
      </c>
    </row>
    <row r="22" spans="2:79" x14ac:dyDescent="0.25">
      <c r="C22" s="39">
        <v>1</v>
      </c>
      <c r="D22" s="36">
        <v>1</v>
      </c>
      <c r="E22" s="36">
        <v>-1</v>
      </c>
      <c r="F22" s="36">
        <v>-1</v>
      </c>
      <c r="G22" s="36">
        <v>1</v>
      </c>
      <c r="H22" s="8">
        <f t="shared" si="2"/>
        <v>-1</v>
      </c>
      <c r="I22" s="8">
        <f t="shared" si="3"/>
        <v>-1</v>
      </c>
      <c r="J22" s="8">
        <f t="shared" si="4"/>
        <v>1</v>
      </c>
      <c r="K22" s="8">
        <f t="shared" si="5"/>
        <v>1</v>
      </c>
      <c r="L22" s="8">
        <f t="shared" si="6"/>
        <v>-1</v>
      </c>
      <c r="M22" s="8">
        <f t="shared" si="7"/>
        <v>-1</v>
      </c>
      <c r="N22" s="8">
        <f t="shared" si="8"/>
        <v>1</v>
      </c>
      <c r="O22" s="8">
        <f t="shared" si="9"/>
        <v>-1</v>
      </c>
      <c r="P22" s="8">
        <f t="shared" si="10"/>
        <v>-1</v>
      </c>
      <c r="Q22" s="8">
        <f t="shared" si="11"/>
        <v>1</v>
      </c>
      <c r="R22" s="8">
        <f t="shared" si="12"/>
        <v>1</v>
      </c>
      <c r="S22" s="73">
        <v>1</v>
      </c>
      <c r="T22" s="73">
        <v>0</v>
      </c>
      <c r="U22" s="73">
        <v>0</v>
      </c>
      <c r="V22" s="73">
        <v>1</v>
      </c>
      <c r="W22" s="73">
        <v>1</v>
      </c>
      <c r="X22" s="73">
        <v>0</v>
      </c>
      <c r="Y22" s="73">
        <v>1</v>
      </c>
      <c r="Z22" s="73">
        <v>0</v>
      </c>
      <c r="AA22" s="73">
        <v>0</v>
      </c>
      <c r="AB22" s="73">
        <v>1</v>
      </c>
      <c r="AC22" s="73">
        <v>0</v>
      </c>
      <c r="AD22" s="73">
        <v>1</v>
      </c>
      <c r="AE22" s="73">
        <v>1</v>
      </c>
      <c r="AF22" s="73">
        <v>0</v>
      </c>
      <c r="AG22" s="73">
        <v>1</v>
      </c>
      <c r="AH22" s="73">
        <v>0</v>
      </c>
      <c r="AI22" s="73">
        <v>1</v>
      </c>
      <c r="AJ22" s="73">
        <v>1</v>
      </c>
      <c r="AK22" s="73">
        <v>1</v>
      </c>
      <c r="AL22" s="73">
        <v>1</v>
      </c>
      <c r="AM22" s="73">
        <v>1</v>
      </c>
      <c r="AN22" s="73">
        <v>0</v>
      </c>
      <c r="AO22" s="73">
        <v>0</v>
      </c>
      <c r="AP22" s="73">
        <v>1</v>
      </c>
      <c r="AQ22" s="73">
        <v>1</v>
      </c>
      <c r="AR22" s="73">
        <v>1</v>
      </c>
      <c r="AS22" s="73">
        <v>0</v>
      </c>
      <c r="AT22" s="73">
        <v>0</v>
      </c>
      <c r="AU22" s="73">
        <v>1</v>
      </c>
      <c r="AV22" s="73">
        <v>1</v>
      </c>
      <c r="AW22" s="72">
        <f t="shared" si="14"/>
        <v>0.6</v>
      </c>
      <c r="AX22" s="67">
        <f t="shared" si="13"/>
        <v>0.4</v>
      </c>
      <c r="AY22" s="67">
        <f t="shared" si="0"/>
        <v>-0.6</v>
      </c>
      <c r="AZ22" s="67">
        <f t="shared" si="0"/>
        <v>-0.6</v>
      </c>
      <c r="BA22" s="67">
        <f t="shared" si="0"/>
        <v>0.4</v>
      </c>
      <c r="BB22" s="67">
        <f t="shared" si="0"/>
        <v>0.4</v>
      </c>
      <c r="BC22" s="67">
        <f t="shared" si="0"/>
        <v>-0.6</v>
      </c>
      <c r="BD22" s="67">
        <f t="shared" si="0"/>
        <v>0.4</v>
      </c>
      <c r="BE22" s="67">
        <f t="shared" si="0"/>
        <v>-0.6</v>
      </c>
      <c r="BF22" s="67">
        <f t="shared" si="0"/>
        <v>-0.6</v>
      </c>
      <c r="BG22" s="67">
        <f t="shared" si="0"/>
        <v>0.4</v>
      </c>
      <c r="BH22" s="67">
        <f t="shared" si="0"/>
        <v>-0.6</v>
      </c>
      <c r="BI22" s="67">
        <f t="shared" si="0"/>
        <v>0.4</v>
      </c>
      <c r="BJ22" s="67">
        <f t="shared" si="0"/>
        <v>0.4</v>
      </c>
      <c r="BK22" s="67">
        <f t="shared" si="0"/>
        <v>-0.6</v>
      </c>
      <c r="BL22" s="67">
        <f t="shared" si="0"/>
        <v>0.4</v>
      </c>
      <c r="BM22" s="67">
        <f t="shared" si="0"/>
        <v>-0.6</v>
      </c>
      <c r="BN22" s="67">
        <f t="shared" si="0"/>
        <v>0.4</v>
      </c>
      <c r="BO22" s="67">
        <f t="shared" si="1"/>
        <v>0.4</v>
      </c>
      <c r="BP22" s="67">
        <f t="shared" si="1"/>
        <v>0.4</v>
      </c>
      <c r="BQ22" s="67">
        <f t="shared" si="1"/>
        <v>0.4</v>
      </c>
      <c r="BR22" s="67">
        <f t="shared" si="1"/>
        <v>0.4</v>
      </c>
      <c r="BS22" s="67">
        <f t="shared" si="1"/>
        <v>-0.6</v>
      </c>
      <c r="BT22" s="67">
        <f t="shared" si="1"/>
        <v>-0.6</v>
      </c>
      <c r="BU22" s="67">
        <f t="shared" si="1"/>
        <v>0.4</v>
      </c>
      <c r="BV22" s="67">
        <f t="shared" si="1"/>
        <v>0.4</v>
      </c>
      <c r="BW22" s="67">
        <f t="shared" si="1"/>
        <v>0.4</v>
      </c>
      <c r="BX22" s="67">
        <f t="shared" si="1"/>
        <v>-0.6</v>
      </c>
      <c r="BY22" s="67">
        <f t="shared" si="1"/>
        <v>-0.6</v>
      </c>
      <c r="BZ22" s="67">
        <f t="shared" si="1"/>
        <v>0.4</v>
      </c>
      <c r="CA22" s="67">
        <f t="shared" si="1"/>
        <v>0.4</v>
      </c>
    </row>
    <row r="23" spans="2:79" x14ac:dyDescent="0.25">
      <c r="C23" s="39">
        <v>1</v>
      </c>
      <c r="D23" s="36">
        <v>-1</v>
      </c>
      <c r="E23" s="36">
        <v>1</v>
      </c>
      <c r="F23" s="36">
        <v>-1</v>
      </c>
      <c r="G23" s="36">
        <v>1</v>
      </c>
      <c r="H23" s="8">
        <f t="shared" si="2"/>
        <v>-1</v>
      </c>
      <c r="I23" s="8">
        <f t="shared" si="3"/>
        <v>1</v>
      </c>
      <c r="J23" s="8">
        <f t="shared" si="4"/>
        <v>-1</v>
      </c>
      <c r="K23" s="8">
        <f t="shared" si="5"/>
        <v>-1</v>
      </c>
      <c r="L23" s="8">
        <f t="shared" si="6"/>
        <v>1</v>
      </c>
      <c r="M23" s="8">
        <f t="shared" si="7"/>
        <v>-1</v>
      </c>
      <c r="N23" s="8">
        <f t="shared" si="8"/>
        <v>1</v>
      </c>
      <c r="O23" s="8">
        <f t="shared" si="9"/>
        <v>-1</v>
      </c>
      <c r="P23" s="8">
        <f t="shared" si="10"/>
        <v>1</v>
      </c>
      <c r="Q23" s="8">
        <f t="shared" si="11"/>
        <v>-1</v>
      </c>
      <c r="R23" s="8">
        <f t="shared" si="12"/>
        <v>1</v>
      </c>
      <c r="S23" s="73">
        <v>13.73</v>
      </c>
      <c r="T23" s="73">
        <v>13.82</v>
      </c>
      <c r="U23" s="73">
        <v>13.86</v>
      </c>
      <c r="V23" s="73">
        <v>13.5</v>
      </c>
      <c r="W23" s="73">
        <v>13.34</v>
      </c>
      <c r="X23" s="73">
        <v>13.56</v>
      </c>
      <c r="Y23" s="73">
        <v>13.75</v>
      </c>
      <c r="Z23" s="73">
        <v>13.95</v>
      </c>
      <c r="AA23" s="73">
        <v>13.98</v>
      </c>
      <c r="AB23" s="73">
        <v>13.57</v>
      </c>
      <c r="AC23" s="73">
        <v>14.43</v>
      </c>
      <c r="AD23" s="73">
        <v>13.87</v>
      </c>
      <c r="AE23" s="73">
        <v>13.63</v>
      </c>
      <c r="AF23" s="73">
        <v>13.83</v>
      </c>
      <c r="AG23" s="73">
        <v>13.52</v>
      </c>
      <c r="AH23" s="73">
        <v>14.07</v>
      </c>
      <c r="AI23" s="73">
        <v>13.47</v>
      </c>
      <c r="AJ23" s="73">
        <v>13.56</v>
      </c>
      <c r="AK23" s="73">
        <v>13.58</v>
      </c>
      <c r="AL23" s="73">
        <v>13.38</v>
      </c>
      <c r="AM23" s="73">
        <v>14.09</v>
      </c>
      <c r="AN23" s="73">
        <v>13.56</v>
      </c>
      <c r="AO23" s="73">
        <v>13.8</v>
      </c>
      <c r="AP23" s="73">
        <v>13.64</v>
      </c>
      <c r="AQ23" s="73">
        <v>13.81</v>
      </c>
      <c r="AR23" s="73">
        <v>13.55</v>
      </c>
      <c r="AS23" s="73">
        <v>13.99</v>
      </c>
      <c r="AT23" s="73">
        <v>14.26</v>
      </c>
      <c r="AU23" s="73">
        <v>13.93</v>
      </c>
      <c r="AV23" s="73">
        <v>14.14</v>
      </c>
      <c r="AW23" s="72">
        <f t="shared" si="14"/>
        <v>13.772333333333334</v>
      </c>
      <c r="AX23" s="67">
        <f t="shared" si="13"/>
        <v>-4.2333333333333556E-2</v>
      </c>
      <c r="AY23" s="67">
        <f t="shared" si="0"/>
        <v>4.7666666666666302E-2</v>
      </c>
      <c r="AZ23" s="67">
        <f t="shared" si="0"/>
        <v>8.7666666666665449E-2</v>
      </c>
      <c r="BA23" s="67">
        <f t="shared" si="0"/>
        <v>-0.27233333333333398</v>
      </c>
      <c r="BB23" s="67">
        <f t="shared" si="0"/>
        <v>-0.43233333333333412</v>
      </c>
      <c r="BC23" s="67">
        <f t="shared" si="0"/>
        <v>-0.21233333333333348</v>
      </c>
      <c r="BD23" s="67">
        <f t="shared" si="0"/>
        <v>-2.2333333333333982E-2</v>
      </c>
      <c r="BE23" s="67">
        <f t="shared" si="0"/>
        <v>0.17766666666666531</v>
      </c>
      <c r="BF23" s="67">
        <f t="shared" si="0"/>
        <v>0.20766666666666644</v>
      </c>
      <c r="BG23" s="67">
        <f t="shared" si="0"/>
        <v>-0.2023333333333337</v>
      </c>
      <c r="BH23" s="67">
        <f t="shared" si="0"/>
        <v>0.65766666666666573</v>
      </c>
      <c r="BI23" s="67">
        <f t="shared" si="0"/>
        <v>9.7666666666665236E-2</v>
      </c>
      <c r="BJ23" s="67">
        <f t="shared" si="0"/>
        <v>-0.1423333333333332</v>
      </c>
      <c r="BK23" s="67">
        <f t="shared" si="0"/>
        <v>5.7666666666666089E-2</v>
      </c>
      <c r="BL23" s="67">
        <f t="shared" si="0"/>
        <v>-0.25233333333333441</v>
      </c>
      <c r="BM23" s="67">
        <f t="shared" si="0"/>
        <v>0.2976666666666663</v>
      </c>
      <c r="BN23" s="67">
        <f t="shared" si="0"/>
        <v>-0.30233333333333334</v>
      </c>
      <c r="BO23" s="67">
        <f t="shared" si="1"/>
        <v>-0.21233333333333348</v>
      </c>
      <c r="BP23" s="67">
        <f t="shared" si="1"/>
        <v>-0.19233333333333391</v>
      </c>
      <c r="BQ23" s="67">
        <f t="shared" si="1"/>
        <v>-0.3923333333333332</v>
      </c>
      <c r="BR23" s="67">
        <f t="shared" si="1"/>
        <v>0.31766666666666588</v>
      </c>
      <c r="BS23" s="67">
        <f t="shared" si="1"/>
        <v>-0.21233333333333348</v>
      </c>
      <c r="BT23" s="67">
        <f t="shared" si="1"/>
        <v>2.7666666666666728E-2</v>
      </c>
      <c r="BU23" s="67">
        <f t="shared" si="1"/>
        <v>-0.13233333333333341</v>
      </c>
      <c r="BV23" s="67">
        <f t="shared" si="1"/>
        <v>3.7666666666666515E-2</v>
      </c>
      <c r="BW23" s="67">
        <f t="shared" si="1"/>
        <v>-0.22233333333333327</v>
      </c>
      <c r="BX23" s="67">
        <f t="shared" si="1"/>
        <v>0.21766666666666623</v>
      </c>
      <c r="BY23" s="67">
        <f t="shared" si="1"/>
        <v>0.4876666666666658</v>
      </c>
      <c r="BZ23" s="67">
        <f t="shared" si="1"/>
        <v>0.15766666666666573</v>
      </c>
      <c r="CA23" s="67">
        <f t="shared" si="1"/>
        <v>0.36766666666666659</v>
      </c>
    </row>
    <row r="24" spans="2:79" x14ac:dyDescent="0.25">
      <c r="C24" s="39">
        <v>1</v>
      </c>
      <c r="D24" s="36">
        <v>1</v>
      </c>
      <c r="E24" s="36">
        <v>1</v>
      </c>
      <c r="F24" s="36">
        <v>-1</v>
      </c>
      <c r="G24" s="36">
        <v>1</v>
      </c>
      <c r="H24" s="8">
        <f t="shared" si="2"/>
        <v>1</v>
      </c>
      <c r="I24" s="8">
        <f t="shared" si="3"/>
        <v>-1</v>
      </c>
      <c r="J24" s="8">
        <f t="shared" si="4"/>
        <v>1</v>
      </c>
      <c r="K24" s="8">
        <f t="shared" si="5"/>
        <v>-1</v>
      </c>
      <c r="L24" s="8">
        <f t="shared" si="6"/>
        <v>1</v>
      </c>
      <c r="M24" s="8">
        <f t="shared" si="7"/>
        <v>-1</v>
      </c>
      <c r="N24" s="8">
        <f t="shared" si="8"/>
        <v>-1</v>
      </c>
      <c r="O24" s="8">
        <f t="shared" si="9"/>
        <v>1</v>
      </c>
      <c r="P24" s="8">
        <f t="shared" si="10"/>
        <v>-1</v>
      </c>
      <c r="Q24" s="8">
        <f t="shared" si="11"/>
        <v>-1</v>
      </c>
      <c r="R24" s="8">
        <f t="shared" si="12"/>
        <v>-1</v>
      </c>
      <c r="S24" s="73">
        <v>1.1160000000000001</v>
      </c>
      <c r="T24" s="73">
        <v>1.0089999999999999</v>
      </c>
      <c r="U24" s="73">
        <v>1</v>
      </c>
      <c r="V24" s="73">
        <v>1.0900000000000001</v>
      </c>
      <c r="W24" s="73">
        <v>1.0369999999999999</v>
      </c>
      <c r="X24" s="73">
        <v>1.0009999999999999</v>
      </c>
      <c r="Y24" s="73">
        <v>1.018</v>
      </c>
      <c r="Z24" s="73">
        <v>1.1359999999999999</v>
      </c>
      <c r="AA24" s="73">
        <v>1.0249999999999999</v>
      </c>
      <c r="AB24" s="73">
        <v>1.159</v>
      </c>
      <c r="AC24" s="73">
        <v>1.006</v>
      </c>
      <c r="AD24" s="73">
        <v>1.1240000000000001</v>
      </c>
      <c r="AE24" s="73">
        <v>1.0129999999999999</v>
      </c>
      <c r="AF24" s="73">
        <v>1.081</v>
      </c>
      <c r="AG24" s="73">
        <v>1.0620000000000001</v>
      </c>
      <c r="AH24" s="73">
        <v>1.006</v>
      </c>
      <c r="AI24" s="73">
        <v>1.0189999999999999</v>
      </c>
      <c r="AJ24" s="73">
        <v>1.0620000000000001</v>
      </c>
      <c r="AK24" s="73">
        <v>1.0269999999999999</v>
      </c>
      <c r="AL24" s="73">
        <v>1.05</v>
      </c>
      <c r="AM24" s="73">
        <v>1</v>
      </c>
      <c r="AN24" s="73">
        <v>1.054</v>
      </c>
      <c r="AO24" s="73">
        <v>1.0149999999999999</v>
      </c>
      <c r="AP24" s="73">
        <v>1.0169999999999999</v>
      </c>
      <c r="AQ24" s="73">
        <v>1.038</v>
      </c>
      <c r="AR24" s="73">
        <v>1.0840000000000001</v>
      </c>
      <c r="AS24" s="73">
        <v>1.0229999999999999</v>
      </c>
      <c r="AT24" s="73">
        <v>1.0089999999999999</v>
      </c>
      <c r="AU24" s="73">
        <v>1.103</v>
      </c>
      <c r="AV24" s="73">
        <v>1.0589999999999999</v>
      </c>
      <c r="AW24" s="72">
        <f t="shared" si="14"/>
        <v>1.0481</v>
      </c>
      <c r="AX24" s="67">
        <f t="shared" si="13"/>
        <v>6.7900000000000071E-2</v>
      </c>
      <c r="AY24" s="67">
        <f t="shared" si="0"/>
        <v>-3.9100000000000135E-2</v>
      </c>
      <c r="AZ24" s="67">
        <f t="shared" si="0"/>
        <v>-4.8100000000000032E-2</v>
      </c>
      <c r="BA24" s="67">
        <f t="shared" si="0"/>
        <v>4.1900000000000048E-2</v>
      </c>
      <c r="BB24" s="67">
        <f t="shared" si="0"/>
        <v>-1.110000000000011E-2</v>
      </c>
      <c r="BC24" s="67">
        <f t="shared" si="0"/>
        <v>-4.7100000000000142E-2</v>
      </c>
      <c r="BD24" s="67">
        <f t="shared" si="0"/>
        <v>-3.0100000000000016E-2</v>
      </c>
      <c r="BE24" s="67">
        <f t="shared" si="0"/>
        <v>8.7899999999999867E-2</v>
      </c>
      <c r="BF24" s="67">
        <f t="shared" si="0"/>
        <v>-2.310000000000012E-2</v>
      </c>
      <c r="BG24" s="67">
        <f t="shared" si="0"/>
        <v>0.1109</v>
      </c>
      <c r="BH24" s="67">
        <f t="shared" si="0"/>
        <v>-4.2100000000000026E-2</v>
      </c>
      <c r="BI24" s="67">
        <f t="shared" si="0"/>
        <v>7.5900000000000079E-2</v>
      </c>
      <c r="BJ24" s="67">
        <f t="shared" si="0"/>
        <v>-3.5100000000000131E-2</v>
      </c>
      <c r="BK24" s="67">
        <f t="shared" si="0"/>
        <v>3.2899999999999929E-2</v>
      </c>
      <c r="BL24" s="67">
        <f t="shared" si="0"/>
        <v>1.3900000000000023E-2</v>
      </c>
      <c r="BM24" s="67">
        <f t="shared" si="0"/>
        <v>-4.2100000000000026E-2</v>
      </c>
      <c r="BN24" s="67">
        <f t="shared" si="0"/>
        <v>-2.9100000000000126E-2</v>
      </c>
      <c r="BO24" s="67">
        <f t="shared" si="1"/>
        <v>1.3900000000000023E-2</v>
      </c>
      <c r="BP24" s="67">
        <f t="shared" si="1"/>
        <v>-2.1100000000000119E-2</v>
      </c>
      <c r="BQ24" s="67">
        <f t="shared" si="1"/>
        <v>1.9000000000000128E-3</v>
      </c>
      <c r="BR24" s="67">
        <f t="shared" si="1"/>
        <v>-4.8100000000000032E-2</v>
      </c>
      <c r="BS24" s="67">
        <f t="shared" si="1"/>
        <v>5.9000000000000163E-3</v>
      </c>
      <c r="BT24" s="67">
        <f t="shared" si="1"/>
        <v>-3.3100000000000129E-2</v>
      </c>
      <c r="BU24" s="67">
        <f t="shared" si="1"/>
        <v>-3.1100000000000128E-2</v>
      </c>
      <c r="BV24" s="67">
        <f t="shared" si="1"/>
        <v>-1.0099999999999998E-2</v>
      </c>
      <c r="BW24" s="67">
        <f t="shared" si="1"/>
        <v>3.5900000000000043E-2</v>
      </c>
      <c r="BX24" s="67">
        <f t="shared" si="1"/>
        <v>-2.5100000000000122E-2</v>
      </c>
      <c r="BY24" s="67">
        <f t="shared" si="1"/>
        <v>-3.9100000000000135E-2</v>
      </c>
      <c r="BZ24" s="67">
        <f t="shared" si="1"/>
        <v>5.4899999999999949E-2</v>
      </c>
      <c r="CA24" s="67">
        <f t="shared" si="1"/>
        <v>1.089999999999991E-2</v>
      </c>
    </row>
    <row r="25" spans="2:79" x14ac:dyDescent="0.25">
      <c r="C25" s="39">
        <v>1</v>
      </c>
      <c r="D25" s="36">
        <v>-1</v>
      </c>
      <c r="E25" s="36">
        <v>-1</v>
      </c>
      <c r="F25" s="36">
        <v>1</v>
      </c>
      <c r="G25" s="36">
        <v>1</v>
      </c>
      <c r="H25" s="8">
        <f t="shared" si="2"/>
        <v>1</v>
      </c>
      <c r="I25" s="8">
        <f t="shared" si="3"/>
        <v>-1</v>
      </c>
      <c r="J25" s="8">
        <f t="shared" si="4"/>
        <v>-1</v>
      </c>
      <c r="K25" s="8">
        <f t="shared" si="5"/>
        <v>-1</v>
      </c>
      <c r="L25" s="8">
        <f t="shared" si="6"/>
        <v>-1</v>
      </c>
      <c r="M25" s="8">
        <f t="shared" si="7"/>
        <v>1</v>
      </c>
      <c r="N25" s="8">
        <f t="shared" si="8"/>
        <v>1</v>
      </c>
      <c r="O25" s="8">
        <f t="shared" si="9"/>
        <v>1</v>
      </c>
      <c r="P25" s="8">
        <f t="shared" si="10"/>
        <v>-1</v>
      </c>
      <c r="Q25" s="8">
        <f t="shared" si="11"/>
        <v>-1</v>
      </c>
      <c r="R25" s="8">
        <f t="shared" si="12"/>
        <v>1</v>
      </c>
      <c r="S25" s="73">
        <v>1.534</v>
      </c>
      <c r="T25" s="73">
        <v>1.5309999999999999</v>
      </c>
      <c r="U25" s="73">
        <v>1.319</v>
      </c>
      <c r="V25" s="73">
        <v>1.409</v>
      </c>
      <c r="W25" s="73">
        <v>1.411</v>
      </c>
      <c r="X25" s="73">
        <v>1.4570000000000001</v>
      </c>
      <c r="Y25" s="73">
        <v>1.343</v>
      </c>
      <c r="Z25" s="73">
        <v>1.4950000000000001</v>
      </c>
      <c r="AA25" s="73">
        <v>1.4179999999999999</v>
      </c>
      <c r="AB25" s="73">
        <v>1.407</v>
      </c>
      <c r="AC25" s="73">
        <v>1.496</v>
      </c>
      <c r="AD25" s="73">
        <v>1.6419999999999999</v>
      </c>
      <c r="AE25" s="73">
        <v>1.377</v>
      </c>
      <c r="AF25" s="73">
        <v>1.4119999999999999</v>
      </c>
      <c r="AG25" s="73">
        <v>1.502</v>
      </c>
      <c r="AH25" s="73">
        <v>1.3939999999999999</v>
      </c>
      <c r="AI25" s="73">
        <v>1.3540000000000001</v>
      </c>
      <c r="AJ25" s="73">
        <v>1.5149999999999999</v>
      </c>
      <c r="AK25" s="73">
        <v>1.4670000000000001</v>
      </c>
      <c r="AL25" s="73">
        <v>1.351</v>
      </c>
      <c r="AM25" s="73">
        <v>1.4339999999999999</v>
      </c>
      <c r="AN25" s="73">
        <v>1.448</v>
      </c>
      <c r="AO25" s="73">
        <v>1.405</v>
      </c>
      <c r="AP25" s="73">
        <v>1.351</v>
      </c>
      <c r="AQ25" s="73">
        <v>1.524</v>
      </c>
      <c r="AR25" s="73">
        <v>1.4039999999999999</v>
      </c>
      <c r="AS25" s="73">
        <v>1.5309999999999999</v>
      </c>
      <c r="AT25" s="73">
        <v>1.399</v>
      </c>
      <c r="AU25" s="73">
        <v>1.3580000000000001</v>
      </c>
      <c r="AV25" s="73">
        <v>1.3919999999999999</v>
      </c>
      <c r="AW25" s="72">
        <f t="shared" si="14"/>
        <v>1.4359999999999997</v>
      </c>
      <c r="AX25" s="67">
        <f t="shared" si="13"/>
        <v>9.8000000000000309E-2</v>
      </c>
      <c r="AY25" s="67">
        <f t="shared" si="0"/>
        <v>9.5000000000000195E-2</v>
      </c>
      <c r="AZ25" s="67">
        <f t="shared" si="0"/>
        <v>-0.11699999999999977</v>
      </c>
      <c r="BA25" s="67">
        <f t="shared" si="0"/>
        <v>-2.6999999999999691E-2</v>
      </c>
      <c r="BB25" s="67">
        <f t="shared" si="0"/>
        <v>-2.4999999999999689E-2</v>
      </c>
      <c r="BC25" s="67">
        <f t="shared" si="0"/>
        <v>2.1000000000000352E-2</v>
      </c>
      <c r="BD25" s="67">
        <f t="shared" si="0"/>
        <v>-9.299999999999975E-2</v>
      </c>
      <c r="BE25" s="67">
        <f t="shared" si="0"/>
        <v>5.9000000000000385E-2</v>
      </c>
      <c r="BF25" s="67">
        <f t="shared" si="0"/>
        <v>-1.7999999999999794E-2</v>
      </c>
      <c r="BG25" s="67">
        <f t="shared" si="0"/>
        <v>-2.8999999999999693E-2</v>
      </c>
      <c r="BH25" s="67">
        <f t="shared" si="0"/>
        <v>6.0000000000000275E-2</v>
      </c>
      <c r="BI25" s="67">
        <f t="shared" si="0"/>
        <v>0.20600000000000018</v>
      </c>
      <c r="BJ25" s="67">
        <f t="shared" si="0"/>
        <v>-5.8999999999999719E-2</v>
      </c>
      <c r="BK25" s="67">
        <f t="shared" si="0"/>
        <v>-2.3999999999999799E-2</v>
      </c>
      <c r="BL25" s="67">
        <f t="shared" si="0"/>
        <v>6.6000000000000281E-2</v>
      </c>
      <c r="BM25" s="67">
        <f t="shared" si="0"/>
        <v>-4.1999999999999815E-2</v>
      </c>
      <c r="BN25" s="67">
        <f t="shared" si="0"/>
        <v>-8.1999999999999629E-2</v>
      </c>
      <c r="BO25" s="67">
        <f t="shared" si="1"/>
        <v>7.9000000000000181E-2</v>
      </c>
      <c r="BP25" s="67">
        <f t="shared" si="1"/>
        <v>3.1000000000000361E-2</v>
      </c>
      <c r="BQ25" s="67">
        <f t="shared" si="1"/>
        <v>-8.4999999999999742E-2</v>
      </c>
      <c r="BR25" s="67">
        <f t="shared" si="1"/>
        <v>-1.9999999999997797E-3</v>
      </c>
      <c r="BS25" s="67">
        <f t="shared" si="1"/>
        <v>1.2000000000000233E-2</v>
      </c>
      <c r="BT25" s="67">
        <f t="shared" si="1"/>
        <v>-3.0999999999999694E-2</v>
      </c>
      <c r="BU25" s="67">
        <f t="shared" si="1"/>
        <v>-8.4999999999999742E-2</v>
      </c>
      <c r="BV25" s="67">
        <f t="shared" si="1"/>
        <v>8.80000000000003E-2</v>
      </c>
      <c r="BW25" s="67">
        <f t="shared" si="1"/>
        <v>-3.1999999999999806E-2</v>
      </c>
      <c r="BX25" s="67">
        <f t="shared" si="1"/>
        <v>9.5000000000000195E-2</v>
      </c>
      <c r="BY25" s="67">
        <f t="shared" si="1"/>
        <v>-3.69999999999997E-2</v>
      </c>
      <c r="BZ25" s="67">
        <f t="shared" si="1"/>
        <v>-7.7999999999999625E-2</v>
      </c>
      <c r="CA25" s="67">
        <f t="shared" si="1"/>
        <v>-4.3999999999999817E-2</v>
      </c>
    </row>
    <row r="26" spans="2:79" x14ac:dyDescent="0.25">
      <c r="C26" s="39">
        <v>1</v>
      </c>
      <c r="D26" s="36">
        <v>1</v>
      </c>
      <c r="E26" s="36">
        <v>-1</v>
      </c>
      <c r="F26" s="36">
        <v>1</v>
      </c>
      <c r="G26" s="36">
        <v>1</v>
      </c>
      <c r="H26" s="8">
        <f t="shared" si="2"/>
        <v>-1</v>
      </c>
      <c r="I26" s="8">
        <f t="shared" si="3"/>
        <v>1</v>
      </c>
      <c r="J26" s="8">
        <f t="shared" si="4"/>
        <v>1</v>
      </c>
      <c r="K26" s="8">
        <f t="shared" si="5"/>
        <v>-1</v>
      </c>
      <c r="L26" s="8">
        <f t="shared" si="6"/>
        <v>-1</v>
      </c>
      <c r="M26" s="8">
        <f t="shared" si="7"/>
        <v>1</v>
      </c>
      <c r="N26" s="8">
        <f t="shared" si="8"/>
        <v>-1</v>
      </c>
      <c r="O26" s="8">
        <f t="shared" si="9"/>
        <v>-1</v>
      </c>
      <c r="P26" s="8">
        <f t="shared" si="10"/>
        <v>1</v>
      </c>
      <c r="Q26" s="8">
        <f t="shared" si="11"/>
        <v>-1</v>
      </c>
      <c r="R26" s="8">
        <f t="shared" si="12"/>
        <v>-1</v>
      </c>
      <c r="S26" s="73">
        <v>1</v>
      </c>
      <c r="T26" s="73">
        <v>0</v>
      </c>
      <c r="U26" s="73">
        <v>0</v>
      </c>
      <c r="V26" s="73">
        <v>1</v>
      </c>
      <c r="W26" s="73">
        <v>1</v>
      </c>
      <c r="X26" s="73">
        <v>0</v>
      </c>
      <c r="Y26" s="73">
        <v>1</v>
      </c>
      <c r="Z26" s="73">
        <v>0</v>
      </c>
      <c r="AA26" s="73">
        <v>0</v>
      </c>
      <c r="AB26" s="73">
        <v>1</v>
      </c>
      <c r="AC26" s="73">
        <v>0</v>
      </c>
      <c r="AD26" s="73">
        <v>1</v>
      </c>
      <c r="AE26" s="73">
        <v>1</v>
      </c>
      <c r="AF26" s="73">
        <v>0</v>
      </c>
      <c r="AG26" s="73">
        <v>1</v>
      </c>
      <c r="AH26" s="73">
        <v>0</v>
      </c>
      <c r="AI26" s="73">
        <v>1</v>
      </c>
      <c r="AJ26" s="73">
        <v>1</v>
      </c>
      <c r="AK26" s="73">
        <v>1</v>
      </c>
      <c r="AL26" s="73">
        <v>1</v>
      </c>
      <c r="AM26" s="73">
        <v>1</v>
      </c>
      <c r="AN26" s="73">
        <v>0</v>
      </c>
      <c r="AO26" s="73">
        <v>0</v>
      </c>
      <c r="AP26" s="73">
        <v>1</v>
      </c>
      <c r="AQ26" s="73">
        <v>1</v>
      </c>
      <c r="AR26" s="73">
        <v>1</v>
      </c>
      <c r="AS26" s="73">
        <v>0</v>
      </c>
      <c r="AT26" s="73">
        <v>0</v>
      </c>
      <c r="AU26" s="73">
        <v>1</v>
      </c>
      <c r="AV26" s="73">
        <v>1</v>
      </c>
      <c r="AW26" s="72">
        <f t="shared" si="14"/>
        <v>0.6</v>
      </c>
      <c r="AX26" s="67">
        <f t="shared" si="13"/>
        <v>0.4</v>
      </c>
      <c r="AY26" s="67">
        <f t="shared" si="0"/>
        <v>-0.6</v>
      </c>
      <c r="AZ26" s="67">
        <f t="shared" si="0"/>
        <v>-0.6</v>
      </c>
      <c r="BA26" s="67">
        <f t="shared" si="0"/>
        <v>0.4</v>
      </c>
      <c r="BB26" s="67">
        <f t="shared" si="0"/>
        <v>0.4</v>
      </c>
      <c r="BC26" s="67">
        <f t="shared" si="0"/>
        <v>-0.6</v>
      </c>
      <c r="BD26" s="67">
        <f t="shared" si="0"/>
        <v>0.4</v>
      </c>
      <c r="BE26" s="67">
        <f t="shared" si="0"/>
        <v>-0.6</v>
      </c>
      <c r="BF26" s="67">
        <f t="shared" si="0"/>
        <v>-0.6</v>
      </c>
      <c r="BG26" s="67">
        <f t="shared" si="0"/>
        <v>0.4</v>
      </c>
      <c r="BH26" s="67">
        <f t="shared" si="0"/>
        <v>-0.6</v>
      </c>
      <c r="BI26" s="67">
        <f t="shared" si="0"/>
        <v>0.4</v>
      </c>
      <c r="BJ26" s="67">
        <f t="shared" si="0"/>
        <v>0.4</v>
      </c>
      <c r="BK26" s="67">
        <f t="shared" si="0"/>
        <v>-0.6</v>
      </c>
      <c r="BL26" s="67">
        <f t="shared" si="0"/>
        <v>0.4</v>
      </c>
      <c r="BM26" s="67">
        <f t="shared" si="0"/>
        <v>-0.6</v>
      </c>
      <c r="BN26" s="67">
        <f t="shared" si="0"/>
        <v>0.4</v>
      </c>
      <c r="BO26" s="67">
        <f t="shared" si="1"/>
        <v>0.4</v>
      </c>
      <c r="BP26" s="67">
        <f t="shared" si="1"/>
        <v>0.4</v>
      </c>
      <c r="BQ26" s="67">
        <f t="shared" si="1"/>
        <v>0.4</v>
      </c>
      <c r="BR26" s="67">
        <f t="shared" si="1"/>
        <v>0.4</v>
      </c>
      <c r="BS26" s="67">
        <f t="shared" si="1"/>
        <v>-0.6</v>
      </c>
      <c r="BT26" s="67">
        <f t="shared" si="1"/>
        <v>-0.6</v>
      </c>
      <c r="BU26" s="67">
        <f t="shared" si="1"/>
        <v>0.4</v>
      </c>
      <c r="BV26" s="67">
        <f t="shared" si="1"/>
        <v>0.4</v>
      </c>
      <c r="BW26" s="67">
        <f t="shared" si="1"/>
        <v>0.4</v>
      </c>
      <c r="BX26" s="67">
        <f t="shared" si="1"/>
        <v>-0.6</v>
      </c>
      <c r="BY26" s="67">
        <f t="shared" si="1"/>
        <v>-0.6</v>
      </c>
      <c r="BZ26" s="67">
        <f t="shared" si="1"/>
        <v>0.4</v>
      </c>
      <c r="CA26" s="67">
        <f t="shared" si="1"/>
        <v>0.4</v>
      </c>
    </row>
    <row r="27" spans="2:79" x14ac:dyDescent="0.25">
      <c r="C27" s="39">
        <v>1</v>
      </c>
      <c r="D27" s="36">
        <v>-1</v>
      </c>
      <c r="E27" s="36">
        <v>1</v>
      </c>
      <c r="F27" s="36">
        <v>1</v>
      </c>
      <c r="G27" s="36">
        <v>1</v>
      </c>
      <c r="H27" s="8">
        <f t="shared" si="2"/>
        <v>-1</v>
      </c>
      <c r="I27" s="8">
        <f t="shared" si="3"/>
        <v>-1</v>
      </c>
      <c r="J27" s="8">
        <f t="shared" si="4"/>
        <v>-1</v>
      </c>
      <c r="K27" s="8">
        <f t="shared" si="5"/>
        <v>1</v>
      </c>
      <c r="L27" s="8">
        <f t="shared" si="6"/>
        <v>1</v>
      </c>
      <c r="M27" s="8">
        <f t="shared" si="7"/>
        <v>1</v>
      </c>
      <c r="N27" s="8">
        <f t="shared" si="8"/>
        <v>-1</v>
      </c>
      <c r="O27" s="8">
        <f t="shared" si="9"/>
        <v>-1</v>
      </c>
      <c r="P27" s="8">
        <f t="shared" si="10"/>
        <v>-1</v>
      </c>
      <c r="Q27" s="8">
        <f t="shared" si="11"/>
        <v>1</v>
      </c>
      <c r="R27" s="8">
        <f t="shared" si="12"/>
        <v>-1</v>
      </c>
      <c r="S27" s="73">
        <v>13.73</v>
      </c>
      <c r="T27" s="73">
        <v>13.82</v>
      </c>
      <c r="U27" s="73">
        <v>13.86</v>
      </c>
      <c r="V27" s="73">
        <v>13.5</v>
      </c>
      <c r="W27" s="73">
        <v>13.34</v>
      </c>
      <c r="X27" s="73">
        <v>13.56</v>
      </c>
      <c r="Y27" s="73">
        <v>13.75</v>
      </c>
      <c r="Z27" s="73">
        <v>13.95</v>
      </c>
      <c r="AA27" s="73">
        <v>13.98</v>
      </c>
      <c r="AB27" s="73">
        <v>13.57</v>
      </c>
      <c r="AC27" s="73">
        <v>14.43</v>
      </c>
      <c r="AD27" s="73">
        <v>13.87</v>
      </c>
      <c r="AE27" s="73">
        <v>13.63</v>
      </c>
      <c r="AF27" s="73">
        <v>13.83</v>
      </c>
      <c r="AG27" s="73">
        <v>13.52</v>
      </c>
      <c r="AH27" s="73">
        <v>14.07</v>
      </c>
      <c r="AI27" s="73">
        <v>13.47</v>
      </c>
      <c r="AJ27" s="73">
        <v>13.56</v>
      </c>
      <c r="AK27" s="73">
        <v>13.58</v>
      </c>
      <c r="AL27" s="73">
        <v>13.38</v>
      </c>
      <c r="AM27" s="73">
        <v>14.09</v>
      </c>
      <c r="AN27" s="73">
        <v>13.56</v>
      </c>
      <c r="AO27" s="73">
        <v>13.8</v>
      </c>
      <c r="AP27" s="73">
        <v>13.64</v>
      </c>
      <c r="AQ27" s="73">
        <v>13.81</v>
      </c>
      <c r="AR27" s="73">
        <v>13.55</v>
      </c>
      <c r="AS27" s="73">
        <v>13.99</v>
      </c>
      <c r="AT27" s="73">
        <v>14.26</v>
      </c>
      <c r="AU27" s="73">
        <v>13.93</v>
      </c>
      <c r="AV27" s="73">
        <v>14.14</v>
      </c>
      <c r="AW27" s="72">
        <f t="shared" si="14"/>
        <v>13.772333333333334</v>
      </c>
      <c r="AX27" s="67">
        <f t="shared" si="13"/>
        <v>-4.2333333333333556E-2</v>
      </c>
      <c r="AY27" s="67">
        <f t="shared" si="0"/>
        <v>4.7666666666666302E-2</v>
      </c>
      <c r="AZ27" s="67">
        <f t="shared" si="0"/>
        <v>8.7666666666665449E-2</v>
      </c>
      <c r="BA27" s="67">
        <f t="shared" si="0"/>
        <v>-0.27233333333333398</v>
      </c>
      <c r="BB27" s="67">
        <f t="shared" si="0"/>
        <v>-0.43233333333333412</v>
      </c>
      <c r="BC27" s="67">
        <f t="shared" si="0"/>
        <v>-0.21233333333333348</v>
      </c>
      <c r="BD27" s="67">
        <f t="shared" si="0"/>
        <v>-2.2333333333333982E-2</v>
      </c>
      <c r="BE27" s="67">
        <f t="shared" si="0"/>
        <v>0.17766666666666531</v>
      </c>
      <c r="BF27" s="67">
        <f t="shared" si="0"/>
        <v>0.20766666666666644</v>
      </c>
      <c r="BG27" s="67">
        <f t="shared" si="0"/>
        <v>-0.2023333333333337</v>
      </c>
      <c r="BH27" s="67">
        <f t="shared" si="0"/>
        <v>0.65766666666666573</v>
      </c>
      <c r="BI27" s="67">
        <f t="shared" si="0"/>
        <v>9.7666666666665236E-2</v>
      </c>
      <c r="BJ27" s="67">
        <f t="shared" si="0"/>
        <v>-0.1423333333333332</v>
      </c>
      <c r="BK27" s="67">
        <f t="shared" si="0"/>
        <v>5.7666666666666089E-2</v>
      </c>
      <c r="BL27" s="67">
        <f t="shared" si="0"/>
        <v>-0.25233333333333441</v>
      </c>
      <c r="BM27" s="67">
        <f t="shared" si="0"/>
        <v>0.2976666666666663</v>
      </c>
      <c r="BN27" s="67">
        <f t="shared" si="0"/>
        <v>-0.30233333333333334</v>
      </c>
      <c r="BO27" s="67">
        <f t="shared" si="1"/>
        <v>-0.21233333333333348</v>
      </c>
      <c r="BP27" s="67">
        <f t="shared" si="1"/>
        <v>-0.19233333333333391</v>
      </c>
      <c r="BQ27" s="67">
        <f t="shared" si="1"/>
        <v>-0.3923333333333332</v>
      </c>
      <c r="BR27" s="67">
        <f t="shared" si="1"/>
        <v>0.31766666666666588</v>
      </c>
      <c r="BS27" s="67">
        <f t="shared" si="1"/>
        <v>-0.21233333333333348</v>
      </c>
      <c r="BT27" s="67">
        <f t="shared" si="1"/>
        <v>2.7666666666666728E-2</v>
      </c>
      <c r="BU27" s="67">
        <f t="shared" si="1"/>
        <v>-0.13233333333333341</v>
      </c>
      <c r="BV27" s="67">
        <f t="shared" si="1"/>
        <v>3.7666666666666515E-2</v>
      </c>
      <c r="BW27" s="67">
        <f t="shared" si="1"/>
        <v>-0.22233333333333327</v>
      </c>
      <c r="BX27" s="67">
        <f t="shared" si="1"/>
        <v>0.21766666666666623</v>
      </c>
      <c r="BY27" s="67">
        <f t="shared" si="1"/>
        <v>0.4876666666666658</v>
      </c>
      <c r="BZ27" s="67">
        <f t="shared" si="1"/>
        <v>0.15766666666666573</v>
      </c>
      <c r="CA27" s="67">
        <f t="shared" si="1"/>
        <v>0.36766666666666659</v>
      </c>
    </row>
    <row r="28" spans="2:79" x14ac:dyDescent="0.25">
      <c r="C28" s="39">
        <v>1</v>
      </c>
      <c r="D28" s="36">
        <v>1</v>
      </c>
      <c r="E28" s="36">
        <v>1</v>
      </c>
      <c r="F28" s="36">
        <v>1</v>
      </c>
      <c r="G28" s="36">
        <v>1</v>
      </c>
      <c r="H28" s="8">
        <f t="shared" si="2"/>
        <v>1</v>
      </c>
      <c r="I28" s="8">
        <f t="shared" si="3"/>
        <v>1</v>
      </c>
      <c r="J28" s="8">
        <f t="shared" si="4"/>
        <v>1</v>
      </c>
      <c r="K28" s="8">
        <f t="shared" si="5"/>
        <v>1</v>
      </c>
      <c r="L28" s="8">
        <f t="shared" si="6"/>
        <v>1</v>
      </c>
      <c r="M28" s="8">
        <f t="shared" si="7"/>
        <v>1</v>
      </c>
      <c r="N28" s="8">
        <f t="shared" si="8"/>
        <v>1</v>
      </c>
      <c r="O28" s="8">
        <f t="shared" si="9"/>
        <v>1</v>
      </c>
      <c r="P28" s="8">
        <f t="shared" si="10"/>
        <v>1</v>
      </c>
      <c r="Q28" s="8">
        <f t="shared" si="11"/>
        <v>1</v>
      </c>
      <c r="R28" s="8">
        <f t="shared" si="12"/>
        <v>1</v>
      </c>
      <c r="S28" s="73">
        <v>1.1160000000000001</v>
      </c>
      <c r="T28" s="73">
        <v>1.0089999999999999</v>
      </c>
      <c r="U28" s="73">
        <v>1</v>
      </c>
      <c r="V28" s="73">
        <v>1.0900000000000001</v>
      </c>
      <c r="W28" s="73">
        <v>1.0369999999999999</v>
      </c>
      <c r="X28" s="73">
        <v>1.0009999999999999</v>
      </c>
      <c r="Y28" s="73">
        <v>1.018</v>
      </c>
      <c r="Z28" s="73">
        <v>1.1359999999999999</v>
      </c>
      <c r="AA28" s="73">
        <v>1.0249999999999999</v>
      </c>
      <c r="AB28" s="73">
        <v>1.159</v>
      </c>
      <c r="AC28" s="73">
        <v>1.006</v>
      </c>
      <c r="AD28" s="73">
        <v>1.1240000000000001</v>
      </c>
      <c r="AE28" s="73">
        <v>1.0129999999999999</v>
      </c>
      <c r="AF28" s="73">
        <v>1.081</v>
      </c>
      <c r="AG28" s="73">
        <v>1.0620000000000001</v>
      </c>
      <c r="AH28" s="73">
        <v>1.006</v>
      </c>
      <c r="AI28" s="73">
        <v>1.0189999999999999</v>
      </c>
      <c r="AJ28" s="73">
        <v>1.0620000000000001</v>
      </c>
      <c r="AK28" s="73">
        <v>1.0269999999999999</v>
      </c>
      <c r="AL28" s="73">
        <v>1.05</v>
      </c>
      <c r="AM28" s="73">
        <v>1</v>
      </c>
      <c r="AN28" s="73">
        <v>1.054</v>
      </c>
      <c r="AO28" s="73">
        <v>1.0149999999999999</v>
      </c>
      <c r="AP28" s="73">
        <v>1.0169999999999999</v>
      </c>
      <c r="AQ28" s="73">
        <v>1.038</v>
      </c>
      <c r="AR28" s="73">
        <v>1.0840000000000001</v>
      </c>
      <c r="AS28" s="73">
        <v>1.0229999999999999</v>
      </c>
      <c r="AT28" s="73">
        <v>1.0089999999999999</v>
      </c>
      <c r="AU28" s="73">
        <v>1.103</v>
      </c>
      <c r="AV28" s="73">
        <v>1.0589999999999999</v>
      </c>
      <c r="AW28" s="72">
        <f t="shared" si="14"/>
        <v>1.0481</v>
      </c>
      <c r="AX28" s="67">
        <f t="shared" si="13"/>
        <v>6.7900000000000071E-2</v>
      </c>
      <c r="AY28" s="67">
        <f t="shared" si="0"/>
        <v>-3.9100000000000135E-2</v>
      </c>
      <c r="AZ28" s="67">
        <f t="shared" si="0"/>
        <v>-4.8100000000000032E-2</v>
      </c>
      <c r="BA28" s="67">
        <f t="shared" si="0"/>
        <v>4.1900000000000048E-2</v>
      </c>
      <c r="BB28" s="67">
        <f t="shared" si="0"/>
        <v>-1.110000000000011E-2</v>
      </c>
      <c r="BC28" s="67">
        <f t="shared" si="0"/>
        <v>-4.7100000000000142E-2</v>
      </c>
      <c r="BD28" s="67">
        <f t="shared" si="0"/>
        <v>-3.0100000000000016E-2</v>
      </c>
      <c r="BE28" s="67">
        <f t="shared" si="0"/>
        <v>8.7899999999999867E-2</v>
      </c>
      <c r="BF28" s="67">
        <f t="shared" si="0"/>
        <v>-2.310000000000012E-2</v>
      </c>
      <c r="BG28" s="67">
        <f t="shared" si="0"/>
        <v>0.1109</v>
      </c>
      <c r="BH28" s="67">
        <f t="shared" si="0"/>
        <v>-4.2100000000000026E-2</v>
      </c>
      <c r="BI28" s="67">
        <f t="shared" si="0"/>
        <v>7.5900000000000079E-2</v>
      </c>
      <c r="BJ28" s="67">
        <f t="shared" si="0"/>
        <v>-3.5100000000000131E-2</v>
      </c>
      <c r="BK28" s="67">
        <f t="shared" si="0"/>
        <v>3.2899999999999929E-2</v>
      </c>
      <c r="BL28" s="67">
        <f t="shared" si="0"/>
        <v>1.3900000000000023E-2</v>
      </c>
      <c r="BM28" s="67">
        <f t="shared" si="0"/>
        <v>-4.2100000000000026E-2</v>
      </c>
      <c r="BN28" s="67">
        <f t="shared" ref="BN28" si="15" xml:space="preserve"> AI28 - $AW28</f>
        <v>-2.9100000000000126E-2</v>
      </c>
      <c r="BO28" s="67">
        <f t="shared" si="1"/>
        <v>1.3900000000000023E-2</v>
      </c>
      <c r="BP28" s="67">
        <f t="shared" si="1"/>
        <v>-2.1100000000000119E-2</v>
      </c>
      <c r="BQ28" s="67">
        <f t="shared" si="1"/>
        <v>1.9000000000000128E-3</v>
      </c>
      <c r="BR28" s="67">
        <f t="shared" si="1"/>
        <v>-4.8100000000000032E-2</v>
      </c>
      <c r="BS28" s="67">
        <f t="shared" si="1"/>
        <v>5.9000000000000163E-3</v>
      </c>
      <c r="BT28" s="67">
        <f t="shared" si="1"/>
        <v>-3.3100000000000129E-2</v>
      </c>
      <c r="BU28" s="67">
        <f t="shared" si="1"/>
        <v>-3.1100000000000128E-2</v>
      </c>
      <c r="BV28" s="67">
        <f t="shared" si="1"/>
        <v>-1.0099999999999998E-2</v>
      </c>
      <c r="BW28" s="67">
        <f t="shared" si="1"/>
        <v>3.5900000000000043E-2</v>
      </c>
      <c r="BX28" s="67">
        <f t="shared" si="1"/>
        <v>-2.5100000000000122E-2</v>
      </c>
      <c r="BY28" s="67">
        <f t="shared" si="1"/>
        <v>-3.9100000000000135E-2</v>
      </c>
      <c r="BZ28" s="67">
        <f t="shared" si="1"/>
        <v>5.4899999999999949E-2</v>
      </c>
      <c r="CA28" s="67">
        <f t="shared" si="1"/>
        <v>1.089999999999991E-2</v>
      </c>
    </row>
    <row r="29" spans="2:79" x14ac:dyDescent="0.25">
      <c r="B29" s="22" t="s">
        <v>85</v>
      </c>
      <c r="C29" s="21">
        <f xml:space="preserve"> AVERAGE($S41:$AV41)</f>
        <v>65.65206666666667</v>
      </c>
      <c r="D29" s="40">
        <f xml:space="preserve"> AVERAGE($S42:$AV42)</f>
        <v>-54.791399999999996</v>
      </c>
      <c r="E29" s="40">
        <f xml:space="preserve"> AVERAGE($S43:$AV43)</f>
        <v>52.759266666666676</v>
      </c>
      <c r="F29" s="40">
        <f xml:space="preserve"> AVERAGE($S44:$AV44)</f>
        <v>1.1102230246251565E-16</v>
      </c>
      <c r="G29" s="40">
        <f xml:space="preserve"> AVERAGE($S45:$AV45)</f>
        <v>1.7736666666666672</v>
      </c>
      <c r="H29" s="40">
        <f xml:space="preserve"> AVERAGE($S46:$AV46)</f>
        <v>-47.23193333333333</v>
      </c>
      <c r="I29" s="40">
        <f xml:space="preserve"> AVERAGE($S47:$AV47)</f>
        <v>-6.661338147750939E-17</v>
      </c>
      <c r="J29" s="40">
        <f xml:space="preserve"> AVERAGE($S48:$AV48)</f>
        <v>0.55046666666666622</v>
      </c>
      <c r="K29" s="40">
        <f xml:space="preserve"> AVERAGE($S49:$AV49)</f>
        <v>-1.258252761241844E-16</v>
      </c>
      <c r="L29" s="40">
        <f xml:space="preserve"> AVERAGE($S50:$AV50)</f>
        <v>-1.6215333333333319</v>
      </c>
      <c r="M29" s="40">
        <f xml:space="preserve"> AVERAGE($S51:$AV51)</f>
        <v>2.2944609175586571E-16</v>
      </c>
      <c r="N29" s="40">
        <f xml:space="preserve"> AVERAGE($S52:$AV52)</f>
        <v>1.1102230246251565E-16</v>
      </c>
      <c r="O29" s="40">
        <f xml:space="preserve"> AVERAGE($S53:$AV53)</f>
        <v>-0.32100000000000101</v>
      </c>
      <c r="P29" s="40">
        <f xml:space="preserve"> AVERAGE($S54:$AV54)</f>
        <v>-7.4014868308343768E-18</v>
      </c>
      <c r="Q29" s="40">
        <f xml:space="preserve"> AVERAGE($S55:$AV55)</f>
        <v>-6.661338147750939E-17</v>
      </c>
      <c r="R29" s="40">
        <f xml:space="preserve"> AVERAGE($S56:$AV56)</f>
        <v>-6.661338147750939E-17</v>
      </c>
      <c r="AW29" s="35" t="s">
        <v>85</v>
      </c>
      <c r="AX29" s="68">
        <f xml:space="preserve"> SUM(AX13:AX28)</f>
        <v>0.38993333333333458</v>
      </c>
      <c r="AY29" s="68">
        <f t="shared" ref="AY29:CA29" si="16" xml:space="preserve"> SUM(AY13:AY28)</f>
        <v>-1.6740666666666677</v>
      </c>
      <c r="AZ29" s="68">
        <f t="shared" si="16"/>
        <v>-1.7140666666666691</v>
      </c>
      <c r="BA29" s="68">
        <f t="shared" si="16"/>
        <v>-0.28006666666666713</v>
      </c>
      <c r="BB29" s="68">
        <f t="shared" si="16"/>
        <v>-0.1640666666666688</v>
      </c>
      <c r="BC29" s="68">
        <f t="shared" si="16"/>
        <v>0.60593333333333466</v>
      </c>
      <c r="BD29" s="68">
        <f t="shared" si="16"/>
        <v>0.53593333333333093</v>
      </c>
      <c r="BE29" s="68">
        <f t="shared" si="16"/>
        <v>-0.48006666666667042</v>
      </c>
      <c r="BF29" s="68">
        <f t="shared" si="16"/>
        <v>-0.95606666666666729</v>
      </c>
      <c r="BG29" s="68">
        <f t="shared" si="16"/>
        <v>0.51593333333333358</v>
      </c>
      <c r="BH29" s="68">
        <f t="shared" si="16"/>
        <v>2.0559333333333329</v>
      </c>
      <c r="BI29" s="68">
        <f t="shared" si="16"/>
        <v>1.7159333333333302</v>
      </c>
      <c r="BJ29" s="68">
        <f t="shared" si="16"/>
        <v>0.47193333333333487</v>
      </c>
      <c r="BK29" s="68">
        <f t="shared" si="16"/>
        <v>-1.0300666666666689</v>
      </c>
      <c r="BL29" s="68">
        <f t="shared" si="16"/>
        <v>0.44993333333333108</v>
      </c>
      <c r="BM29" s="68">
        <f t="shared" si="16"/>
        <v>-0.9580666666666684</v>
      </c>
      <c r="BN29" s="68">
        <f t="shared" si="16"/>
        <v>-0.47206666666666774</v>
      </c>
      <c r="BO29" s="68">
        <f t="shared" si="16"/>
        <v>0.38993333333333191</v>
      </c>
      <c r="BP29" s="68">
        <f t="shared" si="16"/>
        <v>0.10593333333333299</v>
      </c>
      <c r="BQ29" s="68">
        <f t="shared" si="16"/>
        <v>-0.53006666666666535</v>
      </c>
      <c r="BR29" s="68">
        <f t="shared" si="16"/>
        <v>1.3059333333333323</v>
      </c>
      <c r="BS29" s="68">
        <f t="shared" si="16"/>
        <v>-1.8220666666666672</v>
      </c>
      <c r="BT29" s="68">
        <f t="shared" si="16"/>
        <v>-1.1440666666666661</v>
      </c>
      <c r="BU29" s="68">
        <f t="shared" si="16"/>
        <v>5.9333333333324578E-3</v>
      </c>
      <c r="BV29" s="68">
        <f t="shared" si="16"/>
        <v>1.0519333333333341</v>
      </c>
      <c r="BW29" s="68">
        <f t="shared" si="16"/>
        <v>0.34993333333333321</v>
      </c>
      <c r="BX29" s="68">
        <f t="shared" si="16"/>
        <v>-0.60606666666666897</v>
      </c>
      <c r="BY29" s="68">
        <f t="shared" si="16"/>
        <v>-0.28006666666666979</v>
      </c>
      <c r="BZ29" s="68">
        <f t="shared" si="16"/>
        <v>1.0159333333333318</v>
      </c>
      <c r="CA29" s="68">
        <f t="shared" si="16"/>
        <v>1.1439333333333332</v>
      </c>
    </row>
    <row r="30" spans="2:79" x14ac:dyDescent="0.25">
      <c r="B30" s="22" t="s">
        <v>86</v>
      </c>
      <c r="C30" s="51">
        <f xml:space="preserve"> C29 / 30</f>
        <v>2.1884022222222224</v>
      </c>
      <c r="D30" s="40">
        <f xml:space="preserve"> D29 / $C$39</f>
        <v>-1.8263799999999999</v>
      </c>
      <c r="E30" s="40">
        <f t="shared" ref="E30:R30" si="17" xml:space="preserve"> E29 / $C$39</f>
        <v>1.7586422222222224</v>
      </c>
      <c r="F30" s="40">
        <f t="shared" si="17"/>
        <v>3.7007434154171884E-18</v>
      </c>
      <c r="G30" s="40">
        <f t="shared" si="17"/>
        <v>5.9122222222222236E-2</v>
      </c>
      <c r="H30" s="40">
        <f t="shared" si="17"/>
        <v>-1.5743977777777778</v>
      </c>
      <c r="I30" s="40">
        <f t="shared" si="17"/>
        <v>-2.2204460492503131E-18</v>
      </c>
      <c r="J30" s="40">
        <f t="shared" si="17"/>
        <v>1.8348888888888873E-2</v>
      </c>
      <c r="K30" s="40">
        <f t="shared" si="17"/>
        <v>-4.194175870806147E-18</v>
      </c>
      <c r="L30" s="40">
        <f t="shared" si="17"/>
        <v>-5.4051111111111064E-2</v>
      </c>
      <c r="M30" s="40">
        <f t="shared" si="17"/>
        <v>7.6482030585288577E-18</v>
      </c>
      <c r="N30" s="40">
        <f t="shared" si="17"/>
        <v>3.7007434154171884E-18</v>
      </c>
      <c r="O30" s="40">
        <f t="shared" si="17"/>
        <v>-1.0700000000000034E-2</v>
      </c>
      <c r="P30" s="40">
        <f t="shared" si="17"/>
        <v>-2.4671622769447923E-19</v>
      </c>
      <c r="Q30" s="40">
        <f t="shared" si="17"/>
        <v>-2.2204460492503131E-18</v>
      </c>
      <c r="R30" s="40">
        <f t="shared" si="17"/>
        <v>-2.2204460492503131E-18</v>
      </c>
      <c r="AW30" s="35" t="s">
        <v>35</v>
      </c>
      <c r="AX30" s="68">
        <f xml:space="preserve"> AVERAGE(AX13:AX28)</f>
        <v>2.4370833333333411E-2</v>
      </c>
      <c r="AY30" s="68">
        <f t="shared" ref="AY30:CA30" si="18" xml:space="preserve"> AVERAGE(AY13:AY28)</f>
        <v>-0.10462916666666673</v>
      </c>
      <c r="AZ30" s="68">
        <f t="shared" si="18"/>
        <v>-0.10712916666666682</v>
      </c>
      <c r="BA30" s="68">
        <f t="shared" si="18"/>
        <v>-1.7504166666666696E-2</v>
      </c>
      <c r="BB30" s="68">
        <f t="shared" si="18"/>
        <v>-1.02541666666668E-2</v>
      </c>
      <c r="BC30" s="68">
        <f t="shared" si="18"/>
        <v>3.7870833333333416E-2</v>
      </c>
      <c r="BD30" s="68">
        <f t="shared" si="18"/>
        <v>3.3495833333333183E-2</v>
      </c>
      <c r="BE30" s="68">
        <f t="shared" si="18"/>
        <v>-3.0004166666666901E-2</v>
      </c>
      <c r="BF30" s="68">
        <f t="shared" si="18"/>
        <v>-5.9754166666666705E-2</v>
      </c>
      <c r="BG30" s="68">
        <f t="shared" si="18"/>
        <v>3.2245833333333349E-2</v>
      </c>
      <c r="BH30" s="68">
        <f t="shared" si="18"/>
        <v>0.12849583333333331</v>
      </c>
      <c r="BI30" s="68">
        <f t="shared" si="18"/>
        <v>0.10724583333333314</v>
      </c>
      <c r="BJ30" s="68">
        <f t="shared" si="18"/>
        <v>2.9495833333333429E-2</v>
      </c>
      <c r="BK30" s="68">
        <f t="shared" si="18"/>
        <v>-6.4379166666666807E-2</v>
      </c>
      <c r="BL30" s="68">
        <f t="shared" si="18"/>
        <v>2.8120833333333192E-2</v>
      </c>
      <c r="BM30" s="68">
        <f t="shared" si="18"/>
        <v>-5.9879166666666775E-2</v>
      </c>
      <c r="BN30" s="68">
        <f t="shared" si="18"/>
        <v>-2.9504166666666734E-2</v>
      </c>
      <c r="BO30" s="68">
        <f t="shared" si="18"/>
        <v>2.4370833333333244E-2</v>
      </c>
      <c r="BP30" s="68">
        <f t="shared" si="18"/>
        <v>6.6208333333333119E-3</v>
      </c>
      <c r="BQ30" s="68">
        <f t="shared" si="18"/>
        <v>-3.3129166666666585E-2</v>
      </c>
      <c r="BR30" s="68">
        <f t="shared" si="18"/>
        <v>8.1620833333333268E-2</v>
      </c>
      <c r="BS30" s="68">
        <f t="shared" si="18"/>
        <v>-0.1138791666666667</v>
      </c>
      <c r="BT30" s="68">
        <f t="shared" si="18"/>
        <v>-7.1504166666666633E-2</v>
      </c>
      <c r="BU30" s="68">
        <f t="shared" si="18"/>
        <v>3.7083333333327861E-4</v>
      </c>
      <c r="BV30" s="68">
        <f t="shared" si="18"/>
        <v>6.5745833333333378E-2</v>
      </c>
      <c r="BW30" s="68">
        <f t="shared" si="18"/>
        <v>2.1870833333333325E-2</v>
      </c>
      <c r="BX30" s="68">
        <f t="shared" si="18"/>
        <v>-3.7879166666666811E-2</v>
      </c>
      <c r="BY30" s="68">
        <f t="shared" si="18"/>
        <v>-1.7504166666666862E-2</v>
      </c>
      <c r="BZ30" s="68">
        <f t="shared" si="18"/>
        <v>6.3495833333333238E-2</v>
      </c>
      <c r="CA30" s="68">
        <f t="shared" si="18"/>
        <v>7.1495833333333328E-2</v>
      </c>
    </row>
    <row r="31" spans="2:79" x14ac:dyDescent="0.25">
      <c r="B31" s="22" t="s">
        <v>91</v>
      </c>
      <c r="D31" s="40">
        <f>$C$40 * (D30^2)</f>
        <v>1601.1186741119998</v>
      </c>
      <c r="E31" s="40">
        <f>$C$40 * (E30^2)</f>
        <v>1484.5547835757041</v>
      </c>
      <c r="F31" s="40">
        <f t="shared" ref="F31:R31" si="19">$C$40 * (F30^2)</f>
        <v>6.573840876841765E-33</v>
      </c>
      <c r="G31" s="40">
        <f t="shared" si="19"/>
        <v>1.6778098370370378</v>
      </c>
      <c r="H31" s="40">
        <f t="shared" si="19"/>
        <v>1189.7896140823705</v>
      </c>
      <c r="I31" s="40">
        <f t="shared" si="19"/>
        <v>2.3665827156630355E-33</v>
      </c>
      <c r="J31" s="40">
        <f t="shared" si="19"/>
        <v>0.161607227259259</v>
      </c>
      <c r="K31" s="40">
        <f t="shared" si="19"/>
        <v>8.4437333929212013E-33</v>
      </c>
      <c r="L31" s="40">
        <f t="shared" si="19"/>
        <v>1.4023308539259234</v>
      </c>
      <c r="M31" s="40">
        <f t="shared" si="19"/>
        <v>2.8077604811755283E-32</v>
      </c>
      <c r="N31" s="40">
        <f t="shared" si="19"/>
        <v>6.573840876841765E-33</v>
      </c>
      <c r="O31" s="40">
        <f t="shared" si="19"/>
        <v>5.495520000000035E-2</v>
      </c>
      <c r="P31" s="40">
        <f t="shared" si="19"/>
        <v>2.9217070563741178E-35</v>
      </c>
      <c r="Q31" s="40">
        <f t="shared" si="19"/>
        <v>2.3665827156630355E-33</v>
      </c>
      <c r="R31" s="40">
        <f t="shared" si="19"/>
        <v>2.3665827156630355E-33</v>
      </c>
      <c r="S31" s="22" t="s">
        <v>103</v>
      </c>
      <c r="AW31" s="35" t="s">
        <v>88</v>
      </c>
      <c r="AX31" s="68">
        <f xml:space="preserve">  SUMSQ(AX13:AX28)</f>
        <v>0.46259601999999977</v>
      </c>
      <c r="AY31" s="68">
        <f t="shared" ref="AY31:CA31" si="20" xml:space="preserve">  SUMSQ(AY13:AY28)</f>
        <v>0.90251375333333361</v>
      </c>
      <c r="AZ31" s="68">
        <f t="shared" si="20"/>
        <v>0.79729521999999953</v>
      </c>
      <c r="BA31" s="68">
        <f t="shared" si="20"/>
        <v>0.56416362000000075</v>
      </c>
      <c r="BB31" s="68">
        <f t="shared" si="20"/>
        <v>0.71758162000000125</v>
      </c>
      <c r="BC31" s="68">
        <f t="shared" si="20"/>
        <v>2.6292380200000012</v>
      </c>
      <c r="BD31" s="68">
        <f t="shared" si="20"/>
        <v>0.36459828666666644</v>
      </c>
      <c r="BE31" s="68">
        <f t="shared" si="20"/>
        <v>0.82719001999999886</v>
      </c>
      <c r="BF31" s="68">
        <f t="shared" si="20"/>
        <v>0.82610855333333311</v>
      </c>
      <c r="BG31" s="68">
        <f t="shared" si="20"/>
        <v>0.44004588666666705</v>
      </c>
      <c r="BH31" s="68">
        <f t="shared" si="20"/>
        <v>3.3397318866666641</v>
      </c>
      <c r="BI31" s="68">
        <f t="shared" si="20"/>
        <v>0.4946025533333327</v>
      </c>
      <c r="BJ31" s="68">
        <f t="shared" si="20"/>
        <v>0.40414108666666682</v>
      </c>
      <c r="BK31" s="68">
        <f t="shared" si="20"/>
        <v>0.75435775333333277</v>
      </c>
      <c r="BL31" s="68">
        <f t="shared" si="20"/>
        <v>0.47460482000000109</v>
      </c>
      <c r="BM31" s="68">
        <f t="shared" si="20"/>
        <v>0.91428855333333292</v>
      </c>
      <c r="BN31" s="68">
        <f t="shared" si="20"/>
        <v>0.57941335333333388</v>
      </c>
      <c r="BO31" s="68">
        <f t="shared" si="20"/>
        <v>0.43255175333333357</v>
      </c>
      <c r="BP31" s="68">
        <f t="shared" si="20"/>
        <v>0.43665108666666719</v>
      </c>
      <c r="BQ31" s="68">
        <f t="shared" si="20"/>
        <v>0.68096588666666646</v>
      </c>
      <c r="BR31" s="68">
        <f t="shared" si="20"/>
        <v>0.53999655333333241</v>
      </c>
      <c r="BS31" s="68">
        <f t="shared" si="20"/>
        <v>0.82252322000000022</v>
      </c>
      <c r="BT31" s="68">
        <f t="shared" si="20"/>
        <v>0.77270668666666664</v>
      </c>
      <c r="BU31" s="68">
        <f t="shared" si="20"/>
        <v>0.39744495333333346</v>
      </c>
      <c r="BV31" s="68">
        <f t="shared" si="20"/>
        <v>0.35342202000000017</v>
      </c>
      <c r="BW31" s="68">
        <f t="shared" si="20"/>
        <v>0.44316988666666673</v>
      </c>
      <c r="BX31" s="68">
        <f t="shared" si="20"/>
        <v>0.85871081999999932</v>
      </c>
      <c r="BY31" s="68">
        <f t="shared" si="20"/>
        <v>1.2273192199999978</v>
      </c>
      <c r="BZ31" s="68">
        <f t="shared" si="20"/>
        <v>0.40414561999999937</v>
      </c>
      <c r="CA31" s="68">
        <f t="shared" si="20"/>
        <v>0.62898668666666668</v>
      </c>
    </row>
    <row r="32" spans="2:79" x14ac:dyDescent="0.25">
      <c r="B32" s="22" t="s">
        <v>87</v>
      </c>
      <c r="D32" s="76">
        <f xml:space="preserve"> D31 / $C$33</f>
        <v>0.37215837326786555</v>
      </c>
      <c r="E32" s="49">
        <f t="shared" ref="E32:R32" si="21" xml:space="preserve"> E31 / $C$33</f>
        <v>0.34506467397801083</v>
      </c>
      <c r="F32" s="77">
        <f t="shared" si="21"/>
        <v>1.5280003702436951E-36</v>
      </c>
      <c r="G32" s="49">
        <f t="shared" si="21"/>
        <v>3.8998419648739191E-4</v>
      </c>
      <c r="H32" s="50">
        <f t="shared" si="21"/>
        <v>0.27655049839042906</v>
      </c>
      <c r="I32" s="50">
        <f t="shared" si="21"/>
        <v>5.5008013328773028E-37</v>
      </c>
      <c r="J32" s="50">
        <f t="shared" si="21"/>
        <v>3.7563413491815277E-5</v>
      </c>
      <c r="K32" s="50">
        <f t="shared" si="21"/>
        <v>1.9626315866685686E-36</v>
      </c>
      <c r="L32" s="50">
        <f t="shared" si="21"/>
        <v>3.2595283398955706E-4</v>
      </c>
      <c r="M32" s="50">
        <f t="shared" si="21"/>
        <v>6.5262593591297413E-36</v>
      </c>
      <c r="N32" s="50">
        <f t="shared" si="21"/>
        <v>1.5280003702436951E-36</v>
      </c>
      <c r="O32" s="50">
        <f t="shared" si="21"/>
        <v>1.2773592716950408E-5</v>
      </c>
      <c r="P32" s="50">
        <f t="shared" si="21"/>
        <v>6.7911127566386452E-39</v>
      </c>
      <c r="Q32" s="50">
        <f t="shared" si="21"/>
        <v>5.5008013328773028E-37</v>
      </c>
      <c r="R32" s="50">
        <f t="shared" si="21"/>
        <v>5.5008013328773028E-37</v>
      </c>
      <c r="S32" s="49">
        <f xml:space="preserve"> AX34</f>
        <v>5.4601803270089766E-3</v>
      </c>
      <c r="AW32" s="37"/>
    </row>
    <row r="33" spans="2:50" x14ac:dyDescent="0.25">
      <c r="B33" s="22" t="s">
        <v>90</v>
      </c>
      <c r="C33" s="40">
        <f xml:space="preserve"> SUM(D31:R31) + $AX$33</f>
        <v>4302.2508402882959</v>
      </c>
      <c r="AW33" s="38" t="s">
        <v>92</v>
      </c>
      <c r="AX33" s="21">
        <f xml:space="preserve"> SUM(AX31:CA31)</f>
        <v>23.491065399999993</v>
      </c>
    </row>
    <row r="34" spans="2:50" x14ac:dyDescent="0.25">
      <c r="AW34" s="38" t="s">
        <v>87</v>
      </c>
      <c r="AX34" s="31">
        <f xml:space="preserve"> $AX$33 /$C$33</f>
        <v>5.4601803270089766E-3</v>
      </c>
    </row>
    <row r="36" spans="2:50" x14ac:dyDescent="0.25">
      <c r="B36" s="22" t="s">
        <v>93</v>
      </c>
      <c r="C36" s="41">
        <f xml:space="preserve"> SUM(D32:R32) + AX34</f>
        <v>1</v>
      </c>
    </row>
    <row r="38" spans="2:50" x14ac:dyDescent="0.25">
      <c r="B38" s="22" t="s">
        <v>106</v>
      </c>
      <c r="C38" s="48">
        <f xml:space="preserve"> 2^(COUNT(D13:G13))</f>
        <v>16</v>
      </c>
    </row>
    <row r="39" spans="2:50" x14ac:dyDescent="0.25">
      <c r="B39" s="22" t="s">
        <v>107</v>
      </c>
      <c r="C39" s="48">
        <f xml:space="preserve"> COUNT(S28:AV28)</f>
        <v>30</v>
      </c>
    </row>
    <row r="40" spans="2:50" ht="21" x14ac:dyDescent="0.35">
      <c r="B40" s="22" t="s">
        <v>105</v>
      </c>
      <c r="C40" s="48">
        <f xml:space="preserve"> C38*C39</f>
        <v>480</v>
      </c>
      <c r="S40" s="42" t="s">
        <v>102</v>
      </c>
      <c r="AW40" s="44" t="s">
        <v>104</v>
      </c>
    </row>
    <row r="41" spans="2:50" x14ac:dyDescent="0.25">
      <c r="S41" s="69">
        <f xml:space="preserve"> SUMPRODUCT($C$13:$C$28,S13:S28)</f>
        <v>66.042000000000002</v>
      </c>
      <c r="T41" s="69">
        <f t="shared" ref="T41:AV41" si="22" xml:space="preserve"> SUMPRODUCT($C$13:$C$28,T13:T28)</f>
        <v>63.978000000000002</v>
      </c>
      <c r="U41" s="69">
        <f xml:space="preserve"> SUMPRODUCT($C$13:$C$28,U13:U28)</f>
        <v>63.938000000000002</v>
      </c>
      <c r="V41" s="69">
        <f t="shared" si="22"/>
        <v>65.372000000000014</v>
      </c>
      <c r="W41" s="69">
        <f t="shared" si="22"/>
        <v>65.488</v>
      </c>
      <c r="X41" s="69">
        <f t="shared" si="22"/>
        <v>66.25800000000001</v>
      </c>
      <c r="Y41" s="69">
        <f t="shared" si="22"/>
        <v>66.188000000000002</v>
      </c>
      <c r="Z41" s="69">
        <f t="shared" si="22"/>
        <v>65.171999999999997</v>
      </c>
      <c r="AA41" s="69">
        <f t="shared" si="22"/>
        <v>64.696000000000012</v>
      </c>
      <c r="AB41" s="69">
        <f t="shared" si="22"/>
        <v>66.167999999999992</v>
      </c>
      <c r="AC41" s="69">
        <f t="shared" si="22"/>
        <v>67.707999999999998</v>
      </c>
      <c r="AD41" s="69">
        <f t="shared" si="22"/>
        <v>67.368000000000009</v>
      </c>
      <c r="AE41" s="69">
        <f t="shared" si="22"/>
        <v>66.124000000000009</v>
      </c>
      <c r="AF41" s="69">
        <f t="shared" si="22"/>
        <v>64.622</v>
      </c>
      <c r="AG41" s="69">
        <f t="shared" si="22"/>
        <v>66.102000000000004</v>
      </c>
      <c r="AH41" s="69">
        <f t="shared" si="22"/>
        <v>64.693999999999988</v>
      </c>
      <c r="AI41" s="69">
        <f t="shared" si="22"/>
        <v>65.180000000000007</v>
      </c>
      <c r="AJ41" s="69">
        <f t="shared" si="22"/>
        <v>66.041999999999987</v>
      </c>
      <c r="AK41" s="69">
        <f t="shared" si="22"/>
        <v>65.757999999999996</v>
      </c>
      <c r="AL41" s="69">
        <f t="shared" si="22"/>
        <v>65.122</v>
      </c>
      <c r="AM41" s="69">
        <f t="shared" si="22"/>
        <v>66.957999999999998</v>
      </c>
      <c r="AN41" s="69">
        <f t="shared" si="22"/>
        <v>63.830000000000005</v>
      </c>
      <c r="AO41" s="69">
        <f t="shared" si="22"/>
        <v>64.507999999999996</v>
      </c>
      <c r="AP41" s="69">
        <f t="shared" si="22"/>
        <v>65.657999999999987</v>
      </c>
      <c r="AQ41" s="69">
        <f t="shared" si="22"/>
        <v>66.703999999999994</v>
      </c>
      <c r="AR41" s="69">
        <f t="shared" si="22"/>
        <v>66.001999999999995</v>
      </c>
      <c r="AS41" s="69">
        <f t="shared" si="22"/>
        <v>65.045999999999992</v>
      </c>
      <c r="AT41" s="69">
        <f t="shared" si="22"/>
        <v>65.372</v>
      </c>
      <c r="AU41" s="69">
        <f t="shared" si="22"/>
        <v>66.667999999999992</v>
      </c>
      <c r="AV41" s="70">
        <f t="shared" si="22"/>
        <v>66.795999999999992</v>
      </c>
      <c r="AW41" s="45">
        <f xml:space="preserve"> AVERAGE($S41:$AV41)</f>
        <v>65.65206666666667</v>
      </c>
    </row>
    <row r="42" spans="2:50" x14ac:dyDescent="0.25">
      <c r="S42" s="69">
        <f xml:space="preserve"> SUMPRODUCT($D$13:$D$28,S13:S28)</f>
        <v>-53.578000000000003</v>
      </c>
      <c r="T42" s="69">
        <f t="shared" ref="T42:AV42" si="23" xml:space="preserve"> SUMPRODUCT($D$13:$D$28,T13:T28)</f>
        <v>-55.941999999999993</v>
      </c>
      <c r="U42" s="69">
        <f t="shared" si="23"/>
        <v>-55.938000000000002</v>
      </c>
      <c r="V42" s="69">
        <f t="shared" si="23"/>
        <v>-53.011999999999993</v>
      </c>
      <c r="W42" s="69">
        <f t="shared" si="23"/>
        <v>-53.339999999999996</v>
      </c>
      <c r="X42" s="69">
        <f t="shared" si="23"/>
        <v>-54.254000000000012</v>
      </c>
      <c r="Y42" s="69">
        <f t="shared" si="23"/>
        <v>-54.116</v>
      </c>
      <c r="Z42" s="69">
        <f t="shared" si="23"/>
        <v>-56.583999999999996</v>
      </c>
      <c r="AA42" s="69">
        <f t="shared" si="23"/>
        <v>-56.596000000000011</v>
      </c>
      <c r="AB42" s="69">
        <f t="shared" si="23"/>
        <v>-53.532000000000011</v>
      </c>
      <c r="AC42" s="69">
        <f t="shared" si="23"/>
        <v>-55.683999999999997</v>
      </c>
      <c r="AD42" s="69">
        <f t="shared" si="23"/>
        <v>-54.871999999999993</v>
      </c>
      <c r="AE42" s="69">
        <f t="shared" si="23"/>
        <v>-54.07200000000001</v>
      </c>
      <c r="AF42" s="69">
        <f t="shared" si="23"/>
        <v>-56.297999999999988</v>
      </c>
      <c r="AG42" s="69">
        <f t="shared" si="23"/>
        <v>-53.853999999999999</v>
      </c>
      <c r="AH42" s="69">
        <f t="shared" si="23"/>
        <v>-56.669999999999995</v>
      </c>
      <c r="AI42" s="69">
        <f t="shared" si="23"/>
        <v>-53.103999999999999</v>
      </c>
      <c r="AJ42" s="69">
        <f t="shared" si="23"/>
        <v>-53.790000000000006</v>
      </c>
      <c r="AK42" s="69">
        <f t="shared" si="23"/>
        <v>-53.649999999999991</v>
      </c>
      <c r="AL42" s="69">
        <f t="shared" si="23"/>
        <v>-52.922000000000011</v>
      </c>
      <c r="AM42" s="69">
        <f t="shared" si="23"/>
        <v>-54.957999999999998</v>
      </c>
      <c r="AN42" s="69">
        <f t="shared" si="23"/>
        <v>-55.613999999999997</v>
      </c>
      <c r="AO42" s="69">
        <f t="shared" si="23"/>
        <v>-56.448000000000008</v>
      </c>
      <c r="AP42" s="69">
        <f t="shared" si="23"/>
        <v>-53.589999999999989</v>
      </c>
      <c r="AQ42" s="69">
        <f t="shared" si="23"/>
        <v>-54.552000000000014</v>
      </c>
      <c r="AR42" s="69">
        <f t="shared" si="23"/>
        <v>-53.665999999999983</v>
      </c>
      <c r="AS42" s="69">
        <f t="shared" si="23"/>
        <v>-56.953999999999994</v>
      </c>
      <c r="AT42" s="69">
        <f t="shared" si="23"/>
        <v>-57.335999999999999</v>
      </c>
      <c r="AU42" s="69">
        <f t="shared" si="23"/>
        <v>-54.255999999999993</v>
      </c>
      <c r="AV42" s="70">
        <f t="shared" si="23"/>
        <v>-54.560000000000009</v>
      </c>
      <c r="AW42" s="45">
        <f t="shared" ref="AW42:AW56" si="24" xml:space="preserve"> AVERAGE($S42:$AV42)</f>
        <v>-54.791399999999996</v>
      </c>
    </row>
    <row r="43" spans="2:50" x14ac:dyDescent="0.25">
      <c r="S43" s="69">
        <f xml:space="preserve"> SUMPRODUCT($E$13:$E$28,S$13:S$28)</f>
        <v>51.582000000000008</v>
      </c>
      <c r="T43" s="69">
        <f t="shared" ref="T43:AV43" si="25" xml:space="preserve"> SUMPRODUCT($E$13:$E$28,T$13:T$28)</f>
        <v>53.378</v>
      </c>
      <c r="U43" s="69">
        <f t="shared" si="25"/>
        <v>54.221999999999994</v>
      </c>
      <c r="V43" s="69">
        <f t="shared" si="25"/>
        <v>51.308000000000014</v>
      </c>
      <c r="W43" s="69">
        <f t="shared" si="25"/>
        <v>51.459999999999987</v>
      </c>
      <c r="X43" s="69">
        <f t="shared" si="25"/>
        <v>51.866</v>
      </c>
      <c r="Y43" s="69">
        <f t="shared" si="25"/>
        <v>52.364000000000004</v>
      </c>
      <c r="Z43" s="69">
        <f t="shared" si="25"/>
        <v>54.655999999999999</v>
      </c>
      <c r="AA43" s="69">
        <f t="shared" si="25"/>
        <v>54.684000000000005</v>
      </c>
      <c r="AB43" s="69">
        <f t="shared" si="25"/>
        <v>52.027999999999992</v>
      </c>
      <c r="AC43" s="69">
        <f t="shared" si="25"/>
        <v>53.275999999999996</v>
      </c>
      <c r="AD43" s="69">
        <f t="shared" si="25"/>
        <v>52.367999999999995</v>
      </c>
      <c r="AE43" s="69">
        <f t="shared" si="25"/>
        <v>52.008000000000003</v>
      </c>
      <c r="AF43" s="69">
        <f t="shared" si="25"/>
        <v>54.502000000000002</v>
      </c>
      <c r="AG43" s="69">
        <f t="shared" si="25"/>
        <v>51.625999999999991</v>
      </c>
      <c r="AH43" s="69">
        <f t="shared" si="25"/>
        <v>54.730000000000004</v>
      </c>
      <c r="AI43" s="69">
        <f t="shared" si="25"/>
        <v>51.255999999999993</v>
      </c>
      <c r="AJ43" s="69">
        <f t="shared" si="25"/>
        <v>51.569999999999993</v>
      </c>
      <c r="AK43" s="69">
        <f t="shared" si="25"/>
        <v>51.31</v>
      </c>
      <c r="AL43" s="69">
        <f t="shared" si="25"/>
        <v>51.238</v>
      </c>
      <c r="AM43" s="69">
        <f t="shared" si="25"/>
        <v>52.722000000000008</v>
      </c>
      <c r="AN43" s="69">
        <f t="shared" si="25"/>
        <v>53.706000000000003</v>
      </c>
      <c r="AO43" s="69">
        <f t="shared" si="25"/>
        <v>54.432000000000002</v>
      </c>
      <c r="AP43" s="69">
        <f t="shared" si="25"/>
        <v>51.730000000000004</v>
      </c>
      <c r="AQ43" s="69">
        <f t="shared" si="25"/>
        <v>51.967999999999996</v>
      </c>
      <c r="AR43" s="69">
        <f t="shared" si="25"/>
        <v>51.614000000000004</v>
      </c>
      <c r="AS43" s="69">
        <f t="shared" si="25"/>
        <v>54.486000000000011</v>
      </c>
      <c r="AT43" s="69">
        <f t="shared" si="25"/>
        <v>55.183999999999997</v>
      </c>
      <c r="AU43" s="69">
        <f t="shared" si="25"/>
        <v>52.824000000000005</v>
      </c>
      <c r="AV43" s="70">
        <f t="shared" si="25"/>
        <v>52.679999999999993</v>
      </c>
      <c r="AW43" s="45">
        <f t="shared" si="24"/>
        <v>52.759266666666676</v>
      </c>
    </row>
    <row r="44" spans="2:50" x14ac:dyDescent="0.25">
      <c r="S44" s="69">
        <f xml:space="preserve"> SUMPRODUCT($F$13:$F$28,S$13:S$28)</f>
        <v>2.2204460492503131E-15</v>
      </c>
      <c r="T44" s="69">
        <f t="shared" ref="T44:AV44" si="26" xml:space="preserve"> SUMPRODUCT($F$13:$F$28,T$13:T$28)</f>
        <v>1.3322676295501878E-15</v>
      </c>
      <c r="U44" s="69">
        <f t="shared" si="26"/>
        <v>0</v>
      </c>
      <c r="V44" s="69">
        <f t="shared" si="26"/>
        <v>1.9984014443252818E-15</v>
      </c>
      <c r="W44" s="69">
        <f t="shared" si="26"/>
        <v>-8.8817841970012523E-16</v>
      </c>
      <c r="X44" s="69">
        <f t="shared" si="26"/>
        <v>4.4408920985006262E-16</v>
      </c>
      <c r="Y44" s="69">
        <f t="shared" si="26"/>
        <v>-6.6613381477509392E-16</v>
      </c>
      <c r="Z44" s="69">
        <f t="shared" si="26"/>
        <v>6.6613381477509392E-16</v>
      </c>
      <c r="AA44" s="69">
        <f t="shared" si="26"/>
        <v>1.3322676295501878E-15</v>
      </c>
      <c r="AB44" s="69">
        <f t="shared" si="26"/>
        <v>1.1102230246251565E-15</v>
      </c>
      <c r="AC44" s="69">
        <f t="shared" si="26"/>
        <v>1.5543122344752192E-15</v>
      </c>
      <c r="AD44" s="69">
        <f t="shared" si="26"/>
        <v>-4.4408920985006262E-16</v>
      </c>
      <c r="AE44" s="69">
        <f t="shared" si="26"/>
        <v>-1.7763568394002505E-15</v>
      </c>
      <c r="AF44" s="69">
        <f t="shared" si="26"/>
        <v>-1.3322676295501878E-15</v>
      </c>
      <c r="AG44" s="69">
        <f t="shared" si="26"/>
        <v>6.6613381477509392E-16</v>
      </c>
      <c r="AH44" s="69">
        <f t="shared" si="26"/>
        <v>1.5543122344752192E-15</v>
      </c>
      <c r="AI44" s="69">
        <f t="shared" si="26"/>
        <v>-2.2204460492503131E-16</v>
      </c>
      <c r="AJ44" s="69">
        <f t="shared" si="26"/>
        <v>6.6613381477509392E-16</v>
      </c>
      <c r="AK44" s="69">
        <f t="shared" si="26"/>
        <v>-1.1102230246251565E-15</v>
      </c>
      <c r="AL44" s="69">
        <f t="shared" si="26"/>
        <v>-2.4424906541753444E-15</v>
      </c>
      <c r="AM44" s="69">
        <f t="shared" si="26"/>
        <v>0</v>
      </c>
      <c r="AN44" s="69">
        <f t="shared" si="26"/>
        <v>-2.2204460492503131E-16</v>
      </c>
      <c r="AO44" s="69">
        <f t="shared" si="26"/>
        <v>1.1102230246251565E-15</v>
      </c>
      <c r="AP44" s="69">
        <f t="shared" si="26"/>
        <v>4.4408920985006262E-16</v>
      </c>
      <c r="AQ44" s="69">
        <f t="shared" si="26"/>
        <v>1.5543122344752192E-15</v>
      </c>
      <c r="AR44" s="69">
        <f t="shared" si="26"/>
        <v>4.4408920985006262E-16</v>
      </c>
      <c r="AS44" s="69">
        <f t="shared" si="26"/>
        <v>2.2204460492503131E-16</v>
      </c>
      <c r="AT44" s="69">
        <f t="shared" si="26"/>
        <v>-2.2204460492503131E-15</v>
      </c>
      <c r="AU44" s="69">
        <f t="shared" si="26"/>
        <v>-1.5543122344752192E-15</v>
      </c>
      <c r="AV44" s="70">
        <f t="shared" si="26"/>
        <v>-1.1102230246251565E-15</v>
      </c>
      <c r="AW44" s="45">
        <f t="shared" si="24"/>
        <v>1.1102230246251565E-16</v>
      </c>
    </row>
    <row r="45" spans="2:50" x14ac:dyDescent="0.25">
      <c r="S45" s="69">
        <f xml:space="preserve"> SUMPRODUCT($G$13:$G$28,S$13:S$28)</f>
        <v>3.4779999999999966</v>
      </c>
      <c r="T45" s="69">
        <f t="shared" ref="T45:AV45" si="27" xml:space="preserve"> SUMPRODUCT($G$13:$G$28,T$13:T$28)</f>
        <v>1.4619999999999975</v>
      </c>
      <c r="U45" s="69">
        <f t="shared" si="27"/>
        <v>0.77799999999999869</v>
      </c>
      <c r="V45" s="69">
        <f t="shared" si="27"/>
        <v>2.623999999999997</v>
      </c>
      <c r="W45" s="69">
        <f t="shared" si="27"/>
        <v>1.6640000000000006</v>
      </c>
      <c r="X45" s="69">
        <f t="shared" si="27"/>
        <v>-2.1859999999999959</v>
      </c>
      <c r="Y45" s="69">
        <f t="shared" si="27"/>
        <v>2.2559999999999993</v>
      </c>
      <c r="Z45" s="69">
        <f t="shared" si="27"/>
        <v>1.1520000000000017</v>
      </c>
      <c r="AA45" s="69">
        <f t="shared" si="27"/>
        <v>0.99599999999999822</v>
      </c>
      <c r="AB45" s="69">
        <f t="shared" si="27"/>
        <v>2.3760000000000003</v>
      </c>
      <c r="AC45" s="69">
        <f t="shared" si="27"/>
        <v>2.0000000000001128E-2</v>
      </c>
      <c r="AD45" s="69">
        <f t="shared" si="27"/>
        <v>3.1759999999999944</v>
      </c>
      <c r="AE45" s="69">
        <f t="shared" si="27"/>
        <v>1.955999999999996</v>
      </c>
      <c r="AF45" s="69">
        <f t="shared" si="27"/>
        <v>0.66999999999999682</v>
      </c>
      <c r="AG45" s="69">
        <f t="shared" si="27"/>
        <v>2.2340000000000009</v>
      </c>
      <c r="AH45" s="69">
        <f t="shared" si="27"/>
        <v>1.1860000000000015</v>
      </c>
      <c r="AI45" s="69">
        <f t="shared" si="27"/>
        <v>2.1920000000000002</v>
      </c>
      <c r="AJ45" s="69">
        <f t="shared" si="27"/>
        <v>2.5060000000000047</v>
      </c>
      <c r="AK45" s="69">
        <f t="shared" si="27"/>
        <v>2.5379999999999994</v>
      </c>
      <c r="AL45" s="69">
        <f t="shared" si="27"/>
        <v>2.0019999999999998</v>
      </c>
      <c r="AM45" s="69">
        <f t="shared" si="27"/>
        <v>3.1380000000000035</v>
      </c>
      <c r="AN45" s="69">
        <f t="shared" si="27"/>
        <v>0.41800000000000082</v>
      </c>
      <c r="AO45" s="69">
        <f t="shared" si="27"/>
        <v>0.37200000000000455</v>
      </c>
      <c r="AP45" s="69">
        <f t="shared" si="27"/>
        <v>2.3740000000000028</v>
      </c>
      <c r="AQ45" s="69">
        <f t="shared" si="27"/>
        <v>2.7840000000000007</v>
      </c>
      <c r="AR45" s="69">
        <f t="shared" si="27"/>
        <v>2.1500000000000026</v>
      </c>
      <c r="AS45" s="69">
        <f t="shared" si="27"/>
        <v>1.1300000000000028</v>
      </c>
      <c r="AT45" s="69">
        <f t="shared" si="27"/>
        <v>1.2999999999999985</v>
      </c>
      <c r="AU45" s="69">
        <f t="shared" si="27"/>
        <v>2.8960000000000008</v>
      </c>
      <c r="AV45" s="70">
        <f t="shared" si="27"/>
        <v>3.5680000000000023</v>
      </c>
      <c r="AW45" s="45">
        <f t="shared" si="24"/>
        <v>1.7736666666666672</v>
      </c>
    </row>
    <row r="46" spans="2:50" x14ac:dyDescent="0.25">
      <c r="S46" s="69">
        <f xml:space="preserve"> SUMPRODUCT($H$13:$H$28,S$13:S$28)</f>
        <v>-47.118000000000009</v>
      </c>
      <c r="T46" s="69">
        <f t="shared" ref="T46:AV46" si="28" xml:space="preserve"> SUMPRODUCT($H$13:$H$28,T$13:T$28)</f>
        <v>-45.341999999999999</v>
      </c>
      <c r="U46" s="69">
        <f t="shared" si="28"/>
        <v>-46.221999999999994</v>
      </c>
      <c r="V46" s="69">
        <f t="shared" si="28"/>
        <v>-46.948</v>
      </c>
      <c r="W46" s="69">
        <f t="shared" si="28"/>
        <v>-47.311999999999991</v>
      </c>
      <c r="X46" s="69">
        <f t="shared" si="28"/>
        <v>-47.862000000000009</v>
      </c>
      <c r="Y46" s="69">
        <f t="shared" si="28"/>
        <v>-48.292000000000002</v>
      </c>
      <c r="Z46" s="69">
        <f t="shared" si="28"/>
        <v>-46.067999999999991</v>
      </c>
      <c r="AA46" s="69">
        <f t="shared" si="28"/>
        <v>-46.58400000000001</v>
      </c>
      <c r="AB46" s="69">
        <f t="shared" si="28"/>
        <v>-47.391999999999996</v>
      </c>
      <c r="AC46" s="69">
        <f t="shared" si="28"/>
        <v>-49.251999999999995</v>
      </c>
      <c r="AD46" s="69">
        <f t="shared" si="28"/>
        <v>-47.871999999999986</v>
      </c>
      <c r="AE46" s="69">
        <f t="shared" si="28"/>
        <v>-47.95600000000001</v>
      </c>
      <c r="AF46" s="69">
        <f t="shared" si="28"/>
        <v>-46.17799999999999</v>
      </c>
      <c r="AG46" s="69">
        <f t="shared" si="28"/>
        <v>-47.378</v>
      </c>
      <c r="AH46" s="69">
        <f t="shared" si="28"/>
        <v>-46.706000000000003</v>
      </c>
      <c r="AI46" s="69">
        <f t="shared" si="28"/>
        <v>-47.18</v>
      </c>
      <c r="AJ46" s="69">
        <f t="shared" si="28"/>
        <v>-47.318000000000005</v>
      </c>
      <c r="AK46" s="69">
        <f t="shared" si="28"/>
        <v>-47.201999999999998</v>
      </c>
      <c r="AL46" s="69">
        <f t="shared" si="28"/>
        <v>-47.038000000000011</v>
      </c>
      <c r="AM46" s="69">
        <f t="shared" si="28"/>
        <v>-48.722000000000008</v>
      </c>
      <c r="AN46" s="69">
        <f t="shared" si="28"/>
        <v>-45.489999999999995</v>
      </c>
      <c r="AO46" s="69">
        <f t="shared" si="28"/>
        <v>-46.372</v>
      </c>
      <c r="AP46" s="69">
        <f t="shared" si="28"/>
        <v>-47.661999999999992</v>
      </c>
      <c r="AQ46" s="69">
        <f t="shared" si="28"/>
        <v>-47.81600000000001</v>
      </c>
      <c r="AR46" s="69">
        <f t="shared" si="28"/>
        <v>-47.277999999999992</v>
      </c>
      <c r="AS46" s="69">
        <f t="shared" si="28"/>
        <v>-46.393999999999998</v>
      </c>
      <c r="AT46" s="69">
        <f t="shared" si="28"/>
        <v>-47.147999999999996</v>
      </c>
      <c r="AU46" s="69">
        <f t="shared" si="28"/>
        <v>-48.411999999999999</v>
      </c>
      <c r="AV46" s="70">
        <f t="shared" si="28"/>
        <v>-48.444000000000003</v>
      </c>
      <c r="AW46" s="45">
        <f t="shared" si="24"/>
        <v>-47.23193333333333</v>
      </c>
    </row>
    <row r="47" spans="2:50" x14ac:dyDescent="0.25">
      <c r="S47" s="69">
        <f xml:space="preserve"> SUMPRODUCT($I$13:$I$28,S$13:S$28)</f>
        <v>4.4408920985006262E-16</v>
      </c>
      <c r="T47" s="69">
        <f t="shared" ref="T47:AV47" si="29" xml:space="preserve"> SUMPRODUCT($I$13:$I$28,T$13:T$28)</f>
        <v>-4.4408920985006262E-16</v>
      </c>
      <c r="U47" s="69">
        <f t="shared" si="29"/>
        <v>0</v>
      </c>
      <c r="V47" s="69">
        <f t="shared" si="29"/>
        <v>2.2204460492503131E-16</v>
      </c>
      <c r="W47" s="69">
        <f t="shared" si="29"/>
        <v>-8.8817841970012523E-16</v>
      </c>
      <c r="X47" s="69">
        <f t="shared" si="29"/>
        <v>4.4408920985006262E-16</v>
      </c>
      <c r="Y47" s="69">
        <f t="shared" si="29"/>
        <v>-6.6613381477509392E-16</v>
      </c>
      <c r="Z47" s="69">
        <f t="shared" si="29"/>
        <v>6.6613381477509392E-16</v>
      </c>
      <c r="AA47" s="69">
        <f t="shared" si="29"/>
        <v>-4.4408920985006262E-16</v>
      </c>
      <c r="AB47" s="69">
        <f t="shared" si="29"/>
        <v>-6.6613381477509392E-16</v>
      </c>
      <c r="AC47" s="69">
        <f t="shared" si="29"/>
        <v>-2.2204460492503131E-16</v>
      </c>
      <c r="AD47" s="69">
        <f t="shared" si="29"/>
        <v>-4.4408920985006262E-16</v>
      </c>
      <c r="AE47" s="69">
        <f t="shared" si="29"/>
        <v>0</v>
      </c>
      <c r="AF47" s="69">
        <f t="shared" si="29"/>
        <v>2.2204460492503131E-15</v>
      </c>
      <c r="AG47" s="69">
        <f t="shared" si="29"/>
        <v>-1.1102230246251565E-15</v>
      </c>
      <c r="AH47" s="69">
        <f t="shared" si="29"/>
        <v>-2.2204460492503131E-16</v>
      </c>
      <c r="AI47" s="69">
        <f t="shared" si="29"/>
        <v>-2.2204460492503131E-16</v>
      </c>
      <c r="AJ47" s="69">
        <f t="shared" si="29"/>
        <v>6.6613381477509392E-16</v>
      </c>
      <c r="AK47" s="69">
        <f t="shared" si="29"/>
        <v>6.6613381477509392E-16</v>
      </c>
      <c r="AL47" s="69">
        <f t="shared" si="29"/>
        <v>1.1102230246251565E-15</v>
      </c>
      <c r="AM47" s="69">
        <f t="shared" si="29"/>
        <v>0</v>
      </c>
      <c r="AN47" s="69">
        <f t="shared" si="29"/>
        <v>-2.2204460492503131E-16</v>
      </c>
      <c r="AO47" s="69">
        <f t="shared" si="29"/>
        <v>-6.6613381477509392E-16</v>
      </c>
      <c r="AP47" s="69">
        <f t="shared" si="29"/>
        <v>4.4408920985006262E-16</v>
      </c>
      <c r="AQ47" s="69">
        <f t="shared" si="29"/>
        <v>-1.9984014443252818E-15</v>
      </c>
      <c r="AR47" s="69">
        <f t="shared" si="29"/>
        <v>4.4408920985006262E-16</v>
      </c>
      <c r="AS47" s="69">
        <f t="shared" si="29"/>
        <v>2.2204460492503131E-16</v>
      </c>
      <c r="AT47" s="69">
        <f t="shared" si="29"/>
        <v>-2.2204460492503131E-15</v>
      </c>
      <c r="AU47" s="69">
        <f t="shared" si="29"/>
        <v>2.2204460492503131E-16</v>
      </c>
      <c r="AV47" s="70">
        <f t="shared" si="29"/>
        <v>6.6613381477509392E-16</v>
      </c>
      <c r="AW47" s="45">
        <f t="shared" si="24"/>
        <v>-6.661338147750939E-17</v>
      </c>
    </row>
    <row r="48" spans="2:50" x14ac:dyDescent="0.25">
      <c r="S48" s="69">
        <f xml:space="preserve"> SUMPRODUCT($J$13:$J$28,S$13:S$28)</f>
        <v>0.98599999999999932</v>
      </c>
      <c r="T48" s="69">
        <f t="shared" ref="T48:AV48" si="30" xml:space="preserve"> SUMPRODUCT($J$13:$J$28,T$13:T$28)</f>
        <v>-1.4260000000000006</v>
      </c>
      <c r="U48" s="69">
        <f t="shared" si="30"/>
        <v>-0.77799999999999869</v>
      </c>
      <c r="V48" s="69">
        <f t="shared" si="30"/>
        <v>1.7359999999999991</v>
      </c>
      <c r="W48" s="69">
        <f t="shared" si="30"/>
        <v>2.4839999999999973</v>
      </c>
      <c r="X48" s="69">
        <f t="shared" si="30"/>
        <v>-1.8100000000000018</v>
      </c>
      <c r="Y48" s="69">
        <f t="shared" si="30"/>
        <v>1.8159999999999983</v>
      </c>
      <c r="Z48" s="69">
        <f t="shared" si="30"/>
        <v>-0.65200000000000036</v>
      </c>
      <c r="AA48" s="69">
        <f t="shared" si="30"/>
        <v>-0.89599999999999769</v>
      </c>
      <c r="AB48" s="69">
        <f t="shared" si="30"/>
        <v>2.2600000000000007</v>
      </c>
      <c r="AC48" s="69">
        <f t="shared" si="30"/>
        <v>-3.9959999999999969</v>
      </c>
      <c r="AD48" s="69">
        <f t="shared" si="30"/>
        <v>1.3200000000000034</v>
      </c>
      <c r="AE48" s="69">
        <f t="shared" si="30"/>
        <v>2.0959999999999983</v>
      </c>
      <c r="AF48" s="69">
        <f t="shared" si="30"/>
        <v>-0.34600000000000142</v>
      </c>
      <c r="AG48" s="69">
        <f t="shared" si="30"/>
        <v>2.0139999999999985</v>
      </c>
      <c r="AH48" s="69">
        <f t="shared" si="30"/>
        <v>-1.162000000000001</v>
      </c>
      <c r="AI48" s="69">
        <f t="shared" si="30"/>
        <v>1.8840000000000001</v>
      </c>
      <c r="AJ48" s="69">
        <f t="shared" si="30"/>
        <v>1.7379999999999967</v>
      </c>
      <c r="AK48" s="69">
        <f t="shared" si="30"/>
        <v>1.5699999999999992</v>
      </c>
      <c r="AL48" s="69">
        <f t="shared" si="30"/>
        <v>2.1980000000000013</v>
      </c>
      <c r="AM48" s="69">
        <f t="shared" si="30"/>
        <v>0.8620000000000001</v>
      </c>
      <c r="AN48" s="69">
        <f t="shared" si="30"/>
        <v>-0.20200000000000196</v>
      </c>
      <c r="AO48" s="69">
        <f t="shared" si="30"/>
        <v>-0.31200000000000006</v>
      </c>
      <c r="AP48" s="69">
        <f t="shared" si="30"/>
        <v>1.6939999999999995</v>
      </c>
      <c r="AQ48" s="69">
        <f t="shared" si="30"/>
        <v>1.3680000000000001</v>
      </c>
      <c r="AR48" s="69">
        <f t="shared" si="30"/>
        <v>2.1859999999999968</v>
      </c>
      <c r="AS48" s="69">
        <f t="shared" si="30"/>
        <v>-1.0380000000000018</v>
      </c>
      <c r="AT48" s="69">
        <f t="shared" si="30"/>
        <v>-1.2640000000000016</v>
      </c>
      <c r="AU48" s="69">
        <f t="shared" si="30"/>
        <v>1.5159999999999985</v>
      </c>
      <c r="AV48" s="70">
        <f t="shared" si="30"/>
        <v>0.66799999999999993</v>
      </c>
      <c r="AW48" s="45">
        <f t="shared" si="24"/>
        <v>0.55046666666666622</v>
      </c>
    </row>
    <row r="49" spans="3:49" x14ac:dyDescent="0.25">
      <c r="S49" s="69">
        <f xml:space="preserve"> SUMPRODUCT($K$13:$K$28,S$13:S$28)</f>
        <v>-1.3322676295501878E-15</v>
      </c>
      <c r="T49" s="69">
        <f t="shared" ref="T49:AV49" si="31" xml:space="preserve"> SUMPRODUCT($K$13:$K$28,T$13:T$28)</f>
        <v>-4.4408920985006262E-16</v>
      </c>
      <c r="U49" s="69">
        <f t="shared" si="31"/>
        <v>0</v>
      </c>
      <c r="V49" s="69">
        <f t="shared" si="31"/>
        <v>-1.5543122344752192E-15</v>
      </c>
      <c r="W49" s="69">
        <f t="shared" si="31"/>
        <v>-8.8817841970012523E-16</v>
      </c>
      <c r="X49" s="69">
        <f t="shared" si="31"/>
        <v>4.4408920985006262E-16</v>
      </c>
      <c r="Y49" s="69">
        <f t="shared" si="31"/>
        <v>-6.6613381477509392E-16</v>
      </c>
      <c r="Z49" s="69">
        <f t="shared" si="31"/>
        <v>6.6613381477509392E-16</v>
      </c>
      <c r="AA49" s="69">
        <f t="shared" si="31"/>
        <v>-4.4408920985006262E-16</v>
      </c>
      <c r="AB49" s="69">
        <f t="shared" si="31"/>
        <v>-6.6613381477509392E-16</v>
      </c>
      <c r="AC49" s="69">
        <f t="shared" si="31"/>
        <v>-2.2204460492503131E-16</v>
      </c>
      <c r="AD49" s="69">
        <f t="shared" si="31"/>
        <v>-4.4408920985006262E-16</v>
      </c>
      <c r="AE49" s="69">
        <f t="shared" si="31"/>
        <v>0</v>
      </c>
      <c r="AF49" s="69">
        <f t="shared" si="31"/>
        <v>2.2204460492503131E-15</v>
      </c>
      <c r="AG49" s="69">
        <f t="shared" si="31"/>
        <v>-1.1102230246251565E-15</v>
      </c>
      <c r="AH49" s="69">
        <f t="shared" si="31"/>
        <v>-2.2204460492503131E-16</v>
      </c>
      <c r="AI49" s="69">
        <f t="shared" si="31"/>
        <v>-2.2204460492503131E-16</v>
      </c>
      <c r="AJ49" s="69">
        <f t="shared" si="31"/>
        <v>6.6613381477509392E-16</v>
      </c>
      <c r="AK49" s="69">
        <f t="shared" si="31"/>
        <v>6.6613381477509392E-16</v>
      </c>
      <c r="AL49" s="69">
        <f t="shared" si="31"/>
        <v>1.1102230246251565E-15</v>
      </c>
      <c r="AM49" s="69">
        <f t="shared" si="31"/>
        <v>1.7763568394002505E-15</v>
      </c>
      <c r="AN49" s="69">
        <f t="shared" si="31"/>
        <v>-2.2204460492503131E-16</v>
      </c>
      <c r="AO49" s="69">
        <f t="shared" si="31"/>
        <v>-6.6613381477509392E-16</v>
      </c>
      <c r="AP49" s="69">
        <f t="shared" si="31"/>
        <v>4.4408920985006262E-16</v>
      </c>
      <c r="AQ49" s="69">
        <f t="shared" si="31"/>
        <v>-1.9984014443252818E-15</v>
      </c>
      <c r="AR49" s="69">
        <f t="shared" si="31"/>
        <v>4.4408920985006262E-16</v>
      </c>
      <c r="AS49" s="69">
        <f t="shared" si="31"/>
        <v>2.2204460492503131E-16</v>
      </c>
      <c r="AT49" s="69">
        <f t="shared" si="31"/>
        <v>-2.2204460492503131E-15</v>
      </c>
      <c r="AU49" s="69">
        <f t="shared" si="31"/>
        <v>2.2204460492503131E-16</v>
      </c>
      <c r="AV49" s="70">
        <f t="shared" si="31"/>
        <v>6.6613381477509392E-16</v>
      </c>
      <c r="AW49" s="45">
        <f t="shared" si="24"/>
        <v>-1.258252761241844E-16</v>
      </c>
    </row>
    <row r="50" spans="3:49" x14ac:dyDescent="0.25">
      <c r="S50" s="69">
        <f xml:space="preserve"> SUMPRODUCT($L$13:$L$28,S$13:S$28)</f>
        <v>-2.3339999999999992</v>
      </c>
      <c r="T50" s="69">
        <f t="shared" ref="T50:AV50" si="32" xml:space="preserve"> SUMPRODUCT($L$13:$L$28,T$13:T$28)</f>
        <v>-0.18599999999999861</v>
      </c>
      <c r="U50" s="69">
        <f t="shared" si="32"/>
        <v>-5.7999999999999829E-2</v>
      </c>
      <c r="V50" s="69">
        <f t="shared" si="32"/>
        <v>-2.5839999999999996</v>
      </c>
      <c r="W50" s="69">
        <f t="shared" si="32"/>
        <v>-3.5960000000000027</v>
      </c>
      <c r="X50" s="69">
        <f t="shared" si="32"/>
        <v>0.5499999999999976</v>
      </c>
      <c r="Y50" s="69">
        <f t="shared" si="32"/>
        <v>-2.6639999999999988</v>
      </c>
      <c r="Z50" s="69">
        <f t="shared" si="32"/>
        <v>-0.29200000000000093</v>
      </c>
      <c r="AA50" s="69">
        <f t="shared" si="32"/>
        <v>-0.33599999999999541</v>
      </c>
      <c r="AB50" s="69">
        <f t="shared" si="32"/>
        <v>-2.7400000000000011</v>
      </c>
      <c r="AC50" s="69">
        <f t="shared" si="32"/>
        <v>2.484</v>
      </c>
      <c r="AD50" s="69">
        <f t="shared" si="32"/>
        <v>-2.9600000000000013</v>
      </c>
      <c r="AE50" s="69">
        <f t="shared" si="32"/>
        <v>-2.9439999999999991</v>
      </c>
      <c r="AF50" s="69">
        <f t="shared" si="32"/>
        <v>-0.50599999999999801</v>
      </c>
      <c r="AG50" s="69">
        <f t="shared" si="32"/>
        <v>-3.3060000000000018</v>
      </c>
      <c r="AH50" s="69">
        <f t="shared" si="32"/>
        <v>-1.9999999999973372E-3</v>
      </c>
      <c r="AI50" s="69">
        <f t="shared" si="32"/>
        <v>-2.715999999999994</v>
      </c>
      <c r="AJ50" s="69">
        <f t="shared" si="32"/>
        <v>-3.1419999999999986</v>
      </c>
      <c r="AK50" s="69">
        <f t="shared" si="32"/>
        <v>-2.7499999999999991</v>
      </c>
      <c r="AL50" s="69">
        <f t="shared" si="32"/>
        <v>-2.9219999999999926</v>
      </c>
      <c r="AM50" s="69">
        <f t="shared" si="32"/>
        <v>-2.0980000000000025</v>
      </c>
      <c r="AN50" s="69">
        <f t="shared" si="32"/>
        <v>-1.0419999999999983</v>
      </c>
      <c r="AO50" s="69">
        <f t="shared" si="32"/>
        <v>-0.79199999999999693</v>
      </c>
      <c r="AP50" s="69">
        <f t="shared" si="32"/>
        <v>-2.5059999999999962</v>
      </c>
      <c r="AQ50" s="69">
        <f t="shared" si="32"/>
        <v>-2.6719999999999988</v>
      </c>
      <c r="AR50" s="69">
        <f t="shared" si="32"/>
        <v>-2.6939999999999986</v>
      </c>
      <c r="AS50" s="69">
        <f t="shared" si="32"/>
        <v>-0.55799999999999783</v>
      </c>
      <c r="AT50" s="69">
        <f t="shared" si="32"/>
        <v>0.29600000000000071</v>
      </c>
      <c r="AU50" s="69">
        <f t="shared" si="32"/>
        <v>-2.1240000000000006</v>
      </c>
      <c r="AV50" s="70">
        <f t="shared" si="32"/>
        <v>-1.4519999999999957</v>
      </c>
      <c r="AW50" s="45">
        <f t="shared" si="24"/>
        <v>-1.6215333333333319</v>
      </c>
    </row>
    <row r="51" spans="3:49" x14ac:dyDescent="0.25">
      <c r="S51" s="69">
        <f xml:space="preserve"> SUMPRODUCT($M$13:$M$28,S$13:S$28)</f>
        <v>2.2204460492503131E-15</v>
      </c>
      <c r="T51" s="69">
        <f t="shared" ref="T51:AV51" si="33" xml:space="preserve"> SUMPRODUCT($M$13:$M$28,T$13:T$28)</f>
        <v>1.3322676295501878E-15</v>
      </c>
      <c r="U51" s="69">
        <f t="shared" si="33"/>
        <v>0</v>
      </c>
      <c r="V51" s="69">
        <f t="shared" si="33"/>
        <v>1.9984014443252818E-15</v>
      </c>
      <c r="W51" s="69">
        <f t="shared" si="33"/>
        <v>-8.8817841970012523E-16</v>
      </c>
      <c r="X51" s="69">
        <f t="shared" si="33"/>
        <v>4.4408920985006262E-16</v>
      </c>
      <c r="Y51" s="69">
        <f t="shared" si="33"/>
        <v>-6.6613381477509392E-16</v>
      </c>
      <c r="Z51" s="69">
        <f t="shared" si="33"/>
        <v>6.6613381477509392E-16</v>
      </c>
      <c r="AA51" s="69">
        <f t="shared" si="33"/>
        <v>1.3322676295501878E-15</v>
      </c>
      <c r="AB51" s="69">
        <f t="shared" si="33"/>
        <v>1.1102230246251565E-15</v>
      </c>
      <c r="AC51" s="69">
        <f t="shared" si="33"/>
        <v>1.5543122344752192E-15</v>
      </c>
      <c r="AD51" s="69">
        <f t="shared" si="33"/>
        <v>3.1086244689504383E-15</v>
      </c>
      <c r="AE51" s="69">
        <f t="shared" si="33"/>
        <v>5.3290705182007514E-15</v>
      </c>
      <c r="AF51" s="69">
        <f t="shared" si="33"/>
        <v>-1.3322676295501878E-15</v>
      </c>
      <c r="AG51" s="69">
        <f t="shared" si="33"/>
        <v>-2.886579864025407E-15</v>
      </c>
      <c r="AH51" s="69">
        <f t="shared" si="33"/>
        <v>1.5543122344752192E-15</v>
      </c>
      <c r="AI51" s="69">
        <f t="shared" si="33"/>
        <v>-2.2204460492503131E-16</v>
      </c>
      <c r="AJ51" s="69">
        <f t="shared" si="33"/>
        <v>-2.886579864025407E-15</v>
      </c>
      <c r="AK51" s="69">
        <f t="shared" si="33"/>
        <v>-1.1102230246251565E-15</v>
      </c>
      <c r="AL51" s="69">
        <f t="shared" si="33"/>
        <v>-2.4424906541753444E-15</v>
      </c>
      <c r="AM51" s="69">
        <f t="shared" si="33"/>
        <v>0</v>
      </c>
      <c r="AN51" s="69">
        <f t="shared" si="33"/>
        <v>-2.2204460492503131E-16</v>
      </c>
      <c r="AO51" s="69">
        <f t="shared" si="33"/>
        <v>-2.4424906541753444E-15</v>
      </c>
      <c r="AP51" s="69">
        <f t="shared" si="33"/>
        <v>4.4408920985006262E-16</v>
      </c>
      <c r="AQ51" s="69">
        <f t="shared" si="33"/>
        <v>1.5543122344752192E-15</v>
      </c>
      <c r="AR51" s="69">
        <f t="shared" si="33"/>
        <v>4.4408920985006262E-16</v>
      </c>
      <c r="AS51" s="69">
        <f t="shared" si="33"/>
        <v>2.2204460492503131E-16</v>
      </c>
      <c r="AT51" s="69">
        <f t="shared" si="33"/>
        <v>1.3322676295501878E-15</v>
      </c>
      <c r="AU51" s="69">
        <f t="shared" si="33"/>
        <v>-1.5543122344752192E-15</v>
      </c>
      <c r="AV51" s="70">
        <f t="shared" si="33"/>
        <v>-1.1102230246251565E-15</v>
      </c>
      <c r="AW51" s="45">
        <f t="shared" si="24"/>
        <v>2.2944609175586571E-16</v>
      </c>
    </row>
    <row r="52" spans="3:49" x14ac:dyDescent="0.25">
      <c r="S52" s="69">
        <f xml:space="preserve"> SUMPRODUCT($N$13:$N$28,S$13:S$28)</f>
        <v>4.4408920985006262E-16</v>
      </c>
      <c r="T52" s="69">
        <f t="shared" ref="T52:AV52" si="34" xml:space="preserve"> SUMPRODUCT($N$13:$N$28,T$13:T$28)</f>
        <v>-4.4408920985006262E-16</v>
      </c>
      <c r="U52" s="69">
        <f t="shared" si="34"/>
        <v>0</v>
      </c>
      <c r="V52" s="69">
        <f t="shared" si="34"/>
        <v>2.2204460492503131E-16</v>
      </c>
      <c r="W52" s="69">
        <f t="shared" si="34"/>
        <v>-8.8817841970012523E-16</v>
      </c>
      <c r="X52" s="69">
        <f t="shared" si="34"/>
        <v>4.4408920985006262E-16</v>
      </c>
      <c r="Y52" s="69">
        <f t="shared" si="34"/>
        <v>-6.6613381477509392E-16</v>
      </c>
      <c r="Z52" s="69">
        <f t="shared" si="34"/>
        <v>6.6613381477509392E-16</v>
      </c>
      <c r="AA52" s="69">
        <f t="shared" si="34"/>
        <v>-4.4408920985006262E-16</v>
      </c>
      <c r="AB52" s="69">
        <f t="shared" si="34"/>
        <v>-6.6613381477509392E-16</v>
      </c>
      <c r="AC52" s="69">
        <f t="shared" si="34"/>
        <v>-2.2204460492503131E-16</v>
      </c>
      <c r="AD52" s="69">
        <f t="shared" si="34"/>
        <v>-4.4408920985006262E-16</v>
      </c>
      <c r="AE52" s="69">
        <f t="shared" si="34"/>
        <v>0</v>
      </c>
      <c r="AF52" s="69">
        <f t="shared" si="34"/>
        <v>-1.3322676295501878E-15</v>
      </c>
      <c r="AG52" s="69">
        <f t="shared" si="34"/>
        <v>2.4424906541753444E-15</v>
      </c>
      <c r="AH52" s="69">
        <f t="shared" si="34"/>
        <v>-2.2204460492503131E-16</v>
      </c>
      <c r="AI52" s="69">
        <f t="shared" si="34"/>
        <v>-2.2204460492503131E-16</v>
      </c>
      <c r="AJ52" s="69">
        <f t="shared" si="34"/>
        <v>2.4424906541753444E-15</v>
      </c>
      <c r="AK52" s="69">
        <f t="shared" si="34"/>
        <v>6.6613381477509392E-16</v>
      </c>
      <c r="AL52" s="69">
        <f t="shared" si="34"/>
        <v>-2.4424906541753444E-15</v>
      </c>
      <c r="AM52" s="69">
        <f t="shared" si="34"/>
        <v>0</v>
      </c>
      <c r="AN52" s="69">
        <f t="shared" si="34"/>
        <v>-2.2204460492503131E-16</v>
      </c>
      <c r="AO52" s="69">
        <f t="shared" si="34"/>
        <v>-6.6613381477509392E-16</v>
      </c>
      <c r="AP52" s="69">
        <f t="shared" si="34"/>
        <v>4.4408920985006262E-16</v>
      </c>
      <c r="AQ52" s="69">
        <f t="shared" si="34"/>
        <v>1.5543122344752192E-15</v>
      </c>
      <c r="AR52" s="69">
        <f t="shared" si="34"/>
        <v>4.4408920985006262E-16</v>
      </c>
      <c r="AS52" s="69">
        <f t="shared" si="34"/>
        <v>2.2204460492503131E-16</v>
      </c>
      <c r="AT52" s="69">
        <f t="shared" si="34"/>
        <v>1.3322676295501878E-15</v>
      </c>
      <c r="AU52" s="69">
        <f t="shared" si="34"/>
        <v>2.2204460492503131E-16</v>
      </c>
      <c r="AV52" s="70">
        <f t="shared" si="34"/>
        <v>6.6613381477509392E-16</v>
      </c>
      <c r="AW52" s="45">
        <f t="shared" si="24"/>
        <v>1.1102230246251565E-16</v>
      </c>
    </row>
    <row r="53" spans="3:49" x14ac:dyDescent="0.25">
      <c r="S53" s="69">
        <f xml:space="preserve"> SUMPRODUCT($O$13:$O$28,S$13:S$28)</f>
        <v>-1.2019999999999995</v>
      </c>
      <c r="T53" s="69">
        <f t="shared" ref="T53:AV53" si="35" xml:space="preserve"> SUMPRODUCT($O$13:$O$28,T$13:T$28)</f>
        <v>0.22199999999999909</v>
      </c>
      <c r="U53" s="69">
        <f t="shared" si="35"/>
        <v>5.7999999999999829E-2</v>
      </c>
      <c r="V53" s="69">
        <f t="shared" si="35"/>
        <v>-1.0559999999999989</v>
      </c>
      <c r="W53" s="69">
        <f t="shared" si="35"/>
        <v>-0.25600000000000112</v>
      </c>
      <c r="X53" s="69">
        <f t="shared" si="35"/>
        <v>3.4540000000000011</v>
      </c>
      <c r="Y53" s="69">
        <f t="shared" si="35"/>
        <v>-1.264</v>
      </c>
      <c r="Z53" s="69">
        <f t="shared" si="35"/>
        <v>0.79200000000000226</v>
      </c>
      <c r="AA53" s="69">
        <f t="shared" si="35"/>
        <v>0.43599999999999595</v>
      </c>
      <c r="AB53" s="69">
        <f t="shared" si="35"/>
        <v>-0.62399999999999944</v>
      </c>
      <c r="AC53" s="69">
        <f t="shared" si="35"/>
        <v>1.5400000000000007</v>
      </c>
      <c r="AD53" s="69">
        <f t="shared" si="35"/>
        <v>-0.54400000000000093</v>
      </c>
      <c r="AE53" s="69">
        <f t="shared" si="35"/>
        <v>-1.0039999999999996</v>
      </c>
      <c r="AF53" s="69">
        <f t="shared" si="35"/>
        <v>0.82999999999999696</v>
      </c>
      <c r="AG53" s="69">
        <f t="shared" si="35"/>
        <v>-0.44599999999999906</v>
      </c>
      <c r="AH53" s="69">
        <f t="shared" si="35"/>
        <v>2.5999999999997803E-2</v>
      </c>
      <c r="AI53" s="69">
        <f t="shared" si="35"/>
        <v>-1.2080000000000057</v>
      </c>
      <c r="AJ53" s="69">
        <f t="shared" si="35"/>
        <v>-0.6140000000000001</v>
      </c>
      <c r="AK53" s="69">
        <f t="shared" si="35"/>
        <v>-1.1420000000000006</v>
      </c>
      <c r="AL53" s="69">
        <f t="shared" si="35"/>
        <v>-0.87800000000000256</v>
      </c>
      <c r="AM53" s="69">
        <f t="shared" si="35"/>
        <v>-1.9019999999999992</v>
      </c>
      <c r="AN53" s="69">
        <f t="shared" si="35"/>
        <v>1.2579999999999989</v>
      </c>
      <c r="AO53" s="69">
        <f t="shared" si="35"/>
        <v>0.85199999999999787</v>
      </c>
      <c r="AP53" s="69">
        <f t="shared" si="35"/>
        <v>-1.426000000000005</v>
      </c>
      <c r="AQ53" s="69">
        <f t="shared" si="35"/>
        <v>-1.1760000000000004</v>
      </c>
      <c r="AR53" s="69">
        <f t="shared" si="35"/>
        <v>-0.97000000000000197</v>
      </c>
      <c r="AS53" s="69">
        <f t="shared" si="35"/>
        <v>0.64999999999999702</v>
      </c>
      <c r="AT53" s="69">
        <f t="shared" si="35"/>
        <v>-0.26000000000000023</v>
      </c>
      <c r="AU53" s="69">
        <f t="shared" si="35"/>
        <v>-1.4639999999999984</v>
      </c>
      <c r="AV53" s="70">
        <f t="shared" si="35"/>
        <v>-2.3120000000000038</v>
      </c>
      <c r="AW53" s="45">
        <f t="shared" si="24"/>
        <v>-0.32100000000000101</v>
      </c>
    </row>
    <row r="54" spans="3:49" x14ac:dyDescent="0.25">
      <c r="S54" s="69">
        <f xml:space="preserve"> SUMPRODUCT($P$13:$P$28,S$13:S$28)</f>
        <v>4.4408920985006262E-16</v>
      </c>
      <c r="T54" s="69">
        <f t="shared" ref="T54:AV54" si="36" xml:space="preserve"> SUMPRODUCT($P$13:$P$28,T$13:T$28)</f>
        <v>-4.4408920985006262E-16</v>
      </c>
      <c r="U54" s="69">
        <f t="shared" si="36"/>
        <v>0</v>
      </c>
      <c r="V54" s="69">
        <f t="shared" si="36"/>
        <v>2.2204460492503131E-16</v>
      </c>
      <c r="W54" s="69">
        <f t="shared" si="36"/>
        <v>-8.8817841970012523E-16</v>
      </c>
      <c r="X54" s="69">
        <f t="shared" si="36"/>
        <v>4.4408920985006262E-16</v>
      </c>
      <c r="Y54" s="69">
        <f t="shared" si="36"/>
        <v>-6.6613381477509392E-16</v>
      </c>
      <c r="Z54" s="69">
        <f t="shared" si="36"/>
        <v>6.6613381477509392E-16</v>
      </c>
      <c r="AA54" s="69">
        <f t="shared" si="36"/>
        <v>-4.4408920985006262E-16</v>
      </c>
      <c r="AB54" s="69">
        <f t="shared" si="36"/>
        <v>-6.6613381477509392E-16</v>
      </c>
      <c r="AC54" s="69">
        <f t="shared" si="36"/>
        <v>-2.2204460492503131E-16</v>
      </c>
      <c r="AD54" s="69">
        <f t="shared" si="36"/>
        <v>-4.4408920985006262E-16</v>
      </c>
      <c r="AE54" s="69">
        <f t="shared" si="36"/>
        <v>0</v>
      </c>
      <c r="AF54" s="69">
        <f t="shared" si="36"/>
        <v>2.2204460492503131E-15</v>
      </c>
      <c r="AG54" s="69">
        <f t="shared" si="36"/>
        <v>2.4424906541753444E-15</v>
      </c>
      <c r="AH54" s="69">
        <f t="shared" si="36"/>
        <v>-2.2204460492503131E-16</v>
      </c>
      <c r="AI54" s="69">
        <f t="shared" si="36"/>
        <v>-2.2204460492503131E-16</v>
      </c>
      <c r="AJ54" s="69">
        <f t="shared" si="36"/>
        <v>-1.1102230246251565E-15</v>
      </c>
      <c r="AK54" s="69">
        <f t="shared" si="36"/>
        <v>6.6613381477509392E-16</v>
      </c>
      <c r="AL54" s="69">
        <f t="shared" si="36"/>
        <v>1.1102230246251565E-15</v>
      </c>
      <c r="AM54" s="69">
        <f t="shared" si="36"/>
        <v>0</v>
      </c>
      <c r="AN54" s="69">
        <f t="shared" si="36"/>
        <v>-2.2204460492503131E-16</v>
      </c>
      <c r="AO54" s="69">
        <f t="shared" si="36"/>
        <v>-6.6613381477509392E-16</v>
      </c>
      <c r="AP54" s="69">
        <f t="shared" si="36"/>
        <v>4.4408920985006262E-16</v>
      </c>
      <c r="AQ54" s="69">
        <f t="shared" si="36"/>
        <v>-1.9984014443252818E-15</v>
      </c>
      <c r="AR54" s="69">
        <f t="shared" si="36"/>
        <v>4.4408920985006262E-16</v>
      </c>
      <c r="AS54" s="69">
        <f t="shared" si="36"/>
        <v>2.2204460492503131E-16</v>
      </c>
      <c r="AT54" s="69">
        <f t="shared" si="36"/>
        <v>-2.2204460492503131E-15</v>
      </c>
      <c r="AU54" s="69">
        <f t="shared" si="36"/>
        <v>2.2204460492503131E-16</v>
      </c>
      <c r="AV54" s="70">
        <f t="shared" si="36"/>
        <v>6.6613381477509392E-16</v>
      </c>
      <c r="AW54" s="45">
        <f t="shared" si="24"/>
        <v>-7.4014868308343768E-18</v>
      </c>
    </row>
    <row r="55" spans="3:49" x14ac:dyDescent="0.25">
      <c r="S55" s="69">
        <f xml:space="preserve"> SUMPRODUCT($Q$13:$Q$28,S$13:S$28)</f>
        <v>-1.3322676295501878E-15</v>
      </c>
      <c r="T55" s="69">
        <f t="shared" ref="T55:AV55" si="37" xml:space="preserve"> SUMPRODUCT($Q$13:$Q$28,T$13:T$28)</f>
        <v>-4.4408920985006262E-16</v>
      </c>
      <c r="U55" s="69">
        <f t="shared" si="37"/>
        <v>0</v>
      </c>
      <c r="V55" s="69">
        <f t="shared" si="37"/>
        <v>-1.5543122344752192E-15</v>
      </c>
      <c r="W55" s="69">
        <f t="shared" si="37"/>
        <v>-8.8817841970012523E-16</v>
      </c>
      <c r="X55" s="69">
        <f t="shared" si="37"/>
        <v>4.4408920985006262E-16</v>
      </c>
      <c r="Y55" s="69">
        <f t="shared" si="37"/>
        <v>-6.6613381477509392E-16</v>
      </c>
      <c r="Z55" s="69">
        <f t="shared" si="37"/>
        <v>6.6613381477509392E-16</v>
      </c>
      <c r="AA55" s="69">
        <f t="shared" si="37"/>
        <v>-4.4408920985006262E-16</v>
      </c>
      <c r="AB55" s="69">
        <f t="shared" si="37"/>
        <v>-6.6613381477509392E-16</v>
      </c>
      <c r="AC55" s="69">
        <f t="shared" si="37"/>
        <v>-2.2204460492503131E-16</v>
      </c>
      <c r="AD55" s="69">
        <f t="shared" si="37"/>
        <v>-4.4408920985006262E-16</v>
      </c>
      <c r="AE55" s="69">
        <f t="shared" si="37"/>
        <v>0</v>
      </c>
      <c r="AF55" s="69">
        <f t="shared" si="37"/>
        <v>2.2204460492503131E-15</v>
      </c>
      <c r="AG55" s="69">
        <f t="shared" si="37"/>
        <v>2.4424906541753444E-15</v>
      </c>
      <c r="AH55" s="69">
        <f t="shared" si="37"/>
        <v>-2.2204460492503131E-16</v>
      </c>
      <c r="AI55" s="69">
        <f t="shared" si="37"/>
        <v>-2.2204460492503131E-16</v>
      </c>
      <c r="AJ55" s="69">
        <f t="shared" si="37"/>
        <v>-1.1102230246251565E-15</v>
      </c>
      <c r="AK55" s="69">
        <f t="shared" si="37"/>
        <v>6.6613381477509392E-16</v>
      </c>
      <c r="AL55" s="69">
        <f t="shared" si="37"/>
        <v>1.1102230246251565E-15</v>
      </c>
      <c r="AM55" s="69">
        <f t="shared" si="37"/>
        <v>1.7763568394002505E-15</v>
      </c>
      <c r="AN55" s="69">
        <f t="shared" si="37"/>
        <v>-2.2204460492503131E-16</v>
      </c>
      <c r="AO55" s="69">
        <f t="shared" si="37"/>
        <v>-6.6613381477509392E-16</v>
      </c>
      <c r="AP55" s="69">
        <f t="shared" si="37"/>
        <v>4.4408920985006262E-16</v>
      </c>
      <c r="AQ55" s="69">
        <f t="shared" si="37"/>
        <v>-1.9984014443252818E-15</v>
      </c>
      <c r="AR55" s="69">
        <f t="shared" si="37"/>
        <v>4.4408920985006262E-16</v>
      </c>
      <c r="AS55" s="69">
        <f t="shared" si="37"/>
        <v>2.2204460492503131E-16</v>
      </c>
      <c r="AT55" s="69">
        <f t="shared" si="37"/>
        <v>-2.2204460492503131E-15</v>
      </c>
      <c r="AU55" s="69">
        <f t="shared" si="37"/>
        <v>2.2204460492503131E-16</v>
      </c>
      <c r="AV55" s="70">
        <f t="shared" si="37"/>
        <v>6.6613381477509392E-16</v>
      </c>
      <c r="AW55" s="45">
        <f t="shared" si="24"/>
        <v>-6.661338147750939E-17</v>
      </c>
    </row>
    <row r="56" spans="3:49" x14ac:dyDescent="0.25">
      <c r="S56" s="69">
        <f xml:space="preserve"> SUMPRODUCT($R$13:$R$28,S$13:S$28)</f>
        <v>4.4408920985006262E-16</v>
      </c>
      <c r="T56" s="69">
        <f t="shared" ref="T56:AV56" si="38" xml:space="preserve"> SUMPRODUCT($R$13:$R$28,T$13:T$28)</f>
        <v>-4.4408920985006262E-16</v>
      </c>
      <c r="U56" s="69">
        <f t="shared" si="38"/>
        <v>0</v>
      </c>
      <c r="V56" s="69">
        <f t="shared" si="38"/>
        <v>2.2204460492503131E-16</v>
      </c>
      <c r="W56" s="69">
        <f t="shared" si="38"/>
        <v>-8.8817841970012523E-16</v>
      </c>
      <c r="X56" s="69">
        <f t="shared" si="38"/>
        <v>4.4408920985006262E-16</v>
      </c>
      <c r="Y56" s="69">
        <f t="shared" si="38"/>
        <v>-6.6613381477509392E-16</v>
      </c>
      <c r="Z56" s="69">
        <f t="shared" si="38"/>
        <v>6.6613381477509392E-16</v>
      </c>
      <c r="AA56" s="69">
        <f t="shared" si="38"/>
        <v>-4.4408920985006262E-16</v>
      </c>
      <c r="AB56" s="69">
        <f t="shared" si="38"/>
        <v>-6.6613381477509392E-16</v>
      </c>
      <c r="AC56" s="69">
        <f t="shared" si="38"/>
        <v>-2.2204460492503131E-16</v>
      </c>
      <c r="AD56" s="69">
        <f t="shared" si="38"/>
        <v>-4.4408920985006262E-16</v>
      </c>
      <c r="AE56" s="69">
        <f t="shared" si="38"/>
        <v>0</v>
      </c>
      <c r="AF56" s="69">
        <f t="shared" si="38"/>
        <v>-1.3322676295501878E-15</v>
      </c>
      <c r="AG56" s="69">
        <f t="shared" si="38"/>
        <v>-1.1102230246251565E-15</v>
      </c>
      <c r="AH56" s="69">
        <f t="shared" si="38"/>
        <v>-2.2204460492503131E-16</v>
      </c>
      <c r="AI56" s="69">
        <f t="shared" si="38"/>
        <v>-2.2204460492503131E-16</v>
      </c>
      <c r="AJ56" s="69">
        <f t="shared" si="38"/>
        <v>6.6613381477509392E-16</v>
      </c>
      <c r="AK56" s="69">
        <f t="shared" si="38"/>
        <v>6.6613381477509392E-16</v>
      </c>
      <c r="AL56" s="69">
        <f t="shared" si="38"/>
        <v>-2.4424906541753444E-15</v>
      </c>
      <c r="AM56" s="69">
        <f t="shared" si="38"/>
        <v>0</v>
      </c>
      <c r="AN56" s="69">
        <f t="shared" si="38"/>
        <v>-2.2204460492503131E-16</v>
      </c>
      <c r="AO56" s="69">
        <f t="shared" si="38"/>
        <v>-6.6613381477509392E-16</v>
      </c>
      <c r="AP56" s="69">
        <f t="shared" si="38"/>
        <v>4.4408920985006262E-16</v>
      </c>
      <c r="AQ56" s="69">
        <f t="shared" si="38"/>
        <v>1.5543122344752192E-15</v>
      </c>
      <c r="AR56" s="69">
        <f t="shared" si="38"/>
        <v>4.4408920985006262E-16</v>
      </c>
      <c r="AS56" s="69">
        <f t="shared" si="38"/>
        <v>2.2204460492503131E-16</v>
      </c>
      <c r="AT56" s="69">
        <f t="shared" si="38"/>
        <v>1.3322676295501878E-15</v>
      </c>
      <c r="AU56" s="69">
        <f t="shared" si="38"/>
        <v>2.2204460492503131E-16</v>
      </c>
      <c r="AV56" s="70">
        <f t="shared" si="38"/>
        <v>6.6613381477509392E-16</v>
      </c>
      <c r="AW56" s="45">
        <f t="shared" si="24"/>
        <v>-6.661338147750939E-17</v>
      </c>
    </row>
    <row r="57" spans="3:49" ht="21" x14ac:dyDescent="0.35">
      <c r="C57" s="42" t="s">
        <v>101</v>
      </c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</row>
    <row r="60" spans="3:49" x14ac:dyDescent="0.25">
      <c r="C60" s="32" t="s">
        <v>94</v>
      </c>
      <c r="D60" s="32" t="s">
        <v>95</v>
      </c>
      <c r="E60" s="32" t="s">
        <v>96</v>
      </c>
      <c r="F60" s="32" t="s">
        <v>97</v>
      </c>
      <c r="G60" s="32" t="s">
        <v>98</v>
      </c>
    </row>
    <row r="61" spans="3:49" x14ac:dyDescent="0.25">
      <c r="C61" s="65" cm="1">
        <f t="array" ref="C61:C540" xml:space="preserve"> _xlfn._xlws.SORT(_xlfn.TOCOL(AX13:CA28))</f>
        <v>-0.6</v>
      </c>
      <c r="D61" s="65">
        <f t="shared" ref="D61:D124" si="39" xml:space="preserve"> _xlfn.RANK.AVG(C61,C$61:C$540,1)</f>
        <v>12.5</v>
      </c>
      <c r="E61" s="30">
        <f t="shared" ref="E61:E124" si="40" xml:space="preserve"> (D61 - 0.5) / COUNT($C$61:$C$540)</f>
        <v>2.5000000000000001E-2</v>
      </c>
      <c r="F61" s="64">
        <f t="shared" ref="F61:F124" si="41">_xlfn.NORM.S.INV(E61)</f>
        <v>-1.9599639845400538</v>
      </c>
      <c r="G61" s="64">
        <f t="shared" ref="G61:G124" si="42" xml:space="preserve"> STANDARDIZE(C61,AVERAGE($C$61:$C$540),STDEV($C$61:$C$540))</f>
        <v>-2.7093658352737147</v>
      </c>
    </row>
    <row r="62" spans="3:49" x14ac:dyDescent="0.25">
      <c r="C62" s="65">
        <v>-0.6</v>
      </c>
      <c r="D62" s="65">
        <f t="shared" si="39"/>
        <v>12.5</v>
      </c>
      <c r="E62" s="30">
        <f t="shared" si="40"/>
        <v>2.5000000000000001E-2</v>
      </c>
      <c r="F62" s="64">
        <f t="shared" si="41"/>
        <v>-1.9599639845400538</v>
      </c>
      <c r="G62" s="64">
        <f t="shared" si="42"/>
        <v>-2.7093658352737147</v>
      </c>
    </row>
    <row r="63" spans="3:49" x14ac:dyDescent="0.25">
      <c r="C63" s="65">
        <v>-0.6</v>
      </c>
      <c r="D63" s="65">
        <f t="shared" si="39"/>
        <v>12.5</v>
      </c>
      <c r="E63" s="30">
        <f t="shared" si="40"/>
        <v>2.5000000000000001E-2</v>
      </c>
      <c r="F63" s="64">
        <f t="shared" si="41"/>
        <v>-1.9599639845400538</v>
      </c>
      <c r="G63" s="64">
        <f t="shared" si="42"/>
        <v>-2.7093658352737147</v>
      </c>
    </row>
    <row r="64" spans="3:49" x14ac:dyDescent="0.25">
      <c r="C64" s="65">
        <v>-0.6</v>
      </c>
      <c r="D64" s="65">
        <f t="shared" si="39"/>
        <v>12.5</v>
      </c>
      <c r="E64" s="30">
        <f t="shared" si="40"/>
        <v>2.5000000000000001E-2</v>
      </c>
      <c r="F64" s="64">
        <f t="shared" si="41"/>
        <v>-1.9599639845400538</v>
      </c>
      <c r="G64" s="64">
        <f t="shared" si="42"/>
        <v>-2.7093658352737147</v>
      </c>
    </row>
    <row r="65" spans="3:7" x14ac:dyDescent="0.25">
      <c r="C65" s="65">
        <v>-0.6</v>
      </c>
      <c r="D65" s="65">
        <f t="shared" si="39"/>
        <v>12.5</v>
      </c>
      <c r="E65" s="30">
        <f t="shared" si="40"/>
        <v>2.5000000000000001E-2</v>
      </c>
      <c r="F65" s="64">
        <f t="shared" si="41"/>
        <v>-1.9599639845400538</v>
      </c>
      <c r="G65" s="64">
        <f t="shared" si="42"/>
        <v>-2.7093658352737147</v>
      </c>
    </row>
    <row r="66" spans="3:7" x14ac:dyDescent="0.25">
      <c r="C66" s="65">
        <v>-0.6</v>
      </c>
      <c r="D66" s="65">
        <f t="shared" si="39"/>
        <v>12.5</v>
      </c>
      <c r="E66" s="30">
        <f t="shared" si="40"/>
        <v>2.5000000000000001E-2</v>
      </c>
      <c r="F66" s="64">
        <f t="shared" si="41"/>
        <v>-1.9599639845400538</v>
      </c>
      <c r="G66" s="64">
        <f t="shared" si="42"/>
        <v>-2.7093658352737147</v>
      </c>
    </row>
    <row r="67" spans="3:7" x14ac:dyDescent="0.25">
      <c r="C67" s="65">
        <v>-0.6</v>
      </c>
      <c r="D67" s="65">
        <f t="shared" si="39"/>
        <v>12.5</v>
      </c>
      <c r="E67" s="30">
        <f t="shared" si="40"/>
        <v>2.5000000000000001E-2</v>
      </c>
      <c r="F67" s="64">
        <f t="shared" si="41"/>
        <v>-1.9599639845400538</v>
      </c>
      <c r="G67" s="64">
        <f t="shared" si="42"/>
        <v>-2.7093658352737147</v>
      </c>
    </row>
    <row r="68" spans="3:7" x14ac:dyDescent="0.25">
      <c r="C68" s="65">
        <v>-0.6</v>
      </c>
      <c r="D68" s="65">
        <f t="shared" si="39"/>
        <v>12.5</v>
      </c>
      <c r="E68" s="30">
        <f t="shared" si="40"/>
        <v>2.5000000000000001E-2</v>
      </c>
      <c r="F68" s="64">
        <f t="shared" si="41"/>
        <v>-1.9599639845400538</v>
      </c>
      <c r="G68" s="64">
        <f t="shared" si="42"/>
        <v>-2.7093658352737147</v>
      </c>
    </row>
    <row r="69" spans="3:7" x14ac:dyDescent="0.25">
      <c r="C69" s="65">
        <v>-0.6</v>
      </c>
      <c r="D69" s="65">
        <f t="shared" si="39"/>
        <v>12.5</v>
      </c>
      <c r="E69" s="30">
        <f t="shared" si="40"/>
        <v>2.5000000000000001E-2</v>
      </c>
      <c r="F69" s="64">
        <f t="shared" si="41"/>
        <v>-1.9599639845400538</v>
      </c>
      <c r="G69" s="64">
        <f t="shared" si="42"/>
        <v>-2.7093658352737147</v>
      </c>
    </row>
    <row r="70" spans="3:7" x14ac:dyDescent="0.25">
      <c r="C70" s="65">
        <v>-0.6</v>
      </c>
      <c r="D70" s="65">
        <f t="shared" si="39"/>
        <v>12.5</v>
      </c>
      <c r="E70" s="30">
        <f t="shared" si="40"/>
        <v>2.5000000000000001E-2</v>
      </c>
      <c r="F70" s="64">
        <f t="shared" si="41"/>
        <v>-1.9599639845400538</v>
      </c>
      <c r="G70" s="64">
        <f t="shared" si="42"/>
        <v>-2.7093658352737147</v>
      </c>
    </row>
    <row r="71" spans="3:7" x14ac:dyDescent="0.25">
      <c r="C71" s="65">
        <v>-0.6</v>
      </c>
      <c r="D71" s="65">
        <f t="shared" si="39"/>
        <v>12.5</v>
      </c>
      <c r="E71" s="30">
        <f t="shared" si="40"/>
        <v>2.5000000000000001E-2</v>
      </c>
      <c r="F71" s="64">
        <f t="shared" si="41"/>
        <v>-1.9599639845400538</v>
      </c>
      <c r="G71" s="64">
        <f t="shared" si="42"/>
        <v>-2.7093658352737147</v>
      </c>
    </row>
    <row r="72" spans="3:7" x14ac:dyDescent="0.25">
      <c r="C72" s="65">
        <v>-0.6</v>
      </c>
      <c r="D72" s="65">
        <f t="shared" si="39"/>
        <v>12.5</v>
      </c>
      <c r="E72" s="30">
        <f t="shared" si="40"/>
        <v>2.5000000000000001E-2</v>
      </c>
      <c r="F72" s="64">
        <f t="shared" si="41"/>
        <v>-1.9599639845400538</v>
      </c>
      <c r="G72" s="64">
        <f t="shared" si="42"/>
        <v>-2.7093658352737147</v>
      </c>
    </row>
    <row r="73" spans="3:7" x14ac:dyDescent="0.25">
      <c r="C73" s="65">
        <v>-0.6</v>
      </c>
      <c r="D73" s="65">
        <f t="shared" si="39"/>
        <v>12.5</v>
      </c>
      <c r="E73" s="30">
        <f t="shared" si="40"/>
        <v>2.5000000000000001E-2</v>
      </c>
      <c r="F73" s="64">
        <f t="shared" si="41"/>
        <v>-1.9599639845400538</v>
      </c>
      <c r="G73" s="64">
        <f t="shared" si="42"/>
        <v>-2.7093658352737147</v>
      </c>
    </row>
    <row r="74" spans="3:7" x14ac:dyDescent="0.25">
      <c r="C74" s="65">
        <v>-0.6</v>
      </c>
      <c r="D74" s="65">
        <f t="shared" si="39"/>
        <v>12.5</v>
      </c>
      <c r="E74" s="30">
        <f t="shared" si="40"/>
        <v>2.5000000000000001E-2</v>
      </c>
      <c r="F74" s="64">
        <f t="shared" si="41"/>
        <v>-1.9599639845400538</v>
      </c>
      <c r="G74" s="64">
        <f t="shared" si="42"/>
        <v>-2.7093658352737147</v>
      </c>
    </row>
    <row r="75" spans="3:7" x14ac:dyDescent="0.25">
      <c r="C75" s="65">
        <v>-0.6</v>
      </c>
      <c r="D75" s="65">
        <f t="shared" si="39"/>
        <v>12.5</v>
      </c>
      <c r="E75" s="30">
        <f t="shared" si="40"/>
        <v>2.5000000000000001E-2</v>
      </c>
      <c r="F75" s="64">
        <f t="shared" si="41"/>
        <v>-1.9599639845400538</v>
      </c>
      <c r="G75" s="64">
        <f t="shared" si="42"/>
        <v>-2.7093658352737147</v>
      </c>
    </row>
    <row r="76" spans="3:7" x14ac:dyDescent="0.25">
      <c r="C76" s="65">
        <v>-0.6</v>
      </c>
      <c r="D76" s="65">
        <f t="shared" si="39"/>
        <v>12.5</v>
      </c>
      <c r="E76" s="30">
        <f t="shared" si="40"/>
        <v>2.5000000000000001E-2</v>
      </c>
      <c r="F76" s="64">
        <f t="shared" si="41"/>
        <v>-1.9599639845400538</v>
      </c>
      <c r="G76" s="64">
        <f t="shared" si="42"/>
        <v>-2.7093658352737147</v>
      </c>
    </row>
    <row r="77" spans="3:7" x14ac:dyDescent="0.25">
      <c r="C77" s="65">
        <v>-0.6</v>
      </c>
      <c r="D77" s="65">
        <f t="shared" si="39"/>
        <v>12.5</v>
      </c>
      <c r="E77" s="30">
        <f t="shared" si="40"/>
        <v>2.5000000000000001E-2</v>
      </c>
      <c r="F77" s="64">
        <f t="shared" si="41"/>
        <v>-1.9599639845400538</v>
      </c>
      <c r="G77" s="64">
        <f t="shared" si="42"/>
        <v>-2.7093658352737147</v>
      </c>
    </row>
    <row r="78" spans="3:7" x14ac:dyDescent="0.25">
      <c r="C78" s="65">
        <v>-0.6</v>
      </c>
      <c r="D78" s="65">
        <f t="shared" si="39"/>
        <v>12.5</v>
      </c>
      <c r="E78" s="30">
        <f t="shared" si="40"/>
        <v>2.5000000000000001E-2</v>
      </c>
      <c r="F78" s="64">
        <f t="shared" si="41"/>
        <v>-1.9599639845400538</v>
      </c>
      <c r="G78" s="64">
        <f t="shared" si="42"/>
        <v>-2.7093658352737147</v>
      </c>
    </row>
    <row r="79" spans="3:7" x14ac:dyDescent="0.25">
      <c r="C79" s="65">
        <v>-0.6</v>
      </c>
      <c r="D79" s="65">
        <f t="shared" si="39"/>
        <v>12.5</v>
      </c>
      <c r="E79" s="30">
        <f t="shared" si="40"/>
        <v>2.5000000000000001E-2</v>
      </c>
      <c r="F79" s="64">
        <f t="shared" si="41"/>
        <v>-1.9599639845400538</v>
      </c>
      <c r="G79" s="64">
        <f t="shared" si="42"/>
        <v>-2.7093658352737147</v>
      </c>
    </row>
    <row r="80" spans="3:7" x14ac:dyDescent="0.25">
      <c r="C80" s="65">
        <v>-0.6</v>
      </c>
      <c r="D80" s="65">
        <f t="shared" si="39"/>
        <v>12.5</v>
      </c>
      <c r="E80" s="30">
        <f t="shared" si="40"/>
        <v>2.5000000000000001E-2</v>
      </c>
      <c r="F80" s="64">
        <f t="shared" si="41"/>
        <v>-1.9599639845400538</v>
      </c>
      <c r="G80" s="64">
        <f t="shared" si="42"/>
        <v>-2.7093658352737147</v>
      </c>
    </row>
    <row r="81" spans="3:7" x14ac:dyDescent="0.25">
      <c r="C81" s="65">
        <v>-0.6</v>
      </c>
      <c r="D81" s="65">
        <f t="shared" si="39"/>
        <v>12.5</v>
      </c>
      <c r="E81" s="30">
        <f t="shared" si="40"/>
        <v>2.5000000000000001E-2</v>
      </c>
      <c r="F81" s="64">
        <f t="shared" si="41"/>
        <v>-1.9599639845400538</v>
      </c>
      <c r="G81" s="64">
        <f t="shared" si="42"/>
        <v>-2.7093658352737147</v>
      </c>
    </row>
    <row r="82" spans="3:7" x14ac:dyDescent="0.25">
      <c r="C82" s="65">
        <v>-0.6</v>
      </c>
      <c r="D82" s="65">
        <f t="shared" si="39"/>
        <v>12.5</v>
      </c>
      <c r="E82" s="30">
        <f t="shared" si="40"/>
        <v>2.5000000000000001E-2</v>
      </c>
      <c r="F82" s="64">
        <f t="shared" si="41"/>
        <v>-1.9599639845400538</v>
      </c>
      <c r="G82" s="64">
        <f t="shared" si="42"/>
        <v>-2.7093658352737147</v>
      </c>
    </row>
    <row r="83" spans="3:7" x14ac:dyDescent="0.25">
      <c r="C83" s="65">
        <v>-0.6</v>
      </c>
      <c r="D83" s="65">
        <f t="shared" si="39"/>
        <v>12.5</v>
      </c>
      <c r="E83" s="30">
        <f t="shared" si="40"/>
        <v>2.5000000000000001E-2</v>
      </c>
      <c r="F83" s="64">
        <f t="shared" si="41"/>
        <v>-1.9599639845400538</v>
      </c>
      <c r="G83" s="64">
        <f t="shared" si="42"/>
        <v>-2.7093658352737147</v>
      </c>
    </row>
    <row r="84" spans="3:7" x14ac:dyDescent="0.25">
      <c r="C84" s="65">
        <v>-0.6</v>
      </c>
      <c r="D84" s="65">
        <f t="shared" si="39"/>
        <v>12.5</v>
      </c>
      <c r="E84" s="30">
        <f t="shared" si="40"/>
        <v>2.5000000000000001E-2</v>
      </c>
      <c r="F84" s="64">
        <f t="shared" si="41"/>
        <v>-1.9599639845400538</v>
      </c>
      <c r="G84" s="64">
        <f t="shared" si="42"/>
        <v>-2.7093658352737147</v>
      </c>
    </row>
    <row r="85" spans="3:7" x14ac:dyDescent="0.25">
      <c r="C85" s="65">
        <v>-0.43233333333333412</v>
      </c>
      <c r="D85" s="65">
        <f t="shared" si="39"/>
        <v>25.5</v>
      </c>
      <c r="E85" s="30">
        <f t="shared" si="40"/>
        <v>5.2083333333333336E-2</v>
      </c>
      <c r="F85" s="64">
        <f t="shared" si="41"/>
        <v>-1.6249807216131986</v>
      </c>
      <c r="G85" s="64">
        <f t="shared" si="42"/>
        <v>-1.9522486046388967</v>
      </c>
    </row>
    <row r="86" spans="3:7" x14ac:dyDescent="0.25">
      <c r="C86" s="65">
        <v>-0.43233333333333412</v>
      </c>
      <c r="D86" s="65">
        <f t="shared" si="39"/>
        <v>25.5</v>
      </c>
      <c r="E86" s="30">
        <f t="shared" si="40"/>
        <v>5.2083333333333336E-2</v>
      </c>
      <c r="F86" s="64">
        <f t="shared" si="41"/>
        <v>-1.6249807216131986</v>
      </c>
      <c r="G86" s="64">
        <f t="shared" si="42"/>
        <v>-1.9522486046388967</v>
      </c>
    </row>
    <row r="87" spans="3:7" x14ac:dyDescent="0.25">
      <c r="C87" s="65">
        <v>-0.3923333333333332</v>
      </c>
      <c r="D87" s="65">
        <f t="shared" si="39"/>
        <v>27.5</v>
      </c>
      <c r="E87" s="30">
        <f t="shared" si="40"/>
        <v>5.6250000000000001E-2</v>
      </c>
      <c r="F87" s="64">
        <f t="shared" si="41"/>
        <v>-1.5870558322903145</v>
      </c>
      <c r="G87" s="64">
        <f t="shared" si="42"/>
        <v>-1.7716242156206448</v>
      </c>
    </row>
    <row r="88" spans="3:7" x14ac:dyDescent="0.25">
      <c r="C88" s="65">
        <v>-0.3923333333333332</v>
      </c>
      <c r="D88" s="65">
        <f t="shared" si="39"/>
        <v>27.5</v>
      </c>
      <c r="E88" s="30">
        <f t="shared" si="40"/>
        <v>5.6250000000000001E-2</v>
      </c>
      <c r="F88" s="64">
        <f t="shared" si="41"/>
        <v>-1.5870558322903145</v>
      </c>
      <c r="G88" s="64">
        <f t="shared" si="42"/>
        <v>-1.7716242156206448</v>
      </c>
    </row>
    <row r="89" spans="3:7" x14ac:dyDescent="0.25">
      <c r="C89" s="65">
        <v>-0.30233333333333334</v>
      </c>
      <c r="D89" s="65">
        <f t="shared" si="39"/>
        <v>29.5</v>
      </c>
      <c r="E89" s="30">
        <f t="shared" si="40"/>
        <v>6.0416666666666667E-2</v>
      </c>
      <c r="F89" s="64">
        <f t="shared" si="41"/>
        <v>-1.5512852779108435</v>
      </c>
      <c r="G89" s="64">
        <f t="shared" si="42"/>
        <v>-1.3652193403295882</v>
      </c>
    </row>
    <row r="90" spans="3:7" x14ac:dyDescent="0.25">
      <c r="C90" s="65">
        <v>-0.30233333333333334</v>
      </c>
      <c r="D90" s="65">
        <f t="shared" si="39"/>
        <v>29.5</v>
      </c>
      <c r="E90" s="30">
        <f t="shared" si="40"/>
        <v>6.0416666666666667E-2</v>
      </c>
      <c r="F90" s="64">
        <f t="shared" si="41"/>
        <v>-1.5512852779108435</v>
      </c>
      <c r="G90" s="64">
        <f t="shared" si="42"/>
        <v>-1.3652193403295882</v>
      </c>
    </row>
    <row r="91" spans="3:7" x14ac:dyDescent="0.25">
      <c r="C91" s="65">
        <v>-0.27233333333333398</v>
      </c>
      <c r="D91" s="65">
        <f t="shared" si="39"/>
        <v>31.5</v>
      </c>
      <c r="E91" s="30">
        <f t="shared" si="40"/>
        <v>6.458333333333334E-2</v>
      </c>
      <c r="F91" s="64">
        <f t="shared" si="41"/>
        <v>-1.5173962638407672</v>
      </c>
      <c r="G91" s="64">
        <f t="shared" si="42"/>
        <v>-1.2297510485659053</v>
      </c>
    </row>
    <row r="92" spans="3:7" x14ac:dyDescent="0.25">
      <c r="C92" s="65">
        <v>-0.27233333333333398</v>
      </c>
      <c r="D92" s="65">
        <f t="shared" si="39"/>
        <v>31.5</v>
      </c>
      <c r="E92" s="30">
        <f t="shared" si="40"/>
        <v>6.458333333333334E-2</v>
      </c>
      <c r="F92" s="64">
        <f t="shared" si="41"/>
        <v>-1.5173962638407672</v>
      </c>
      <c r="G92" s="64">
        <f t="shared" si="42"/>
        <v>-1.2297510485659053</v>
      </c>
    </row>
    <row r="93" spans="3:7" x14ac:dyDescent="0.25">
      <c r="C93" s="65">
        <v>-0.27200000000000024</v>
      </c>
      <c r="D93" s="65">
        <f t="shared" si="39"/>
        <v>33.5</v>
      </c>
      <c r="E93" s="30">
        <f t="shared" si="40"/>
        <v>6.8750000000000006E-2</v>
      </c>
      <c r="F93" s="64">
        <f t="shared" si="41"/>
        <v>-1.4851654569026762</v>
      </c>
      <c r="G93" s="64">
        <f t="shared" si="42"/>
        <v>-1.228245845324085</v>
      </c>
    </row>
    <row r="94" spans="3:7" x14ac:dyDescent="0.25">
      <c r="C94" s="65">
        <v>-0.27200000000000024</v>
      </c>
      <c r="D94" s="65">
        <f t="shared" si="39"/>
        <v>33.5</v>
      </c>
      <c r="E94" s="30">
        <f t="shared" si="40"/>
        <v>6.8750000000000006E-2</v>
      </c>
      <c r="F94" s="64">
        <f t="shared" si="41"/>
        <v>-1.4851654569026762</v>
      </c>
      <c r="G94" s="64">
        <f t="shared" si="42"/>
        <v>-1.228245845324085</v>
      </c>
    </row>
    <row r="95" spans="3:7" x14ac:dyDescent="0.25">
      <c r="C95" s="65">
        <v>-0.25233333333333441</v>
      </c>
      <c r="D95" s="65">
        <f t="shared" si="39"/>
        <v>35.5</v>
      </c>
      <c r="E95" s="30">
        <f t="shared" si="40"/>
        <v>7.2916666666666671E-2</v>
      </c>
      <c r="F95" s="64">
        <f t="shared" si="41"/>
        <v>-1.4544076028560404</v>
      </c>
      <c r="G95" s="64">
        <f t="shared" si="42"/>
        <v>-1.1394388540567835</v>
      </c>
    </row>
    <row r="96" spans="3:7" x14ac:dyDescent="0.25">
      <c r="C96" s="65">
        <v>-0.25233333333333441</v>
      </c>
      <c r="D96" s="65">
        <f t="shared" si="39"/>
        <v>35.5</v>
      </c>
      <c r="E96" s="30">
        <f t="shared" si="40"/>
        <v>7.2916666666666671E-2</v>
      </c>
      <c r="F96" s="64">
        <f t="shared" si="41"/>
        <v>-1.4544076028560404</v>
      </c>
      <c r="G96" s="64">
        <f t="shared" si="42"/>
        <v>-1.1394388540567835</v>
      </c>
    </row>
    <row r="97" spans="3:7" x14ac:dyDescent="0.25">
      <c r="C97" s="65">
        <v>-0.22233333333333327</v>
      </c>
      <c r="D97" s="65">
        <f t="shared" si="39"/>
        <v>37.5</v>
      </c>
      <c r="E97" s="30">
        <f t="shared" si="40"/>
        <v>7.7083333333333337E-2</v>
      </c>
      <c r="F97" s="64">
        <f t="shared" si="41"/>
        <v>-1.4249672553124424</v>
      </c>
      <c r="G97" s="64">
        <f t="shared" si="42"/>
        <v>-1.0039705622930928</v>
      </c>
    </row>
    <row r="98" spans="3:7" x14ac:dyDescent="0.25">
      <c r="C98" s="65">
        <v>-0.22233333333333327</v>
      </c>
      <c r="D98" s="65">
        <f t="shared" si="39"/>
        <v>37.5</v>
      </c>
      <c r="E98" s="30">
        <f t="shared" si="40"/>
        <v>7.7083333333333337E-2</v>
      </c>
      <c r="F98" s="64">
        <f t="shared" si="41"/>
        <v>-1.4249672553124424</v>
      </c>
      <c r="G98" s="64">
        <f t="shared" si="42"/>
        <v>-1.0039705622930928</v>
      </c>
    </row>
    <row r="99" spans="3:7" x14ac:dyDescent="0.25">
      <c r="C99" s="65">
        <v>-0.22199999999999953</v>
      </c>
      <c r="D99" s="65">
        <f t="shared" si="39"/>
        <v>39.5</v>
      </c>
      <c r="E99" s="30">
        <f t="shared" si="40"/>
        <v>8.1250000000000003E-2</v>
      </c>
      <c r="F99" s="64">
        <f t="shared" si="41"/>
        <v>-1.3967126453904504</v>
      </c>
      <c r="G99" s="64">
        <f t="shared" si="42"/>
        <v>-1.0024653590512722</v>
      </c>
    </row>
    <row r="100" spans="3:7" x14ac:dyDescent="0.25">
      <c r="C100" s="65">
        <v>-0.22199999999999953</v>
      </c>
      <c r="D100" s="65">
        <f t="shared" si="39"/>
        <v>39.5</v>
      </c>
      <c r="E100" s="30">
        <f t="shared" si="40"/>
        <v>8.1250000000000003E-2</v>
      </c>
      <c r="F100" s="64">
        <f t="shared" si="41"/>
        <v>-1.3967126453904504</v>
      </c>
      <c r="G100" s="64">
        <f t="shared" si="42"/>
        <v>-1.0024653590512722</v>
      </c>
    </row>
    <row r="101" spans="3:7" x14ac:dyDescent="0.25">
      <c r="C101" s="65">
        <v>-0.21233333333333348</v>
      </c>
      <c r="D101" s="65">
        <f t="shared" si="39"/>
        <v>43.5</v>
      </c>
      <c r="E101" s="30">
        <f t="shared" si="40"/>
        <v>8.9583333333333334E-2</v>
      </c>
      <c r="F101" s="64">
        <f t="shared" si="41"/>
        <v>-1.3433252896086045</v>
      </c>
      <c r="G101" s="64">
        <f t="shared" si="42"/>
        <v>-0.95881446503853185</v>
      </c>
    </row>
    <row r="102" spans="3:7" x14ac:dyDescent="0.25">
      <c r="C102" s="65">
        <v>-0.21233333333333348</v>
      </c>
      <c r="D102" s="65">
        <f t="shared" si="39"/>
        <v>43.5</v>
      </c>
      <c r="E102" s="30">
        <f t="shared" si="40"/>
        <v>8.9583333333333334E-2</v>
      </c>
      <c r="F102" s="64">
        <f t="shared" si="41"/>
        <v>-1.3433252896086045</v>
      </c>
      <c r="G102" s="64">
        <f t="shared" si="42"/>
        <v>-0.95881446503853185</v>
      </c>
    </row>
    <row r="103" spans="3:7" x14ac:dyDescent="0.25">
      <c r="C103" s="65">
        <v>-0.21233333333333348</v>
      </c>
      <c r="D103" s="65">
        <f t="shared" si="39"/>
        <v>43.5</v>
      </c>
      <c r="E103" s="30">
        <f t="shared" si="40"/>
        <v>8.9583333333333334E-2</v>
      </c>
      <c r="F103" s="64">
        <f t="shared" si="41"/>
        <v>-1.3433252896086045</v>
      </c>
      <c r="G103" s="64">
        <f t="shared" si="42"/>
        <v>-0.95881446503853185</v>
      </c>
    </row>
    <row r="104" spans="3:7" x14ac:dyDescent="0.25">
      <c r="C104" s="65">
        <v>-0.21233333333333348</v>
      </c>
      <c r="D104" s="65">
        <f t="shared" si="39"/>
        <v>43.5</v>
      </c>
      <c r="E104" s="30">
        <f t="shared" si="40"/>
        <v>8.9583333333333334E-2</v>
      </c>
      <c r="F104" s="64">
        <f t="shared" si="41"/>
        <v>-1.3433252896086045</v>
      </c>
      <c r="G104" s="64">
        <f t="shared" si="42"/>
        <v>-0.95881446503853185</v>
      </c>
    </row>
    <row r="105" spans="3:7" x14ac:dyDescent="0.25">
      <c r="C105" s="65">
        <v>-0.21233333333333348</v>
      </c>
      <c r="D105" s="65">
        <f t="shared" si="39"/>
        <v>43.5</v>
      </c>
      <c r="E105" s="30">
        <f t="shared" si="40"/>
        <v>8.9583333333333334E-2</v>
      </c>
      <c r="F105" s="64">
        <f t="shared" si="41"/>
        <v>-1.3433252896086045</v>
      </c>
      <c r="G105" s="64">
        <f t="shared" si="42"/>
        <v>-0.95881446503853185</v>
      </c>
    </row>
    <row r="106" spans="3:7" x14ac:dyDescent="0.25">
      <c r="C106" s="65">
        <v>-0.21233333333333348</v>
      </c>
      <c r="D106" s="65">
        <f t="shared" si="39"/>
        <v>43.5</v>
      </c>
      <c r="E106" s="30">
        <f t="shared" si="40"/>
        <v>8.9583333333333334E-2</v>
      </c>
      <c r="F106" s="64">
        <f t="shared" si="41"/>
        <v>-1.3433252896086045</v>
      </c>
      <c r="G106" s="64">
        <f t="shared" si="42"/>
        <v>-0.95881446503853185</v>
      </c>
    </row>
    <row r="107" spans="3:7" x14ac:dyDescent="0.25">
      <c r="C107" s="65">
        <v>-0.2023333333333337</v>
      </c>
      <c r="D107" s="65">
        <f t="shared" si="39"/>
        <v>47.5</v>
      </c>
      <c r="E107" s="30">
        <f t="shared" si="40"/>
        <v>9.7916666666666666E-2</v>
      </c>
      <c r="F107" s="64">
        <f t="shared" si="41"/>
        <v>-1.2935140342648141</v>
      </c>
      <c r="G107" s="64">
        <f t="shared" si="42"/>
        <v>-0.91365836778397091</v>
      </c>
    </row>
    <row r="108" spans="3:7" x14ac:dyDescent="0.25">
      <c r="C108" s="65">
        <v>-0.2023333333333337</v>
      </c>
      <c r="D108" s="65">
        <f t="shared" si="39"/>
        <v>47.5</v>
      </c>
      <c r="E108" s="30">
        <f t="shared" si="40"/>
        <v>9.7916666666666666E-2</v>
      </c>
      <c r="F108" s="64">
        <f t="shared" si="41"/>
        <v>-1.2935140342648141</v>
      </c>
      <c r="G108" s="64">
        <f t="shared" si="42"/>
        <v>-0.91365836778397091</v>
      </c>
    </row>
    <row r="109" spans="3:7" x14ac:dyDescent="0.25">
      <c r="C109" s="65">
        <v>-0.20199999999999996</v>
      </c>
      <c r="D109" s="65">
        <f t="shared" si="39"/>
        <v>49.5</v>
      </c>
      <c r="E109" s="30">
        <f t="shared" si="40"/>
        <v>0.10208333333333333</v>
      </c>
      <c r="F109" s="64">
        <f t="shared" si="41"/>
        <v>-1.2697697283697489</v>
      </c>
      <c r="G109" s="64">
        <f t="shared" si="42"/>
        <v>-0.91215316454215034</v>
      </c>
    </row>
    <row r="110" spans="3:7" x14ac:dyDescent="0.25">
      <c r="C110" s="65">
        <v>-0.20199999999999996</v>
      </c>
      <c r="D110" s="65">
        <f t="shared" si="39"/>
        <v>49.5</v>
      </c>
      <c r="E110" s="30">
        <f t="shared" si="40"/>
        <v>0.10208333333333333</v>
      </c>
      <c r="F110" s="64">
        <f t="shared" si="41"/>
        <v>-1.2697697283697489</v>
      </c>
      <c r="G110" s="64">
        <f t="shared" si="42"/>
        <v>-0.91215316454215034</v>
      </c>
    </row>
    <row r="111" spans="3:7" x14ac:dyDescent="0.25">
      <c r="C111" s="65">
        <v>-0.19233333333333391</v>
      </c>
      <c r="D111" s="65">
        <f t="shared" si="39"/>
        <v>51.5</v>
      </c>
      <c r="E111" s="30">
        <f t="shared" si="40"/>
        <v>0.10625</v>
      </c>
      <c r="F111" s="64">
        <f t="shared" si="41"/>
        <v>-1.2467204983795794</v>
      </c>
      <c r="G111" s="64">
        <f t="shared" si="42"/>
        <v>-0.86850227052940998</v>
      </c>
    </row>
    <row r="112" spans="3:7" x14ac:dyDescent="0.25">
      <c r="C112" s="65">
        <v>-0.19233333333333391</v>
      </c>
      <c r="D112" s="65">
        <f t="shared" si="39"/>
        <v>51.5</v>
      </c>
      <c r="E112" s="30">
        <f t="shared" si="40"/>
        <v>0.10625</v>
      </c>
      <c r="F112" s="64">
        <f t="shared" si="41"/>
        <v>-1.2467204983795794</v>
      </c>
      <c r="G112" s="64">
        <f t="shared" si="42"/>
        <v>-0.86850227052940998</v>
      </c>
    </row>
    <row r="113" spans="3:7" x14ac:dyDescent="0.25">
      <c r="C113" s="65">
        <v>-0.16200000000000081</v>
      </c>
      <c r="D113" s="65">
        <f t="shared" si="39"/>
        <v>53.5</v>
      </c>
      <c r="E113" s="30">
        <f t="shared" si="40"/>
        <v>0.11041666666666666</v>
      </c>
      <c r="F113" s="64">
        <f t="shared" si="41"/>
        <v>-1.224315231184061</v>
      </c>
      <c r="G113" s="64">
        <f t="shared" si="42"/>
        <v>-0.73152877552390649</v>
      </c>
    </row>
    <row r="114" spans="3:7" x14ac:dyDescent="0.25">
      <c r="C114" s="65">
        <v>-0.16200000000000081</v>
      </c>
      <c r="D114" s="65">
        <f t="shared" si="39"/>
        <v>53.5</v>
      </c>
      <c r="E114" s="30">
        <f t="shared" si="40"/>
        <v>0.11041666666666666</v>
      </c>
      <c r="F114" s="64">
        <f t="shared" si="41"/>
        <v>-1.224315231184061</v>
      </c>
      <c r="G114" s="64">
        <f t="shared" si="42"/>
        <v>-0.73152877552390649</v>
      </c>
    </row>
    <row r="115" spans="3:7" x14ac:dyDescent="0.25">
      <c r="C115" s="65">
        <v>-0.1423333333333332</v>
      </c>
      <c r="D115" s="65">
        <f t="shared" si="39"/>
        <v>55.5</v>
      </c>
      <c r="E115" s="30">
        <f t="shared" si="40"/>
        <v>0.11458333333333333</v>
      </c>
      <c r="F115" s="64">
        <f t="shared" si="41"/>
        <v>-1.2025082629254475</v>
      </c>
      <c r="G115" s="64">
        <f t="shared" si="42"/>
        <v>-0.64272178425659721</v>
      </c>
    </row>
    <row r="116" spans="3:7" x14ac:dyDescent="0.25">
      <c r="C116" s="65">
        <v>-0.1423333333333332</v>
      </c>
      <c r="D116" s="65">
        <f t="shared" si="39"/>
        <v>55.5</v>
      </c>
      <c r="E116" s="30">
        <f t="shared" si="40"/>
        <v>0.11458333333333333</v>
      </c>
      <c r="F116" s="64">
        <f t="shared" si="41"/>
        <v>-1.2025082629254475</v>
      </c>
      <c r="G116" s="64">
        <f t="shared" si="42"/>
        <v>-0.64272178425659721</v>
      </c>
    </row>
    <row r="117" spans="3:7" x14ac:dyDescent="0.25">
      <c r="C117" s="65">
        <v>-0.13233333333333341</v>
      </c>
      <c r="D117" s="65">
        <f t="shared" si="39"/>
        <v>57.5</v>
      </c>
      <c r="E117" s="30">
        <f t="shared" si="40"/>
        <v>0.11874999999999999</v>
      </c>
      <c r="F117" s="64">
        <f t="shared" si="41"/>
        <v>-1.1812586209770399</v>
      </c>
      <c r="G117" s="64">
        <f t="shared" si="42"/>
        <v>-0.59756568700203627</v>
      </c>
    </row>
    <row r="118" spans="3:7" x14ac:dyDescent="0.25">
      <c r="C118" s="65">
        <v>-0.13233333333333341</v>
      </c>
      <c r="D118" s="65">
        <f t="shared" si="39"/>
        <v>57.5</v>
      </c>
      <c r="E118" s="30">
        <f t="shared" si="40"/>
        <v>0.11874999999999999</v>
      </c>
      <c r="F118" s="64">
        <f t="shared" si="41"/>
        <v>-1.1812586209770399</v>
      </c>
      <c r="G118" s="64">
        <f t="shared" si="42"/>
        <v>-0.59756568700203627</v>
      </c>
    </row>
    <row r="119" spans="3:7" x14ac:dyDescent="0.25">
      <c r="C119" s="65">
        <v>-0.12199999999999989</v>
      </c>
      <c r="D119" s="65">
        <f t="shared" si="39"/>
        <v>60.5</v>
      </c>
      <c r="E119" s="30">
        <f t="shared" si="40"/>
        <v>0.125</v>
      </c>
      <c r="F119" s="64">
        <f t="shared" si="41"/>
        <v>-1.1503493803760083</v>
      </c>
      <c r="G119" s="64">
        <f t="shared" si="42"/>
        <v>-0.55090438650565465</v>
      </c>
    </row>
    <row r="120" spans="3:7" x14ac:dyDescent="0.25">
      <c r="C120" s="65">
        <v>-0.12199999999999989</v>
      </c>
      <c r="D120" s="65">
        <f t="shared" si="39"/>
        <v>60.5</v>
      </c>
      <c r="E120" s="30">
        <f t="shared" si="40"/>
        <v>0.125</v>
      </c>
      <c r="F120" s="64">
        <f t="shared" si="41"/>
        <v>-1.1503493803760083</v>
      </c>
      <c r="G120" s="64">
        <f t="shared" si="42"/>
        <v>-0.55090438650565465</v>
      </c>
    </row>
    <row r="121" spans="3:7" x14ac:dyDescent="0.25">
      <c r="C121" s="65">
        <v>-0.12199999999999989</v>
      </c>
      <c r="D121" s="65">
        <f t="shared" si="39"/>
        <v>60.5</v>
      </c>
      <c r="E121" s="30">
        <f t="shared" si="40"/>
        <v>0.125</v>
      </c>
      <c r="F121" s="64">
        <f t="shared" si="41"/>
        <v>-1.1503493803760083</v>
      </c>
      <c r="G121" s="64">
        <f t="shared" si="42"/>
        <v>-0.55090438650565465</v>
      </c>
    </row>
    <row r="122" spans="3:7" x14ac:dyDescent="0.25">
      <c r="C122" s="65">
        <v>-0.12199999999999989</v>
      </c>
      <c r="D122" s="65">
        <f t="shared" si="39"/>
        <v>60.5</v>
      </c>
      <c r="E122" s="30">
        <f t="shared" si="40"/>
        <v>0.125</v>
      </c>
      <c r="F122" s="64">
        <f t="shared" si="41"/>
        <v>-1.1503493803760083</v>
      </c>
      <c r="G122" s="64">
        <f t="shared" si="42"/>
        <v>-0.55090438650565465</v>
      </c>
    </row>
    <row r="123" spans="3:7" x14ac:dyDescent="0.25">
      <c r="C123" s="65">
        <v>-0.11699999999999977</v>
      </c>
      <c r="D123" s="65">
        <f t="shared" si="39"/>
        <v>63.5</v>
      </c>
      <c r="E123" s="30">
        <f t="shared" si="40"/>
        <v>0.13125000000000001</v>
      </c>
      <c r="F123" s="64">
        <f t="shared" si="41"/>
        <v>-1.1205017670747008</v>
      </c>
      <c r="G123" s="64">
        <f t="shared" si="42"/>
        <v>-0.52832633787837324</v>
      </c>
    </row>
    <row r="124" spans="3:7" x14ac:dyDescent="0.25">
      <c r="C124" s="65">
        <v>-0.11699999999999977</v>
      </c>
      <c r="D124" s="65">
        <f t="shared" si="39"/>
        <v>63.5</v>
      </c>
      <c r="E124" s="30">
        <f t="shared" si="40"/>
        <v>0.13125000000000001</v>
      </c>
      <c r="F124" s="64">
        <f t="shared" si="41"/>
        <v>-1.1205017670747008</v>
      </c>
      <c r="G124" s="64">
        <f t="shared" si="42"/>
        <v>-0.52832633787837324</v>
      </c>
    </row>
    <row r="125" spans="3:7" x14ac:dyDescent="0.25">
      <c r="C125" s="65">
        <v>-0.1120000000000001</v>
      </c>
      <c r="D125" s="65">
        <f t="shared" ref="D125:D188" si="43" xml:space="preserve"> _xlfn.RANK.AVG(C125,C$61:C$540,1)</f>
        <v>65.5</v>
      </c>
      <c r="E125" s="30">
        <f t="shared" ref="E125:E188" si="44" xml:space="preserve"> (D125 - 0.5) / COUNT($C$61:$C$540)</f>
        <v>0.13541666666666666</v>
      </c>
      <c r="F125" s="64">
        <f t="shared" ref="F125:F188" si="45">_xlfn.NORM.S.INV(E125)</f>
        <v>-1.1011455083738533</v>
      </c>
      <c r="G125" s="64">
        <f t="shared" ref="G125:G188" si="46" xml:space="preserve"> STANDARDIZE(C125,AVERAGE($C$61:$C$540),STDEV($C$61:$C$540))</f>
        <v>-0.50574828925109372</v>
      </c>
    </row>
    <row r="126" spans="3:7" x14ac:dyDescent="0.25">
      <c r="C126" s="65">
        <v>-0.1120000000000001</v>
      </c>
      <c r="D126" s="65">
        <f t="shared" si="43"/>
        <v>65.5</v>
      </c>
      <c r="E126" s="30">
        <f t="shared" si="44"/>
        <v>0.13541666666666666</v>
      </c>
      <c r="F126" s="64">
        <f t="shared" si="45"/>
        <v>-1.1011455083738533</v>
      </c>
      <c r="G126" s="64">
        <f t="shared" si="46"/>
        <v>-0.50574828925109372</v>
      </c>
    </row>
    <row r="127" spans="3:7" x14ac:dyDescent="0.25">
      <c r="C127" s="65">
        <v>-0.10200000000000031</v>
      </c>
      <c r="D127" s="65">
        <f t="shared" si="43"/>
        <v>67.5</v>
      </c>
      <c r="E127" s="30">
        <f t="shared" si="44"/>
        <v>0.13958333333333334</v>
      </c>
      <c r="F127" s="64">
        <f t="shared" si="45"/>
        <v>-1.08219325119514</v>
      </c>
      <c r="G127" s="64">
        <f t="shared" si="46"/>
        <v>-0.46059219199653278</v>
      </c>
    </row>
    <row r="128" spans="3:7" x14ac:dyDescent="0.25">
      <c r="C128" s="65">
        <v>-0.10200000000000031</v>
      </c>
      <c r="D128" s="65">
        <f t="shared" si="43"/>
        <v>67.5</v>
      </c>
      <c r="E128" s="30">
        <f t="shared" si="44"/>
        <v>0.13958333333333334</v>
      </c>
      <c r="F128" s="64">
        <f t="shared" si="45"/>
        <v>-1.08219325119514</v>
      </c>
      <c r="G128" s="64">
        <f t="shared" si="46"/>
        <v>-0.46059219199653278</v>
      </c>
    </row>
    <row r="129" spans="3:13" x14ac:dyDescent="0.25">
      <c r="C129" s="65">
        <v>-9.299999999999975E-2</v>
      </c>
      <c r="D129" s="65">
        <f t="shared" si="43"/>
        <v>69.5</v>
      </c>
      <c r="E129" s="30">
        <f t="shared" si="44"/>
        <v>0.14374999999999999</v>
      </c>
      <c r="F129" s="64">
        <f t="shared" si="45"/>
        <v>-1.0636219383377201</v>
      </c>
      <c r="G129" s="64">
        <f t="shared" si="46"/>
        <v>-0.41995170446742452</v>
      </c>
    </row>
    <row r="130" spans="3:13" x14ac:dyDescent="0.25">
      <c r="C130" s="65">
        <v>-9.299999999999975E-2</v>
      </c>
      <c r="D130" s="65">
        <f t="shared" si="43"/>
        <v>69.5</v>
      </c>
      <c r="E130" s="30">
        <f t="shared" si="44"/>
        <v>0.14374999999999999</v>
      </c>
      <c r="F130" s="64">
        <f t="shared" si="45"/>
        <v>-1.0636219383377201</v>
      </c>
      <c r="G130" s="64">
        <f t="shared" si="46"/>
        <v>-0.41995170446742452</v>
      </c>
    </row>
    <row r="131" spans="3:13" x14ac:dyDescent="0.25">
      <c r="C131" s="65">
        <v>-9.2000000000000526E-2</v>
      </c>
      <c r="D131" s="65">
        <f t="shared" si="43"/>
        <v>71.5</v>
      </c>
      <c r="E131" s="30">
        <f t="shared" si="44"/>
        <v>0.14791666666666667</v>
      </c>
      <c r="F131" s="64">
        <f t="shared" si="45"/>
        <v>-1.0454103973142475</v>
      </c>
      <c r="G131" s="64">
        <f t="shared" si="46"/>
        <v>-0.41543609474197185</v>
      </c>
    </row>
    <row r="132" spans="3:13" x14ac:dyDescent="0.25">
      <c r="C132" s="65">
        <v>-9.2000000000000526E-2</v>
      </c>
      <c r="D132" s="65">
        <f t="shared" si="43"/>
        <v>71.5</v>
      </c>
      <c r="E132" s="30">
        <f t="shared" si="44"/>
        <v>0.14791666666666667</v>
      </c>
      <c r="F132" s="64">
        <f t="shared" si="45"/>
        <v>-1.0454103973142475</v>
      </c>
      <c r="G132" s="64">
        <f t="shared" si="46"/>
        <v>-0.41543609474197185</v>
      </c>
    </row>
    <row r="133" spans="3:13" x14ac:dyDescent="0.25">
      <c r="C133" s="65">
        <v>-8.4999999999999742E-2</v>
      </c>
      <c r="D133" s="65">
        <f t="shared" si="43"/>
        <v>74.5</v>
      </c>
      <c r="E133" s="30">
        <f t="shared" si="44"/>
        <v>0.15416666666666667</v>
      </c>
      <c r="F133" s="64">
        <f t="shared" si="45"/>
        <v>-1.0187254360963267</v>
      </c>
      <c r="G133" s="64">
        <f t="shared" si="46"/>
        <v>-0.38382682666377499</v>
      </c>
    </row>
    <row r="134" spans="3:13" x14ac:dyDescent="0.25">
      <c r="C134" s="65">
        <v>-8.4999999999999742E-2</v>
      </c>
      <c r="D134" s="65">
        <f t="shared" si="43"/>
        <v>74.5</v>
      </c>
      <c r="E134" s="30">
        <f t="shared" si="44"/>
        <v>0.15416666666666667</v>
      </c>
      <c r="F134" s="64">
        <f t="shared" si="45"/>
        <v>-1.0187254360963267</v>
      </c>
      <c r="G134" s="64">
        <f t="shared" si="46"/>
        <v>-0.38382682666377499</v>
      </c>
    </row>
    <row r="135" spans="3:13" x14ac:dyDescent="0.25">
      <c r="C135" s="65">
        <v>-8.4999999999999742E-2</v>
      </c>
      <c r="D135" s="65">
        <f t="shared" si="43"/>
        <v>74.5</v>
      </c>
      <c r="E135" s="30">
        <f t="shared" si="44"/>
        <v>0.15416666666666667</v>
      </c>
      <c r="F135" s="64">
        <f t="shared" si="45"/>
        <v>-1.0187254360963267</v>
      </c>
      <c r="G135" s="64">
        <f t="shared" si="46"/>
        <v>-0.38382682666377499</v>
      </c>
    </row>
    <row r="136" spans="3:13" x14ac:dyDescent="0.25">
      <c r="C136" s="65">
        <v>-8.4999999999999742E-2</v>
      </c>
      <c r="D136" s="65">
        <f t="shared" si="43"/>
        <v>74.5</v>
      </c>
      <c r="E136" s="30">
        <f t="shared" si="44"/>
        <v>0.15416666666666667</v>
      </c>
      <c r="F136" s="64">
        <f t="shared" si="45"/>
        <v>-1.0187254360963267</v>
      </c>
      <c r="G136" s="64">
        <f t="shared" si="46"/>
        <v>-0.38382682666377499</v>
      </c>
    </row>
    <row r="137" spans="3:13" x14ac:dyDescent="0.25">
      <c r="C137" s="65">
        <v>-8.1999999999999629E-2</v>
      </c>
      <c r="D137" s="65">
        <f t="shared" si="43"/>
        <v>77.5</v>
      </c>
      <c r="E137" s="30">
        <f t="shared" si="44"/>
        <v>0.16041666666666668</v>
      </c>
      <c r="F137" s="64">
        <f t="shared" si="45"/>
        <v>-0.99274685816392794</v>
      </c>
      <c r="G137" s="64">
        <f t="shared" si="46"/>
        <v>-0.37027999748740587</v>
      </c>
    </row>
    <row r="138" spans="3:13" x14ac:dyDescent="0.25">
      <c r="C138" s="65">
        <v>-8.1999999999999629E-2</v>
      </c>
      <c r="D138" s="65">
        <f t="shared" si="43"/>
        <v>77.5</v>
      </c>
      <c r="E138" s="30">
        <f t="shared" si="44"/>
        <v>0.16041666666666668</v>
      </c>
      <c r="F138" s="64">
        <f t="shared" si="45"/>
        <v>-0.99274685816392794</v>
      </c>
      <c r="G138" s="64">
        <f t="shared" si="46"/>
        <v>-0.37027999748740587</v>
      </c>
    </row>
    <row r="139" spans="3:13" x14ac:dyDescent="0.25">
      <c r="C139" s="65">
        <v>-7.7999999999999625E-2</v>
      </c>
      <c r="D139" s="65">
        <f t="shared" si="43"/>
        <v>79.5</v>
      </c>
      <c r="E139" s="30">
        <f t="shared" si="44"/>
        <v>0.16458333333333333</v>
      </c>
      <c r="F139" s="64">
        <f t="shared" si="45"/>
        <v>-0.97579378213052059</v>
      </c>
      <c r="G139" s="64">
        <f t="shared" si="46"/>
        <v>-0.35221755858558113</v>
      </c>
      <c r="I139">
        <v>322</v>
      </c>
      <c r="J139">
        <v>329</v>
      </c>
      <c r="K139">
        <v>322</v>
      </c>
      <c r="L139">
        <v>493</v>
      </c>
      <c r="M139">
        <v>0</v>
      </c>
    </row>
    <row r="140" spans="3:13" x14ac:dyDescent="0.25">
      <c r="C140" s="65">
        <v>-7.7999999999999625E-2</v>
      </c>
      <c r="D140" s="65">
        <f t="shared" si="43"/>
        <v>79.5</v>
      </c>
      <c r="E140" s="30">
        <f t="shared" si="44"/>
        <v>0.16458333333333333</v>
      </c>
      <c r="F140" s="64">
        <f t="shared" si="45"/>
        <v>-0.97579378213052059</v>
      </c>
      <c r="G140" s="64">
        <f t="shared" si="46"/>
        <v>-0.35221755858558113</v>
      </c>
    </row>
    <row r="141" spans="3:13" x14ac:dyDescent="0.25">
      <c r="C141" s="65">
        <v>-6.6666666666666666E-2</v>
      </c>
      <c r="D141" s="65">
        <f t="shared" si="43"/>
        <v>108.5</v>
      </c>
      <c r="E141" s="30">
        <f t="shared" si="44"/>
        <v>0.22500000000000001</v>
      </c>
      <c r="F141" s="64">
        <f t="shared" si="45"/>
        <v>-0.75541502636046909</v>
      </c>
      <c r="G141" s="64">
        <f t="shared" si="46"/>
        <v>-0.30104064836374589</v>
      </c>
    </row>
    <row r="142" spans="3:13" x14ac:dyDescent="0.25">
      <c r="C142" s="65">
        <v>-6.6666666666666666E-2</v>
      </c>
      <c r="D142" s="65">
        <f t="shared" si="43"/>
        <v>108.5</v>
      </c>
      <c r="E142" s="30">
        <f t="shared" si="44"/>
        <v>0.22500000000000001</v>
      </c>
      <c r="F142" s="64">
        <f t="shared" si="45"/>
        <v>-0.75541502636046909</v>
      </c>
      <c r="G142" s="64">
        <f t="shared" si="46"/>
        <v>-0.30104064836374589</v>
      </c>
    </row>
    <row r="143" spans="3:13" x14ac:dyDescent="0.25">
      <c r="C143" s="65">
        <v>-6.6666666666666666E-2</v>
      </c>
      <c r="D143" s="65">
        <f t="shared" si="43"/>
        <v>108.5</v>
      </c>
      <c r="E143" s="30">
        <f t="shared" si="44"/>
        <v>0.22500000000000001</v>
      </c>
      <c r="F143" s="64">
        <f t="shared" si="45"/>
        <v>-0.75541502636046909</v>
      </c>
      <c r="G143" s="64">
        <f t="shared" si="46"/>
        <v>-0.30104064836374589</v>
      </c>
    </row>
    <row r="144" spans="3:13" x14ac:dyDescent="0.25">
      <c r="C144" s="65">
        <v>-6.6666666666666666E-2</v>
      </c>
      <c r="D144" s="65">
        <f t="shared" si="43"/>
        <v>108.5</v>
      </c>
      <c r="E144" s="30">
        <f t="shared" si="44"/>
        <v>0.22500000000000001</v>
      </c>
      <c r="F144" s="64">
        <f t="shared" si="45"/>
        <v>-0.75541502636046909</v>
      </c>
      <c r="G144" s="64">
        <f t="shared" si="46"/>
        <v>-0.30104064836374589</v>
      </c>
    </row>
    <row r="145" spans="3:7" x14ac:dyDescent="0.25">
      <c r="C145" s="65">
        <v>-6.6666666666666666E-2</v>
      </c>
      <c r="D145" s="65">
        <f t="shared" si="43"/>
        <v>108.5</v>
      </c>
      <c r="E145" s="30">
        <f t="shared" si="44"/>
        <v>0.22500000000000001</v>
      </c>
      <c r="F145" s="64">
        <f t="shared" si="45"/>
        <v>-0.75541502636046909</v>
      </c>
      <c r="G145" s="64">
        <f t="shared" si="46"/>
        <v>-0.30104064836374589</v>
      </c>
    </row>
    <row r="146" spans="3:7" x14ac:dyDescent="0.25">
      <c r="C146" s="65">
        <v>-6.6666666666666666E-2</v>
      </c>
      <c r="D146" s="65">
        <f t="shared" si="43"/>
        <v>108.5</v>
      </c>
      <c r="E146" s="30">
        <f t="shared" si="44"/>
        <v>0.22500000000000001</v>
      </c>
      <c r="F146" s="64">
        <f t="shared" si="45"/>
        <v>-0.75541502636046909</v>
      </c>
      <c r="G146" s="64">
        <f t="shared" si="46"/>
        <v>-0.30104064836374589</v>
      </c>
    </row>
    <row r="147" spans="3:7" x14ac:dyDescent="0.25">
      <c r="C147" s="65">
        <v>-6.6666666666666666E-2</v>
      </c>
      <c r="D147" s="65">
        <f t="shared" si="43"/>
        <v>108.5</v>
      </c>
      <c r="E147" s="30">
        <f t="shared" si="44"/>
        <v>0.22500000000000001</v>
      </c>
      <c r="F147" s="64">
        <f t="shared" si="45"/>
        <v>-0.75541502636046909</v>
      </c>
      <c r="G147" s="64">
        <f t="shared" si="46"/>
        <v>-0.30104064836374589</v>
      </c>
    </row>
    <row r="148" spans="3:7" x14ac:dyDescent="0.25">
      <c r="C148" s="65">
        <v>-6.6666666666666666E-2</v>
      </c>
      <c r="D148" s="65">
        <f t="shared" si="43"/>
        <v>108.5</v>
      </c>
      <c r="E148" s="30">
        <f t="shared" si="44"/>
        <v>0.22500000000000001</v>
      </c>
      <c r="F148" s="64">
        <f t="shared" si="45"/>
        <v>-0.75541502636046909</v>
      </c>
      <c r="G148" s="64">
        <f t="shared" si="46"/>
        <v>-0.30104064836374589</v>
      </c>
    </row>
    <row r="149" spans="3:7" x14ac:dyDescent="0.25">
      <c r="C149" s="65">
        <v>-6.6666666666666666E-2</v>
      </c>
      <c r="D149" s="65">
        <f t="shared" si="43"/>
        <v>108.5</v>
      </c>
      <c r="E149" s="30">
        <f t="shared" si="44"/>
        <v>0.22500000000000001</v>
      </c>
      <c r="F149" s="64">
        <f t="shared" si="45"/>
        <v>-0.75541502636046909</v>
      </c>
      <c r="G149" s="64">
        <f t="shared" si="46"/>
        <v>-0.30104064836374589</v>
      </c>
    </row>
    <row r="150" spans="3:7" x14ac:dyDescent="0.25">
      <c r="C150" s="65">
        <v>-6.6666666666666666E-2</v>
      </c>
      <c r="D150" s="65">
        <f t="shared" si="43"/>
        <v>108.5</v>
      </c>
      <c r="E150" s="30">
        <f t="shared" si="44"/>
        <v>0.22500000000000001</v>
      </c>
      <c r="F150" s="64">
        <f t="shared" si="45"/>
        <v>-0.75541502636046909</v>
      </c>
      <c r="G150" s="64">
        <f t="shared" si="46"/>
        <v>-0.30104064836374589</v>
      </c>
    </row>
    <row r="151" spans="3:7" x14ac:dyDescent="0.25">
      <c r="C151" s="65">
        <v>-6.6666666666666666E-2</v>
      </c>
      <c r="D151" s="65">
        <f t="shared" si="43"/>
        <v>108.5</v>
      </c>
      <c r="E151" s="30">
        <f t="shared" si="44"/>
        <v>0.22500000000000001</v>
      </c>
      <c r="F151" s="64">
        <f t="shared" si="45"/>
        <v>-0.75541502636046909</v>
      </c>
      <c r="G151" s="64">
        <f t="shared" si="46"/>
        <v>-0.30104064836374589</v>
      </c>
    </row>
    <row r="152" spans="3:7" x14ac:dyDescent="0.25">
      <c r="C152" s="65">
        <v>-6.6666666666666666E-2</v>
      </c>
      <c r="D152" s="65">
        <f t="shared" si="43"/>
        <v>108.5</v>
      </c>
      <c r="E152" s="30">
        <f t="shared" si="44"/>
        <v>0.22500000000000001</v>
      </c>
      <c r="F152" s="64">
        <f t="shared" si="45"/>
        <v>-0.75541502636046909</v>
      </c>
      <c r="G152" s="64">
        <f t="shared" si="46"/>
        <v>-0.30104064836374589</v>
      </c>
    </row>
    <row r="153" spans="3:7" x14ac:dyDescent="0.25">
      <c r="C153" s="65">
        <v>-6.6666666666666666E-2</v>
      </c>
      <c r="D153" s="65">
        <f t="shared" si="43"/>
        <v>108.5</v>
      </c>
      <c r="E153" s="30">
        <f t="shared" si="44"/>
        <v>0.22500000000000001</v>
      </c>
      <c r="F153" s="64">
        <f t="shared" si="45"/>
        <v>-0.75541502636046909</v>
      </c>
      <c r="G153" s="64">
        <f t="shared" si="46"/>
        <v>-0.30104064836374589</v>
      </c>
    </row>
    <row r="154" spans="3:7" x14ac:dyDescent="0.25">
      <c r="C154" s="65">
        <v>-6.6666666666666666E-2</v>
      </c>
      <c r="D154" s="65">
        <f t="shared" si="43"/>
        <v>108.5</v>
      </c>
      <c r="E154" s="30">
        <f t="shared" si="44"/>
        <v>0.22500000000000001</v>
      </c>
      <c r="F154" s="64">
        <f t="shared" si="45"/>
        <v>-0.75541502636046909</v>
      </c>
      <c r="G154" s="64">
        <f t="shared" si="46"/>
        <v>-0.30104064836374589</v>
      </c>
    </row>
    <row r="155" spans="3:7" x14ac:dyDescent="0.25">
      <c r="C155" s="65">
        <v>-6.6666666666666666E-2</v>
      </c>
      <c r="D155" s="65">
        <f t="shared" si="43"/>
        <v>108.5</v>
      </c>
      <c r="E155" s="30">
        <f t="shared" si="44"/>
        <v>0.22500000000000001</v>
      </c>
      <c r="F155" s="64">
        <f t="shared" si="45"/>
        <v>-0.75541502636046909</v>
      </c>
      <c r="G155" s="64">
        <f t="shared" si="46"/>
        <v>-0.30104064836374589</v>
      </c>
    </row>
    <row r="156" spans="3:7" x14ac:dyDescent="0.25">
      <c r="C156" s="65">
        <v>-6.6666666666666666E-2</v>
      </c>
      <c r="D156" s="65">
        <f t="shared" si="43"/>
        <v>108.5</v>
      </c>
      <c r="E156" s="30">
        <f t="shared" si="44"/>
        <v>0.22500000000000001</v>
      </c>
      <c r="F156" s="64">
        <f t="shared" si="45"/>
        <v>-0.75541502636046909</v>
      </c>
      <c r="G156" s="64">
        <f t="shared" si="46"/>
        <v>-0.30104064836374589</v>
      </c>
    </row>
    <row r="157" spans="3:7" x14ac:dyDescent="0.25">
      <c r="C157" s="65">
        <v>-6.6666666666666666E-2</v>
      </c>
      <c r="D157" s="65">
        <f t="shared" si="43"/>
        <v>108.5</v>
      </c>
      <c r="E157" s="30">
        <f t="shared" si="44"/>
        <v>0.22500000000000001</v>
      </c>
      <c r="F157" s="64">
        <f t="shared" si="45"/>
        <v>-0.75541502636046909</v>
      </c>
      <c r="G157" s="64">
        <f t="shared" si="46"/>
        <v>-0.30104064836374589</v>
      </c>
    </row>
    <row r="158" spans="3:7" x14ac:dyDescent="0.25">
      <c r="C158" s="65">
        <v>-6.6666666666666666E-2</v>
      </c>
      <c r="D158" s="65">
        <f t="shared" si="43"/>
        <v>108.5</v>
      </c>
      <c r="E158" s="30">
        <f t="shared" si="44"/>
        <v>0.22500000000000001</v>
      </c>
      <c r="F158" s="64">
        <f t="shared" si="45"/>
        <v>-0.75541502636046909</v>
      </c>
      <c r="G158" s="64">
        <f t="shared" si="46"/>
        <v>-0.30104064836374589</v>
      </c>
    </row>
    <row r="159" spans="3:7" x14ac:dyDescent="0.25">
      <c r="C159" s="65">
        <v>-6.6666666666666666E-2</v>
      </c>
      <c r="D159" s="65">
        <f t="shared" si="43"/>
        <v>108.5</v>
      </c>
      <c r="E159" s="30">
        <f t="shared" si="44"/>
        <v>0.22500000000000001</v>
      </c>
      <c r="F159" s="64">
        <f t="shared" si="45"/>
        <v>-0.75541502636046909</v>
      </c>
      <c r="G159" s="64">
        <f t="shared" si="46"/>
        <v>-0.30104064836374589</v>
      </c>
    </row>
    <row r="160" spans="3:7" x14ac:dyDescent="0.25">
      <c r="C160" s="65">
        <v>-6.6666666666666666E-2</v>
      </c>
      <c r="D160" s="65">
        <f t="shared" si="43"/>
        <v>108.5</v>
      </c>
      <c r="E160" s="30">
        <f t="shared" si="44"/>
        <v>0.22500000000000001</v>
      </c>
      <c r="F160" s="64">
        <f t="shared" si="45"/>
        <v>-0.75541502636046909</v>
      </c>
      <c r="G160" s="64">
        <f t="shared" si="46"/>
        <v>-0.30104064836374589</v>
      </c>
    </row>
    <row r="161" spans="3:7" x14ac:dyDescent="0.25">
      <c r="C161" s="65">
        <v>-6.6666666666666666E-2</v>
      </c>
      <c r="D161" s="65">
        <f t="shared" si="43"/>
        <v>108.5</v>
      </c>
      <c r="E161" s="30">
        <f t="shared" si="44"/>
        <v>0.22500000000000001</v>
      </c>
      <c r="F161" s="64">
        <f t="shared" si="45"/>
        <v>-0.75541502636046909</v>
      </c>
      <c r="G161" s="64">
        <f t="shared" si="46"/>
        <v>-0.30104064836374589</v>
      </c>
    </row>
    <row r="162" spans="3:7" x14ac:dyDescent="0.25">
      <c r="C162" s="65">
        <v>-6.6666666666666666E-2</v>
      </c>
      <c r="D162" s="65">
        <f t="shared" si="43"/>
        <v>108.5</v>
      </c>
      <c r="E162" s="30">
        <f t="shared" si="44"/>
        <v>0.22500000000000001</v>
      </c>
      <c r="F162" s="64">
        <f t="shared" si="45"/>
        <v>-0.75541502636046909</v>
      </c>
      <c r="G162" s="64">
        <f t="shared" si="46"/>
        <v>-0.30104064836374589</v>
      </c>
    </row>
    <row r="163" spans="3:7" x14ac:dyDescent="0.25">
      <c r="C163" s="65">
        <v>-6.6666666666666666E-2</v>
      </c>
      <c r="D163" s="65">
        <f t="shared" si="43"/>
        <v>108.5</v>
      </c>
      <c r="E163" s="30">
        <f t="shared" si="44"/>
        <v>0.22500000000000001</v>
      </c>
      <c r="F163" s="64">
        <f t="shared" si="45"/>
        <v>-0.75541502636046909</v>
      </c>
      <c r="G163" s="64">
        <f t="shared" si="46"/>
        <v>-0.30104064836374589</v>
      </c>
    </row>
    <row r="164" spans="3:7" x14ac:dyDescent="0.25">
      <c r="C164" s="65">
        <v>-6.6666666666666666E-2</v>
      </c>
      <c r="D164" s="65">
        <f t="shared" si="43"/>
        <v>108.5</v>
      </c>
      <c r="E164" s="30">
        <f t="shared" si="44"/>
        <v>0.22500000000000001</v>
      </c>
      <c r="F164" s="64">
        <f t="shared" si="45"/>
        <v>-0.75541502636046909</v>
      </c>
      <c r="G164" s="64">
        <f t="shared" si="46"/>
        <v>-0.30104064836374589</v>
      </c>
    </row>
    <row r="165" spans="3:7" x14ac:dyDescent="0.25">
      <c r="C165" s="65">
        <v>-6.6666666666666666E-2</v>
      </c>
      <c r="D165" s="65">
        <f t="shared" si="43"/>
        <v>108.5</v>
      </c>
      <c r="E165" s="30">
        <f t="shared" si="44"/>
        <v>0.22500000000000001</v>
      </c>
      <c r="F165" s="64">
        <f t="shared" si="45"/>
        <v>-0.75541502636046909</v>
      </c>
      <c r="G165" s="64">
        <f t="shared" si="46"/>
        <v>-0.30104064836374589</v>
      </c>
    </row>
    <row r="166" spans="3:7" x14ac:dyDescent="0.25">
      <c r="C166" s="65">
        <v>-6.6666666666666666E-2</v>
      </c>
      <c r="D166" s="65">
        <f t="shared" si="43"/>
        <v>108.5</v>
      </c>
      <c r="E166" s="30">
        <f t="shared" si="44"/>
        <v>0.22500000000000001</v>
      </c>
      <c r="F166" s="64">
        <f t="shared" si="45"/>
        <v>-0.75541502636046909</v>
      </c>
      <c r="G166" s="64">
        <f t="shared" si="46"/>
        <v>-0.30104064836374589</v>
      </c>
    </row>
    <row r="167" spans="3:7" x14ac:dyDescent="0.25">
      <c r="C167" s="65">
        <v>-6.6666666666666666E-2</v>
      </c>
      <c r="D167" s="65">
        <f t="shared" si="43"/>
        <v>108.5</v>
      </c>
      <c r="E167" s="30">
        <f t="shared" si="44"/>
        <v>0.22500000000000001</v>
      </c>
      <c r="F167" s="64">
        <f t="shared" si="45"/>
        <v>-0.75541502636046909</v>
      </c>
      <c r="G167" s="64">
        <f t="shared" si="46"/>
        <v>-0.30104064836374589</v>
      </c>
    </row>
    <row r="168" spans="3:7" x14ac:dyDescent="0.25">
      <c r="C168" s="65">
        <v>-6.6666666666666666E-2</v>
      </c>
      <c r="D168" s="65">
        <f t="shared" si="43"/>
        <v>108.5</v>
      </c>
      <c r="E168" s="30">
        <f t="shared" si="44"/>
        <v>0.22500000000000001</v>
      </c>
      <c r="F168" s="64">
        <f t="shared" si="45"/>
        <v>-0.75541502636046909</v>
      </c>
      <c r="G168" s="64">
        <f t="shared" si="46"/>
        <v>-0.30104064836374589</v>
      </c>
    </row>
    <row r="169" spans="3:7" x14ac:dyDescent="0.25">
      <c r="C169" s="65">
        <v>-6.6666666666666666E-2</v>
      </c>
      <c r="D169" s="65">
        <f t="shared" si="43"/>
        <v>108.5</v>
      </c>
      <c r="E169" s="30">
        <f t="shared" si="44"/>
        <v>0.22500000000000001</v>
      </c>
      <c r="F169" s="64">
        <f t="shared" si="45"/>
        <v>-0.75541502636046909</v>
      </c>
      <c r="G169" s="64">
        <f t="shared" si="46"/>
        <v>-0.30104064836374589</v>
      </c>
    </row>
    <row r="170" spans="3:7" x14ac:dyDescent="0.25">
      <c r="C170" s="65">
        <v>-6.6666666666666666E-2</v>
      </c>
      <c r="D170" s="65">
        <f t="shared" si="43"/>
        <v>108.5</v>
      </c>
      <c r="E170" s="30">
        <f t="shared" si="44"/>
        <v>0.22500000000000001</v>
      </c>
      <c r="F170" s="64">
        <f t="shared" si="45"/>
        <v>-0.75541502636046909</v>
      </c>
      <c r="G170" s="64">
        <f t="shared" si="46"/>
        <v>-0.30104064836374589</v>
      </c>
    </row>
    <row r="171" spans="3:7" x14ac:dyDescent="0.25">
      <c r="C171" s="65">
        <v>-6.6666666666666666E-2</v>
      </c>
      <c r="D171" s="65">
        <f t="shared" si="43"/>
        <v>108.5</v>
      </c>
      <c r="E171" s="30">
        <f t="shared" si="44"/>
        <v>0.22500000000000001</v>
      </c>
      <c r="F171" s="64">
        <f t="shared" si="45"/>
        <v>-0.75541502636046909</v>
      </c>
      <c r="G171" s="64">
        <f t="shared" si="46"/>
        <v>-0.30104064836374589</v>
      </c>
    </row>
    <row r="172" spans="3:7" x14ac:dyDescent="0.25">
      <c r="C172" s="65">
        <v>-6.6666666666666666E-2</v>
      </c>
      <c r="D172" s="65">
        <f t="shared" si="43"/>
        <v>108.5</v>
      </c>
      <c r="E172" s="30">
        <f t="shared" si="44"/>
        <v>0.22500000000000001</v>
      </c>
      <c r="F172" s="64">
        <f t="shared" si="45"/>
        <v>-0.75541502636046909</v>
      </c>
      <c r="G172" s="64">
        <f t="shared" si="46"/>
        <v>-0.30104064836374589</v>
      </c>
    </row>
    <row r="173" spans="3:7" x14ac:dyDescent="0.25">
      <c r="C173" s="65">
        <v>-6.6666666666666666E-2</v>
      </c>
      <c r="D173" s="65">
        <f t="shared" si="43"/>
        <v>108.5</v>
      </c>
      <c r="E173" s="30">
        <f t="shared" si="44"/>
        <v>0.22500000000000001</v>
      </c>
      <c r="F173" s="64">
        <f t="shared" si="45"/>
        <v>-0.75541502636046909</v>
      </c>
      <c r="G173" s="64">
        <f t="shared" si="46"/>
        <v>-0.30104064836374589</v>
      </c>
    </row>
    <row r="174" spans="3:7" x14ac:dyDescent="0.25">
      <c r="C174" s="65">
        <v>-6.6666666666666666E-2</v>
      </c>
      <c r="D174" s="65">
        <f t="shared" si="43"/>
        <v>108.5</v>
      </c>
      <c r="E174" s="30">
        <f t="shared" si="44"/>
        <v>0.22500000000000001</v>
      </c>
      <c r="F174" s="64">
        <f t="shared" si="45"/>
        <v>-0.75541502636046909</v>
      </c>
      <c r="G174" s="64">
        <f t="shared" si="46"/>
        <v>-0.30104064836374589</v>
      </c>
    </row>
    <row r="175" spans="3:7" x14ac:dyDescent="0.25">
      <c r="C175" s="65">
        <v>-6.6666666666666666E-2</v>
      </c>
      <c r="D175" s="65">
        <f t="shared" si="43"/>
        <v>108.5</v>
      </c>
      <c r="E175" s="30">
        <f t="shared" si="44"/>
        <v>0.22500000000000001</v>
      </c>
      <c r="F175" s="64">
        <f t="shared" si="45"/>
        <v>-0.75541502636046909</v>
      </c>
      <c r="G175" s="64">
        <f t="shared" si="46"/>
        <v>-0.30104064836374589</v>
      </c>
    </row>
    <row r="176" spans="3:7" x14ac:dyDescent="0.25">
      <c r="C176" s="65">
        <v>-6.6666666666666666E-2</v>
      </c>
      <c r="D176" s="65">
        <f t="shared" si="43"/>
        <v>108.5</v>
      </c>
      <c r="E176" s="30">
        <f t="shared" si="44"/>
        <v>0.22500000000000001</v>
      </c>
      <c r="F176" s="64">
        <f t="shared" si="45"/>
        <v>-0.75541502636046909</v>
      </c>
      <c r="G176" s="64">
        <f t="shared" si="46"/>
        <v>-0.30104064836374589</v>
      </c>
    </row>
    <row r="177" spans="3:7" x14ac:dyDescent="0.25">
      <c r="C177" s="65">
        <v>-6.6666666666666666E-2</v>
      </c>
      <c r="D177" s="65">
        <f t="shared" si="43"/>
        <v>108.5</v>
      </c>
      <c r="E177" s="30">
        <f t="shared" si="44"/>
        <v>0.22500000000000001</v>
      </c>
      <c r="F177" s="64">
        <f t="shared" si="45"/>
        <v>-0.75541502636046909</v>
      </c>
      <c r="G177" s="64">
        <f t="shared" si="46"/>
        <v>-0.30104064836374589</v>
      </c>
    </row>
    <row r="178" spans="3:7" x14ac:dyDescent="0.25">
      <c r="C178" s="65">
        <v>-6.6666666666666666E-2</v>
      </c>
      <c r="D178" s="65">
        <f t="shared" si="43"/>
        <v>108.5</v>
      </c>
      <c r="E178" s="30">
        <f t="shared" si="44"/>
        <v>0.22500000000000001</v>
      </c>
      <c r="F178" s="64">
        <f t="shared" si="45"/>
        <v>-0.75541502636046909</v>
      </c>
      <c r="G178" s="64">
        <f t="shared" si="46"/>
        <v>-0.30104064836374589</v>
      </c>
    </row>
    <row r="179" spans="3:7" x14ac:dyDescent="0.25">
      <c r="C179" s="65">
        <v>-6.6666666666666666E-2</v>
      </c>
      <c r="D179" s="65">
        <f t="shared" si="43"/>
        <v>108.5</v>
      </c>
      <c r="E179" s="30">
        <f t="shared" si="44"/>
        <v>0.22500000000000001</v>
      </c>
      <c r="F179" s="64">
        <f t="shared" si="45"/>
        <v>-0.75541502636046909</v>
      </c>
      <c r="G179" s="64">
        <f t="shared" si="46"/>
        <v>-0.30104064836374589</v>
      </c>
    </row>
    <row r="180" spans="3:7" x14ac:dyDescent="0.25">
      <c r="C180" s="65">
        <v>-6.6666666666666666E-2</v>
      </c>
      <c r="D180" s="65">
        <f t="shared" si="43"/>
        <v>108.5</v>
      </c>
      <c r="E180" s="30">
        <f t="shared" si="44"/>
        <v>0.22500000000000001</v>
      </c>
      <c r="F180" s="64">
        <f t="shared" si="45"/>
        <v>-0.75541502636046909</v>
      </c>
      <c r="G180" s="64">
        <f t="shared" si="46"/>
        <v>-0.30104064836374589</v>
      </c>
    </row>
    <row r="181" spans="3:7" x14ac:dyDescent="0.25">
      <c r="C181" s="65">
        <v>-6.6666666666666666E-2</v>
      </c>
      <c r="D181" s="65">
        <f t="shared" si="43"/>
        <v>108.5</v>
      </c>
      <c r="E181" s="30">
        <f t="shared" si="44"/>
        <v>0.22500000000000001</v>
      </c>
      <c r="F181" s="64">
        <f t="shared" si="45"/>
        <v>-0.75541502636046909</v>
      </c>
      <c r="G181" s="64">
        <f t="shared" si="46"/>
        <v>-0.30104064836374589</v>
      </c>
    </row>
    <row r="182" spans="3:7" x14ac:dyDescent="0.25">
      <c r="C182" s="65">
        <v>-6.6666666666666666E-2</v>
      </c>
      <c r="D182" s="65">
        <f t="shared" si="43"/>
        <v>108.5</v>
      </c>
      <c r="E182" s="30">
        <f t="shared" si="44"/>
        <v>0.22500000000000001</v>
      </c>
      <c r="F182" s="64">
        <f t="shared" si="45"/>
        <v>-0.75541502636046909</v>
      </c>
      <c r="G182" s="64">
        <f t="shared" si="46"/>
        <v>-0.30104064836374589</v>
      </c>
    </row>
    <row r="183" spans="3:7" x14ac:dyDescent="0.25">
      <c r="C183" s="65">
        <v>-6.6666666666666666E-2</v>
      </c>
      <c r="D183" s="65">
        <f t="shared" si="43"/>
        <v>108.5</v>
      </c>
      <c r="E183" s="30">
        <f t="shared" si="44"/>
        <v>0.22500000000000001</v>
      </c>
      <c r="F183" s="64">
        <f t="shared" si="45"/>
        <v>-0.75541502636046909</v>
      </c>
      <c r="G183" s="64">
        <f t="shared" si="46"/>
        <v>-0.30104064836374589</v>
      </c>
    </row>
    <row r="184" spans="3:7" x14ac:dyDescent="0.25">
      <c r="C184" s="65">
        <v>-6.6666666666666666E-2</v>
      </c>
      <c r="D184" s="65">
        <f t="shared" si="43"/>
        <v>108.5</v>
      </c>
      <c r="E184" s="30">
        <f t="shared" si="44"/>
        <v>0.22500000000000001</v>
      </c>
      <c r="F184" s="64">
        <f t="shared" si="45"/>
        <v>-0.75541502636046909</v>
      </c>
      <c r="G184" s="64">
        <f t="shared" si="46"/>
        <v>-0.30104064836374589</v>
      </c>
    </row>
    <row r="185" spans="3:7" x14ac:dyDescent="0.25">
      <c r="C185" s="65">
        <v>-6.6666666666666666E-2</v>
      </c>
      <c r="D185" s="65">
        <f t="shared" si="43"/>
        <v>108.5</v>
      </c>
      <c r="E185" s="30">
        <f t="shared" si="44"/>
        <v>0.22500000000000001</v>
      </c>
      <c r="F185" s="64">
        <f t="shared" si="45"/>
        <v>-0.75541502636046909</v>
      </c>
      <c r="G185" s="64">
        <f t="shared" si="46"/>
        <v>-0.30104064836374589</v>
      </c>
    </row>
    <row r="186" spans="3:7" x14ac:dyDescent="0.25">
      <c r="C186" s="65">
        <v>-6.6666666666666666E-2</v>
      </c>
      <c r="D186" s="65">
        <f t="shared" si="43"/>
        <v>108.5</v>
      </c>
      <c r="E186" s="30">
        <f t="shared" si="44"/>
        <v>0.22500000000000001</v>
      </c>
      <c r="F186" s="64">
        <f t="shared" si="45"/>
        <v>-0.75541502636046909</v>
      </c>
      <c r="G186" s="64">
        <f t="shared" si="46"/>
        <v>-0.30104064836374589</v>
      </c>
    </row>
    <row r="187" spans="3:7" x14ac:dyDescent="0.25">
      <c r="C187" s="65">
        <v>-6.6666666666666666E-2</v>
      </c>
      <c r="D187" s="65">
        <f t="shared" si="43"/>
        <v>108.5</v>
      </c>
      <c r="E187" s="30">
        <f t="shared" si="44"/>
        <v>0.22500000000000001</v>
      </c>
      <c r="F187" s="64">
        <f t="shared" si="45"/>
        <v>-0.75541502636046909</v>
      </c>
      <c r="G187" s="64">
        <f t="shared" si="46"/>
        <v>-0.30104064836374589</v>
      </c>
    </row>
    <row r="188" spans="3:7" x14ac:dyDescent="0.25">
      <c r="C188" s="65">
        <v>-6.6666666666666666E-2</v>
      </c>
      <c r="D188" s="65">
        <f t="shared" si="43"/>
        <v>108.5</v>
      </c>
      <c r="E188" s="30">
        <f t="shared" si="44"/>
        <v>0.22500000000000001</v>
      </c>
      <c r="F188" s="64">
        <f t="shared" si="45"/>
        <v>-0.75541502636046909</v>
      </c>
      <c r="G188" s="64">
        <f t="shared" si="46"/>
        <v>-0.30104064836374589</v>
      </c>
    </row>
    <row r="189" spans="3:7" x14ac:dyDescent="0.25">
      <c r="C189" s="65">
        <v>-6.6666666666666666E-2</v>
      </c>
      <c r="D189" s="65">
        <f t="shared" ref="D189:D252" si="47" xml:space="preserve"> _xlfn.RANK.AVG(C189,C$61:C$540,1)</f>
        <v>108.5</v>
      </c>
      <c r="E189" s="30">
        <f t="shared" ref="E189:E252" si="48" xml:space="preserve"> (D189 - 0.5) / COUNT($C$61:$C$540)</f>
        <v>0.22500000000000001</v>
      </c>
      <c r="F189" s="64">
        <f t="shared" ref="F189:F252" si="49">_xlfn.NORM.S.INV(E189)</f>
        <v>-0.75541502636046909</v>
      </c>
      <c r="G189" s="64">
        <f t="shared" ref="G189:G252" si="50" xml:space="preserve"> STANDARDIZE(C189,AVERAGE($C$61:$C$540),STDEV($C$61:$C$540))</f>
        <v>-0.30104064836374589</v>
      </c>
    </row>
    <row r="190" spans="3:7" x14ac:dyDescent="0.25">
      <c r="C190" s="65">
        <v>-6.6666666666666666E-2</v>
      </c>
      <c r="D190" s="65">
        <f t="shared" si="47"/>
        <v>108.5</v>
      </c>
      <c r="E190" s="30">
        <f t="shared" si="48"/>
        <v>0.22500000000000001</v>
      </c>
      <c r="F190" s="64">
        <f t="shared" si="49"/>
        <v>-0.75541502636046909</v>
      </c>
      <c r="G190" s="64">
        <f t="shared" si="50"/>
        <v>-0.30104064836374589</v>
      </c>
    </row>
    <row r="191" spans="3:7" x14ac:dyDescent="0.25">
      <c r="C191" s="65">
        <v>-6.6666666666666666E-2</v>
      </c>
      <c r="D191" s="65">
        <f t="shared" si="47"/>
        <v>108.5</v>
      </c>
      <c r="E191" s="30">
        <f t="shared" si="48"/>
        <v>0.22500000000000001</v>
      </c>
      <c r="F191" s="64">
        <f t="shared" si="49"/>
        <v>-0.75541502636046909</v>
      </c>
      <c r="G191" s="64">
        <f t="shared" si="50"/>
        <v>-0.30104064836374589</v>
      </c>
    </row>
    <row r="192" spans="3:7" x14ac:dyDescent="0.25">
      <c r="C192" s="65">
        <v>-6.6666666666666666E-2</v>
      </c>
      <c r="D192" s="65">
        <f t="shared" si="47"/>
        <v>108.5</v>
      </c>
      <c r="E192" s="30">
        <f t="shared" si="48"/>
        <v>0.22500000000000001</v>
      </c>
      <c r="F192" s="64">
        <f t="shared" si="49"/>
        <v>-0.75541502636046909</v>
      </c>
      <c r="G192" s="64">
        <f t="shared" si="50"/>
        <v>-0.30104064836374589</v>
      </c>
    </row>
    <row r="193" spans="3:7" x14ac:dyDescent="0.25">
      <c r="C193" s="65">
        <v>-6.6666666666666666E-2</v>
      </c>
      <c r="D193" s="65">
        <f t="shared" si="47"/>
        <v>108.5</v>
      </c>
      <c r="E193" s="30">
        <f t="shared" si="48"/>
        <v>0.22500000000000001</v>
      </c>
      <c r="F193" s="64">
        <f t="shared" si="49"/>
        <v>-0.75541502636046909</v>
      </c>
      <c r="G193" s="64">
        <f t="shared" si="50"/>
        <v>-0.30104064836374589</v>
      </c>
    </row>
    <row r="194" spans="3:7" x14ac:dyDescent="0.25">
      <c r="C194" s="65">
        <v>-6.6666666666666666E-2</v>
      </c>
      <c r="D194" s="65">
        <f t="shared" si="47"/>
        <v>108.5</v>
      </c>
      <c r="E194" s="30">
        <f t="shared" si="48"/>
        <v>0.22500000000000001</v>
      </c>
      <c r="F194" s="64">
        <f t="shared" si="49"/>
        <v>-0.75541502636046909</v>
      </c>
      <c r="G194" s="64">
        <f t="shared" si="50"/>
        <v>-0.30104064836374589</v>
      </c>
    </row>
    <row r="195" spans="3:7" x14ac:dyDescent="0.25">
      <c r="C195" s="65">
        <v>-6.6666666666666666E-2</v>
      </c>
      <c r="D195" s="65">
        <f t="shared" si="47"/>
        <v>108.5</v>
      </c>
      <c r="E195" s="30">
        <f t="shared" si="48"/>
        <v>0.22500000000000001</v>
      </c>
      <c r="F195" s="64">
        <f t="shared" si="49"/>
        <v>-0.75541502636046909</v>
      </c>
      <c r="G195" s="64">
        <f t="shared" si="50"/>
        <v>-0.30104064836374589</v>
      </c>
    </row>
    <row r="196" spans="3:7" x14ac:dyDescent="0.25">
      <c r="C196" s="65">
        <v>-6.6666666666666666E-2</v>
      </c>
      <c r="D196" s="65">
        <f t="shared" si="47"/>
        <v>108.5</v>
      </c>
      <c r="E196" s="30">
        <f t="shared" si="48"/>
        <v>0.22500000000000001</v>
      </c>
      <c r="F196" s="64">
        <f t="shared" si="49"/>
        <v>-0.75541502636046909</v>
      </c>
      <c r="G196" s="64">
        <f t="shared" si="50"/>
        <v>-0.30104064836374589</v>
      </c>
    </row>
    <row r="197" spans="3:7" x14ac:dyDescent="0.25">
      <c r="C197" s="65">
        <v>-5.8999999999999719E-2</v>
      </c>
      <c r="D197" s="65">
        <f t="shared" si="47"/>
        <v>137.5</v>
      </c>
      <c r="E197" s="30">
        <f t="shared" si="48"/>
        <v>0.28541666666666665</v>
      </c>
      <c r="F197" s="64">
        <f t="shared" si="49"/>
        <v>-0.56682463250202531</v>
      </c>
      <c r="G197" s="64">
        <f t="shared" si="50"/>
        <v>-0.26642097380191387</v>
      </c>
    </row>
    <row r="198" spans="3:7" x14ac:dyDescent="0.25">
      <c r="C198" s="65">
        <v>-5.8999999999999719E-2</v>
      </c>
      <c r="D198" s="65">
        <f t="shared" si="47"/>
        <v>137.5</v>
      </c>
      <c r="E198" s="30">
        <f t="shared" si="48"/>
        <v>0.28541666666666665</v>
      </c>
      <c r="F198" s="64">
        <f t="shared" si="49"/>
        <v>-0.56682463250202531</v>
      </c>
      <c r="G198" s="64">
        <f t="shared" si="50"/>
        <v>-0.26642097380191387</v>
      </c>
    </row>
    <row r="199" spans="3:7" x14ac:dyDescent="0.25">
      <c r="C199" s="65">
        <v>-4.8100000000000032E-2</v>
      </c>
      <c r="D199" s="65">
        <f t="shared" si="47"/>
        <v>140.5</v>
      </c>
      <c r="E199" s="30">
        <f t="shared" si="48"/>
        <v>0.29166666666666669</v>
      </c>
      <c r="F199" s="64">
        <f t="shared" si="49"/>
        <v>-0.54852228269809788</v>
      </c>
      <c r="G199" s="64">
        <f t="shared" si="50"/>
        <v>-0.21720082779444277</v>
      </c>
    </row>
    <row r="200" spans="3:7" x14ac:dyDescent="0.25">
      <c r="C200" s="65">
        <v>-4.8100000000000032E-2</v>
      </c>
      <c r="D200" s="65">
        <f t="shared" si="47"/>
        <v>140.5</v>
      </c>
      <c r="E200" s="30">
        <f t="shared" si="48"/>
        <v>0.29166666666666669</v>
      </c>
      <c r="F200" s="64">
        <f t="shared" si="49"/>
        <v>-0.54852228269809788</v>
      </c>
      <c r="G200" s="64">
        <f t="shared" si="50"/>
        <v>-0.21720082779444277</v>
      </c>
    </row>
    <row r="201" spans="3:7" x14ac:dyDescent="0.25">
      <c r="C201" s="65">
        <v>-4.8100000000000032E-2</v>
      </c>
      <c r="D201" s="65">
        <f t="shared" si="47"/>
        <v>140.5</v>
      </c>
      <c r="E201" s="30">
        <f t="shared" si="48"/>
        <v>0.29166666666666669</v>
      </c>
      <c r="F201" s="64">
        <f t="shared" si="49"/>
        <v>-0.54852228269809788</v>
      </c>
      <c r="G201" s="64">
        <f t="shared" si="50"/>
        <v>-0.21720082779444277</v>
      </c>
    </row>
    <row r="202" spans="3:7" x14ac:dyDescent="0.25">
      <c r="C202" s="65">
        <v>-4.8100000000000032E-2</v>
      </c>
      <c r="D202" s="65">
        <f t="shared" si="47"/>
        <v>140.5</v>
      </c>
      <c r="E202" s="30">
        <f t="shared" si="48"/>
        <v>0.29166666666666669</v>
      </c>
      <c r="F202" s="64">
        <f t="shared" si="49"/>
        <v>-0.54852228269809788</v>
      </c>
      <c r="G202" s="64">
        <f t="shared" si="50"/>
        <v>-0.21720082779444277</v>
      </c>
    </row>
    <row r="203" spans="3:7" x14ac:dyDescent="0.25">
      <c r="C203" s="65">
        <v>-4.7100000000000142E-2</v>
      </c>
      <c r="D203" s="65">
        <f t="shared" si="47"/>
        <v>143.5</v>
      </c>
      <c r="E203" s="30">
        <f t="shared" si="48"/>
        <v>0.29791666666666666</v>
      </c>
      <c r="F203" s="64">
        <f t="shared" si="49"/>
        <v>-0.53040186483602558</v>
      </c>
      <c r="G203" s="64">
        <f t="shared" si="50"/>
        <v>-0.2126852180689871</v>
      </c>
    </row>
    <row r="204" spans="3:7" x14ac:dyDescent="0.25">
      <c r="C204" s="65">
        <v>-4.7100000000000142E-2</v>
      </c>
      <c r="D204" s="65">
        <f t="shared" si="47"/>
        <v>143.5</v>
      </c>
      <c r="E204" s="30">
        <f t="shared" si="48"/>
        <v>0.29791666666666666</v>
      </c>
      <c r="F204" s="64">
        <f t="shared" si="49"/>
        <v>-0.53040186483602558</v>
      </c>
      <c r="G204" s="64">
        <f t="shared" si="50"/>
        <v>-0.2126852180689871</v>
      </c>
    </row>
    <row r="205" spans="3:7" x14ac:dyDescent="0.25">
      <c r="C205" s="65">
        <v>-4.3999999999999817E-2</v>
      </c>
      <c r="D205" s="65">
        <f t="shared" si="47"/>
        <v>145.5</v>
      </c>
      <c r="E205" s="30">
        <f t="shared" si="48"/>
        <v>0.30208333333333331</v>
      </c>
      <c r="F205" s="64">
        <f t="shared" si="49"/>
        <v>-0.51841798843925346</v>
      </c>
      <c r="G205" s="64">
        <f t="shared" si="50"/>
        <v>-0.19868682792007145</v>
      </c>
    </row>
    <row r="206" spans="3:7" x14ac:dyDescent="0.25">
      <c r="C206" s="65">
        <v>-4.3999999999999817E-2</v>
      </c>
      <c r="D206" s="65">
        <f t="shared" si="47"/>
        <v>145.5</v>
      </c>
      <c r="E206" s="30">
        <f t="shared" si="48"/>
        <v>0.30208333333333331</v>
      </c>
      <c r="F206" s="64">
        <f t="shared" si="49"/>
        <v>-0.51841798843925346</v>
      </c>
      <c r="G206" s="64">
        <f t="shared" si="50"/>
        <v>-0.19868682792007145</v>
      </c>
    </row>
    <row r="207" spans="3:7" x14ac:dyDescent="0.25">
      <c r="C207" s="65">
        <v>-4.2333333333333556E-2</v>
      </c>
      <c r="D207" s="65">
        <f t="shared" si="47"/>
        <v>147.5</v>
      </c>
      <c r="E207" s="30">
        <f t="shared" si="48"/>
        <v>0.30625000000000002</v>
      </c>
      <c r="F207" s="64">
        <f t="shared" si="49"/>
        <v>-0.50650810692911141</v>
      </c>
      <c r="G207" s="64">
        <f t="shared" si="50"/>
        <v>-0.19116081171097962</v>
      </c>
    </row>
    <row r="208" spans="3:7" x14ac:dyDescent="0.25">
      <c r="C208" s="65">
        <v>-4.2333333333333556E-2</v>
      </c>
      <c r="D208" s="65">
        <f t="shared" si="47"/>
        <v>147.5</v>
      </c>
      <c r="E208" s="30">
        <f t="shared" si="48"/>
        <v>0.30625000000000002</v>
      </c>
      <c r="F208" s="64">
        <f t="shared" si="49"/>
        <v>-0.50650810692911141</v>
      </c>
      <c r="G208" s="64">
        <f t="shared" si="50"/>
        <v>-0.19116081171097962</v>
      </c>
    </row>
    <row r="209" spans="3:7" x14ac:dyDescent="0.25">
      <c r="C209" s="65">
        <v>-4.2100000000000026E-2</v>
      </c>
      <c r="D209" s="65">
        <f t="shared" si="47"/>
        <v>150.5</v>
      </c>
      <c r="E209" s="30">
        <f t="shared" si="48"/>
        <v>0.3125</v>
      </c>
      <c r="F209" s="64">
        <f t="shared" si="49"/>
        <v>-0.48877641111466941</v>
      </c>
      <c r="G209" s="64">
        <f t="shared" si="50"/>
        <v>-0.19010716944170561</v>
      </c>
    </row>
    <row r="210" spans="3:7" x14ac:dyDescent="0.25">
      <c r="C210" s="65">
        <v>-4.2100000000000026E-2</v>
      </c>
      <c r="D210" s="65">
        <f t="shared" si="47"/>
        <v>150.5</v>
      </c>
      <c r="E210" s="30">
        <f t="shared" si="48"/>
        <v>0.3125</v>
      </c>
      <c r="F210" s="64">
        <f t="shared" si="49"/>
        <v>-0.48877641111466941</v>
      </c>
      <c r="G210" s="64">
        <f t="shared" si="50"/>
        <v>-0.19010716944170561</v>
      </c>
    </row>
    <row r="211" spans="3:7" x14ac:dyDescent="0.25">
      <c r="C211" s="65">
        <v>-4.2100000000000026E-2</v>
      </c>
      <c r="D211" s="65">
        <f t="shared" si="47"/>
        <v>150.5</v>
      </c>
      <c r="E211" s="30">
        <f t="shared" si="48"/>
        <v>0.3125</v>
      </c>
      <c r="F211" s="64">
        <f t="shared" si="49"/>
        <v>-0.48877641111466941</v>
      </c>
      <c r="G211" s="64">
        <f t="shared" si="50"/>
        <v>-0.19010716944170561</v>
      </c>
    </row>
    <row r="212" spans="3:7" x14ac:dyDescent="0.25">
      <c r="C212" s="65">
        <v>-4.2100000000000026E-2</v>
      </c>
      <c r="D212" s="65">
        <f t="shared" si="47"/>
        <v>150.5</v>
      </c>
      <c r="E212" s="30">
        <f t="shared" si="48"/>
        <v>0.3125</v>
      </c>
      <c r="F212" s="64">
        <f t="shared" si="49"/>
        <v>-0.48877641111466941</v>
      </c>
      <c r="G212" s="64">
        <f t="shared" si="50"/>
        <v>-0.19010716944170561</v>
      </c>
    </row>
    <row r="213" spans="3:7" x14ac:dyDescent="0.25">
      <c r="C213" s="65">
        <v>-4.1999999999999815E-2</v>
      </c>
      <c r="D213" s="65">
        <f t="shared" si="47"/>
        <v>153.5</v>
      </c>
      <c r="E213" s="30">
        <f t="shared" si="48"/>
        <v>0.31874999999999998</v>
      </c>
      <c r="F213" s="64">
        <f t="shared" si="49"/>
        <v>-0.47119708522996556</v>
      </c>
      <c r="G213" s="64">
        <f t="shared" si="50"/>
        <v>-0.18965560846915905</v>
      </c>
    </row>
    <row r="214" spans="3:7" x14ac:dyDescent="0.25">
      <c r="C214" s="65">
        <v>-4.1999999999999815E-2</v>
      </c>
      <c r="D214" s="65">
        <f t="shared" si="47"/>
        <v>153.5</v>
      </c>
      <c r="E214" s="30">
        <f t="shared" si="48"/>
        <v>0.31874999999999998</v>
      </c>
      <c r="F214" s="64">
        <f t="shared" si="49"/>
        <v>-0.47119708522996556</v>
      </c>
      <c r="G214" s="64">
        <f t="shared" si="50"/>
        <v>-0.18965560846915905</v>
      </c>
    </row>
    <row r="215" spans="3:7" x14ac:dyDescent="0.25">
      <c r="C215" s="65">
        <v>-3.953333333333342E-2</v>
      </c>
      <c r="D215" s="65">
        <f t="shared" si="47"/>
        <v>155.5</v>
      </c>
      <c r="E215" s="30">
        <f t="shared" si="48"/>
        <v>0.32291666666666669</v>
      </c>
      <c r="F215" s="64">
        <f t="shared" si="49"/>
        <v>-0.45955824853388244</v>
      </c>
      <c r="G215" s="64">
        <f t="shared" si="50"/>
        <v>-0.17851710447970168</v>
      </c>
    </row>
    <row r="216" spans="3:7" x14ac:dyDescent="0.25">
      <c r="C216" s="65">
        <v>-3.953333333333342E-2</v>
      </c>
      <c r="D216" s="65">
        <f t="shared" si="47"/>
        <v>155.5</v>
      </c>
      <c r="E216" s="30">
        <f t="shared" si="48"/>
        <v>0.32291666666666669</v>
      </c>
      <c r="F216" s="64">
        <f t="shared" si="49"/>
        <v>-0.45955824853388244</v>
      </c>
      <c r="G216" s="64">
        <f t="shared" si="50"/>
        <v>-0.17851710447970168</v>
      </c>
    </row>
    <row r="217" spans="3:7" x14ac:dyDescent="0.25">
      <c r="C217" s="65">
        <v>-3.9100000000000135E-2</v>
      </c>
      <c r="D217" s="65">
        <f t="shared" si="47"/>
        <v>158.5</v>
      </c>
      <c r="E217" s="30">
        <f t="shared" si="48"/>
        <v>0.32916666666666666</v>
      </c>
      <c r="F217" s="64">
        <f t="shared" si="49"/>
        <v>-0.44221541360690492</v>
      </c>
      <c r="G217" s="64">
        <f t="shared" si="50"/>
        <v>-0.17656034026533754</v>
      </c>
    </row>
    <row r="218" spans="3:7" x14ac:dyDescent="0.25">
      <c r="C218" s="65">
        <v>-3.9100000000000135E-2</v>
      </c>
      <c r="D218" s="65">
        <f t="shared" si="47"/>
        <v>158.5</v>
      </c>
      <c r="E218" s="30">
        <f t="shared" si="48"/>
        <v>0.32916666666666666</v>
      </c>
      <c r="F218" s="64">
        <f t="shared" si="49"/>
        <v>-0.44221541360690492</v>
      </c>
      <c r="G218" s="64">
        <f t="shared" si="50"/>
        <v>-0.17656034026533754</v>
      </c>
    </row>
    <row r="219" spans="3:7" x14ac:dyDescent="0.25">
      <c r="C219" s="65">
        <v>-3.9100000000000135E-2</v>
      </c>
      <c r="D219" s="65">
        <f t="shared" si="47"/>
        <v>158.5</v>
      </c>
      <c r="E219" s="30">
        <f t="shared" si="48"/>
        <v>0.32916666666666666</v>
      </c>
      <c r="F219" s="64">
        <f t="shared" si="49"/>
        <v>-0.44221541360690492</v>
      </c>
      <c r="G219" s="64">
        <f t="shared" si="50"/>
        <v>-0.17656034026533754</v>
      </c>
    </row>
    <row r="220" spans="3:7" x14ac:dyDescent="0.25">
      <c r="C220" s="65">
        <v>-3.9100000000000135E-2</v>
      </c>
      <c r="D220" s="65">
        <f t="shared" si="47"/>
        <v>158.5</v>
      </c>
      <c r="E220" s="30">
        <f t="shared" si="48"/>
        <v>0.32916666666666666</v>
      </c>
      <c r="F220" s="64">
        <f t="shared" si="49"/>
        <v>-0.44221541360690492</v>
      </c>
      <c r="G220" s="64">
        <f t="shared" si="50"/>
        <v>-0.17656034026533754</v>
      </c>
    </row>
    <row r="221" spans="3:7" x14ac:dyDescent="0.25">
      <c r="C221" s="65">
        <v>-3.7533333333333418E-2</v>
      </c>
      <c r="D221" s="65">
        <f t="shared" si="47"/>
        <v>161.5</v>
      </c>
      <c r="E221" s="30">
        <f t="shared" si="48"/>
        <v>0.33541666666666664</v>
      </c>
      <c r="F221" s="64">
        <f t="shared" si="49"/>
        <v>-0.42500458365540961</v>
      </c>
      <c r="G221" s="64">
        <f t="shared" si="50"/>
        <v>-0.16948588502878928</v>
      </c>
    </row>
    <row r="222" spans="3:7" x14ac:dyDescent="0.25">
      <c r="C222" s="65">
        <v>-3.7533333333333418E-2</v>
      </c>
      <c r="D222" s="65">
        <f t="shared" si="47"/>
        <v>161.5</v>
      </c>
      <c r="E222" s="30">
        <f t="shared" si="48"/>
        <v>0.33541666666666664</v>
      </c>
      <c r="F222" s="64">
        <f t="shared" si="49"/>
        <v>-0.42500458365540961</v>
      </c>
      <c r="G222" s="64">
        <f t="shared" si="50"/>
        <v>-0.16948588502878928</v>
      </c>
    </row>
    <row r="223" spans="3:7" x14ac:dyDescent="0.25">
      <c r="C223" s="65">
        <v>-3.69999999999997E-2</v>
      </c>
      <c r="D223" s="65">
        <f t="shared" si="47"/>
        <v>163.5</v>
      </c>
      <c r="E223" s="30">
        <f t="shared" si="48"/>
        <v>0.33958333333333335</v>
      </c>
      <c r="F223" s="64">
        <f t="shared" si="49"/>
        <v>-0.41360055507417326</v>
      </c>
      <c r="G223" s="64">
        <f t="shared" si="50"/>
        <v>-0.16707755984187755</v>
      </c>
    </row>
    <row r="224" spans="3:7" x14ac:dyDescent="0.25">
      <c r="C224" s="65">
        <v>-3.69999999999997E-2</v>
      </c>
      <c r="D224" s="65">
        <f t="shared" si="47"/>
        <v>163.5</v>
      </c>
      <c r="E224" s="30">
        <f t="shared" si="48"/>
        <v>0.33958333333333335</v>
      </c>
      <c r="F224" s="64">
        <f t="shared" si="49"/>
        <v>-0.41360055507417326</v>
      </c>
      <c r="G224" s="64">
        <f t="shared" si="50"/>
        <v>-0.16707755984187755</v>
      </c>
    </row>
    <row r="225" spans="3:7" x14ac:dyDescent="0.25">
      <c r="C225" s="65">
        <v>-3.5533333333333417E-2</v>
      </c>
      <c r="D225" s="65">
        <f t="shared" si="47"/>
        <v>165.5</v>
      </c>
      <c r="E225" s="30">
        <f t="shared" si="48"/>
        <v>0.34375</v>
      </c>
      <c r="F225" s="64">
        <f t="shared" si="49"/>
        <v>-0.40225006532172536</v>
      </c>
      <c r="G225" s="64">
        <f t="shared" si="50"/>
        <v>-0.16045466557787688</v>
      </c>
    </row>
    <row r="226" spans="3:7" x14ac:dyDescent="0.25">
      <c r="C226" s="65">
        <v>-3.5533333333333417E-2</v>
      </c>
      <c r="D226" s="65">
        <f t="shared" si="47"/>
        <v>165.5</v>
      </c>
      <c r="E226" s="30">
        <f t="shared" si="48"/>
        <v>0.34375</v>
      </c>
      <c r="F226" s="64">
        <f t="shared" si="49"/>
        <v>-0.40225006532172536</v>
      </c>
      <c r="G226" s="64">
        <f t="shared" si="50"/>
        <v>-0.16045466557787688</v>
      </c>
    </row>
    <row r="227" spans="3:7" x14ac:dyDescent="0.25">
      <c r="C227" s="65">
        <v>-3.5100000000000131E-2</v>
      </c>
      <c r="D227" s="65">
        <f t="shared" si="47"/>
        <v>167.5</v>
      </c>
      <c r="E227" s="30">
        <f t="shared" si="48"/>
        <v>0.34791666666666665</v>
      </c>
      <c r="F227" s="64">
        <f t="shared" si="49"/>
        <v>-0.39095116509950473</v>
      </c>
      <c r="G227" s="64">
        <f t="shared" si="50"/>
        <v>-0.15849790136351274</v>
      </c>
    </row>
    <row r="228" spans="3:7" x14ac:dyDescent="0.25">
      <c r="C228" s="65">
        <v>-3.5100000000000131E-2</v>
      </c>
      <c r="D228" s="65">
        <f t="shared" si="47"/>
        <v>167.5</v>
      </c>
      <c r="E228" s="30">
        <f t="shared" si="48"/>
        <v>0.34791666666666665</v>
      </c>
      <c r="F228" s="64">
        <f t="shared" si="49"/>
        <v>-0.39095116509950473</v>
      </c>
      <c r="G228" s="64">
        <f t="shared" si="50"/>
        <v>-0.15849790136351274</v>
      </c>
    </row>
    <row r="229" spans="3:7" x14ac:dyDescent="0.25">
      <c r="C229" s="65">
        <v>-3.3100000000000129E-2</v>
      </c>
      <c r="D229" s="65">
        <f t="shared" si="47"/>
        <v>169.5</v>
      </c>
      <c r="E229" s="30">
        <f t="shared" si="48"/>
        <v>0.35208333333333336</v>
      </c>
      <c r="F229" s="64">
        <f t="shared" si="49"/>
        <v>-0.37970195786468142</v>
      </c>
      <c r="G229" s="64">
        <f t="shared" si="50"/>
        <v>-0.14946668191260035</v>
      </c>
    </row>
    <row r="230" spans="3:7" x14ac:dyDescent="0.25">
      <c r="C230" s="65">
        <v>-3.3100000000000129E-2</v>
      </c>
      <c r="D230" s="65">
        <f t="shared" si="47"/>
        <v>169.5</v>
      </c>
      <c r="E230" s="30">
        <f t="shared" si="48"/>
        <v>0.35208333333333336</v>
      </c>
      <c r="F230" s="64">
        <f t="shared" si="49"/>
        <v>-0.37970195786468142</v>
      </c>
      <c r="G230" s="64">
        <f t="shared" si="50"/>
        <v>-0.14946668191260035</v>
      </c>
    </row>
    <row r="231" spans="3:7" x14ac:dyDescent="0.25">
      <c r="C231" s="65">
        <v>-3.1999999999999806E-2</v>
      </c>
      <c r="D231" s="65">
        <f t="shared" si="47"/>
        <v>171.5</v>
      </c>
      <c r="E231" s="30">
        <f t="shared" si="48"/>
        <v>0.35625000000000001</v>
      </c>
      <c r="F231" s="64">
        <f t="shared" si="49"/>
        <v>-0.36850059709715677</v>
      </c>
      <c r="G231" s="64">
        <f t="shared" si="50"/>
        <v>-0.14449951121459709</v>
      </c>
    </row>
    <row r="232" spans="3:7" x14ac:dyDescent="0.25">
      <c r="C232" s="65">
        <v>-3.1999999999999806E-2</v>
      </c>
      <c r="D232" s="65">
        <f t="shared" si="47"/>
        <v>171.5</v>
      </c>
      <c r="E232" s="30">
        <f t="shared" si="48"/>
        <v>0.35625000000000001</v>
      </c>
      <c r="F232" s="64">
        <f t="shared" si="49"/>
        <v>-0.36850059709715677</v>
      </c>
      <c r="G232" s="64">
        <f t="shared" si="50"/>
        <v>-0.14449951121459709</v>
      </c>
    </row>
    <row r="233" spans="3:7" x14ac:dyDescent="0.25">
      <c r="C233" s="65">
        <v>-3.1100000000000128E-2</v>
      </c>
      <c r="D233" s="65">
        <f t="shared" si="47"/>
        <v>173.5</v>
      </c>
      <c r="E233" s="30">
        <f t="shared" si="48"/>
        <v>0.36041666666666666</v>
      </c>
      <c r="F233" s="64">
        <f t="shared" si="49"/>
        <v>-0.35734528371095781</v>
      </c>
      <c r="G233" s="64">
        <f t="shared" si="50"/>
        <v>-0.14043546246168798</v>
      </c>
    </row>
    <row r="234" spans="3:7" x14ac:dyDescent="0.25">
      <c r="C234" s="65">
        <v>-3.1100000000000128E-2</v>
      </c>
      <c r="D234" s="65">
        <f t="shared" si="47"/>
        <v>173.5</v>
      </c>
      <c r="E234" s="30">
        <f t="shared" si="48"/>
        <v>0.36041666666666666</v>
      </c>
      <c r="F234" s="64">
        <f t="shared" si="49"/>
        <v>-0.35734528371095781</v>
      </c>
      <c r="G234" s="64">
        <f t="shared" si="50"/>
        <v>-0.14043546246168798</v>
      </c>
    </row>
    <row r="235" spans="3:7" x14ac:dyDescent="0.25">
      <c r="C235" s="65">
        <v>-3.0999999999999694E-2</v>
      </c>
      <c r="D235" s="65">
        <f t="shared" si="47"/>
        <v>175.5</v>
      </c>
      <c r="E235" s="30">
        <f t="shared" si="48"/>
        <v>0.36458333333333331</v>
      </c>
      <c r="F235" s="64">
        <f t="shared" si="49"/>
        <v>-0.34623426359988241</v>
      </c>
      <c r="G235" s="64">
        <f t="shared" si="50"/>
        <v>-0.13998390148914039</v>
      </c>
    </row>
    <row r="236" spans="3:7" x14ac:dyDescent="0.25">
      <c r="C236" s="65">
        <v>-3.0999999999999694E-2</v>
      </c>
      <c r="D236" s="65">
        <f t="shared" si="47"/>
        <v>175.5</v>
      </c>
      <c r="E236" s="30">
        <f t="shared" si="48"/>
        <v>0.36458333333333331</v>
      </c>
      <c r="F236" s="64">
        <f t="shared" si="49"/>
        <v>-0.34623426359988241</v>
      </c>
      <c r="G236" s="64">
        <f t="shared" si="50"/>
        <v>-0.13998390148914039</v>
      </c>
    </row>
    <row r="237" spans="3:7" x14ac:dyDescent="0.25">
      <c r="C237" s="65">
        <v>-3.0100000000000016E-2</v>
      </c>
      <c r="D237" s="65">
        <f t="shared" si="47"/>
        <v>177.5</v>
      </c>
      <c r="E237" s="30">
        <f t="shared" si="48"/>
        <v>0.36875000000000002</v>
      </c>
      <c r="F237" s="64">
        <f t="shared" si="49"/>
        <v>-0.3351658253080253</v>
      </c>
      <c r="G237" s="64">
        <f t="shared" si="50"/>
        <v>-0.13591985273623128</v>
      </c>
    </row>
    <row r="238" spans="3:7" x14ac:dyDescent="0.25">
      <c r="C238" s="65">
        <v>-3.0100000000000016E-2</v>
      </c>
      <c r="D238" s="65">
        <f t="shared" si="47"/>
        <v>177.5</v>
      </c>
      <c r="E238" s="30">
        <f t="shared" si="48"/>
        <v>0.36875000000000002</v>
      </c>
      <c r="F238" s="64">
        <f t="shared" si="49"/>
        <v>-0.3351658253080253</v>
      </c>
      <c r="G238" s="64">
        <f t="shared" si="50"/>
        <v>-0.13591985273623128</v>
      </c>
    </row>
    <row r="239" spans="3:7" x14ac:dyDescent="0.25">
      <c r="C239" s="65">
        <v>-2.9100000000000126E-2</v>
      </c>
      <c r="D239" s="65">
        <f t="shared" si="47"/>
        <v>179.5</v>
      </c>
      <c r="E239" s="30">
        <f t="shared" si="48"/>
        <v>0.37291666666666667</v>
      </c>
      <c r="F239" s="64">
        <f t="shared" si="49"/>
        <v>-0.3241382978165232</v>
      </c>
      <c r="G239" s="64">
        <f t="shared" si="50"/>
        <v>-0.13140424301077558</v>
      </c>
    </row>
    <row r="240" spans="3:7" x14ac:dyDescent="0.25">
      <c r="C240" s="65">
        <v>-2.9100000000000126E-2</v>
      </c>
      <c r="D240" s="65">
        <f t="shared" si="47"/>
        <v>179.5</v>
      </c>
      <c r="E240" s="30">
        <f t="shared" si="48"/>
        <v>0.37291666666666667</v>
      </c>
      <c r="F240" s="64">
        <f t="shared" si="49"/>
        <v>-0.3241382978165232</v>
      </c>
      <c r="G240" s="64">
        <f t="shared" si="50"/>
        <v>-0.13140424301077558</v>
      </c>
    </row>
    <row r="241" spans="3:7" x14ac:dyDescent="0.25">
      <c r="C241" s="65">
        <v>-2.8999999999999693E-2</v>
      </c>
      <c r="D241" s="65">
        <f t="shared" si="47"/>
        <v>181.5</v>
      </c>
      <c r="E241" s="30">
        <f t="shared" si="48"/>
        <v>0.37708333333333333</v>
      </c>
      <c r="F241" s="64">
        <f t="shared" si="49"/>
        <v>-0.31315004843849742</v>
      </c>
      <c r="G241" s="64">
        <f t="shared" si="50"/>
        <v>-0.13095268203822799</v>
      </c>
    </row>
    <row r="242" spans="3:7" x14ac:dyDescent="0.25">
      <c r="C242" s="65">
        <v>-2.8999999999999693E-2</v>
      </c>
      <c r="D242" s="65">
        <f t="shared" si="47"/>
        <v>181.5</v>
      </c>
      <c r="E242" s="30">
        <f t="shared" si="48"/>
        <v>0.37708333333333333</v>
      </c>
      <c r="F242" s="64">
        <f t="shared" si="49"/>
        <v>-0.31315004843849742</v>
      </c>
      <c r="G242" s="64">
        <f t="shared" si="50"/>
        <v>-0.13095268203822799</v>
      </c>
    </row>
    <row r="243" spans="3:7" x14ac:dyDescent="0.25">
      <c r="C243" s="65">
        <v>-2.6999999999999691E-2</v>
      </c>
      <c r="D243" s="65">
        <f t="shared" si="47"/>
        <v>183.5</v>
      </c>
      <c r="E243" s="30">
        <f t="shared" si="48"/>
        <v>0.38124999999999998</v>
      </c>
      <c r="F243" s="64">
        <f t="shared" si="49"/>
        <v>-0.30219948081476239</v>
      </c>
      <c r="G243" s="64">
        <f t="shared" si="50"/>
        <v>-0.12192146258731561</v>
      </c>
    </row>
    <row r="244" spans="3:7" x14ac:dyDescent="0.25">
      <c r="C244" s="65">
        <v>-2.6999999999999691E-2</v>
      </c>
      <c r="D244" s="65">
        <f t="shared" si="47"/>
        <v>183.5</v>
      </c>
      <c r="E244" s="30">
        <f t="shared" si="48"/>
        <v>0.38124999999999998</v>
      </c>
      <c r="F244" s="64">
        <f t="shared" si="49"/>
        <v>-0.30219948081476239</v>
      </c>
      <c r="G244" s="64">
        <f t="shared" si="50"/>
        <v>-0.12192146258731561</v>
      </c>
    </row>
    <row r="245" spans="3:7" x14ac:dyDescent="0.25">
      <c r="C245" s="65">
        <v>-2.5100000000000122E-2</v>
      </c>
      <c r="D245" s="65">
        <f t="shared" si="47"/>
        <v>185.5</v>
      </c>
      <c r="E245" s="30">
        <f t="shared" si="48"/>
        <v>0.38541666666666669</v>
      </c>
      <c r="F245" s="64">
        <f t="shared" si="49"/>
        <v>-0.29128503300340081</v>
      </c>
      <c r="G245" s="64">
        <f t="shared" si="50"/>
        <v>-0.1133418041089508</v>
      </c>
    </row>
    <row r="246" spans="3:7" x14ac:dyDescent="0.25">
      <c r="C246" s="65">
        <v>-2.5100000000000122E-2</v>
      </c>
      <c r="D246" s="65">
        <f t="shared" si="47"/>
        <v>185.5</v>
      </c>
      <c r="E246" s="30">
        <f t="shared" si="48"/>
        <v>0.38541666666666669</v>
      </c>
      <c r="F246" s="64">
        <f t="shared" si="49"/>
        <v>-0.29128503300340081</v>
      </c>
      <c r="G246" s="64">
        <f t="shared" si="50"/>
        <v>-0.1133418041089508</v>
      </c>
    </row>
    <row r="247" spans="3:7" x14ac:dyDescent="0.25">
      <c r="C247" s="65">
        <v>-2.4999999999999689E-2</v>
      </c>
      <c r="D247" s="65">
        <f t="shared" si="47"/>
        <v>187.5</v>
      </c>
      <c r="E247" s="30">
        <f t="shared" si="48"/>
        <v>0.38958333333333334</v>
      </c>
      <c r="F247" s="64">
        <f t="shared" si="49"/>
        <v>-0.28040517565679607</v>
      </c>
      <c r="G247" s="64">
        <f t="shared" si="50"/>
        <v>-0.11289024313640322</v>
      </c>
    </row>
    <row r="248" spans="3:7" x14ac:dyDescent="0.25">
      <c r="C248" s="65">
        <v>-2.4999999999999689E-2</v>
      </c>
      <c r="D248" s="65">
        <f t="shared" si="47"/>
        <v>187.5</v>
      </c>
      <c r="E248" s="30">
        <f t="shared" si="48"/>
        <v>0.38958333333333334</v>
      </c>
      <c r="F248" s="64">
        <f t="shared" si="49"/>
        <v>-0.28040517565679607</v>
      </c>
      <c r="G248" s="64">
        <f t="shared" si="50"/>
        <v>-0.11289024313640322</v>
      </c>
    </row>
    <row r="249" spans="3:7" x14ac:dyDescent="0.25">
      <c r="C249" s="65">
        <v>-2.4533333333333296E-2</v>
      </c>
      <c r="D249" s="65">
        <f t="shared" si="47"/>
        <v>189.5</v>
      </c>
      <c r="E249" s="30">
        <f t="shared" si="48"/>
        <v>0.39374999999999999</v>
      </c>
      <c r="F249" s="64">
        <f t="shared" si="49"/>
        <v>-0.26955841028015781</v>
      </c>
      <c r="G249" s="64">
        <f t="shared" si="50"/>
        <v>-0.11078295859785824</v>
      </c>
    </row>
    <row r="250" spans="3:7" x14ac:dyDescent="0.25">
      <c r="C250" s="65">
        <v>-2.4533333333333296E-2</v>
      </c>
      <c r="D250" s="65">
        <f t="shared" si="47"/>
        <v>189.5</v>
      </c>
      <c r="E250" s="30">
        <f t="shared" si="48"/>
        <v>0.39374999999999999</v>
      </c>
      <c r="F250" s="64">
        <f t="shared" si="49"/>
        <v>-0.26955841028015781</v>
      </c>
      <c r="G250" s="64">
        <f t="shared" si="50"/>
        <v>-0.11078295859785824</v>
      </c>
    </row>
    <row r="251" spans="3:7" x14ac:dyDescent="0.25">
      <c r="C251" s="65">
        <v>-2.3999999999999799E-2</v>
      </c>
      <c r="D251" s="65">
        <f t="shared" si="47"/>
        <v>191.5</v>
      </c>
      <c r="E251" s="30">
        <f t="shared" si="48"/>
        <v>0.39791666666666664</v>
      </c>
      <c r="F251" s="64">
        <f t="shared" si="49"/>
        <v>-0.25874326756598826</v>
      </c>
      <c r="G251" s="64">
        <f t="shared" si="50"/>
        <v>-0.10837463341094752</v>
      </c>
    </row>
    <row r="252" spans="3:7" x14ac:dyDescent="0.25">
      <c r="C252" s="65">
        <v>-2.3999999999999799E-2</v>
      </c>
      <c r="D252" s="65">
        <f t="shared" si="47"/>
        <v>191.5</v>
      </c>
      <c r="E252" s="30">
        <f t="shared" si="48"/>
        <v>0.39791666666666664</v>
      </c>
      <c r="F252" s="64">
        <f t="shared" si="49"/>
        <v>-0.25874326756598826</v>
      </c>
      <c r="G252" s="64">
        <f t="shared" si="50"/>
        <v>-0.10837463341094752</v>
      </c>
    </row>
    <row r="253" spans="3:7" x14ac:dyDescent="0.25">
      <c r="C253" s="65">
        <v>-2.3533333333333406E-2</v>
      </c>
      <c r="D253" s="65">
        <f t="shared" ref="D253:D316" si="51" xml:space="preserve"> _xlfn.RANK.AVG(C253,C$61:C$540,1)</f>
        <v>193.5</v>
      </c>
      <c r="E253" s="30">
        <f t="shared" ref="E253:E316" si="52" xml:space="preserve"> (D253 - 0.5) / COUNT($C$61:$C$540)</f>
        <v>0.40208333333333335</v>
      </c>
      <c r="F253" s="64">
        <f t="shared" ref="F253:F316" si="53">_xlfn.NORM.S.INV(E253)</f>
        <v>-0.24795830579930581</v>
      </c>
      <c r="G253" s="64">
        <f t="shared" ref="G253:G316" si="54" xml:space="preserve"> STANDARDIZE(C253,AVERAGE($C$61:$C$540),STDEV($C$61:$C$540))</f>
        <v>-0.10626734887240254</v>
      </c>
    </row>
    <row r="254" spans="3:7" x14ac:dyDescent="0.25">
      <c r="C254" s="65">
        <v>-2.3533333333333406E-2</v>
      </c>
      <c r="D254" s="65">
        <f t="shared" si="51"/>
        <v>193.5</v>
      </c>
      <c r="E254" s="30">
        <f t="shared" si="52"/>
        <v>0.40208333333333335</v>
      </c>
      <c r="F254" s="64">
        <f t="shared" si="53"/>
        <v>-0.24795830579930581</v>
      </c>
      <c r="G254" s="64">
        <f t="shared" si="54"/>
        <v>-0.10626734887240254</v>
      </c>
    </row>
    <row r="255" spans="3:7" x14ac:dyDescent="0.25">
      <c r="C255" s="65">
        <v>-2.310000000000012E-2</v>
      </c>
      <c r="D255" s="65">
        <f t="shared" si="51"/>
        <v>195.5</v>
      </c>
      <c r="E255" s="30">
        <f t="shared" si="52"/>
        <v>0.40625</v>
      </c>
      <c r="F255" s="64">
        <f t="shared" si="53"/>
        <v>-0.23720210932878771</v>
      </c>
      <c r="G255" s="64">
        <f t="shared" si="54"/>
        <v>-0.1043105846580384</v>
      </c>
    </row>
    <row r="256" spans="3:7" x14ac:dyDescent="0.25">
      <c r="C256" s="65">
        <v>-2.310000000000012E-2</v>
      </c>
      <c r="D256" s="65">
        <f t="shared" si="51"/>
        <v>195.5</v>
      </c>
      <c r="E256" s="30">
        <f t="shared" si="52"/>
        <v>0.40625</v>
      </c>
      <c r="F256" s="64">
        <f t="shared" si="53"/>
        <v>-0.23720210932878771</v>
      </c>
      <c r="G256" s="64">
        <f t="shared" si="54"/>
        <v>-0.1043105846580384</v>
      </c>
    </row>
    <row r="257" spans="3:7" x14ac:dyDescent="0.25">
      <c r="C257" s="65">
        <v>-2.2333333333333982E-2</v>
      </c>
      <c r="D257" s="65">
        <f t="shared" si="51"/>
        <v>197.5</v>
      </c>
      <c r="E257" s="30">
        <f t="shared" si="52"/>
        <v>0.41041666666666665</v>
      </c>
      <c r="F257" s="64">
        <f t="shared" si="53"/>
        <v>-0.22647328709930536</v>
      </c>
      <c r="G257" s="64">
        <f t="shared" si="54"/>
        <v>-0.10084861720185771</v>
      </c>
    </row>
    <row r="258" spans="3:7" x14ac:dyDescent="0.25">
      <c r="C258" s="65">
        <v>-2.2333333333333982E-2</v>
      </c>
      <c r="D258" s="65">
        <f t="shared" si="51"/>
        <v>197.5</v>
      </c>
      <c r="E258" s="30">
        <f t="shared" si="52"/>
        <v>0.41041666666666665</v>
      </c>
      <c r="F258" s="64">
        <f t="shared" si="53"/>
        <v>-0.22647328709930536</v>
      </c>
      <c r="G258" s="64">
        <f t="shared" si="54"/>
        <v>-0.10084861720185771</v>
      </c>
    </row>
    <row r="259" spans="3:7" x14ac:dyDescent="0.25">
      <c r="C259" s="65">
        <v>-2.1100000000000119E-2</v>
      </c>
      <c r="D259" s="65">
        <f t="shared" si="51"/>
        <v>199.5</v>
      </c>
      <c r="E259" s="30">
        <f t="shared" si="52"/>
        <v>0.41458333333333336</v>
      </c>
      <c r="F259" s="64">
        <f t="shared" si="53"/>
        <v>-0.21577047124161228</v>
      </c>
      <c r="G259" s="64">
        <f t="shared" si="54"/>
        <v>-9.5279365207126016E-2</v>
      </c>
    </row>
    <row r="260" spans="3:7" x14ac:dyDescent="0.25">
      <c r="C260" s="65">
        <v>-2.1100000000000119E-2</v>
      </c>
      <c r="D260" s="65">
        <f t="shared" si="51"/>
        <v>199.5</v>
      </c>
      <c r="E260" s="30">
        <f t="shared" si="52"/>
        <v>0.41458333333333336</v>
      </c>
      <c r="F260" s="64">
        <f t="shared" si="53"/>
        <v>-0.21577047124161228</v>
      </c>
      <c r="G260" s="64">
        <f t="shared" si="54"/>
        <v>-9.5279365207126016E-2</v>
      </c>
    </row>
    <row r="261" spans="3:7" x14ac:dyDescent="0.25">
      <c r="C261" s="65">
        <v>-1.7999999999999794E-2</v>
      </c>
      <c r="D261" s="65">
        <f t="shared" si="51"/>
        <v>201.5</v>
      </c>
      <c r="E261" s="30">
        <f t="shared" si="52"/>
        <v>0.41875000000000001</v>
      </c>
      <c r="F261" s="64">
        <f t="shared" si="53"/>
        <v>-0.20509231571520856</v>
      </c>
      <c r="G261" s="64">
        <f t="shared" si="54"/>
        <v>-8.1280975058210359E-2</v>
      </c>
    </row>
    <row r="262" spans="3:7" x14ac:dyDescent="0.25">
      <c r="C262" s="65">
        <v>-1.7999999999999794E-2</v>
      </c>
      <c r="D262" s="65">
        <f t="shared" si="51"/>
        <v>201.5</v>
      </c>
      <c r="E262" s="30">
        <f t="shared" si="52"/>
        <v>0.41875000000000001</v>
      </c>
      <c r="F262" s="64">
        <f t="shared" si="53"/>
        <v>-0.20509231571520856</v>
      </c>
      <c r="G262" s="64">
        <f t="shared" si="54"/>
        <v>-8.1280975058210359E-2</v>
      </c>
    </row>
    <row r="263" spans="3:7" x14ac:dyDescent="0.25">
      <c r="C263" s="65">
        <v>-1.7533333333333401E-2</v>
      </c>
      <c r="D263" s="65">
        <f t="shared" si="51"/>
        <v>204.5</v>
      </c>
      <c r="E263" s="30">
        <f t="shared" si="52"/>
        <v>0.42499999999999999</v>
      </c>
      <c r="F263" s="64">
        <f t="shared" si="53"/>
        <v>-0.18911842627279254</v>
      </c>
      <c r="G263" s="64">
        <f t="shared" si="54"/>
        <v>-7.9173690519665371E-2</v>
      </c>
    </row>
    <row r="264" spans="3:7" x14ac:dyDescent="0.25">
      <c r="C264" s="65">
        <v>-1.7533333333333401E-2</v>
      </c>
      <c r="D264" s="65">
        <f t="shared" si="51"/>
        <v>204.5</v>
      </c>
      <c r="E264" s="30">
        <f t="shared" si="52"/>
        <v>0.42499999999999999</v>
      </c>
      <c r="F264" s="64">
        <f t="shared" si="53"/>
        <v>-0.18911842627279254</v>
      </c>
      <c r="G264" s="64">
        <f t="shared" si="54"/>
        <v>-7.9173690519665371E-2</v>
      </c>
    </row>
    <row r="265" spans="3:7" x14ac:dyDescent="0.25">
      <c r="C265" s="65">
        <v>-1.7533333333333401E-2</v>
      </c>
      <c r="D265" s="65">
        <f t="shared" si="51"/>
        <v>204.5</v>
      </c>
      <c r="E265" s="30">
        <f t="shared" si="52"/>
        <v>0.42499999999999999</v>
      </c>
      <c r="F265" s="64">
        <f t="shared" si="53"/>
        <v>-0.18911842627279254</v>
      </c>
      <c r="G265" s="64">
        <f t="shared" si="54"/>
        <v>-7.9173690519665371E-2</v>
      </c>
    </row>
    <row r="266" spans="3:7" x14ac:dyDescent="0.25">
      <c r="C266" s="65">
        <v>-1.7533333333333401E-2</v>
      </c>
      <c r="D266" s="65">
        <f t="shared" si="51"/>
        <v>204.5</v>
      </c>
      <c r="E266" s="30">
        <f t="shared" si="52"/>
        <v>0.42499999999999999</v>
      </c>
      <c r="F266" s="64">
        <f t="shared" si="53"/>
        <v>-0.18911842627279254</v>
      </c>
      <c r="G266" s="64">
        <f t="shared" si="54"/>
        <v>-7.9173690519665371E-2</v>
      </c>
    </row>
    <row r="267" spans="3:7" x14ac:dyDescent="0.25">
      <c r="C267" s="65">
        <v>-1.3533333333333397E-2</v>
      </c>
      <c r="D267" s="65">
        <f t="shared" si="51"/>
        <v>207.5</v>
      </c>
      <c r="E267" s="30">
        <f t="shared" si="52"/>
        <v>0.43125000000000002</v>
      </c>
      <c r="F267" s="64">
        <f t="shared" si="53"/>
        <v>-0.17319265100642342</v>
      </c>
      <c r="G267" s="64">
        <f t="shared" si="54"/>
        <v>-6.111125161784059E-2</v>
      </c>
    </row>
    <row r="268" spans="3:7" x14ac:dyDescent="0.25">
      <c r="C268" s="65">
        <v>-1.3533333333333397E-2</v>
      </c>
      <c r="D268" s="65">
        <f t="shared" si="51"/>
        <v>207.5</v>
      </c>
      <c r="E268" s="30">
        <f t="shared" si="52"/>
        <v>0.43125000000000002</v>
      </c>
      <c r="F268" s="64">
        <f t="shared" si="53"/>
        <v>-0.17319265100642342</v>
      </c>
      <c r="G268" s="64">
        <f t="shared" si="54"/>
        <v>-6.111125161784059E-2</v>
      </c>
    </row>
    <row r="269" spans="3:7" x14ac:dyDescent="0.25">
      <c r="C269" s="65">
        <v>-1.2533333333333285E-2</v>
      </c>
      <c r="D269" s="65">
        <f t="shared" si="51"/>
        <v>209.5</v>
      </c>
      <c r="E269" s="30">
        <f t="shared" si="52"/>
        <v>0.43541666666666667</v>
      </c>
      <c r="F269" s="64">
        <f t="shared" si="53"/>
        <v>-0.16260006814704189</v>
      </c>
      <c r="G269" s="64">
        <f t="shared" si="54"/>
        <v>-5.6595641892383891E-2</v>
      </c>
    </row>
    <row r="270" spans="3:7" x14ac:dyDescent="0.25">
      <c r="C270" s="65">
        <v>-1.2533333333333285E-2</v>
      </c>
      <c r="D270" s="65">
        <f t="shared" si="51"/>
        <v>209.5</v>
      </c>
      <c r="E270" s="30">
        <f t="shared" si="52"/>
        <v>0.43541666666666667</v>
      </c>
      <c r="F270" s="64">
        <f t="shared" si="53"/>
        <v>-0.16260006814704189</v>
      </c>
      <c r="G270" s="64">
        <f t="shared" si="54"/>
        <v>-5.6595641892383891E-2</v>
      </c>
    </row>
    <row r="271" spans="3:7" x14ac:dyDescent="0.25">
      <c r="C271" s="65">
        <v>-1.2000000000000455E-2</v>
      </c>
      <c r="D271" s="65">
        <f t="shared" si="51"/>
        <v>212.5</v>
      </c>
      <c r="E271" s="30">
        <f t="shared" si="52"/>
        <v>0.44166666666666665</v>
      </c>
      <c r="F271" s="64">
        <f t="shared" si="53"/>
        <v>-0.14674495548654862</v>
      </c>
      <c r="G271" s="64">
        <f t="shared" si="54"/>
        <v>-5.4187316705476191E-2</v>
      </c>
    </row>
    <row r="272" spans="3:7" x14ac:dyDescent="0.25">
      <c r="C272" s="65">
        <v>-1.2000000000000455E-2</v>
      </c>
      <c r="D272" s="65">
        <f t="shared" si="51"/>
        <v>212.5</v>
      </c>
      <c r="E272" s="30">
        <f t="shared" si="52"/>
        <v>0.44166666666666665</v>
      </c>
      <c r="F272" s="64">
        <f t="shared" si="53"/>
        <v>-0.14674495548654862</v>
      </c>
      <c r="G272" s="64">
        <f t="shared" si="54"/>
        <v>-5.4187316705476191E-2</v>
      </c>
    </row>
    <row r="273" spans="3:7" x14ac:dyDescent="0.25">
      <c r="C273" s="65">
        <v>-1.2000000000000455E-2</v>
      </c>
      <c r="D273" s="65">
        <f t="shared" si="51"/>
        <v>212.5</v>
      </c>
      <c r="E273" s="30">
        <f t="shared" si="52"/>
        <v>0.44166666666666665</v>
      </c>
      <c r="F273" s="64">
        <f t="shared" si="53"/>
        <v>-0.14674495548654862</v>
      </c>
      <c r="G273" s="64">
        <f t="shared" si="54"/>
        <v>-5.4187316705476191E-2</v>
      </c>
    </row>
    <row r="274" spans="3:7" x14ac:dyDescent="0.25">
      <c r="C274" s="65">
        <v>-1.2000000000000455E-2</v>
      </c>
      <c r="D274" s="65">
        <f t="shared" si="51"/>
        <v>212.5</v>
      </c>
      <c r="E274" s="30">
        <f t="shared" si="52"/>
        <v>0.44166666666666665</v>
      </c>
      <c r="F274" s="64">
        <f t="shared" si="53"/>
        <v>-0.14674495548654862</v>
      </c>
      <c r="G274" s="64">
        <f t="shared" si="54"/>
        <v>-5.4187316705476191E-2</v>
      </c>
    </row>
    <row r="275" spans="3:7" x14ac:dyDescent="0.25">
      <c r="C275" s="65">
        <v>-1.1533333333333395E-2</v>
      </c>
      <c r="D275" s="65">
        <f t="shared" si="51"/>
        <v>215.5</v>
      </c>
      <c r="E275" s="30">
        <f t="shared" si="52"/>
        <v>0.44791666666666669</v>
      </c>
      <c r="F275" s="64">
        <f t="shared" si="53"/>
        <v>-0.13092664893666775</v>
      </c>
      <c r="G275" s="64">
        <f t="shared" si="54"/>
        <v>-5.2080032166928199E-2</v>
      </c>
    </row>
    <row r="276" spans="3:7" x14ac:dyDescent="0.25">
      <c r="C276" s="65">
        <v>-1.1533333333333395E-2</v>
      </c>
      <c r="D276" s="65">
        <f t="shared" si="51"/>
        <v>215.5</v>
      </c>
      <c r="E276" s="30">
        <f t="shared" si="52"/>
        <v>0.44791666666666669</v>
      </c>
      <c r="F276" s="64">
        <f t="shared" si="53"/>
        <v>-0.13092664893666775</v>
      </c>
      <c r="G276" s="64">
        <f t="shared" si="54"/>
        <v>-5.2080032166928199E-2</v>
      </c>
    </row>
    <row r="277" spans="3:7" x14ac:dyDescent="0.25">
      <c r="C277" s="65">
        <v>-1.110000000000011E-2</v>
      </c>
      <c r="D277" s="65">
        <f t="shared" si="51"/>
        <v>217.5</v>
      </c>
      <c r="E277" s="30">
        <f t="shared" si="52"/>
        <v>0.45208333333333334</v>
      </c>
      <c r="F277" s="64">
        <f t="shared" si="53"/>
        <v>-0.12039952625475503</v>
      </c>
      <c r="G277" s="64">
        <f t="shared" si="54"/>
        <v>-5.0123267952564061E-2</v>
      </c>
    </row>
    <row r="278" spans="3:7" x14ac:dyDescent="0.25">
      <c r="C278" s="65">
        <v>-1.110000000000011E-2</v>
      </c>
      <c r="D278" s="65">
        <f t="shared" si="51"/>
        <v>217.5</v>
      </c>
      <c r="E278" s="30">
        <f t="shared" si="52"/>
        <v>0.45208333333333334</v>
      </c>
      <c r="F278" s="64">
        <f t="shared" si="53"/>
        <v>-0.12039952625475503</v>
      </c>
      <c r="G278" s="64">
        <f t="shared" si="54"/>
        <v>-5.0123267952564061E-2</v>
      </c>
    </row>
    <row r="279" spans="3:7" x14ac:dyDescent="0.25">
      <c r="C279" s="65">
        <v>-1.0533333333333283E-2</v>
      </c>
      <c r="D279" s="65">
        <f t="shared" si="51"/>
        <v>219.5</v>
      </c>
      <c r="E279" s="30">
        <f t="shared" si="52"/>
        <v>0.45624999999999999</v>
      </c>
      <c r="F279" s="64">
        <f t="shared" si="53"/>
        <v>-0.10988572976599141</v>
      </c>
      <c r="G279" s="64">
        <f t="shared" si="54"/>
        <v>-4.75644224414715E-2</v>
      </c>
    </row>
    <row r="280" spans="3:7" x14ac:dyDescent="0.25">
      <c r="C280" s="65">
        <v>-1.0533333333333283E-2</v>
      </c>
      <c r="D280" s="65">
        <f t="shared" si="51"/>
        <v>219.5</v>
      </c>
      <c r="E280" s="30">
        <f t="shared" si="52"/>
        <v>0.45624999999999999</v>
      </c>
      <c r="F280" s="64">
        <f t="shared" si="53"/>
        <v>-0.10988572976599141</v>
      </c>
      <c r="G280" s="64">
        <f t="shared" si="54"/>
        <v>-4.75644224414715E-2</v>
      </c>
    </row>
    <row r="281" spans="3:7" x14ac:dyDescent="0.25">
      <c r="C281" s="65">
        <v>-1.0099999999999998E-2</v>
      </c>
      <c r="D281" s="65">
        <f t="shared" si="51"/>
        <v>221.5</v>
      </c>
      <c r="E281" s="30">
        <f t="shared" si="52"/>
        <v>0.46041666666666664</v>
      </c>
      <c r="F281" s="64">
        <f t="shared" si="53"/>
        <v>-9.9384066355346079E-2</v>
      </c>
      <c r="G281" s="64">
        <f t="shared" si="54"/>
        <v>-4.5607658227107363E-2</v>
      </c>
    </row>
    <row r="282" spans="3:7" x14ac:dyDescent="0.25">
      <c r="C282" s="65">
        <v>-1.0099999999999998E-2</v>
      </c>
      <c r="D282" s="65">
        <f t="shared" si="51"/>
        <v>221.5</v>
      </c>
      <c r="E282" s="30">
        <f t="shared" si="52"/>
        <v>0.46041666666666664</v>
      </c>
      <c r="F282" s="64">
        <f t="shared" si="53"/>
        <v>-9.9384066355346079E-2</v>
      </c>
      <c r="G282" s="64">
        <f t="shared" si="54"/>
        <v>-4.5607658227107363E-2</v>
      </c>
    </row>
    <row r="283" spans="3:7" x14ac:dyDescent="0.25">
      <c r="C283" s="65">
        <v>-8.5333333333332817E-3</v>
      </c>
      <c r="D283" s="65">
        <f t="shared" si="51"/>
        <v>223.5</v>
      </c>
      <c r="E283" s="30">
        <f t="shared" si="52"/>
        <v>0.46458333333333335</v>
      </c>
      <c r="F283" s="64">
        <f t="shared" si="53"/>
        <v>-8.8893352384594393E-2</v>
      </c>
      <c r="G283" s="64">
        <f t="shared" si="54"/>
        <v>-3.8533202990559109E-2</v>
      </c>
    </row>
    <row r="284" spans="3:7" x14ac:dyDescent="0.25">
      <c r="C284" s="65">
        <v>-8.5333333333332817E-3</v>
      </c>
      <c r="D284" s="65">
        <f t="shared" si="51"/>
        <v>223.5</v>
      </c>
      <c r="E284" s="30">
        <f t="shared" si="52"/>
        <v>0.46458333333333335</v>
      </c>
      <c r="F284" s="64">
        <f t="shared" si="53"/>
        <v>-8.8893352384594393E-2</v>
      </c>
      <c r="G284" s="64">
        <f t="shared" si="54"/>
        <v>-3.8533202990559109E-2</v>
      </c>
    </row>
    <row r="285" spans="3:7" x14ac:dyDescent="0.25">
      <c r="C285" s="65">
        <v>-7.5333333333333918E-3</v>
      </c>
      <c r="D285" s="65">
        <f t="shared" si="51"/>
        <v>225.5</v>
      </c>
      <c r="E285" s="30">
        <f t="shared" si="52"/>
        <v>0.46875</v>
      </c>
      <c r="F285" s="64">
        <f t="shared" si="53"/>
        <v>-7.8412412733112211E-2</v>
      </c>
      <c r="G285" s="64">
        <f t="shared" si="54"/>
        <v>-3.4017593265103417E-2</v>
      </c>
    </row>
    <row r="286" spans="3:7" x14ac:dyDescent="0.25">
      <c r="C286" s="65">
        <v>-7.5333333333333918E-3</v>
      </c>
      <c r="D286" s="65">
        <f t="shared" si="51"/>
        <v>225.5</v>
      </c>
      <c r="E286" s="30">
        <f t="shared" si="52"/>
        <v>0.46875</v>
      </c>
      <c r="F286" s="64">
        <f t="shared" si="53"/>
        <v>-7.8412412733112211E-2</v>
      </c>
      <c r="G286" s="64">
        <f t="shared" si="54"/>
        <v>-3.4017593265103417E-2</v>
      </c>
    </row>
    <row r="287" spans="3:7" x14ac:dyDescent="0.25">
      <c r="C287" s="65">
        <v>-6.5333333333332799E-3</v>
      </c>
      <c r="D287" s="65">
        <f t="shared" si="51"/>
        <v>227.5</v>
      </c>
      <c r="E287" s="30">
        <f t="shared" si="52"/>
        <v>0.47291666666666665</v>
      </c>
      <c r="F287" s="64">
        <f t="shared" si="53"/>
        <v>-6.7940079855991167E-2</v>
      </c>
      <c r="G287" s="64">
        <f t="shared" si="54"/>
        <v>-2.9501983539646719E-2</v>
      </c>
    </row>
    <row r="288" spans="3:7" x14ac:dyDescent="0.25">
      <c r="C288" s="65">
        <v>-6.5333333333332799E-3</v>
      </c>
      <c r="D288" s="65">
        <f t="shared" si="51"/>
        <v>227.5</v>
      </c>
      <c r="E288" s="30">
        <f t="shared" si="52"/>
        <v>0.47291666666666665</v>
      </c>
      <c r="F288" s="64">
        <f t="shared" si="53"/>
        <v>-6.7940079855991167E-2</v>
      </c>
      <c r="G288" s="64">
        <f t="shared" si="54"/>
        <v>-2.9501983539646719E-2</v>
      </c>
    </row>
    <row r="289" spans="3:7" x14ac:dyDescent="0.25">
      <c r="C289" s="65">
        <v>-3.5333333333333883E-3</v>
      </c>
      <c r="D289" s="65">
        <f t="shared" si="51"/>
        <v>229.5</v>
      </c>
      <c r="E289" s="30">
        <f t="shared" si="52"/>
        <v>0.47708333333333336</v>
      </c>
      <c r="F289" s="64">
        <f t="shared" si="53"/>
        <v>-5.7475192857480067E-2</v>
      </c>
      <c r="G289" s="64">
        <f t="shared" si="54"/>
        <v>-1.5955154363278636E-2</v>
      </c>
    </row>
    <row r="290" spans="3:7" x14ac:dyDescent="0.25">
      <c r="C290" s="65">
        <v>-3.5333333333333883E-3</v>
      </c>
      <c r="D290" s="65">
        <f t="shared" si="51"/>
        <v>229.5</v>
      </c>
      <c r="E290" s="30">
        <f t="shared" si="52"/>
        <v>0.47708333333333336</v>
      </c>
      <c r="F290" s="64">
        <f t="shared" si="53"/>
        <v>-5.7475192857480067E-2</v>
      </c>
      <c r="G290" s="64">
        <f t="shared" si="54"/>
        <v>-1.5955154363278636E-2</v>
      </c>
    </row>
    <row r="291" spans="3:7" x14ac:dyDescent="0.25">
      <c r="C291" s="65">
        <v>-2.5333333333332764E-3</v>
      </c>
      <c r="D291" s="65">
        <f t="shared" si="51"/>
        <v>231.5</v>
      </c>
      <c r="E291" s="30">
        <f t="shared" si="52"/>
        <v>0.48125000000000001</v>
      </c>
      <c r="F291" s="64">
        <f t="shared" si="53"/>
        <v>-4.7016596577814158E-2</v>
      </c>
      <c r="G291" s="64">
        <f t="shared" si="54"/>
        <v>-1.1439544637821937E-2</v>
      </c>
    </row>
    <row r="292" spans="3:7" x14ac:dyDescent="0.25">
      <c r="C292" s="65">
        <v>-2.5333333333332764E-3</v>
      </c>
      <c r="D292" s="65">
        <f t="shared" si="51"/>
        <v>231.5</v>
      </c>
      <c r="E292" s="30">
        <f t="shared" si="52"/>
        <v>0.48125000000000001</v>
      </c>
      <c r="F292" s="64">
        <f t="shared" si="53"/>
        <v>-4.7016596577814158E-2</v>
      </c>
      <c r="G292" s="64">
        <f t="shared" si="54"/>
        <v>-1.1439544637821937E-2</v>
      </c>
    </row>
    <row r="293" spans="3:7" x14ac:dyDescent="0.25">
      <c r="C293" s="65">
        <v>-2.0000000000006679E-3</v>
      </c>
      <c r="D293" s="65">
        <f t="shared" si="51"/>
        <v>234.5</v>
      </c>
      <c r="E293" s="30">
        <f t="shared" si="52"/>
        <v>0.48749999999999999</v>
      </c>
      <c r="F293" s="64">
        <f t="shared" si="53"/>
        <v>-3.1337982021426625E-2</v>
      </c>
      <c r="G293" s="64">
        <f t="shared" si="54"/>
        <v>-9.0312194509152427E-3</v>
      </c>
    </row>
    <row r="294" spans="3:7" x14ac:dyDescent="0.25">
      <c r="C294" s="65">
        <v>-2.0000000000006679E-3</v>
      </c>
      <c r="D294" s="65">
        <f t="shared" si="51"/>
        <v>234.5</v>
      </c>
      <c r="E294" s="30">
        <f t="shared" si="52"/>
        <v>0.48749999999999999</v>
      </c>
      <c r="F294" s="64">
        <f t="shared" si="53"/>
        <v>-3.1337982021426625E-2</v>
      </c>
      <c r="G294" s="64">
        <f t="shared" si="54"/>
        <v>-9.0312194509152427E-3</v>
      </c>
    </row>
    <row r="295" spans="3:7" x14ac:dyDescent="0.25">
      <c r="C295" s="65">
        <v>-2.0000000000006679E-3</v>
      </c>
      <c r="D295" s="65">
        <f t="shared" si="51"/>
        <v>234.5</v>
      </c>
      <c r="E295" s="30">
        <f t="shared" si="52"/>
        <v>0.48749999999999999</v>
      </c>
      <c r="F295" s="64">
        <f t="shared" si="53"/>
        <v>-3.1337982021426625E-2</v>
      </c>
      <c r="G295" s="64">
        <f t="shared" si="54"/>
        <v>-9.0312194509152427E-3</v>
      </c>
    </row>
    <row r="296" spans="3:7" x14ac:dyDescent="0.25">
      <c r="C296" s="65">
        <v>-2.0000000000006679E-3</v>
      </c>
      <c r="D296" s="65">
        <f t="shared" si="51"/>
        <v>234.5</v>
      </c>
      <c r="E296" s="30">
        <f t="shared" si="52"/>
        <v>0.48749999999999999</v>
      </c>
      <c r="F296" s="64">
        <f t="shared" si="53"/>
        <v>-3.1337982021426625E-2</v>
      </c>
      <c r="G296" s="64">
        <f t="shared" si="54"/>
        <v>-9.0312194509152427E-3</v>
      </c>
    </row>
    <row r="297" spans="3:7" x14ac:dyDescent="0.25">
      <c r="C297" s="65">
        <v>-1.9999999999997797E-3</v>
      </c>
      <c r="D297" s="65">
        <f t="shared" si="51"/>
        <v>237.5</v>
      </c>
      <c r="E297" s="30">
        <f t="shared" si="52"/>
        <v>0.49375000000000002</v>
      </c>
      <c r="F297" s="64">
        <f t="shared" si="53"/>
        <v>-1.5667067624769982E-2</v>
      </c>
      <c r="G297" s="64">
        <f t="shared" si="54"/>
        <v>-9.031219450911232E-3</v>
      </c>
    </row>
    <row r="298" spans="3:7" x14ac:dyDescent="0.25">
      <c r="C298" s="65">
        <v>-1.9999999999997797E-3</v>
      </c>
      <c r="D298" s="65">
        <f t="shared" si="51"/>
        <v>237.5</v>
      </c>
      <c r="E298" s="30">
        <f t="shared" si="52"/>
        <v>0.49375000000000002</v>
      </c>
      <c r="F298" s="64">
        <f t="shared" si="53"/>
        <v>-1.5667067624769982E-2</v>
      </c>
      <c r="G298" s="64">
        <f t="shared" si="54"/>
        <v>-9.031219450911232E-3</v>
      </c>
    </row>
    <row r="299" spans="3:7" x14ac:dyDescent="0.25">
      <c r="C299" s="65">
        <v>-1.5333333333333865E-3</v>
      </c>
      <c r="D299" s="65">
        <f t="shared" si="51"/>
        <v>239.5</v>
      </c>
      <c r="E299" s="30">
        <f t="shared" si="52"/>
        <v>0.49791666666666667</v>
      </c>
      <c r="F299" s="64">
        <f t="shared" si="53"/>
        <v>-5.2221659743473866E-3</v>
      </c>
      <c r="G299" s="64">
        <f t="shared" si="54"/>
        <v>-6.9239349123662438E-3</v>
      </c>
    </row>
    <row r="300" spans="3:7" x14ac:dyDescent="0.25">
      <c r="C300" s="65">
        <v>-1.5333333333333865E-3</v>
      </c>
      <c r="D300" s="65">
        <f t="shared" si="51"/>
        <v>239.5</v>
      </c>
      <c r="E300" s="30">
        <f t="shared" si="52"/>
        <v>0.49791666666666667</v>
      </c>
      <c r="F300" s="64">
        <f t="shared" si="53"/>
        <v>-5.2221659743473866E-3</v>
      </c>
      <c r="G300" s="64">
        <f t="shared" si="54"/>
        <v>-6.9239349123662438E-3</v>
      </c>
    </row>
    <row r="301" spans="3:7" x14ac:dyDescent="0.25">
      <c r="C301" s="65">
        <v>-5.333333333332746E-4</v>
      </c>
      <c r="D301" s="65">
        <f t="shared" si="51"/>
        <v>241.5</v>
      </c>
      <c r="E301" s="30">
        <f t="shared" si="52"/>
        <v>0.50208333333333333</v>
      </c>
      <c r="F301" s="64">
        <f t="shared" si="53"/>
        <v>5.2221659743473866E-3</v>
      </c>
      <c r="G301" s="64">
        <f t="shared" si="54"/>
        <v>-2.4083251869095467E-3</v>
      </c>
    </row>
    <row r="302" spans="3:7" x14ac:dyDescent="0.25">
      <c r="C302" s="65">
        <v>-5.333333333332746E-4</v>
      </c>
      <c r="D302" s="65">
        <f t="shared" si="51"/>
        <v>241.5</v>
      </c>
      <c r="E302" s="30">
        <f t="shared" si="52"/>
        <v>0.50208333333333333</v>
      </c>
      <c r="F302" s="64">
        <f t="shared" si="53"/>
        <v>5.2221659743473866E-3</v>
      </c>
      <c r="G302" s="64">
        <f t="shared" si="54"/>
        <v>-2.4083251869095467E-3</v>
      </c>
    </row>
    <row r="303" spans="3:7" x14ac:dyDescent="0.25">
      <c r="C303" s="65">
        <v>-3.9999999999995595E-4</v>
      </c>
      <c r="D303" s="65">
        <f t="shared" si="51"/>
        <v>270.5</v>
      </c>
      <c r="E303" s="30">
        <f t="shared" si="52"/>
        <v>0.5625</v>
      </c>
      <c r="F303" s="64">
        <f t="shared" si="53"/>
        <v>0.1573106846101707</v>
      </c>
      <c r="G303" s="64">
        <f t="shared" si="54"/>
        <v>-1.8062438901821209E-3</v>
      </c>
    </row>
    <row r="304" spans="3:7" x14ac:dyDescent="0.25">
      <c r="C304" s="65">
        <v>-3.9999999999995595E-4</v>
      </c>
      <c r="D304" s="65">
        <f t="shared" si="51"/>
        <v>270.5</v>
      </c>
      <c r="E304" s="30">
        <f t="shared" si="52"/>
        <v>0.5625</v>
      </c>
      <c r="F304" s="64">
        <f t="shared" si="53"/>
        <v>0.1573106846101707</v>
      </c>
      <c r="G304" s="64">
        <f t="shared" si="54"/>
        <v>-1.8062438901821209E-3</v>
      </c>
    </row>
    <row r="305" spans="3:7" x14ac:dyDescent="0.25">
      <c r="C305" s="65">
        <v>-3.9999999999995595E-4</v>
      </c>
      <c r="D305" s="65">
        <f t="shared" si="51"/>
        <v>270.5</v>
      </c>
      <c r="E305" s="30">
        <f t="shared" si="52"/>
        <v>0.5625</v>
      </c>
      <c r="F305" s="64">
        <f t="shared" si="53"/>
        <v>0.1573106846101707</v>
      </c>
      <c r="G305" s="64">
        <f t="shared" si="54"/>
        <v>-1.8062438901821209E-3</v>
      </c>
    </row>
    <row r="306" spans="3:7" x14ac:dyDescent="0.25">
      <c r="C306" s="65">
        <v>-3.9999999999995595E-4</v>
      </c>
      <c r="D306" s="65">
        <f t="shared" si="51"/>
        <v>270.5</v>
      </c>
      <c r="E306" s="30">
        <f t="shared" si="52"/>
        <v>0.5625</v>
      </c>
      <c r="F306" s="64">
        <f t="shared" si="53"/>
        <v>0.1573106846101707</v>
      </c>
      <c r="G306" s="64">
        <f t="shared" si="54"/>
        <v>-1.8062438901821209E-3</v>
      </c>
    </row>
    <row r="307" spans="3:7" x14ac:dyDescent="0.25">
      <c r="C307" s="65">
        <v>-3.9999999999995595E-4</v>
      </c>
      <c r="D307" s="65">
        <f t="shared" si="51"/>
        <v>270.5</v>
      </c>
      <c r="E307" s="30">
        <f t="shared" si="52"/>
        <v>0.5625</v>
      </c>
      <c r="F307" s="64">
        <f t="shared" si="53"/>
        <v>0.1573106846101707</v>
      </c>
      <c r="G307" s="64">
        <f t="shared" si="54"/>
        <v>-1.8062438901821209E-3</v>
      </c>
    </row>
    <row r="308" spans="3:7" x14ac:dyDescent="0.25">
      <c r="C308" s="65">
        <v>-3.9999999999995595E-4</v>
      </c>
      <c r="D308" s="65">
        <f t="shared" si="51"/>
        <v>270.5</v>
      </c>
      <c r="E308" s="30">
        <f t="shared" si="52"/>
        <v>0.5625</v>
      </c>
      <c r="F308" s="64">
        <f t="shared" si="53"/>
        <v>0.1573106846101707</v>
      </c>
      <c r="G308" s="64">
        <f t="shared" si="54"/>
        <v>-1.8062438901821209E-3</v>
      </c>
    </row>
    <row r="309" spans="3:7" x14ac:dyDescent="0.25">
      <c r="C309" s="65">
        <v>-3.9999999999995595E-4</v>
      </c>
      <c r="D309" s="65">
        <f t="shared" si="51"/>
        <v>270.5</v>
      </c>
      <c r="E309" s="30">
        <f t="shared" si="52"/>
        <v>0.5625</v>
      </c>
      <c r="F309" s="64">
        <f t="shared" si="53"/>
        <v>0.1573106846101707</v>
      </c>
      <c r="G309" s="64">
        <f t="shared" si="54"/>
        <v>-1.8062438901821209E-3</v>
      </c>
    </row>
    <row r="310" spans="3:7" x14ac:dyDescent="0.25">
      <c r="C310" s="65">
        <v>-3.9999999999995595E-4</v>
      </c>
      <c r="D310" s="65">
        <f t="shared" si="51"/>
        <v>270.5</v>
      </c>
      <c r="E310" s="30">
        <f t="shared" si="52"/>
        <v>0.5625</v>
      </c>
      <c r="F310" s="64">
        <f t="shared" si="53"/>
        <v>0.1573106846101707</v>
      </c>
      <c r="G310" s="64">
        <f t="shared" si="54"/>
        <v>-1.8062438901821209E-3</v>
      </c>
    </row>
    <row r="311" spans="3:7" x14ac:dyDescent="0.25">
      <c r="C311" s="65">
        <v>-3.9999999999995595E-4</v>
      </c>
      <c r="D311" s="65">
        <f t="shared" si="51"/>
        <v>270.5</v>
      </c>
      <c r="E311" s="30">
        <f t="shared" si="52"/>
        <v>0.5625</v>
      </c>
      <c r="F311" s="64">
        <f t="shared" si="53"/>
        <v>0.1573106846101707</v>
      </c>
      <c r="G311" s="64">
        <f t="shared" si="54"/>
        <v>-1.8062438901821209E-3</v>
      </c>
    </row>
    <row r="312" spans="3:7" x14ac:dyDescent="0.25">
      <c r="C312" s="65">
        <v>-3.9999999999995595E-4</v>
      </c>
      <c r="D312" s="65">
        <f t="shared" si="51"/>
        <v>270.5</v>
      </c>
      <c r="E312" s="30">
        <f t="shared" si="52"/>
        <v>0.5625</v>
      </c>
      <c r="F312" s="64">
        <f t="shared" si="53"/>
        <v>0.1573106846101707</v>
      </c>
      <c r="G312" s="64">
        <f t="shared" si="54"/>
        <v>-1.8062438901821209E-3</v>
      </c>
    </row>
    <row r="313" spans="3:7" x14ac:dyDescent="0.25">
      <c r="C313" s="65">
        <v>-3.9999999999995595E-4</v>
      </c>
      <c r="D313" s="65">
        <f t="shared" si="51"/>
        <v>270.5</v>
      </c>
      <c r="E313" s="30">
        <f t="shared" si="52"/>
        <v>0.5625</v>
      </c>
      <c r="F313" s="64">
        <f t="shared" si="53"/>
        <v>0.1573106846101707</v>
      </c>
      <c r="G313" s="64">
        <f t="shared" si="54"/>
        <v>-1.8062438901821209E-3</v>
      </c>
    </row>
    <row r="314" spans="3:7" x14ac:dyDescent="0.25">
      <c r="C314" s="65">
        <v>-3.9999999999995595E-4</v>
      </c>
      <c r="D314" s="65">
        <f t="shared" si="51"/>
        <v>270.5</v>
      </c>
      <c r="E314" s="30">
        <f t="shared" si="52"/>
        <v>0.5625</v>
      </c>
      <c r="F314" s="64">
        <f t="shared" si="53"/>
        <v>0.1573106846101707</v>
      </c>
      <c r="G314" s="64">
        <f t="shared" si="54"/>
        <v>-1.8062438901821209E-3</v>
      </c>
    </row>
    <row r="315" spans="3:7" x14ac:dyDescent="0.25">
      <c r="C315" s="65">
        <v>-3.9999999999995595E-4</v>
      </c>
      <c r="D315" s="65">
        <f t="shared" si="51"/>
        <v>270.5</v>
      </c>
      <c r="E315" s="30">
        <f t="shared" si="52"/>
        <v>0.5625</v>
      </c>
      <c r="F315" s="64">
        <f t="shared" si="53"/>
        <v>0.1573106846101707</v>
      </c>
      <c r="G315" s="64">
        <f t="shared" si="54"/>
        <v>-1.8062438901821209E-3</v>
      </c>
    </row>
    <row r="316" spans="3:7" x14ac:dyDescent="0.25">
      <c r="C316" s="65">
        <v>-3.9999999999995595E-4</v>
      </c>
      <c r="D316" s="65">
        <f t="shared" si="51"/>
        <v>270.5</v>
      </c>
      <c r="E316" s="30">
        <f t="shared" si="52"/>
        <v>0.5625</v>
      </c>
      <c r="F316" s="64">
        <f t="shared" si="53"/>
        <v>0.1573106846101707</v>
      </c>
      <c r="G316" s="64">
        <f t="shared" si="54"/>
        <v>-1.8062438901821209E-3</v>
      </c>
    </row>
    <row r="317" spans="3:7" x14ac:dyDescent="0.25">
      <c r="C317" s="65">
        <v>-3.9999999999995595E-4</v>
      </c>
      <c r="D317" s="65">
        <f t="shared" ref="D317:D380" si="55" xml:space="preserve"> _xlfn.RANK.AVG(C317,C$61:C$540,1)</f>
        <v>270.5</v>
      </c>
      <c r="E317" s="30">
        <f t="shared" ref="E317:E380" si="56" xml:space="preserve"> (D317 - 0.5) / COUNT($C$61:$C$540)</f>
        <v>0.5625</v>
      </c>
      <c r="F317" s="64">
        <f t="shared" ref="F317:F380" si="57">_xlfn.NORM.S.INV(E317)</f>
        <v>0.1573106846101707</v>
      </c>
      <c r="G317" s="64">
        <f t="shared" ref="G317:G380" si="58" xml:space="preserve"> STANDARDIZE(C317,AVERAGE($C$61:$C$540),STDEV($C$61:$C$540))</f>
        <v>-1.8062438901821209E-3</v>
      </c>
    </row>
    <row r="318" spans="3:7" x14ac:dyDescent="0.25">
      <c r="C318" s="65">
        <v>-3.9999999999995595E-4</v>
      </c>
      <c r="D318" s="65">
        <f t="shared" si="55"/>
        <v>270.5</v>
      </c>
      <c r="E318" s="30">
        <f t="shared" si="56"/>
        <v>0.5625</v>
      </c>
      <c r="F318" s="64">
        <f t="shared" si="57"/>
        <v>0.1573106846101707</v>
      </c>
      <c r="G318" s="64">
        <f t="shared" si="58"/>
        <v>-1.8062438901821209E-3</v>
      </c>
    </row>
    <row r="319" spans="3:7" x14ac:dyDescent="0.25">
      <c r="C319" s="65">
        <v>-3.9999999999995595E-4</v>
      </c>
      <c r="D319" s="65">
        <f t="shared" si="55"/>
        <v>270.5</v>
      </c>
      <c r="E319" s="30">
        <f t="shared" si="56"/>
        <v>0.5625</v>
      </c>
      <c r="F319" s="64">
        <f t="shared" si="57"/>
        <v>0.1573106846101707</v>
      </c>
      <c r="G319" s="64">
        <f t="shared" si="58"/>
        <v>-1.8062438901821209E-3</v>
      </c>
    </row>
    <row r="320" spans="3:7" x14ac:dyDescent="0.25">
      <c r="C320" s="65">
        <v>-3.9999999999995595E-4</v>
      </c>
      <c r="D320" s="65">
        <f t="shared" si="55"/>
        <v>270.5</v>
      </c>
      <c r="E320" s="30">
        <f t="shared" si="56"/>
        <v>0.5625</v>
      </c>
      <c r="F320" s="64">
        <f t="shared" si="57"/>
        <v>0.1573106846101707</v>
      </c>
      <c r="G320" s="64">
        <f t="shared" si="58"/>
        <v>-1.8062438901821209E-3</v>
      </c>
    </row>
    <row r="321" spans="3:7" x14ac:dyDescent="0.25">
      <c r="C321" s="65">
        <v>-3.9999999999995595E-4</v>
      </c>
      <c r="D321" s="65">
        <f t="shared" si="55"/>
        <v>270.5</v>
      </c>
      <c r="E321" s="30">
        <f t="shared" si="56"/>
        <v>0.5625</v>
      </c>
      <c r="F321" s="64">
        <f t="shared" si="57"/>
        <v>0.1573106846101707</v>
      </c>
      <c r="G321" s="64">
        <f t="shared" si="58"/>
        <v>-1.8062438901821209E-3</v>
      </c>
    </row>
    <row r="322" spans="3:7" x14ac:dyDescent="0.25">
      <c r="C322" s="65">
        <v>-3.9999999999995595E-4</v>
      </c>
      <c r="D322" s="65">
        <f t="shared" si="55"/>
        <v>270.5</v>
      </c>
      <c r="E322" s="30">
        <f t="shared" si="56"/>
        <v>0.5625</v>
      </c>
      <c r="F322" s="64">
        <f t="shared" si="57"/>
        <v>0.1573106846101707</v>
      </c>
      <c r="G322" s="64">
        <f t="shared" si="58"/>
        <v>-1.8062438901821209E-3</v>
      </c>
    </row>
    <row r="323" spans="3:7" x14ac:dyDescent="0.25">
      <c r="C323" s="65">
        <v>-3.9999999999995595E-4</v>
      </c>
      <c r="D323" s="65">
        <f t="shared" si="55"/>
        <v>270.5</v>
      </c>
      <c r="E323" s="30">
        <f t="shared" si="56"/>
        <v>0.5625</v>
      </c>
      <c r="F323" s="64">
        <f t="shared" si="57"/>
        <v>0.1573106846101707</v>
      </c>
      <c r="G323" s="64">
        <f t="shared" si="58"/>
        <v>-1.8062438901821209E-3</v>
      </c>
    </row>
    <row r="324" spans="3:7" x14ac:dyDescent="0.25">
      <c r="C324" s="65">
        <v>-3.9999999999995595E-4</v>
      </c>
      <c r="D324" s="65">
        <f t="shared" si="55"/>
        <v>270.5</v>
      </c>
      <c r="E324" s="30">
        <f t="shared" si="56"/>
        <v>0.5625</v>
      </c>
      <c r="F324" s="64">
        <f t="shared" si="57"/>
        <v>0.1573106846101707</v>
      </c>
      <c r="G324" s="64">
        <f t="shared" si="58"/>
        <v>-1.8062438901821209E-3</v>
      </c>
    </row>
    <row r="325" spans="3:7" x14ac:dyDescent="0.25">
      <c r="C325" s="65">
        <v>-3.9999999999995595E-4</v>
      </c>
      <c r="D325" s="65">
        <f t="shared" si="55"/>
        <v>270.5</v>
      </c>
      <c r="E325" s="30">
        <f t="shared" si="56"/>
        <v>0.5625</v>
      </c>
      <c r="F325" s="64">
        <f t="shared" si="57"/>
        <v>0.1573106846101707</v>
      </c>
      <c r="G325" s="64">
        <f t="shared" si="58"/>
        <v>-1.8062438901821209E-3</v>
      </c>
    </row>
    <row r="326" spans="3:7" x14ac:dyDescent="0.25">
      <c r="C326" s="65">
        <v>-3.9999999999995595E-4</v>
      </c>
      <c r="D326" s="65">
        <f t="shared" si="55"/>
        <v>270.5</v>
      </c>
      <c r="E326" s="30">
        <f t="shared" si="56"/>
        <v>0.5625</v>
      </c>
      <c r="F326" s="64">
        <f t="shared" si="57"/>
        <v>0.1573106846101707</v>
      </c>
      <c r="G326" s="64">
        <f t="shared" si="58"/>
        <v>-1.8062438901821209E-3</v>
      </c>
    </row>
    <row r="327" spans="3:7" x14ac:dyDescent="0.25">
      <c r="C327" s="65">
        <v>-3.9999999999995595E-4</v>
      </c>
      <c r="D327" s="65">
        <f t="shared" si="55"/>
        <v>270.5</v>
      </c>
      <c r="E327" s="30">
        <f t="shared" si="56"/>
        <v>0.5625</v>
      </c>
      <c r="F327" s="64">
        <f t="shared" si="57"/>
        <v>0.1573106846101707</v>
      </c>
      <c r="G327" s="64">
        <f t="shared" si="58"/>
        <v>-1.8062438901821209E-3</v>
      </c>
    </row>
    <row r="328" spans="3:7" x14ac:dyDescent="0.25">
      <c r="C328" s="65">
        <v>-3.9999999999995595E-4</v>
      </c>
      <c r="D328" s="65">
        <f t="shared" si="55"/>
        <v>270.5</v>
      </c>
      <c r="E328" s="30">
        <f t="shared" si="56"/>
        <v>0.5625</v>
      </c>
      <c r="F328" s="64">
        <f t="shared" si="57"/>
        <v>0.1573106846101707</v>
      </c>
      <c r="G328" s="64">
        <f t="shared" si="58"/>
        <v>-1.8062438901821209E-3</v>
      </c>
    </row>
    <row r="329" spans="3:7" x14ac:dyDescent="0.25">
      <c r="C329" s="65">
        <v>-3.9999999999995595E-4</v>
      </c>
      <c r="D329" s="65">
        <f t="shared" si="55"/>
        <v>270.5</v>
      </c>
      <c r="E329" s="30">
        <f t="shared" si="56"/>
        <v>0.5625</v>
      </c>
      <c r="F329" s="64">
        <f t="shared" si="57"/>
        <v>0.1573106846101707</v>
      </c>
      <c r="G329" s="64">
        <f t="shared" si="58"/>
        <v>-1.8062438901821209E-3</v>
      </c>
    </row>
    <row r="330" spans="3:7" x14ac:dyDescent="0.25">
      <c r="C330" s="65">
        <v>-3.9999999999995595E-4</v>
      </c>
      <c r="D330" s="65">
        <f t="shared" si="55"/>
        <v>270.5</v>
      </c>
      <c r="E330" s="30">
        <f t="shared" si="56"/>
        <v>0.5625</v>
      </c>
      <c r="F330" s="64">
        <f t="shared" si="57"/>
        <v>0.1573106846101707</v>
      </c>
      <c r="G330" s="64">
        <f t="shared" si="58"/>
        <v>-1.8062438901821209E-3</v>
      </c>
    </row>
    <row r="331" spans="3:7" x14ac:dyDescent="0.25">
      <c r="C331" s="65">
        <v>-3.9999999999995595E-4</v>
      </c>
      <c r="D331" s="65">
        <f t="shared" si="55"/>
        <v>270.5</v>
      </c>
      <c r="E331" s="30">
        <f t="shared" si="56"/>
        <v>0.5625</v>
      </c>
      <c r="F331" s="64">
        <f t="shared" si="57"/>
        <v>0.1573106846101707</v>
      </c>
      <c r="G331" s="64">
        <f t="shared" si="58"/>
        <v>-1.8062438901821209E-3</v>
      </c>
    </row>
    <row r="332" spans="3:7" x14ac:dyDescent="0.25">
      <c r="C332" s="65">
        <v>-3.9999999999995595E-4</v>
      </c>
      <c r="D332" s="65">
        <f t="shared" si="55"/>
        <v>270.5</v>
      </c>
      <c r="E332" s="30">
        <f t="shared" si="56"/>
        <v>0.5625</v>
      </c>
      <c r="F332" s="64">
        <f t="shared" si="57"/>
        <v>0.1573106846101707</v>
      </c>
      <c r="G332" s="64">
        <f t="shared" si="58"/>
        <v>-1.8062438901821209E-3</v>
      </c>
    </row>
    <row r="333" spans="3:7" x14ac:dyDescent="0.25">
      <c r="C333" s="65">
        <v>-3.9999999999995595E-4</v>
      </c>
      <c r="D333" s="65">
        <f t="shared" si="55"/>
        <v>270.5</v>
      </c>
      <c r="E333" s="30">
        <f t="shared" si="56"/>
        <v>0.5625</v>
      </c>
      <c r="F333" s="64">
        <f t="shared" si="57"/>
        <v>0.1573106846101707</v>
      </c>
      <c r="G333" s="64">
        <f t="shared" si="58"/>
        <v>-1.8062438901821209E-3</v>
      </c>
    </row>
    <row r="334" spans="3:7" x14ac:dyDescent="0.25">
      <c r="C334" s="65">
        <v>-3.9999999999995595E-4</v>
      </c>
      <c r="D334" s="65">
        <f t="shared" si="55"/>
        <v>270.5</v>
      </c>
      <c r="E334" s="30">
        <f t="shared" si="56"/>
        <v>0.5625</v>
      </c>
      <c r="F334" s="64">
        <f t="shared" si="57"/>
        <v>0.1573106846101707</v>
      </c>
      <c r="G334" s="64">
        <f t="shared" si="58"/>
        <v>-1.8062438901821209E-3</v>
      </c>
    </row>
    <row r="335" spans="3:7" x14ac:dyDescent="0.25">
      <c r="C335" s="65">
        <v>-3.9999999999995595E-4</v>
      </c>
      <c r="D335" s="65">
        <f t="shared" si="55"/>
        <v>270.5</v>
      </c>
      <c r="E335" s="30">
        <f t="shared" si="56"/>
        <v>0.5625</v>
      </c>
      <c r="F335" s="64">
        <f t="shared" si="57"/>
        <v>0.1573106846101707</v>
      </c>
      <c r="G335" s="64">
        <f t="shared" si="58"/>
        <v>-1.8062438901821209E-3</v>
      </c>
    </row>
    <row r="336" spans="3:7" x14ac:dyDescent="0.25">
      <c r="C336" s="65">
        <v>-3.9999999999995595E-4</v>
      </c>
      <c r="D336" s="65">
        <f t="shared" si="55"/>
        <v>270.5</v>
      </c>
      <c r="E336" s="30">
        <f t="shared" si="56"/>
        <v>0.5625</v>
      </c>
      <c r="F336" s="64">
        <f t="shared" si="57"/>
        <v>0.1573106846101707</v>
      </c>
      <c r="G336" s="64">
        <f t="shared" si="58"/>
        <v>-1.8062438901821209E-3</v>
      </c>
    </row>
    <row r="337" spans="3:7" x14ac:dyDescent="0.25">
      <c r="C337" s="65">
        <v>-3.9999999999995595E-4</v>
      </c>
      <c r="D337" s="65">
        <f t="shared" si="55"/>
        <v>270.5</v>
      </c>
      <c r="E337" s="30">
        <f t="shared" si="56"/>
        <v>0.5625</v>
      </c>
      <c r="F337" s="64">
        <f t="shared" si="57"/>
        <v>0.1573106846101707</v>
      </c>
      <c r="G337" s="64">
        <f t="shared" si="58"/>
        <v>-1.8062438901821209E-3</v>
      </c>
    </row>
    <row r="338" spans="3:7" x14ac:dyDescent="0.25">
      <c r="C338" s="65">
        <v>-3.9999999999995595E-4</v>
      </c>
      <c r="D338" s="65">
        <f t="shared" si="55"/>
        <v>270.5</v>
      </c>
      <c r="E338" s="30">
        <f t="shared" si="56"/>
        <v>0.5625</v>
      </c>
      <c r="F338" s="64">
        <f t="shared" si="57"/>
        <v>0.1573106846101707</v>
      </c>
      <c r="G338" s="64">
        <f t="shared" si="58"/>
        <v>-1.8062438901821209E-3</v>
      </c>
    </row>
    <row r="339" spans="3:7" x14ac:dyDescent="0.25">
      <c r="C339" s="65">
        <v>-3.9999999999995595E-4</v>
      </c>
      <c r="D339" s="65">
        <f t="shared" si="55"/>
        <v>270.5</v>
      </c>
      <c r="E339" s="30">
        <f t="shared" si="56"/>
        <v>0.5625</v>
      </c>
      <c r="F339" s="64">
        <f t="shared" si="57"/>
        <v>0.1573106846101707</v>
      </c>
      <c r="G339" s="64">
        <f t="shared" si="58"/>
        <v>-1.8062438901821209E-3</v>
      </c>
    </row>
    <row r="340" spans="3:7" x14ac:dyDescent="0.25">
      <c r="C340" s="65">
        <v>-3.9999999999995595E-4</v>
      </c>
      <c r="D340" s="65">
        <f t="shared" si="55"/>
        <v>270.5</v>
      </c>
      <c r="E340" s="30">
        <f t="shared" si="56"/>
        <v>0.5625</v>
      </c>
      <c r="F340" s="64">
        <f t="shared" si="57"/>
        <v>0.1573106846101707</v>
      </c>
      <c r="G340" s="64">
        <f t="shared" si="58"/>
        <v>-1.8062438901821209E-3</v>
      </c>
    </row>
    <row r="341" spans="3:7" x14ac:dyDescent="0.25">
      <c r="C341" s="65">
        <v>-3.9999999999995595E-4</v>
      </c>
      <c r="D341" s="65">
        <f t="shared" si="55"/>
        <v>270.5</v>
      </c>
      <c r="E341" s="30">
        <f t="shared" si="56"/>
        <v>0.5625</v>
      </c>
      <c r="F341" s="64">
        <f t="shared" si="57"/>
        <v>0.1573106846101707</v>
      </c>
      <c r="G341" s="64">
        <f t="shared" si="58"/>
        <v>-1.8062438901821209E-3</v>
      </c>
    </row>
    <row r="342" spans="3:7" x14ac:dyDescent="0.25">
      <c r="C342" s="65">
        <v>-3.9999999999995595E-4</v>
      </c>
      <c r="D342" s="65">
        <f t="shared" si="55"/>
        <v>270.5</v>
      </c>
      <c r="E342" s="30">
        <f t="shared" si="56"/>
        <v>0.5625</v>
      </c>
      <c r="F342" s="64">
        <f t="shared" si="57"/>
        <v>0.1573106846101707</v>
      </c>
      <c r="G342" s="64">
        <f t="shared" si="58"/>
        <v>-1.8062438901821209E-3</v>
      </c>
    </row>
    <row r="343" spans="3:7" x14ac:dyDescent="0.25">
      <c r="C343" s="65">
        <v>-3.9999999999995595E-4</v>
      </c>
      <c r="D343" s="65">
        <f t="shared" si="55"/>
        <v>270.5</v>
      </c>
      <c r="E343" s="30">
        <f t="shared" si="56"/>
        <v>0.5625</v>
      </c>
      <c r="F343" s="64">
        <f t="shared" si="57"/>
        <v>0.1573106846101707</v>
      </c>
      <c r="G343" s="64">
        <f t="shared" si="58"/>
        <v>-1.8062438901821209E-3</v>
      </c>
    </row>
    <row r="344" spans="3:7" x14ac:dyDescent="0.25">
      <c r="C344" s="65">
        <v>-3.9999999999995595E-4</v>
      </c>
      <c r="D344" s="65">
        <f t="shared" si="55"/>
        <v>270.5</v>
      </c>
      <c r="E344" s="30">
        <f t="shared" si="56"/>
        <v>0.5625</v>
      </c>
      <c r="F344" s="64">
        <f t="shared" si="57"/>
        <v>0.1573106846101707</v>
      </c>
      <c r="G344" s="64">
        <f t="shared" si="58"/>
        <v>-1.8062438901821209E-3</v>
      </c>
    </row>
    <row r="345" spans="3:7" x14ac:dyDescent="0.25">
      <c r="C345" s="65">
        <v>-3.9999999999995595E-4</v>
      </c>
      <c r="D345" s="65">
        <f t="shared" si="55"/>
        <v>270.5</v>
      </c>
      <c r="E345" s="30">
        <f t="shared" si="56"/>
        <v>0.5625</v>
      </c>
      <c r="F345" s="64">
        <f t="shared" si="57"/>
        <v>0.1573106846101707</v>
      </c>
      <c r="G345" s="64">
        <f t="shared" si="58"/>
        <v>-1.8062438901821209E-3</v>
      </c>
    </row>
    <row r="346" spans="3:7" x14ac:dyDescent="0.25">
      <c r="C346" s="65">
        <v>-3.9999999999995595E-4</v>
      </c>
      <c r="D346" s="65">
        <f t="shared" si="55"/>
        <v>270.5</v>
      </c>
      <c r="E346" s="30">
        <f t="shared" si="56"/>
        <v>0.5625</v>
      </c>
      <c r="F346" s="64">
        <f t="shared" si="57"/>
        <v>0.1573106846101707</v>
      </c>
      <c r="G346" s="64">
        <f t="shared" si="58"/>
        <v>-1.8062438901821209E-3</v>
      </c>
    </row>
    <row r="347" spans="3:7" x14ac:dyDescent="0.25">
      <c r="C347" s="65">
        <v>-3.9999999999995595E-4</v>
      </c>
      <c r="D347" s="65">
        <f t="shared" si="55"/>
        <v>270.5</v>
      </c>
      <c r="E347" s="30">
        <f t="shared" si="56"/>
        <v>0.5625</v>
      </c>
      <c r="F347" s="64">
        <f t="shared" si="57"/>
        <v>0.1573106846101707</v>
      </c>
      <c r="G347" s="64">
        <f t="shared" si="58"/>
        <v>-1.8062438901821209E-3</v>
      </c>
    </row>
    <row r="348" spans="3:7" x14ac:dyDescent="0.25">
      <c r="C348" s="65">
        <v>-3.9999999999995595E-4</v>
      </c>
      <c r="D348" s="65">
        <f t="shared" si="55"/>
        <v>270.5</v>
      </c>
      <c r="E348" s="30">
        <f t="shared" si="56"/>
        <v>0.5625</v>
      </c>
      <c r="F348" s="64">
        <f t="shared" si="57"/>
        <v>0.1573106846101707</v>
      </c>
      <c r="G348" s="64">
        <f t="shared" si="58"/>
        <v>-1.8062438901821209E-3</v>
      </c>
    </row>
    <row r="349" spans="3:7" x14ac:dyDescent="0.25">
      <c r="C349" s="65">
        <v>-3.9999999999995595E-4</v>
      </c>
      <c r="D349" s="65">
        <f t="shared" si="55"/>
        <v>270.5</v>
      </c>
      <c r="E349" s="30">
        <f t="shared" si="56"/>
        <v>0.5625</v>
      </c>
      <c r="F349" s="64">
        <f t="shared" si="57"/>
        <v>0.1573106846101707</v>
      </c>
      <c r="G349" s="64">
        <f t="shared" si="58"/>
        <v>-1.8062438901821209E-3</v>
      </c>
    </row>
    <row r="350" spans="3:7" x14ac:dyDescent="0.25">
      <c r="C350" s="65">
        <v>-3.9999999999995595E-4</v>
      </c>
      <c r="D350" s="65">
        <f t="shared" si="55"/>
        <v>270.5</v>
      </c>
      <c r="E350" s="30">
        <f t="shared" si="56"/>
        <v>0.5625</v>
      </c>
      <c r="F350" s="64">
        <f t="shared" si="57"/>
        <v>0.1573106846101707</v>
      </c>
      <c r="G350" s="64">
        <f t="shared" si="58"/>
        <v>-1.8062438901821209E-3</v>
      </c>
    </row>
    <row r="351" spans="3:7" x14ac:dyDescent="0.25">
      <c r="C351" s="65">
        <v>-3.9999999999995595E-4</v>
      </c>
      <c r="D351" s="65">
        <f t="shared" si="55"/>
        <v>270.5</v>
      </c>
      <c r="E351" s="30">
        <f t="shared" si="56"/>
        <v>0.5625</v>
      </c>
      <c r="F351" s="64">
        <f t="shared" si="57"/>
        <v>0.1573106846101707</v>
      </c>
      <c r="G351" s="64">
        <f t="shared" si="58"/>
        <v>-1.8062438901821209E-3</v>
      </c>
    </row>
    <row r="352" spans="3:7" x14ac:dyDescent="0.25">
      <c r="C352" s="65">
        <v>-3.9999999999995595E-4</v>
      </c>
      <c r="D352" s="65">
        <f t="shared" si="55"/>
        <v>270.5</v>
      </c>
      <c r="E352" s="30">
        <f t="shared" si="56"/>
        <v>0.5625</v>
      </c>
      <c r="F352" s="64">
        <f t="shared" si="57"/>
        <v>0.1573106846101707</v>
      </c>
      <c r="G352" s="64">
        <f t="shared" si="58"/>
        <v>-1.8062438901821209E-3</v>
      </c>
    </row>
    <row r="353" spans="3:7" x14ac:dyDescent="0.25">
      <c r="C353" s="65">
        <v>-3.9999999999995595E-4</v>
      </c>
      <c r="D353" s="65">
        <f t="shared" si="55"/>
        <v>270.5</v>
      </c>
      <c r="E353" s="30">
        <f t="shared" si="56"/>
        <v>0.5625</v>
      </c>
      <c r="F353" s="64">
        <f t="shared" si="57"/>
        <v>0.1573106846101707</v>
      </c>
      <c r="G353" s="64">
        <f t="shared" si="58"/>
        <v>-1.8062438901821209E-3</v>
      </c>
    </row>
    <row r="354" spans="3:7" x14ac:dyDescent="0.25">
      <c r="C354" s="65">
        <v>-3.9999999999995595E-4</v>
      </c>
      <c r="D354" s="65">
        <f t="shared" si="55"/>
        <v>270.5</v>
      </c>
      <c r="E354" s="30">
        <f t="shared" si="56"/>
        <v>0.5625</v>
      </c>
      <c r="F354" s="64">
        <f t="shared" si="57"/>
        <v>0.1573106846101707</v>
      </c>
      <c r="G354" s="64">
        <f t="shared" si="58"/>
        <v>-1.8062438901821209E-3</v>
      </c>
    </row>
    <row r="355" spans="3:7" x14ac:dyDescent="0.25">
      <c r="C355" s="65">
        <v>-3.9999999999995595E-4</v>
      </c>
      <c r="D355" s="65">
        <f t="shared" si="55"/>
        <v>270.5</v>
      </c>
      <c r="E355" s="30">
        <f t="shared" si="56"/>
        <v>0.5625</v>
      </c>
      <c r="F355" s="64">
        <f t="shared" si="57"/>
        <v>0.1573106846101707</v>
      </c>
      <c r="G355" s="64">
        <f t="shared" si="58"/>
        <v>-1.8062438901821209E-3</v>
      </c>
    </row>
    <row r="356" spans="3:7" x14ac:dyDescent="0.25">
      <c r="C356" s="65">
        <v>-3.9999999999995595E-4</v>
      </c>
      <c r="D356" s="65">
        <f t="shared" si="55"/>
        <v>270.5</v>
      </c>
      <c r="E356" s="30">
        <f t="shared" si="56"/>
        <v>0.5625</v>
      </c>
      <c r="F356" s="64">
        <f t="shared" si="57"/>
        <v>0.1573106846101707</v>
      </c>
      <c r="G356" s="64">
        <f t="shared" si="58"/>
        <v>-1.8062438901821209E-3</v>
      </c>
    </row>
    <row r="357" spans="3:7" x14ac:dyDescent="0.25">
      <c r="C357" s="65">
        <v>-3.9999999999995595E-4</v>
      </c>
      <c r="D357" s="65">
        <f t="shared" si="55"/>
        <v>270.5</v>
      </c>
      <c r="E357" s="30">
        <f t="shared" si="56"/>
        <v>0.5625</v>
      </c>
      <c r="F357" s="64">
        <f t="shared" si="57"/>
        <v>0.1573106846101707</v>
      </c>
      <c r="G357" s="64">
        <f t="shared" si="58"/>
        <v>-1.8062438901821209E-3</v>
      </c>
    </row>
    <row r="358" spans="3:7" x14ac:dyDescent="0.25">
      <c r="C358" s="65">
        <v>-3.9999999999995595E-4</v>
      </c>
      <c r="D358" s="65">
        <f t="shared" si="55"/>
        <v>270.5</v>
      </c>
      <c r="E358" s="30">
        <f t="shared" si="56"/>
        <v>0.5625</v>
      </c>
      <c r="F358" s="64">
        <f t="shared" si="57"/>
        <v>0.1573106846101707</v>
      </c>
      <c r="G358" s="64">
        <f t="shared" si="58"/>
        <v>-1.8062438901821209E-3</v>
      </c>
    </row>
    <row r="359" spans="3:7" x14ac:dyDescent="0.25">
      <c r="C359" s="65">
        <v>5.9999999999993392E-4</v>
      </c>
      <c r="D359" s="65">
        <f t="shared" si="55"/>
        <v>299.5</v>
      </c>
      <c r="E359" s="30">
        <f t="shared" si="56"/>
        <v>0.62291666666666667</v>
      </c>
      <c r="F359" s="64">
        <f t="shared" si="57"/>
        <v>0.31315004843849742</v>
      </c>
      <c r="G359" s="64">
        <f t="shared" si="58"/>
        <v>2.709365835273573E-3</v>
      </c>
    </row>
    <row r="360" spans="3:7" x14ac:dyDescent="0.25">
      <c r="C360" s="65">
        <v>5.9999999999993392E-4</v>
      </c>
      <c r="D360" s="65">
        <f t="shared" si="55"/>
        <v>299.5</v>
      </c>
      <c r="E360" s="30">
        <f t="shared" si="56"/>
        <v>0.62291666666666667</v>
      </c>
      <c r="F360" s="64">
        <f t="shared" si="57"/>
        <v>0.31315004843849742</v>
      </c>
      <c r="G360" s="64">
        <f t="shared" si="58"/>
        <v>2.709365835273573E-3</v>
      </c>
    </row>
    <row r="361" spans="3:7" x14ac:dyDescent="0.25">
      <c r="C361" s="65">
        <v>1.9000000000000128E-3</v>
      </c>
      <c r="D361" s="65">
        <f t="shared" si="55"/>
        <v>301.5</v>
      </c>
      <c r="E361" s="30">
        <f t="shared" si="56"/>
        <v>0.62708333333333333</v>
      </c>
      <c r="F361" s="64">
        <f t="shared" si="57"/>
        <v>0.3241382978165232</v>
      </c>
      <c r="G361" s="64">
        <f t="shared" si="58"/>
        <v>8.5796584783669784E-3</v>
      </c>
    </row>
    <row r="362" spans="3:7" x14ac:dyDescent="0.25">
      <c r="C362" s="65">
        <v>1.9000000000000128E-3</v>
      </c>
      <c r="D362" s="65">
        <f t="shared" si="55"/>
        <v>301.5</v>
      </c>
      <c r="E362" s="30">
        <f t="shared" si="56"/>
        <v>0.62708333333333333</v>
      </c>
      <c r="F362" s="64">
        <f t="shared" si="57"/>
        <v>0.3241382978165232</v>
      </c>
      <c r="G362" s="64">
        <f t="shared" si="58"/>
        <v>8.5796584783669784E-3</v>
      </c>
    </row>
    <row r="363" spans="3:7" x14ac:dyDescent="0.25">
      <c r="C363" s="65">
        <v>4.4666666666666188E-3</v>
      </c>
      <c r="D363" s="65">
        <f t="shared" si="55"/>
        <v>303.5</v>
      </c>
      <c r="E363" s="30">
        <f t="shared" si="56"/>
        <v>0.63124999999999998</v>
      </c>
      <c r="F363" s="64">
        <f t="shared" si="57"/>
        <v>0.3351658253080253</v>
      </c>
      <c r="G363" s="64">
        <f t="shared" si="58"/>
        <v>2.0169723440370928E-2</v>
      </c>
    </row>
    <row r="364" spans="3:7" x14ac:dyDescent="0.25">
      <c r="C364" s="65">
        <v>4.4666666666666188E-3</v>
      </c>
      <c r="D364" s="65">
        <f t="shared" si="55"/>
        <v>303.5</v>
      </c>
      <c r="E364" s="30">
        <f t="shared" si="56"/>
        <v>0.63124999999999998</v>
      </c>
      <c r="F364" s="64">
        <f t="shared" si="57"/>
        <v>0.3351658253080253</v>
      </c>
      <c r="G364" s="64">
        <f t="shared" si="58"/>
        <v>2.0169723440370928E-2</v>
      </c>
    </row>
    <row r="365" spans="3:7" x14ac:dyDescent="0.25">
      <c r="C365" s="65">
        <v>5.9000000000000163E-3</v>
      </c>
      <c r="D365" s="65">
        <f t="shared" si="55"/>
        <v>305.5</v>
      </c>
      <c r="E365" s="30">
        <f t="shared" si="56"/>
        <v>0.63541666666666663</v>
      </c>
      <c r="F365" s="64">
        <f t="shared" si="57"/>
        <v>0.3462342635998823</v>
      </c>
      <c r="G365" s="64">
        <f t="shared" si="58"/>
        <v>2.664209738019176E-2</v>
      </c>
    </row>
    <row r="366" spans="3:7" x14ac:dyDescent="0.25">
      <c r="C366" s="65">
        <v>5.9000000000000163E-3</v>
      </c>
      <c r="D366" s="65">
        <f t="shared" si="55"/>
        <v>305.5</v>
      </c>
      <c r="E366" s="30">
        <f t="shared" si="56"/>
        <v>0.63541666666666663</v>
      </c>
      <c r="F366" s="64">
        <f t="shared" si="57"/>
        <v>0.3462342635998823</v>
      </c>
      <c r="G366" s="64">
        <f t="shared" si="58"/>
        <v>2.664209738019176E-2</v>
      </c>
    </row>
    <row r="367" spans="3:7" x14ac:dyDescent="0.25">
      <c r="C367" s="65">
        <v>6.4666666666666206E-3</v>
      </c>
      <c r="D367" s="65">
        <f t="shared" si="55"/>
        <v>307.5</v>
      </c>
      <c r="E367" s="30">
        <f t="shared" si="56"/>
        <v>0.63958333333333328</v>
      </c>
      <c r="F367" s="64">
        <f t="shared" si="57"/>
        <v>0.3573452837109577</v>
      </c>
      <c r="G367" s="64">
        <f t="shared" si="58"/>
        <v>2.9200942891283319E-2</v>
      </c>
    </row>
    <row r="368" spans="3:7" x14ac:dyDescent="0.25">
      <c r="C368" s="65">
        <v>6.4666666666666206E-3</v>
      </c>
      <c r="D368" s="65">
        <f t="shared" si="55"/>
        <v>307.5</v>
      </c>
      <c r="E368" s="30">
        <f t="shared" si="56"/>
        <v>0.63958333333333328</v>
      </c>
      <c r="F368" s="64">
        <f t="shared" si="57"/>
        <v>0.3573452837109577</v>
      </c>
      <c r="G368" s="64">
        <f t="shared" si="58"/>
        <v>2.9200942891283319E-2</v>
      </c>
    </row>
    <row r="369" spans="3:7" x14ac:dyDescent="0.25">
      <c r="C369" s="65">
        <v>7.4666666666665105E-3</v>
      </c>
      <c r="D369" s="65">
        <f t="shared" si="55"/>
        <v>309.5</v>
      </c>
      <c r="E369" s="30">
        <f t="shared" si="56"/>
        <v>0.64375000000000004</v>
      </c>
      <c r="F369" s="64">
        <f t="shared" si="57"/>
        <v>0.36850059709715682</v>
      </c>
      <c r="G369" s="64">
        <f t="shared" si="58"/>
        <v>3.3716552616739011E-2</v>
      </c>
    </row>
    <row r="370" spans="3:7" x14ac:dyDescent="0.25">
      <c r="C370" s="65">
        <v>7.4666666666665105E-3</v>
      </c>
      <c r="D370" s="65">
        <f t="shared" si="55"/>
        <v>309.5</v>
      </c>
      <c r="E370" s="30">
        <f t="shared" si="56"/>
        <v>0.64375000000000004</v>
      </c>
      <c r="F370" s="64">
        <f t="shared" si="57"/>
        <v>0.36850059709715682</v>
      </c>
      <c r="G370" s="64">
        <f t="shared" si="58"/>
        <v>3.3716552616739011E-2</v>
      </c>
    </row>
    <row r="371" spans="3:7" x14ac:dyDescent="0.25">
      <c r="C371" s="65">
        <v>1.0466666666666624E-2</v>
      </c>
      <c r="D371" s="65">
        <f t="shared" si="55"/>
        <v>311.5</v>
      </c>
      <c r="E371" s="30">
        <f t="shared" si="56"/>
        <v>0.6479166666666667</v>
      </c>
      <c r="F371" s="64">
        <f t="shared" si="57"/>
        <v>0.37970195786468153</v>
      </c>
      <c r="G371" s="64">
        <f t="shared" si="58"/>
        <v>4.72633817931081E-2</v>
      </c>
    </row>
    <row r="372" spans="3:7" x14ac:dyDescent="0.25">
      <c r="C372" s="65">
        <v>1.0466666666666624E-2</v>
      </c>
      <c r="D372" s="65">
        <f t="shared" si="55"/>
        <v>311.5</v>
      </c>
      <c r="E372" s="30">
        <f t="shared" si="56"/>
        <v>0.6479166666666667</v>
      </c>
      <c r="F372" s="64">
        <f t="shared" si="57"/>
        <v>0.37970195786468153</v>
      </c>
      <c r="G372" s="64">
        <f t="shared" si="58"/>
        <v>4.72633817931081E-2</v>
      </c>
    </row>
    <row r="373" spans="3:7" x14ac:dyDescent="0.25">
      <c r="C373" s="65">
        <v>1.0599999999999943E-2</v>
      </c>
      <c r="D373" s="65">
        <f t="shared" si="55"/>
        <v>313.5</v>
      </c>
      <c r="E373" s="30">
        <f t="shared" si="56"/>
        <v>0.65208333333333335</v>
      </c>
      <c r="F373" s="64">
        <f t="shared" si="57"/>
        <v>0.39095116509950473</v>
      </c>
      <c r="G373" s="64">
        <f t="shared" si="58"/>
        <v>4.7865463089835525E-2</v>
      </c>
    </row>
    <row r="374" spans="3:7" x14ac:dyDescent="0.25">
      <c r="C374" s="65">
        <v>1.0599999999999943E-2</v>
      </c>
      <c r="D374" s="65">
        <f t="shared" si="55"/>
        <v>313.5</v>
      </c>
      <c r="E374" s="30">
        <f t="shared" si="56"/>
        <v>0.65208333333333335</v>
      </c>
      <c r="F374" s="64">
        <f t="shared" si="57"/>
        <v>0.39095116509950473</v>
      </c>
      <c r="G374" s="64">
        <f t="shared" si="58"/>
        <v>4.7865463089835525E-2</v>
      </c>
    </row>
    <row r="375" spans="3:7" x14ac:dyDescent="0.25">
      <c r="C375" s="65">
        <v>1.089999999999991E-2</v>
      </c>
      <c r="D375" s="65">
        <f t="shared" si="55"/>
        <v>315.5</v>
      </c>
      <c r="E375" s="30">
        <f t="shared" si="56"/>
        <v>0.65625</v>
      </c>
      <c r="F375" s="64">
        <f t="shared" si="57"/>
        <v>0.40225006532172536</v>
      </c>
      <c r="G375" s="64">
        <f t="shared" si="58"/>
        <v>4.9220146007472237E-2</v>
      </c>
    </row>
    <row r="376" spans="3:7" x14ac:dyDescent="0.25">
      <c r="C376" s="65">
        <v>1.089999999999991E-2</v>
      </c>
      <c r="D376" s="65">
        <f t="shared" si="55"/>
        <v>315.5</v>
      </c>
      <c r="E376" s="30">
        <f t="shared" si="56"/>
        <v>0.65625</v>
      </c>
      <c r="F376" s="64">
        <f t="shared" si="57"/>
        <v>0.40225006532172536</v>
      </c>
      <c r="G376" s="64">
        <f t="shared" si="58"/>
        <v>4.9220146007472237E-2</v>
      </c>
    </row>
    <row r="377" spans="3:7" x14ac:dyDescent="0.25">
      <c r="C377" s="65">
        <v>1.2000000000000233E-2</v>
      </c>
      <c r="D377" s="65">
        <f t="shared" si="55"/>
        <v>317.5</v>
      </c>
      <c r="E377" s="30">
        <f t="shared" si="56"/>
        <v>0.66041666666666665</v>
      </c>
      <c r="F377" s="64">
        <f t="shared" si="57"/>
        <v>0.41360055507417326</v>
      </c>
      <c r="G377" s="64">
        <f t="shared" si="58"/>
        <v>5.4187316705475504E-2</v>
      </c>
    </row>
    <row r="378" spans="3:7" x14ac:dyDescent="0.25">
      <c r="C378" s="65">
        <v>1.2000000000000233E-2</v>
      </c>
      <c r="D378" s="65">
        <f t="shared" si="55"/>
        <v>317.5</v>
      </c>
      <c r="E378" s="30">
        <f t="shared" si="56"/>
        <v>0.66041666666666665</v>
      </c>
      <c r="F378" s="64">
        <f t="shared" si="57"/>
        <v>0.41360055507417326</v>
      </c>
      <c r="G378" s="64">
        <f t="shared" si="58"/>
        <v>5.4187316705475504E-2</v>
      </c>
    </row>
    <row r="379" spans="3:7" x14ac:dyDescent="0.25">
      <c r="C379" s="65">
        <v>1.3466666666666516E-2</v>
      </c>
      <c r="D379" s="65">
        <f t="shared" si="55"/>
        <v>319.5</v>
      </c>
      <c r="E379" s="30">
        <f t="shared" si="56"/>
        <v>0.6645833333333333</v>
      </c>
      <c r="F379" s="64">
        <f t="shared" si="57"/>
        <v>0.42500458365540944</v>
      </c>
      <c r="G379" s="64">
        <f t="shared" si="58"/>
        <v>6.0810210969476183E-2</v>
      </c>
    </row>
    <row r="380" spans="3:7" x14ac:dyDescent="0.25">
      <c r="C380" s="65">
        <v>1.3466666666666516E-2</v>
      </c>
      <c r="D380" s="65">
        <f t="shared" si="55"/>
        <v>319.5</v>
      </c>
      <c r="E380" s="30">
        <f t="shared" si="56"/>
        <v>0.6645833333333333</v>
      </c>
      <c r="F380" s="64">
        <f t="shared" si="57"/>
        <v>0.42500458365540944</v>
      </c>
      <c r="G380" s="64">
        <f t="shared" si="58"/>
        <v>6.0810210969476183E-2</v>
      </c>
    </row>
    <row r="381" spans="3:7" x14ac:dyDescent="0.25">
      <c r="C381" s="65">
        <v>1.3900000000000023E-2</v>
      </c>
      <c r="D381" s="65">
        <f t="shared" ref="D381:D444" si="59" xml:space="preserve"> _xlfn.RANK.AVG(C381,C$61:C$540,1)</f>
        <v>322.5</v>
      </c>
      <c r="E381" s="30">
        <f t="shared" ref="E381:E444" si="60" xml:space="preserve"> (D381 - 0.5) / COUNT($C$61:$C$540)</f>
        <v>0.67083333333333328</v>
      </c>
      <c r="F381" s="64">
        <f t="shared" ref="F381:F444" si="61">_xlfn.NORM.S.INV(E381)</f>
        <v>0.44221541360690469</v>
      </c>
      <c r="G381" s="64">
        <f t="shared" ref="G381:G444" si="62" xml:space="preserve"> STANDARDIZE(C381,AVERAGE($C$61:$C$540),STDEV($C$61:$C$540))</f>
        <v>6.276697518384132E-2</v>
      </c>
    </row>
    <row r="382" spans="3:7" x14ac:dyDescent="0.25">
      <c r="C382" s="65">
        <v>1.3900000000000023E-2</v>
      </c>
      <c r="D382" s="65">
        <f t="shared" si="59"/>
        <v>322.5</v>
      </c>
      <c r="E382" s="30">
        <f t="shared" si="60"/>
        <v>0.67083333333333328</v>
      </c>
      <c r="F382" s="64">
        <f t="shared" si="61"/>
        <v>0.44221541360690469</v>
      </c>
      <c r="G382" s="64">
        <f t="shared" si="62"/>
        <v>6.276697518384132E-2</v>
      </c>
    </row>
    <row r="383" spans="3:7" x14ac:dyDescent="0.25">
      <c r="C383" s="65">
        <v>1.3900000000000023E-2</v>
      </c>
      <c r="D383" s="65">
        <f t="shared" si="59"/>
        <v>322.5</v>
      </c>
      <c r="E383" s="30">
        <f t="shared" si="60"/>
        <v>0.67083333333333328</v>
      </c>
      <c r="F383" s="64">
        <f t="shared" si="61"/>
        <v>0.44221541360690469</v>
      </c>
      <c r="G383" s="64">
        <f t="shared" si="62"/>
        <v>6.276697518384132E-2</v>
      </c>
    </row>
    <row r="384" spans="3:7" x14ac:dyDescent="0.25">
      <c r="C384" s="65">
        <v>1.3900000000000023E-2</v>
      </c>
      <c r="D384" s="65">
        <f t="shared" si="59"/>
        <v>322.5</v>
      </c>
      <c r="E384" s="30">
        <f t="shared" si="60"/>
        <v>0.67083333333333328</v>
      </c>
      <c r="F384" s="64">
        <f t="shared" si="61"/>
        <v>0.44221541360690469</v>
      </c>
      <c r="G384" s="64">
        <f t="shared" si="62"/>
        <v>6.276697518384132E-2</v>
      </c>
    </row>
    <row r="385" spans="3:7" x14ac:dyDescent="0.25">
      <c r="C385" s="65">
        <v>1.6466666666666629E-2</v>
      </c>
      <c r="D385" s="65">
        <f t="shared" si="59"/>
        <v>325.5</v>
      </c>
      <c r="E385" s="30">
        <f t="shared" si="60"/>
        <v>0.67708333333333337</v>
      </c>
      <c r="F385" s="64">
        <f t="shared" si="61"/>
        <v>0.45955824853388255</v>
      </c>
      <c r="G385" s="64">
        <f t="shared" si="62"/>
        <v>7.4357040145845266E-2</v>
      </c>
    </row>
    <row r="386" spans="3:7" x14ac:dyDescent="0.25">
      <c r="C386" s="65">
        <v>1.6466666666666629E-2</v>
      </c>
      <c r="D386" s="65">
        <f t="shared" si="59"/>
        <v>325.5</v>
      </c>
      <c r="E386" s="30">
        <f t="shared" si="60"/>
        <v>0.67708333333333337</v>
      </c>
      <c r="F386" s="64">
        <f t="shared" si="61"/>
        <v>0.45955824853388255</v>
      </c>
      <c r="G386" s="64">
        <f t="shared" si="62"/>
        <v>7.4357040145845266E-2</v>
      </c>
    </row>
    <row r="387" spans="3:7" x14ac:dyDescent="0.25">
      <c r="C387" s="65">
        <v>2.0466666666666633E-2</v>
      </c>
      <c r="D387" s="65">
        <f t="shared" si="59"/>
        <v>327.5</v>
      </c>
      <c r="E387" s="30">
        <f t="shared" si="60"/>
        <v>0.68125000000000002</v>
      </c>
      <c r="F387" s="64">
        <f t="shared" si="61"/>
        <v>0.47119708522996556</v>
      </c>
      <c r="G387" s="64">
        <f t="shared" si="62"/>
        <v>9.2419479047670047E-2</v>
      </c>
    </row>
    <row r="388" spans="3:7" x14ac:dyDescent="0.25">
      <c r="C388" s="65">
        <v>2.0466666666666633E-2</v>
      </c>
      <c r="D388" s="65">
        <f t="shared" si="59"/>
        <v>327.5</v>
      </c>
      <c r="E388" s="30">
        <f t="shared" si="60"/>
        <v>0.68125000000000002</v>
      </c>
      <c r="F388" s="64">
        <f t="shared" si="61"/>
        <v>0.47119708522996556</v>
      </c>
      <c r="G388" s="64">
        <f t="shared" si="62"/>
        <v>9.2419479047670047E-2</v>
      </c>
    </row>
    <row r="389" spans="3:7" x14ac:dyDescent="0.25">
      <c r="C389" s="65">
        <v>2.1000000000000352E-2</v>
      </c>
      <c r="D389" s="65">
        <f t="shared" si="59"/>
        <v>329.5</v>
      </c>
      <c r="E389" s="30">
        <f t="shared" si="60"/>
        <v>0.68541666666666667</v>
      </c>
      <c r="F389" s="64">
        <f t="shared" si="61"/>
        <v>0.4829001058141843</v>
      </c>
      <c r="G389" s="64">
        <f t="shared" si="62"/>
        <v>9.4827804234581758E-2</v>
      </c>
    </row>
    <row r="390" spans="3:7" x14ac:dyDescent="0.25">
      <c r="C390" s="65">
        <v>2.1000000000000352E-2</v>
      </c>
      <c r="D390" s="65">
        <f t="shared" si="59"/>
        <v>329.5</v>
      </c>
      <c r="E390" s="30">
        <f t="shared" si="60"/>
        <v>0.68541666666666667</v>
      </c>
      <c r="F390" s="64">
        <f t="shared" si="61"/>
        <v>0.4829001058141843</v>
      </c>
      <c r="G390" s="64">
        <f t="shared" si="62"/>
        <v>9.4827804234581758E-2</v>
      </c>
    </row>
    <row r="391" spans="3:7" x14ac:dyDescent="0.25">
      <c r="C391" s="65">
        <v>2.4466666666666637E-2</v>
      </c>
      <c r="D391" s="65">
        <f t="shared" si="59"/>
        <v>331.5</v>
      </c>
      <c r="E391" s="30">
        <f t="shared" si="60"/>
        <v>0.68958333333333333</v>
      </c>
      <c r="F391" s="64">
        <f t="shared" si="61"/>
        <v>0.49466964311086342</v>
      </c>
      <c r="G391" s="64">
        <f t="shared" si="62"/>
        <v>0.11048191794949483</v>
      </c>
    </row>
    <row r="392" spans="3:7" x14ac:dyDescent="0.25">
      <c r="C392" s="65">
        <v>2.4466666666666637E-2</v>
      </c>
      <c r="D392" s="65">
        <f t="shared" si="59"/>
        <v>331.5</v>
      </c>
      <c r="E392" s="30">
        <f t="shared" si="60"/>
        <v>0.68958333333333333</v>
      </c>
      <c r="F392" s="64">
        <f t="shared" si="61"/>
        <v>0.49466964311086342</v>
      </c>
      <c r="G392" s="64">
        <f t="shared" si="62"/>
        <v>0.11048191794949483</v>
      </c>
    </row>
    <row r="393" spans="3:7" x14ac:dyDescent="0.25">
      <c r="C393" s="65">
        <v>2.7466666666666528E-2</v>
      </c>
      <c r="D393" s="65">
        <f t="shared" si="59"/>
        <v>333.5</v>
      </c>
      <c r="E393" s="30">
        <f t="shared" si="60"/>
        <v>0.69374999999999998</v>
      </c>
      <c r="F393" s="64">
        <f t="shared" si="61"/>
        <v>0.50650810692911141</v>
      </c>
      <c r="G393" s="64">
        <f t="shared" si="62"/>
        <v>0.12402874712586293</v>
      </c>
    </row>
    <row r="394" spans="3:7" x14ac:dyDescent="0.25">
      <c r="C394" s="65">
        <v>2.7466666666666528E-2</v>
      </c>
      <c r="D394" s="65">
        <f t="shared" si="59"/>
        <v>333.5</v>
      </c>
      <c r="E394" s="30">
        <f t="shared" si="60"/>
        <v>0.69374999999999998</v>
      </c>
      <c r="F394" s="64">
        <f t="shared" si="61"/>
        <v>0.50650810692911141</v>
      </c>
      <c r="G394" s="64">
        <f t="shared" si="62"/>
        <v>0.12402874712586293</v>
      </c>
    </row>
    <row r="395" spans="3:7" x14ac:dyDescent="0.25">
      <c r="C395" s="65">
        <v>2.7666666666666728E-2</v>
      </c>
      <c r="D395" s="65">
        <f t="shared" si="59"/>
        <v>335.5</v>
      </c>
      <c r="E395" s="30">
        <f t="shared" si="60"/>
        <v>0.69791666666666663</v>
      </c>
      <c r="F395" s="64">
        <f t="shared" si="61"/>
        <v>0.51841798843925324</v>
      </c>
      <c r="G395" s="64">
        <f t="shared" si="62"/>
        <v>0.12493186907095506</v>
      </c>
    </row>
    <row r="396" spans="3:7" x14ac:dyDescent="0.25">
      <c r="C396" s="65">
        <v>2.7666666666666728E-2</v>
      </c>
      <c r="D396" s="65">
        <f t="shared" si="59"/>
        <v>335.5</v>
      </c>
      <c r="E396" s="30">
        <f t="shared" si="60"/>
        <v>0.69791666666666663</v>
      </c>
      <c r="F396" s="64">
        <f t="shared" si="61"/>
        <v>0.51841798843925324</v>
      </c>
      <c r="G396" s="64">
        <f t="shared" si="62"/>
        <v>0.12493186907095506</v>
      </c>
    </row>
    <row r="397" spans="3:7" x14ac:dyDescent="0.25">
      <c r="C397" s="65">
        <v>2.8000000000000469E-2</v>
      </c>
      <c r="D397" s="65">
        <f t="shared" si="59"/>
        <v>337.5</v>
      </c>
      <c r="E397" s="30">
        <f t="shared" si="60"/>
        <v>0.70208333333333328</v>
      </c>
      <c r="F397" s="64">
        <f t="shared" si="61"/>
        <v>0.53040186483602547</v>
      </c>
      <c r="G397" s="64">
        <f t="shared" si="62"/>
        <v>0.12643707231277562</v>
      </c>
    </row>
    <row r="398" spans="3:7" x14ac:dyDescent="0.25">
      <c r="C398" s="65">
        <v>2.8000000000000469E-2</v>
      </c>
      <c r="D398" s="65">
        <f t="shared" si="59"/>
        <v>337.5</v>
      </c>
      <c r="E398" s="30">
        <f t="shared" si="60"/>
        <v>0.70208333333333328</v>
      </c>
      <c r="F398" s="64">
        <f t="shared" si="61"/>
        <v>0.53040186483602547</v>
      </c>
      <c r="G398" s="64">
        <f t="shared" si="62"/>
        <v>0.12643707231277562</v>
      </c>
    </row>
    <row r="399" spans="3:7" x14ac:dyDescent="0.25">
      <c r="C399" s="65">
        <v>3.1000000000000361E-2</v>
      </c>
      <c r="D399" s="65">
        <f t="shared" si="59"/>
        <v>339.5</v>
      </c>
      <c r="E399" s="30">
        <f t="shared" si="60"/>
        <v>0.70625000000000004</v>
      </c>
      <c r="F399" s="64">
        <f t="shared" si="61"/>
        <v>0.54246240431254966</v>
      </c>
      <c r="G399" s="64">
        <f t="shared" si="62"/>
        <v>0.13998390148914372</v>
      </c>
    </row>
    <row r="400" spans="3:7" x14ac:dyDescent="0.25">
      <c r="C400" s="65">
        <v>3.1000000000000361E-2</v>
      </c>
      <c r="D400" s="65">
        <f t="shared" si="59"/>
        <v>339.5</v>
      </c>
      <c r="E400" s="30">
        <f t="shared" si="60"/>
        <v>0.70625000000000004</v>
      </c>
      <c r="F400" s="64">
        <f t="shared" si="61"/>
        <v>0.54246240431254966</v>
      </c>
      <c r="G400" s="64">
        <f t="shared" si="62"/>
        <v>0.13998390148914372</v>
      </c>
    </row>
    <row r="401" spans="3:7" x14ac:dyDescent="0.25">
      <c r="C401" s="65">
        <v>3.1466666666666532E-2</v>
      </c>
      <c r="D401" s="65">
        <f t="shared" si="59"/>
        <v>341.5</v>
      </c>
      <c r="E401" s="30">
        <f t="shared" si="60"/>
        <v>0.7104166666666667</v>
      </c>
      <c r="F401" s="64">
        <f t="shared" si="61"/>
        <v>0.55460237137144031</v>
      </c>
      <c r="G401" s="64">
        <f t="shared" si="62"/>
        <v>0.14209118602768769</v>
      </c>
    </row>
    <row r="402" spans="3:7" x14ac:dyDescent="0.25">
      <c r="C402" s="65">
        <v>3.1466666666666532E-2</v>
      </c>
      <c r="D402" s="65">
        <f t="shared" si="59"/>
        <v>341.5</v>
      </c>
      <c r="E402" s="30">
        <f t="shared" si="60"/>
        <v>0.7104166666666667</v>
      </c>
      <c r="F402" s="64">
        <f t="shared" si="61"/>
        <v>0.55460237137144031</v>
      </c>
      <c r="G402" s="64">
        <f t="shared" si="62"/>
        <v>0.14209118602768769</v>
      </c>
    </row>
    <row r="403" spans="3:7" x14ac:dyDescent="0.25">
      <c r="C403" s="65">
        <v>3.2899999999999929E-2</v>
      </c>
      <c r="D403" s="65">
        <f t="shared" si="59"/>
        <v>343.5</v>
      </c>
      <c r="E403" s="30">
        <f t="shared" si="60"/>
        <v>0.71458333333333335</v>
      </c>
      <c r="F403" s="64">
        <f t="shared" si="61"/>
        <v>0.56682463250202531</v>
      </c>
      <c r="G403" s="64">
        <f t="shared" si="62"/>
        <v>0.14856355996750853</v>
      </c>
    </row>
    <row r="404" spans="3:7" x14ac:dyDescent="0.25">
      <c r="C404" s="65">
        <v>3.2899999999999929E-2</v>
      </c>
      <c r="D404" s="65">
        <f t="shared" si="59"/>
        <v>343.5</v>
      </c>
      <c r="E404" s="30">
        <f t="shared" si="60"/>
        <v>0.71458333333333335</v>
      </c>
      <c r="F404" s="64">
        <f t="shared" si="61"/>
        <v>0.56682463250202531</v>
      </c>
      <c r="G404" s="64">
        <f t="shared" si="62"/>
        <v>0.14856355996750853</v>
      </c>
    </row>
    <row r="405" spans="3:7" x14ac:dyDescent="0.25">
      <c r="C405" s="65">
        <v>3.5900000000000043E-2</v>
      </c>
      <c r="D405" s="65">
        <f t="shared" si="59"/>
        <v>345.5</v>
      </c>
      <c r="E405" s="30">
        <f t="shared" si="60"/>
        <v>0.71875</v>
      </c>
      <c r="F405" s="64">
        <f t="shared" si="61"/>
        <v>0.57913216225555586</v>
      </c>
      <c r="G405" s="64">
        <f t="shared" si="62"/>
        <v>0.16211038914387763</v>
      </c>
    </row>
    <row r="406" spans="3:7" x14ac:dyDescent="0.25">
      <c r="C406" s="65">
        <v>3.5900000000000043E-2</v>
      </c>
      <c r="D406" s="65">
        <f t="shared" si="59"/>
        <v>345.5</v>
      </c>
      <c r="E406" s="30">
        <f t="shared" si="60"/>
        <v>0.71875</v>
      </c>
      <c r="F406" s="64">
        <f t="shared" si="61"/>
        <v>0.57913216225555586</v>
      </c>
      <c r="G406" s="64">
        <f t="shared" si="62"/>
        <v>0.16211038914387763</v>
      </c>
    </row>
    <row r="407" spans="3:7" x14ac:dyDescent="0.25">
      <c r="C407" s="65">
        <v>3.7666666666666515E-2</v>
      </c>
      <c r="D407" s="65">
        <f t="shared" si="59"/>
        <v>347.5</v>
      </c>
      <c r="E407" s="30">
        <f t="shared" si="60"/>
        <v>0.72291666666666665</v>
      </c>
      <c r="F407" s="64">
        <f t="shared" si="61"/>
        <v>0.59152804975356121</v>
      </c>
      <c r="G407" s="64">
        <f t="shared" si="62"/>
        <v>0.17008796632551601</v>
      </c>
    </row>
    <row r="408" spans="3:7" x14ac:dyDescent="0.25">
      <c r="C408" s="65">
        <v>3.7666666666666515E-2</v>
      </c>
      <c r="D408" s="65">
        <f t="shared" si="59"/>
        <v>347.5</v>
      </c>
      <c r="E408" s="30">
        <f t="shared" si="60"/>
        <v>0.72291666666666665</v>
      </c>
      <c r="F408" s="64">
        <f t="shared" si="61"/>
        <v>0.59152804975356121</v>
      </c>
      <c r="G408" s="64">
        <f t="shared" si="62"/>
        <v>0.17008796632551601</v>
      </c>
    </row>
    <row r="409" spans="3:7" x14ac:dyDescent="0.25">
      <c r="C409" s="65">
        <v>3.8000000000000256E-2</v>
      </c>
      <c r="D409" s="65">
        <f t="shared" si="59"/>
        <v>350.5</v>
      </c>
      <c r="E409" s="30">
        <f t="shared" si="60"/>
        <v>0.72916666666666663</v>
      </c>
      <c r="F409" s="64">
        <f t="shared" si="61"/>
        <v>0.61029461018633246</v>
      </c>
      <c r="G409" s="64">
        <f t="shared" si="62"/>
        <v>0.17159316956733658</v>
      </c>
    </row>
    <row r="410" spans="3:7" x14ac:dyDescent="0.25">
      <c r="C410" s="65">
        <v>3.8000000000000256E-2</v>
      </c>
      <c r="D410" s="65">
        <f t="shared" si="59"/>
        <v>350.5</v>
      </c>
      <c r="E410" s="30">
        <f t="shared" si="60"/>
        <v>0.72916666666666663</v>
      </c>
      <c r="F410" s="64">
        <f t="shared" si="61"/>
        <v>0.61029461018633246</v>
      </c>
      <c r="G410" s="64">
        <f t="shared" si="62"/>
        <v>0.17159316956733658</v>
      </c>
    </row>
    <row r="411" spans="3:7" x14ac:dyDescent="0.25">
      <c r="C411" s="65">
        <v>3.8000000000000256E-2</v>
      </c>
      <c r="D411" s="65">
        <f t="shared" si="59"/>
        <v>350.5</v>
      </c>
      <c r="E411" s="30">
        <f t="shared" si="60"/>
        <v>0.72916666666666663</v>
      </c>
      <c r="F411" s="64">
        <f t="shared" si="61"/>
        <v>0.61029461018633246</v>
      </c>
      <c r="G411" s="64">
        <f t="shared" si="62"/>
        <v>0.17159316956733658</v>
      </c>
    </row>
    <row r="412" spans="3:7" x14ac:dyDescent="0.25">
      <c r="C412" s="65">
        <v>3.8000000000000256E-2</v>
      </c>
      <c r="D412" s="65">
        <f t="shared" si="59"/>
        <v>350.5</v>
      </c>
      <c r="E412" s="30">
        <f t="shared" si="60"/>
        <v>0.72916666666666663</v>
      </c>
      <c r="F412" s="64">
        <f t="shared" si="61"/>
        <v>0.61029461018633246</v>
      </c>
      <c r="G412" s="64">
        <f t="shared" si="62"/>
        <v>0.17159316956733658</v>
      </c>
    </row>
    <row r="413" spans="3:7" x14ac:dyDescent="0.25">
      <c r="C413" s="65">
        <v>3.9466666666666539E-2</v>
      </c>
      <c r="D413" s="65">
        <f t="shared" si="59"/>
        <v>353.5</v>
      </c>
      <c r="E413" s="30">
        <f t="shared" si="60"/>
        <v>0.73541666666666672</v>
      </c>
      <c r="F413" s="64">
        <f t="shared" si="61"/>
        <v>0.62927861872107715</v>
      </c>
      <c r="G413" s="64">
        <f t="shared" si="62"/>
        <v>0.17821606383133726</v>
      </c>
    </row>
    <row r="414" spans="3:7" x14ac:dyDescent="0.25">
      <c r="C414" s="65">
        <v>3.9466666666666539E-2</v>
      </c>
      <c r="D414" s="65">
        <f t="shared" si="59"/>
        <v>353.5</v>
      </c>
      <c r="E414" s="30">
        <f t="shared" si="60"/>
        <v>0.73541666666666672</v>
      </c>
      <c r="F414" s="64">
        <f t="shared" si="61"/>
        <v>0.62927861872107715</v>
      </c>
      <c r="G414" s="64">
        <f t="shared" si="62"/>
        <v>0.17821606383133726</v>
      </c>
    </row>
    <row r="415" spans="3:7" x14ac:dyDescent="0.25">
      <c r="C415" s="65">
        <v>4.1900000000000048E-2</v>
      </c>
      <c r="D415" s="65">
        <f t="shared" si="59"/>
        <v>355.5</v>
      </c>
      <c r="E415" s="30">
        <f t="shared" si="60"/>
        <v>0.73958333333333337</v>
      </c>
      <c r="F415" s="64">
        <f t="shared" si="61"/>
        <v>0.64206137527650131</v>
      </c>
      <c r="G415" s="64">
        <f t="shared" si="62"/>
        <v>0.18920404749661479</v>
      </c>
    </row>
    <row r="416" spans="3:7" x14ac:dyDescent="0.25">
      <c r="C416" s="65">
        <v>4.1900000000000048E-2</v>
      </c>
      <c r="D416" s="65">
        <f t="shared" si="59"/>
        <v>355.5</v>
      </c>
      <c r="E416" s="30">
        <f t="shared" si="60"/>
        <v>0.73958333333333337</v>
      </c>
      <c r="F416" s="64">
        <f t="shared" si="61"/>
        <v>0.64206137527650131</v>
      </c>
      <c r="G416" s="64">
        <f t="shared" si="62"/>
        <v>0.18920404749661479</v>
      </c>
    </row>
    <row r="417" spans="3:7" x14ac:dyDescent="0.25">
      <c r="C417" s="65">
        <v>4.7666666666666302E-2</v>
      </c>
      <c r="D417" s="65">
        <f t="shared" si="59"/>
        <v>357.5</v>
      </c>
      <c r="E417" s="30">
        <f t="shared" si="60"/>
        <v>0.74375000000000002</v>
      </c>
      <c r="F417" s="64">
        <f t="shared" si="61"/>
        <v>0.65494991710068595</v>
      </c>
      <c r="G417" s="64">
        <f t="shared" si="62"/>
        <v>0.21524406358007697</v>
      </c>
    </row>
    <row r="418" spans="3:7" x14ac:dyDescent="0.25">
      <c r="C418" s="65">
        <v>4.7666666666666302E-2</v>
      </c>
      <c r="D418" s="65">
        <f t="shared" si="59"/>
        <v>357.5</v>
      </c>
      <c r="E418" s="30">
        <f t="shared" si="60"/>
        <v>0.74375000000000002</v>
      </c>
      <c r="F418" s="64">
        <f t="shared" si="61"/>
        <v>0.65494991710068595</v>
      </c>
      <c r="G418" s="64">
        <f t="shared" si="62"/>
        <v>0.21524406358007697</v>
      </c>
    </row>
    <row r="419" spans="3:7" x14ac:dyDescent="0.25">
      <c r="C419" s="65">
        <v>4.8000000000000043E-2</v>
      </c>
      <c r="D419" s="65">
        <f t="shared" si="59"/>
        <v>359.5</v>
      </c>
      <c r="E419" s="30">
        <f t="shared" si="60"/>
        <v>0.74791666666666667</v>
      </c>
      <c r="F419" s="64">
        <f t="shared" si="61"/>
        <v>0.66794818711638526</v>
      </c>
      <c r="G419" s="64">
        <f t="shared" si="62"/>
        <v>0.21674926682189752</v>
      </c>
    </row>
    <row r="420" spans="3:7" x14ac:dyDescent="0.25">
      <c r="C420" s="65">
        <v>4.8000000000000043E-2</v>
      </c>
      <c r="D420" s="65">
        <f t="shared" si="59"/>
        <v>359.5</v>
      </c>
      <c r="E420" s="30">
        <f t="shared" si="60"/>
        <v>0.74791666666666667</v>
      </c>
      <c r="F420" s="64">
        <f t="shared" si="61"/>
        <v>0.66794818711638526</v>
      </c>
      <c r="G420" s="64">
        <f t="shared" si="62"/>
        <v>0.21674926682189752</v>
      </c>
    </row>
    <row r="421" spans="3:7" x14ac:dyDescent="0.25">
      <c r="C421" s="65">
        <v>5.4899999999999949E-2</v>
      </c>
      <c r="D421" s="65">
        <f t="shared" si="59"/>
        <v>361.5</v>
      </c>
      <c r="E421" s="30">
        <f t="shared" si="60"/>
        <v>0.75208333333333333</v>
      </c>
      <c r="F421" s="64">
        <f t="shared" si="61"/>
        <v>0.68106030434689002</v>
      </c>
      <c r="G421" s="64">
        <f t="shared" si="62"/>
        <v>0.24790697392754482</v>
      </c>
    </row>
    <row r="422" spans="3:7" x14ac:dyDescent="0.25">
      <c r="C422" s="65">
        <v>5.4899999999999949E-2</v>
      </c>
      <c r="D422" s="65">
        <f t="shared" si="59"/>
        <v>361.5</v>
      </c>
      <c r="E422" s="30">
        <f t="shared" si="60"/>
        <v>0.75208333333333333</v>
      </c>
      <c r="F422" s="64">
        <f t="shared" si="61"/>
        <v>0.68106030434689002</v>
      </c>
      <c r="G422" s="64">
        <f t="shared" si="62"/>
        <v>0.24790697392754482</v>
      </c>
    </row>
    <row r="423" spans="3:7" x14ac:dyDescent="0.25">
      <c r="C423" s="65">
        <v>5.7666666666666089E-2</v>
      </c>
      <c r="D423" s="65">
        <f t="shared" si="59"/>
        <v>363.5</v>
      </c>
      <c r="E423" s="30">
        <f t="shared" si="60"/>
        <v>0.75624999999999998</v>
      </c>
      <c r="F423" s="64">
        <f t="shared" si="61"/>
        <v>0.69429057570308306</v>
      </c>
      <c r="G423" s="64">
        <f t="shared" si="62"/>
        <v>0.26040016083463791</v>
      </c>
    </row>
    <row r="424" spans="3:7" x14ac:dyDescent="0.25">
      <c r="C424" s="65">
        <v>5.7666666666666089E-2</v>
      </c>
      <c r="D424" s="65">
        <f t="shared" si="59"/>
        <v>363.5</v>
      </c>
      <c r="E424" s="30">
        <f t="shared" si="60"/>
        <v>0.75624999999999998</v>
      </c>
      <c r="F424" s="64">
        <f t="shared" si="61"/>
        <v>0.69429057570308306</v>
      </c>
      <c r="G424" s="64">
        <f t="shared" si="62"/>
        <v>0.26040016083463791</v>
      </c>
    </row>
    <row r="425" spans="3:7" x14ac:dyDescent="0.25">
      <c r="C425" s="65">
        <v>5.7999999999999829E-2</v>
      </c>
      <c r="D425" s="65">
        <f t="shared" si="59"/>
        <v>366.5</v>
      </c>
      <c r="E425" s="30">
        <f t="shared" si="60"/>
        <v>0.76249999999999996</v>
      </c>
      <c r="F425" s="64">
        <f t="shared" si="61"/>
        <v>0.71436744028018784</v>
      </c>
      <c r="G425" s="64">
        <f t="shared" si="62"/>
        <v>0.26190536407645848</v>
      </c>
    </row>
    <row r="426" spans="3:7" x14ac:dyDescent="0.25">
      <c r="C426" s="65">
        <v>5.7999999999999829E-2</v>
      </c>
      <c r="D426" s="65">
        <f t="shared" si="59"/>
        <v>366.5</v>
      </c>
      <c r="E426" s="30">
        <f t="shared" si="60"/>
        <v>0.76249999999999996</v>
      </c>
      <c r="F426" s="64">
        <f t="shared" si="61"/>
        <v>0.71436744028018784</v>
      </c>
      <c r="G426" s="64">
        <f t="shared" si="62"/>
        <v>0.26190536407645848</v>
      </c>
    </row>
    <row r="427" spans="3:7" x14ac:dyDescent="0.25">
      <c r="C427" s="65">
        <v>5.7999999999999829E-2</v>
      </c>
      <c r="D427" s="65">
        <f t="shared" si="59"/>
        <v>366.5</v>
      </c>
      <c r="E427" s="30">
        <f t="shared" si="60"/>
        <v>0.76249999999999996</v>
      </c>
      <c r="F427" s="64">
        <f t="shared" si="61"/>
        <v>0.71436744028018784</v>
      </c>
      <c r="G427" s="64">
        <f t="shared" si="62"/>
        <v>0.26190536407645848</v>
      </c>
    </row>
    <row r="428" spans="3:7" x14ac:dyDescent="0.25">
      <c r="C428" s="65">
        <v>5.7999999999999829E-2</v>
      </c>
      <c r="D428" s="65">
        <f t="shared" si="59"/>
        <v>366.5</v>
      </c>
      <c r="E428" s="30">
        <f t="shared" si="60"/>
        <v>0.76249999999999996</v>
      </c>
      <c r="F428" s="64">
        <f t="shared" si="61"/>
        <v>0.71436744028018784</v>
      </c>
      <c r="G428" s="64">
        <f t="shared" si="62"/>
        <v>0.26190536407645848</v>
      </c>
    </row>
    <row r="429" spans="3:7" x14ac:dyDescent="0.25">
      <c r="C429" s="65">
        <v>5.9000000000000385E-2</v>
      </c>
      <c r="D429" s="65">
        <f t="shared" si="59"/>
        <v>369.5</v>
      </c>
      <c r="E429" s="30">
        <f t="shared" si="60"/>
        <v>0.76875000000000004</v>
      </c>
      <c r="F429" s="64">
        <f t="shared" si="61"/>
        <v>0.73473647780725448</v>
      </c>
      <c r="G429" s="64">
        <f t="shared" si="62"/>
        <v>0.2664209738019172</v>
      </c>
    </row>
    <row r="430" spans="3:7" x14ac:dyDescent="0.25">
      <c r="C430" s="65">
        <v>5.9000000000000385E-2</v>
      </c>
      <c r="D430" s="65">
        <f t="shared" si="59"/>
        <v>369.5</v>
      </c>
      <c r="E430" s="30">
        <f t="shared" si="60"/>
        <v>0.76875000000000004</v>
      </c>
      <c r="F430" s="64">
        <f t="shared" si="61"/>
        <v>0.73473647780725448</v>
      </c>
      <c r="G430" s="64">
        <f t="shared" si="62"/>
        <v>0.2664209738019172</v>
      </c>
    </row>
    <row r="431" spans="3:7" x14ac:dyDescent="0.25">
      <c r="C431" s="65">
        <v>6.0000000000000275E-2</v>
      </c>
      <c r="D431" s="65">
        <f t="shared" si="59"/>
        <v>371.5</v>
      </c>
      <c r="E431" s="30">
        <f t="shared" si="60"/>
        <v>0.7729166666666667</v>
      </c>
      <c r="F431" s="64">
        <f t="shared" si="61"/>
        <v>0.74848666302844646</v>
      </c>
      <c r="G431" s="64">
        <f t="shared" si="62"/>
        <v>0.27093658352737288</v>
      </c>
    </row>
    <row r="432" spans="3:7" x14ac:dyDescent="0.25">
      <c r="C432" s="65">
        <v>6.0000000000000275E-2</v>
      </c>
      <c r="D432" s="65">
        <f t="shared" si="59"/>
        <v>371.5</v>
      </c>
      <c r="E432" s="30">
        <f t="shared" si="60"/>
        <v>0.7729166666666667</v>
      </c>
      <c r="F432" s="64">
        <f t="shared" si="61"/>
        <v>0.74848666302844646</v>
      </c>
      <c r="G432" s="64">
        <f t="shared" si="62"/>
        <v>0.27093658352737288</v>
      </c>
    </row>
    <row r="433" spans="3:7" x14ac:dyDescent="0.25">
      <c r="C433" s="65">
        <v>6.6000000000000281E-2</v>
      </c>
      <c r="D433" s="65">
        <f t="shared" si="59"/>
        <v>373.5</v>
      </c>
      <c r="E433" s="30">
        <f t="shared" si="60"/>
        <v>0.77708333333333335</v>
      </c>
      <c r="F433" s="64">
        <f t="shared" si="61"/>
        <v>0.76237984259987501</v>
      </c>
      <c r="G433" s="64">
        <f t="shared" si="62"/>
        <v>0.29803024188011001</v>
      </c>
    </row>
    <row r="434" spans="3:7" x14ac:dyDescent="0.25">
      <c r="C434" s="65">
        <v>6.6000000000000281E-2</v>
      </c>
      <c r="D434" s="65">
        <f t="shared" si="59"/>
        <v>373.5</v>
      </c>
      <c r="E434" s="30">
        <f t="shared" si="60"/>
        <v>0.77708333333333335</v>
      </c>
      <c r="F434" s="64">
        <f t="shared" si="61"/>
        <v>0.76237984259987501</v>
      </c>
      <c r="G434" s="64">
        <f t="shared" si="62"/>
        <v>0.29803024188011001</v>
      </c>
    </row>
    <row r="435" spans="3:7" x14ac:dyDescent="0.25">
      <c r="C435" s="65">
        <v>6.7900000000000071E-2</v>
      </c>
      <c r="D435" s="65">
        <f t="shared" si="59"/>
        <v>375.5</v>
      </c>
      <c r="E435" s="30">
        <f t="shared" si="60"/>
        <v>0.78125</v>
      </c>
      <c r="F435" s="64">
        <f t="shared" si="61"/>
        <v>0.77642176114792794</v>
      </c>
      <c r="G435" s="64">
        <f t="shared" si="62"/>
        <v>0.30660990035847585</v>
      </c>
    </row>
    <row r="436" spans="3:7" x14ac:dyDescent="0.25">
      <c r="C436" s="65">
        <v>6.7900000000000071E-2</v>
      </c>
      <c r="D436" s="65">
        <f t="shared" si="59"/>
        <v>375.5</v>
      </c>
      <c r="E436" s="30">
        <f t="shared" si="60"/>
        <v>0.78125</v>
      </c>
      <c r="F436" s="64">
        <f t="shared" si="61"/>
        <v>0.77642176114792794</v>
      </c>
      <c r="G436" s="64">
        <f t="shared" si="62"/>
        <v>0.30660990035847585</v>
      </c>
    </row>
    <row r="437" spans="3:7" x14ac:dyDescent="0.25">
      <c r="C437" s="65">
        <v>6.7999999999999616E-2</v>
      </c>
      <c r="D437" s="65">
        <f t="shared" si="59"/>
        <v>377.5</v>
      </c>
      <c r="E437" s="30">
        <f t="shared" si="60"/>
        <v>0.78541666666666665</v>
      </c>
      <c r="F437" s="64">
        <f t="shared" si="61"/>
        <v>0.79061846786136958</v>
      </c>
      <c r="G437" s="64">
        <f t="shared" si="62"/>
        <v>0.30706146133101941</v>
      </c>
    </row>
    <row r="438" spans="3:7" x14ac:dyDescent="0.25">
      <c r="C438" s="65">
        <v>6.7999999999999616E-2</v>
      </c>
      <c r="D438" s="65">
        <f t="shared" si="59"/>
        <v>377.5</v>
      </c>
      <c r="E438" s="30">
        <f t="shared" si="60"/>
        <v>0.78541666666666665</v>
      </c>
      <c r="F438" s="64">
        <f t="shared" si="61"/>
        <v>0.79061846786136958</v>
      </c>
      <c r="G438" s="64">
        <f t="shared" si="62"/>
        <v>0.30706146133101941</v>
      </c>
    </row>
    <row r="439" spans="3:7" x14ac:dyDescent="0.25">
      <c r="C439" s="65">
        <v>7.2466666666666679E-2</v>
      </c>
      <c r="D439" s="65">
        <f t="shared" si="59"/>
        <v>379.5</v>
      </c>
      <c r="E439" s="30">
        <f t="shared" si="60"/>
        <v>0.7895833333333333</v>
      </c>
      <c r="F439" s="64">
        <f t="shared" si="61"/>
        <v>0.80497633981653571</v>
      </c>
      <c r="G439" s="64">
        <f t="shared" si="62"/>
        <v>0.32723118477139218</v>
      </c>
    </row>
    <row r="440" spans="3:7" x14ac:dyDescent="0.25">
      <c r="C440" s="65">
        <v>7.2466666666666679E-2</v>
      </c>
      <c r="D440" s="65">
        <f t="shared" si="59"/>
        <v>379.5</v>
      </c>
      <c r="E440" s="30">
        <f t="shared" si="60"/>
        <v>0.7895833333333333</v>
      </c>
      <c r="F440" s="64">
        <f t="shared" si="61"/>
        <v>0.80497633981653571</v>
      </c>
      <c r="G440" s="64">
        <f t="shared" si="62"/>
        <v>0.32723118477139218</v>
      </c>
    </row>
    <row r="441" spans="3:7" x14ac:dyDescent="0.25">
      <c r="C441" s="65">
        <v>7.5900000000000079E-2</v>
      </c>
      <c r="D441" s="65">
        <f t="shared" si="59"/>
        <v>381.5</v>
      </c>
      <c r="E441" s="30">
        <f t="shared" si="60"/>
        <v>0.79374999999999996</v>
      </c>
      <c r="F441" s="64">
        <f t="shared" si="61"/>
        <v>0.81950210756825437</v>
      </c>
      <c r="G441" s="64">
        <f t="shared" si="62"/>
        <v>0.34273477816212539</v>
      </c>
    </row>
    <row r="442" spans="3:7" x14ac:dyDescent="0.25">
      <c r="C442" s="65">
        <v>7.5900000000000079E-2</v>
      </c>
      <c r="D442" s="65">
        <f t="shared" si="59"/>
        <v>381.5</v>
      </c>
      <c r="E442" s="30">
        <f t="shared" si="60"/>
        <v>0.79374999999999996</v>
      </c>
      <c r="F442" s="64">
        <f t="shared" si="61"/>
        <v>0.81950210756825437</v>
      </c>
      <c r="G442" s="64">
        <f t="shared" si="62"/>
        <v>0.34273477816212539</v>
      </c>
    </row>
    <row r="443" spans="3:7" x14ac:dyDescent="0.25">
      <c r="C443" s="65">
        <v>7.7999999999999403E-2</v>
      </c>
      <c r="D443" s="65">
        <f t="shared" si="59"/>
        <v>384.5</v>
      </c>
      <c r="E443" s="30">
        <f t="shared" si="60"/>
        <v>0.8</v>
      </c>
      <c r="F443" s="64">
        <f t="shared" si="61"/>
        <v>0.84162123357291474</v>
      </c>
      <c r="G443" s="64">
        <f t="shared" si="62"/>
        <v>0.35221755858558035</v>
      </c>
    </row>
    <row r="444" spans="3:7" x14ac:dyDescent="0.25">
      <c r="C444" s="65">
        <v>7.7999999999999403E-2</v>
      </c>
      <c r="D444" s="65">
        <f t="shared" si="59"/>
        <v>384.5</v>
      </c>
      <c r="E444" s="30">
        <f t="shared" si="60"/>
        <v>0.8</v>
      </c>
      <c r="F444" s="64">
        <f t="shared" si="61"/>
        <v>0.84162123357291474</v>
      </c>
      <c r="G444" s="64">
        <f t="shared" si="62"/>
        <v>0.35221755858558035</v>
      </c>
    </row>
    <row r="445" spans="3:7" x14ac:dyDescent="0.25">
      <c r="C445" s="65">
        <v>7.7999999999999403E-2</v>
      </c>
      <c r="D445" s="65">
        <f t="shared" ref="D445:D508" si="63" xml:space="preserve"> _xlfn.RANK.AVG(C445,C$61:C$540,1)</f>
        <v>384.5</v>
      </c>
      <c r="E445" s="30">
        <f t="shared" ref="E445:E508" si="64" xml:space="preserve"> (D445 - 0.5) / COUNT($C$61:$C$540)</f>
        <v>0.8</v>
      </c>
      <c r="F445" s="64">
        <f t="shared" ref="F445:F508" si="65">_xlfn.NORM.S.INV(E445)</f>
        <v>0.84162123357291474</v>
      </c>
      <c r="G445" s="64">
        <f t="shared" ref="G445:G508" si="66" xml:space="preserve"> STANDARDIZE(C445,AVERAGE($C$61:$C$540),STDEV($C$61:$C$540))</f>
        <v>0.35221755858558035</v>
      </c>
    </row>
    <row r="446" spans="3:7" x14ac:dyDescent="0.25">
      <c r="C446" s="65">
        <v>7.7999999999999403E-2</v>
      </c>
      <c r="D446" s="65">
        <f t="shared" si="63"/>
        <v>384.5</v>
      </c>
      <c r="E446" s="30">
        <f t="shared" si="64"/>
        <v>0.8</v>
      </c>
      <c r="F446" s="64">
        <f t="shared" si="65"/>
        <v>0.84162123357291474</v>
      </c>
      <c r="G446" s="64">
        <f t="shared" si="66"/>
        <v>0.35221755858558035</v>
      </c>
    </row>
    <row r="447" spans="3:7" x14ac:dyDescent="0.25">
      <c r="C447" s="65">
        <v>7.9000000000000181E-2</v>
      </c>
      <c r="D447" s="65">
        <f t="shared" si="63"/>
        <v>387.5</v>
      </c>
      <c r="E447" s="30">
        <f t="shared" si="64"/>
        <v>0.80625000000000002</v>
      </c>
      <c r="F447" s="64">
        <f t="shared" si="65"/>
        <v>0.86416000431830875</v>
      </c>
      <c r="G447" s="64">
        <f t="shared" si="66"/>
        <v>0.35673316831104007</v>
      </c>
    </row>
    <row r="448" spans="3:7" x14ac:dyDescent="0.25">
      <c r="C448" s="65">
        <v>7.9000000000000181E-2</v>
      </c>
      <c r="D448" s="65">
        <f t="shared" si="63"/>
        <v>387.5</v>
      </c>
      <c r="E448" s="30">
        <f t="shared" si="64"/>
        <v>0.80625000000000002</v>
      </c>
      <c r="F448" s="64">
        <f t="shared" si="65"/>
        <v>0.86416000431830875</v>
      </c>
      <c r="G448" s="64">
        <f t="shared" si="66"/>
        <v>0.35673316831104007</v>
      </c>
    </row>
    <row r="449" spans="3:7" x14ac:dyDescent="0.25">
      <c r="C449" s="65">
        <v>8.7666666666665449E-2</v>
      </c>
      <c r="D449" s="65">
        <f t="shared" si="63"/>
        <v>389.5</v>
      </c>
      <c r="E449" s="30">
        <f t="shared" si="64"/>
        <v>0.81041666666666667</v>
      </c>
      <c r="F449" s="64">
        <f t="shared" si="65"/>
        <v>0.8794327772267323</v>
      </c>
      <c r="G449" s="64">
        <f t="shared" si="66"/>
        <v>0.39586845259832071</v>
      </c>
    </row>
    <row r="450" spans="3:7" x14ac:dyDescent="0.25">
      <c r="C450" s="65">
        <v>8.7666666666665449E-2</v>
      </c>
      <c r="D450" s="65">
        <f t="shared" si="63"/>
        <v>389.5</v>
      </c>
      <c r="E450" s="30">
        <f t="shared" si="64"/>
        <v>0.81041666666666667</v>
      </c>
      <c r="F450" s="64">
        <f t="shared" si="65"/>
        <v>0.8794327772267323</v>
      </c>
      <c r="G450" s="64">
        <f t="shared" si="66"/>
        <v>0.39586845259832071</v>
      </c>
    </row>
    <row r="451" spans="3:7" x14ac:dyDescent="0.25">
      <c r="C451" s="65">
        <v>8.7899999999999867E-2</v>
      </c>
      <c r="D451" s="65">
        <f t="shared" si="63"/>
        <v>391.5</v>
      </c>
      <c r="E451" s="30">
        <f t="shared" si="64"/>
        <v>0.81458333333333333</v>
      </c>
      <c r="F451" s="64">
        <f t="shared" si="65"/>
        <v>0.8949134929250776</v>
      </c>
      <c r="G451" s="64">
        <f t="shared" si="66"/>
        <v>0.39692209486759872</v>
      </c>
    </row>
    <row r="452" spans="3:7" x14ac:dyDescent="0.25">
      <c r="C452" s="65">
        <v>8.7899999999999867E-2</v>
      </c>
      <c r="D452" s="65">
        <f t="shared" si="63"/>
        <v>391.5</v>
      </c>
      <c r="E452" s="30">
        <f t="shared" si="64"/>
        <v>0.81458333333333333</v>
      </c>
      <c r="F452" s="64">
        <f t="shared" si="65"/>
        <v>0.8949134929250776</v>
      </c>
      <c r="G452" s="64">
        <f t="shared" si="66"/>
        <v>0.39692209486759872</v>
      </c>
    </row>
    <row r="453" spans="3:7" x14ac:dyDescent="0.25">
      <c r="C453" s="65">
        <v>8.799999999999919E-2</v>
      </c>
      <c r="D453" s="65">
        <f t="shared" si="63"/>
        <v>396.5</v>
      </c>
      <c r="E453" s="30">
        <f t="shared" si="64"/>
        <v>0.82499999999999996</v>
      </c>
      <c r="F453" s="64">
        <f t="shared" si="65"/>
        <v>0.9345892910734801</v>
      </c>
      <c r="G453" s="64">
        <f t="shared" si="66"/>
        <v>0.39737365584014128</v>
      </c>
    </row>
    <row r="454" spans="3:7" x14ac:dyDescent="0.25">
      <c r="C454" s="65">
        <v>8.799999999999919E-2</v>
      </c>
      <c r="D454" s="65">
        <f t="shared" si="63"/>
        <v>396.5</v>
      </c>
      <c r="E454" s="30">
        <f t="shared" si="64"/>
        <v>0.82499999999999996</v>
      </c>
      <c r="F454" s="64">
        <f t="shared" si="65"/>
        <v>0.9345892910734801</v>
      </c>
      <c r="G454" s="64">
        <f t="shared" si="66"/>
        <v>0.39737365584014128</v>
      </c>
    </row>
    <row r="455" spans="3:7" x14ac:dyDescent="0.25">
      <c r="C455" s="65">
        <v>8.799999999999919E-2</v>
      </c>
      <c r="D455" s="65">
        <f t="shared" si="63"/>
        <v>396.5</v>
      </c>
      <c r="E455" s="30">
        <f t="shared" si="64"/>
        <v>0.82499999999999996</v>
      </c>
      <c r="F455" s="64">
        <f t="shared" si="65"/>
        <v>0.9345892910734801</v>
      </c>
      <c r="G455" s="64">
        <f t="shared" si="66"/>
        <v>0.39737365584014128</v>
      </c>
    </row>
    <row r="456" spans="3:7" x14ac:dyDescent="0.25">
      <c r="C456" s="65">
        <v>8.799999999999919E-2</v>
      </c>
      <c r="D456" s="65">
        <f t="shared" si="63"/>
        <v>396.5</v>
      </c>
      <c r="E456" s="30">
        <f t="shared" si="64"/>
        <v>0.82499999999999996</v>
      </c>
      <c r="F456" s="64">
        <f t="shared" si="65"/>
        <v>0.9345892910734801</v>
      </c>
      <c r="G456" s="64">
        <f t="shared" si="66"/>
        <v>0.39737365584014128</v>
      </c>
    </row>
    <row r="457" spans="3:7" x14ac:dyDescent="0.25">
      <c r="C457" s="65">
        <v>8.799999999999919E-2</v>
      </c>
      <c r="D457" s="65">
        <f t="shared" si="63"/>
        <v>396.5</v>
      </c>
      <c r="E457" s="30">
        <f t="shared" si="64"/>
        <v>0.82499999999999996</v>
      </c>
      <c r="F457" s="64">
        <f t="shared" si="65"/>
        <v>0.9345892910734801</v>
      </c>
      <c r="G457" s="64">
        <f t="shared" si="66"/>
        <v>0.39737365584014128</v>
      </c>
    </row>
    <row r="458" spans="3:7" x14ac:dyDescent="0.25">
      <c r="C458" s="65">
        <v>8.799999999999919E-2</v>
      </c>
      <c r="D458" s="65">
        <f t="shared" si="63"/>
        <v>396.5</v>
      </c>
      <c r="E458" s="30">
        <f t="shared" si="64"/>
        <v>0.82499999999999996</v>
      </c>
      <c r="F458" s="64">
        <f t="shared" si="65"/>
        <v>0.9345892910734801</v>
      </c>
      <c r="G458" s="64">
        <f t="shared" si="66"/>
        <v>0.39737365584014128</v>
      </c>
    </row>
    <row r="459" spans="3:7" x14ac:dyDescent="0.25">
      <c r="C459" s="65">
        <v>8.799999999999919E-2</v>
      </c>
      <c r="D459" s="65">
        <f t="shared" si="63"/>
        <v>396.5</v>
      </c>
      <c r="E459" s="30">
        <f t="shared" si="64"/>
        <v>0.82499999999999996</v>
      </c>
      <c r="F459" s="64">
        <f t="shared" si="65"/>
        <v>0.9345892910734801</v>
      </c>
      <c r="G459" s="64">
        <f t="shared" si="66"/>
        <v>0.39737365584014128</v>
      </c>
    </row>
    <row r="460" spans="3:7" x14ac:dyDescent="0.25">
      <c r="C460" s="65">
        <v>8.799999999999919E-2</v>
      </c>
      <c r="D460" s="65">
        <f t="shared" si="63"/>
        <v>396.5</v>
      </c>
      <c r="E460" s="30">
        <f t="shared" si="64"/>
        <v>0.82499999999999996</v>
      </c>
      <c r="F460" s="64">
        <f t="shared" si="65"/>
        <v>0.9345892910734801</v>
      </c>
      <c r="G460" s="64">
        <f t="shared" si="66"/>
        <v>0.39737365584014128</v>
      </c>
    </row>
    <row r="461" spans="3:7" x14ac:dyDescent="0.25">
      <c r="C461" s="65">
        <v>8.80000000000003E-2</v>
      </c>
      <c r="D461" s="65">
        <f t="shared" si="63"/>
        <v>401.5</v>
      </c>
      <c r="E461" s="30">
        <f t="shared" si="64"/>
        <v>0.8354166666666667</v>
      </c>
      <c r="F461" s="64">
        <f t="shared" si="65"/>
        <v>0.97579378213052059</v>
      </c>
      <c r="G461" s="64">
        <f t="shared" si="66"/>
        <v>0.39737365584014633</v>
      </c>
    </row>
    <row r="462" spans="3:7" x14ac:dyDescent="0.25">
      <c r="C462" s="65">
        <v>8.80000000000003E-2</v>
      </c>
      <c r="D462" s="65">
        <f t="shared" si="63"/>
        <v>401.5</v>
      </c>
      <c r="E462" s="30">
        <f t="shared" si="64"/>
        <v>0.8354166666666667</v>
      </c>
      <c r="F462" s="64">
        <f t="shared" si="65"/>
        <v>0.97579378213052059</v>
      </c>
      <c r="G462" s="64">
        <f t="shared" si="66"/>
        <v>0.39737365584014633</v>
      </c>
    </row>
    <row r="463" spans="3:7" x14ac:dyDescent="0.25">
      <c r="C463" s="65">
        <v>9.5000000000000195E-2</v>
      </c>
      <c r="D463" s="65">
        <f t="shared" si="63"/>
        <v>404.5</v>
      </c>
      <c r="E463" s="30">
        <f t="shared" si="64"/>
        <v>0.84166666666666667</v>
      </c>
      <c r="F463" s="64">
        <f t="shared" si="65"/>
        <v>1.0013312975256907</v>
      </c>
      <c r="G463" s="64">
        <f t="shared" si="66"/>
        <v>0.4289829239183392</v>
      </c>
    </row>
    <row r="464" spans="3:7" x14ac:dyDescent="0.25">
      <c r="C464" s="65">
        <v>9.5000000000000195E-2</v>
      </c>
      <c r="D464" s="65">
        <f t="shared" si="63"/>
        <v>404.5</v>
      </c>
      <c r="E464" s="30">
        <f t="shared" si="64"/>
        <v>0.84166666666666667</v>
      </c>
      <c r="F464" s="64">
        <f t="shared" si="65"/>
        <v>1.0013312975256907</v>
      </c>
      <c r="G464" s="64">
        <f t="shared" si="66"/>
        <v>0.4289829239183392</v>
      </c>
    </row>
    <row r="465" spans="3:7" x14ac:dyDescent="0.25">
      <c r="C465" s="65">
        <v>9.5000000000000195E-2</v>
      </c>
      <c r="D465" s="65">
        <f t="shared" si="63"/>
        <v>404.5</v>
      </c>
      <c r="E465" s="30">
        <f t="shared" si="64"/>
        <v>0.84166666666666667</v>
      </c>
      <c r="F465" s="64">
        <f t="shared" si="65"/>
        <v>1.0013312975256907</v>
      </c>
      <c r="G465" s="64">
        <f t="shared" si="66"/>
        <v>0.4289829239183392</v>
      </c>
    </row>
    <row r="466" spans="3:7" x14ac:dyDescent="0.25">
      <c r="C466" s="65">
        <v>9.5000000000000195E-2</v>
      </c>
      <c r="D466" s="65">
        <f t="shared" si="63"/>
        <v>404.5</v>
      </c>
      <c r="E466" s="30">
        <f t="shared" si="64"/>
        <v>0.84166666666666667</v>
      </c>
      <c r="F466" s="64">
        <f t="shared" si="65"/>
        <v>1.0013312975256907</v>
      </c>
      <c r="G466" s="64">
        <f t="shared" si="66"/>
        <v>0.4289829239183392</v>
      </c>
    </row>
    <row r="467" spans="3:7" x14ac:dyDescent="0.25">
      <c r="C467" s="65">
        <v>9.7666666666665236E-2</v>
      </c>
      <c r="D467" s="65">
        <f t="shared" si="63"/>
        <v>407.5</v>
      </c>
      <c r="E467" s="30">
        <f t="shared" si="64"/>
        <v>0.84791666666666665</v>
      </c>
      <c r="F467" s="64">
        <f t="shared" si="65"/>
        <v>1.0275391366732269</v>
      </c>
      <c r="G467" s="64">
        <f t="shared" si="66"/>
        <v>0.4410245498528817</v>
      </c>
    </row>
    <row r="468" spans="3:7" x14ac:dyDescent="0.25">
      <c r="C468" s="65">
        <v>9.7666666666665236E-2</v>
      </c>
      <c r="D468" s="65">
        <f t="shared" si="63"/>
        <v>407.5</v>
      </c>
      <c r="E468" s="30">
        <f t="shared" si="64"/>
        <v>0.84791666666666665</v>
      </c>
      <c r="F468" s="64">
        <f t="shared" si="65"/>
        <v>1.0275391366732269</v>
      </c>
      <c r="G468" s="64">
        <f t="shared" si="66"/>
        <v>0.4410245498528817</v>
      </c>
    </row>
    <row r="469" spans="3:7" x14ac:dyDescent="0.25">
      <c r="C469" s="65">
        <v>9.8000000000000309E-2</v>
      </c>
      <c r="D469" s="65">
        <f t="shared" si="63"/>
        <v>409.5</v>
      </c>
      <c r="E469" s="30">
        <f t="shared" si="64"/>
        <v>0.8520833333333333</v>
      </c>
      <c r="F469" s="64">
        <f t="shared" si="65"/>
        <v>1.0454103973142475</v>
      </c>
      <c r="G469" s="64">
        <f t="shared" si="66"/>
        <v>0.44252975309470827</v>
      </c>
    </row>
    <row r="470" spans="3:7" x14ac:dyDescent="0.25">
      <c r="C470" s="65">
        <v>9.8000000000000309E-2</v>
      </c>
      <c r="D470" s="65">
        <f t="shared" si="63"/>
        <v>409.5</v>
      </c>
      <c r="E470" s="30">
        <f t="shared" si="64"/>
        <v>0.8520833333333333</v>
      </c>
      <c r="F470" s="64">
        <f t="shared" si="65"/>
        <v>1.0454103973142475</v>
      </c>
      <c r="G470" s="64">
        <f t="shared" si="66"/>
        <v>0.44252975309470827</v>
      </c>
    </row>
    <row r="471" spans="3:7" x14ac:dyDescent="0.25">
      <c r="C471" s="65">
        <v>0.10800000000000054</v>
      </c>
      <c r="D471" s="65">
        <f t="shared" si="63"/>
        <v>411.5</v>
      </c>
      <c r="E471" s="30">
        <f t="shared" si="64"/>
        <v>0.85624999999999996</v>
      </c>
      <c r="F471" s="64">
        <f t="shared" si="65"/>
        <v>1.0636219383377195</v>
      </c>
      <c r="G471" s="64">
        <f t="shared" si="66"/>
        <v>0.4876858503492712</v>
      </c>
    </row>
    <row r="472" spans="3:7" x14ac:dyDescent="0.25">
      <c r="C472" s="65">
        <v>0.10800000000000054</v>
      </c>
      <c r="D472" s="65">
        <f t="shared" si="63"/>
        <v>411.5</v>
      </c>
      <c r="E472" s="30">
        <f t="shared" si="64"/>
        <v>0.85624999999999996</v>
      </c>
      <c r="F472" s="64">
        <f t="shared" si="65"/>
        <v>1.0636219383377195</v>
      </c>
      <c r="G472" s="64">
        <f t="shared" si="66"/>
        <v>0.4876858503492712</v>
      </c>
    </row>
    <row r="473" spans="3:7" x14ac:dyDescent="0.25">
      <c r="C473" s="65">
        <v>0.1109</v>
      </c>
      <c r="D473" s="65">
        <f t="shared" si="63"/>
        <v>413.5</v>
      </c>
      <c r="E473" s="30">
        <f t="shared" si="64"/>
        <v>0.86041666666666672</v>
      </c>
      <c r="F473" s="64">
        <f t="shared" si="65"/>
        <v>1.0821932511951406</v>
      </c>
      <c r="G473" s="64">
        <f t="shared" si="66"/>
        <v>0.50078111855309171</v>
      </c>
    </row>
    <row r="474" spans="3:7" x14ac:dyDescent="0.25">
      <c r="C474" s="65">
        <v>0.1109</v>
      </c>
      <c r="D474" s="65">
        <f t="shared" si="63"/>
        <v>413.5</v>
      </c>
      <c r="E474" s="30">
        <f t="shared" si="64"/>
        <v>0.86041666666666672</v>
      </c>
      <c r="F474" s="64">
        <f t="shared" si="65"/>
        <v>1.0821932511951406</v>
      </c>
      <c r="G474" s="64">
        <f t="shared" si="66"/>
        <v>0.50078111855309171</v>
      </c>
    </row>
    <row r="475" spans="3:7" x14ac:dyDescent="0.25">
      <c r="C475" s="65">
        <v>0.1379999999999999</v>
      </c>
      <c r="D475" s="65">
        <f t="shared" si="63"/>
        <v>415.5</v>
      </c>
      <c r="E475" s="30">
        <f t="shared" si="64"/>
        <v>0.86458333333333337</v>
      </c>
      <c r="F475" s="64">
        <f t="shared" si="65"/>
        <v>1.1011455083738533</v>
      </c>
      <c r="G475" s="64">
        <f t="shared" si="66"/>
        <v>0.62315414211295406</v>
      </c>
    </row>
    <row r="476" spans="3:7" x14ac:dyDescent="0.25">
      <c r="C476" s="65">
        <v>0.1379999999999999</v>
      </c>
      <c r="D476" s="65">
        <f t="shared" si="63"/>
        <v>415.5</v>
      </c>
      <c r="E476" s="30">
        <f t="shared" si="64"/>
        <v>0.86458333333333337</v>
      </c>
      <c r="F476" s="64">
        <f t="shared" si="65"/>
        <v>1.1011455083738533</v>
      </c>
      <c r="G476" s="64">
        <f t="shared" si="66"/>
        <v>0.62315414211295406</v>
      </c>
    </row>
    <row r="477" spans="3:7" x14ac:dyDescent="0.25">
      <c r="C477" s="65">
        <v>0.15766666666666573</v>
      </c>
      <c r="D477" s="65">
        <f t="shared" si="63"/>
        <v>417.5</v>
      </c>
      <c r="E477" s="30">
        <f t="shared" si="64"/>
        <v>0.86875000000000002</v>
      </c>
      <c r="F477" s="64">
        <f t="shared" si="65"/>
        <v>1.1205017670747008</v>
      </c>
      <c r="G477" s="64">
        <f t="shared" si="66"/>
        <v>0.71196113338025535</v>
      </c>
    </row>
    <row r="478" spans="3:7" x14ac:dyDescent="0.25">
      <c r="C478" s="65">
        <v>0.15766666666666573</v>
      </c>
      <c r="D478" s="65">
        <f t="shared" si="63"/>
        <v>417.5</v>
      </c>
      <c r="E478" s="30">
        <f t="shared" si="64"/>
        <v>0.86875000000000002</v>
      </c>
      <c r="F478" s="64">
        <f t="shared" si="65"/>
        <v>1.1205017670747008</v>
      </c>
      <c r="G478" s="64">
        <f t="shared" si="66"/>
        <v>0.71196113338025535</v>
      </c>
    </row>
    <row r="479" spans="3:7" x14ac:dyDescent="0.25">
      <c r="C479" s="65">
        <v>0.15799999999999947</v>
      </c>
      <c r="D479" s="65">
        <f t="shared" si="63"/>
        <v>419.5</v>
      </c>
      <c r="E479" s="30">
        <f t="shared" si="64"/>
        <v>0.87291666666666667</v>
      </c>
      <c r="F479" s="64">
        <f t="shared" si="65"/>
        <v>1.1402872049254418</v>
      </c>
      <c r="G479" s="64">
        <f t="shared" si="66"/>
        <v>0.71346633662207593</v>
      </c>
    </row>
    <row r="480" spans="3:7" x14ac:dyDescent="0.25">
      <c r="C480" s="65">
        <v>0.15799999999999947</v>
      </c>
      <c r="D480" s="65">
        <f t="shared" si="63"/>
        <v>419.5</v>
      </c>
      <c r="E480" s="30">
        <f t="shared" si="64"/>
        <v>0.87291666666666667</v>
      </c>
      <c r="F480" s="64">
        <f t="shared" si="65"/>
        <v>1.1402872049254418</v>
      </c>
      <c r="G480" s="64">
        <f t="shared" si="66"/>
        <v>0.71346633662207593</v>
      </c>
    </row>
    <row r="481" spans="3:7" x14ac:dyDescent="0.25">
      <c r="C481" s="65">
        <v>0.17766666666666531</v>
      </c>
      <c r="D481" s="65">
        <f t="shared" si="63"/>
        <v>421.5</v>
      </c>
      <c r="E481" s="30">
        <f t="shared" si="64"/>
        <v>0.87708333333333333</v>
      </c>
      <c r="F481" s="64">
        <f t="shared" si="65"/>
        <v>1.1605293940091408</v>
      </c>
      <c r="G481" s="64">
        <f t="shared" si="66"/>
        <v>0.80227332788937733</v>
      </c>
    </row>
    <row r="482" spans="3:7" x14ac:dyDescent="0.25">
      <c r="C482" s="65">
        <v>0.17766666666666531</v>
      </c>
      <c r="D482" s="65">
        <f t="shared" si="63"/>
        <v>421.5</v>
      </c>
      <c r="E482" s="30">
        <f t="shared" si="64"/>
        <v>0.87708333333333333</v>
      </c>
      <c r="F482" s="64">
        <f t="shared" si="65"/>
        <v>1.1605293940091408</v>
      </c>
      <c r="G482" s="64">
        <f t="shared" si="66"/>
        <v>0.80227332788937733</v>
      </c>
    </row>
    <row r="483" spans="3:7" x14ac:dyDescent="0.25">
      <c r="C483" s="65">
        <v>0.18800000000000061</v>
      </c>
      <c r="D483" s="65">
        <f t="shared" si="63"/>
        <v>423.5</v>
      </c>
      <c r="E483" s="30">
        <f t="shared" si="64"/>
        <v>0.88124999999999998</v>
      </c>
      <c r="F483" s="64">
        <f t="shared" si="65"/>
        <v>1.1812586209770399</v>
      </c>
      <c r="G483" s="64">
        <f t="shared" si="66"/>
        <v>0.84893462838576683</v>
      </c>
    </row>
    <row r="484" spans="3:7" x14ac:dyDescent="0.25">
      <c r="C484" s="65">
        <v>0.18800000000000061</v>
      </c>
      <c r="D484" s="65">
        <f t="shared" si="63"/>
        <v>423.5</v>
      </c>
      <c r="E484" s="30">
        <f t="shared" si="64"/>
        <v>0.88124999999999998</v>
      </c>
      <c r="F484" s="64">
        <f t="shared" si="65"/>
        <v>1.1812586209770399</v>
      </c>
      <c r="G484" s="64">
        <f t="shared" si="66"/>
        <v>0.84893462838576683</v>
      </c>
    </row>
    <row r="485" spans="3:7" x14ac:dyDescent="0.25">
      <c r="C485" s="65">
        <v>0.20600000000000018</v>
      </c>
      <c r="D485" s="65">
        <f t="shared" si="63"/>
        <v>425.5</v>
      </c>
      <c r="E485" s="30">
        <f t="shared" si="64"/>
        <v>0.88541666666666663</v>
      </c>
      <c r="F485" s="64">
        <f t="shared" si="65"/>
        <v>1.2025082629254478</v>
      </c>
      <c r="G485" s="64">
        <f t="shared" si="66"/>
        <v>0.93021560344397636</v>
      </c>
    </row>
    <row r="486" spans="3:7" x14ac:dyDescent="0.25">
      <c r="C486" s="65">
        <v>0.20600000000000018</v>
      </c>
      <c r="D486" s="65">
        <f t="shared" si="63"/>
        <v>425.5</v>
      </c>
      <c r="E486" s="30">
        <f t="shared" si="64"/>
        <v>0.88541666666666663</v>
      </c>
      <c r="F486" s="64">
        <f t="shared" si="65"/>
        <v>1.2025082629254478</v>
      </c>
      <c r="G486" s="64">
        <f t="shared" si="66"/>
        <v>0.93021560344397636</v>
      </c>
    </row>
    <row r="487" spans="3:7" x14ac:dyDescent="0.25">
      <c r="C487" s="65">
        <v>0.20766666666666644</v>
      </c>
      <c r="D487" s="65">
        <f t="shared" si="63"/>
        <v>427.5</v>
      </c>
      <c r="E487" s="30">
        <f t="shared" si="64"/>
        <v>0.88958333333333328</v>
      </c>
      <c r="F487" s="64">
        <f t="shared" si="65"/>
        <v>1.2243152311840613</v>
      </c>
      <c r="G487" s="64">
        <f t="shared" si="66"/>
        <v>0.93774161965306813</v>
      </c>
    </row>
    <row r="488" spans="3:7" x14ac:dyDescent="0.25">
      <c r="C488" s="65">
        <v>0.20766666666666644</v>
      </c>
      <c r="D488" s="65">
        <f t="shared" si="63"/>
        <v>427.5</v>
      </c>
      <c r="E488" s="30">
        <f t="shared" si="64"/>
        <v>0.88958333333333328</v>
      </c>
      <c r="F488" s="64">
        <f t="shared" si="65"/>
        <v>1.2243152311840613</v>
      </c>
      <c r="G488" s="64">
        <f t="shared" si="66"/>
        <v>0.93774161965306813</v>
      </c>
    </row>
    <row r="489" spans="3:7" x14ac:dyDescent="0.25">
      <c r="C489" s="65">
        <v>0.21766666666666623</v>
      </c>
      <c r="D489" s="65">
        <f t="shared" si="63"/>
        <v>429.5</v>
      </c>
      <c r="E489" s="30">
        <f t="shared" si="64"/>
        <v>0.89375000000000004</v>
      </c>
      <c r="F489" s="64">
        <f t="shared" si="65"/>
        <v>1.2467204983795801</v>
      </c>
      <c r="G489" s="64">
        <f t="shared" si="66"/>
        <v>0.98289771690762917</v>
      </c>
    </row>
    <row r="490" spans="3:7" x14ac:dyDescent="0.25">
      <c r="C490" s="65">
        <v>0.21766666666666623</v>
      </c>
      <c r="D490" s="65">
        <f t="shared" si="63"/>
        <v>429.5</v>
      </c>
      <c r="E490" s="30">
        <f t="shared" si="64"/>
        <v>0.89375000000000004</v>
      </c>
      <c r="F490" s="64">
        <f t="shared" si="65"/>
        <v>1.2467204983795801</v>
      </c>
      <c r="G490" s="64">
        <f t="shared" si="66"/>
        <v>0.98289771690762917</v>
      </c>
    </row>
    <row r="491" spans="3:7" x14ac:dyDescent="0.25">
      <c r="C491" s="65">
        <v>0.2976666666666663</v>
      </c>
      <c r="D491" s="65">
        <f t="shared" si="63"/>
        <v>431.5</v>
      </c>
      <c r="E491" s="30">
        <f t="shared" si="64"/>
        <v>0.8979166666666667</v>
      </c>
      <c r="F491" s="64">
        <f t="shared" si="65"/>
        <v>1.2697697283697489</v>
      </c>
      <c r="G491" s="64">
        <f t="shared" si="66"/>
        <v>1.3441464949441249</v>
      </c>
    </row>
    <row r="492" spans="3:7" x14ac:dyDescent="0.25">
      <c r="C492" s="65">
        <v>0.2976666666666663</v>
      </c>
      <c r="D492" s="65">
        <f t="shared" si="63"/>
        <v>431.5</v>
      </c>
      <c r="E492" s="30">
        <f t="shared" si="64"/>
        <v>0.8979166666666667</v>
      </c>
      <c r="F492" s="64">
        <f t="shared" si="65"/>
        <v>1.2697697283697489</v>
      </c>
      <c r="G492" s="64">
        <f t="shared" si="66"/>
        <v>1.3441464949441249</v>
      </c>
    </row>
    <row r="493" spans="3:7" x14ac:dyDescent="0.25">
      <c r="C493" s="65">
        <v>0.31766666666666588</v>
      </c>
      <c r="D493" s="65">
        <f t="shared" si="63"/>
        <v>433.5</v>
      </c>
      <c r="E493" s="30">
        <f t="shared" si="64"/>
        <v>0.90208333333333335</v>
      </c>
      <c r="F493" s="64">
        <f t="shared" si="65"/>
        <v>1.2935140342648141</v>
      </c>
      <c r="G493" s="64">
        <f t="shared" si="66"/>
        <v>1.4344586894532467</v>
      </c>
    </row>
    <row r="494" spans="3:7" x14ac:dyDescent="0.25">
      <c r="C494" s="65">
        <v>0.31766666666666588</v>
      </c>
      <c r="D494" s="65">
        <f t="shared" si="63"/>
        <v>433.5</v>
      </c>
      <c r="E494" s="30">
        <f t="shared" si="64"/>
        <v>0.90208333333333335</v>
      </c>
      <c r="F494" s="64">
        <f t="shared" si="65"/>
        <v>1.2935140342648141</v>
      </c>
      <c r="G494" s="64">
        <f t="shared" si="66"/>
        <v>1.4344586894532467</v>
      </c>
    </row>
    <row r="495" spans="3:7" x14ac:dyDescent="0.25">
      <c r="C495" s="65">
        <v>0.36766666666666659</v>
      </c>
      <c r="D495" s="65">
        <f t="shared" si="63"/>
        <v>435.5</v>
      </c>
      <c r="E495" s="30">
        <f t="shared" si="64"/>
        <v>0.90625</v>
      </c>
      <c r="F495" s="64">
        <f t="shared" si="65"/>
        <v>1.3180108973035372</v>
      </c>
      <c r="G495" s="64">
        <f t="shared" si="66"/>
        <v>1.6602391757260595</v>
      </c>
    </row>
    <row r="496" spans="3:7" x14ac:dyDescent="0.25">
      <c r="C496" s="65">
        <v>0.36766666666666659</v>
      </c>
      <c r="D496" s="65">
        <f t="shared" si="63"/>
        <v>435.5</v>
      </c>
      <c r="E496" s="30">
        <f t="shared" si="64"/>
        <v>0.90625</v>
      </c>
      <c r="F496" s="64">
        <f t="shared" si="65"/>
        <v>1.3180108973035372</v>
      </c>
      <c r="G496" s="64">
        <f t="shared" si="66"/>
        <v>1.6602391757260595</v>
      </c>
    </row>
    <row r="497" spans="3:7" x14ac:dyDescent="0.25">
      <c r="C497" s="65">
        <v>0.4</v>
      </c>
      <c r="D497" s="65">
        <f t="shared" si="63"/>
        <v>454.5</v>
      </c>
      <c r="E497" s="30">
        <f t="shared" si="64"/>
        <v>0.9458333333333333</v>
      </c>
      <c r="F497" s="64">
        <f t="shared" si="65"/>
        <v>1.6057296060590072</v>
      </c>
      <c r="G497" s="64">
        <f t="shared" si="66"/>
        <v>1.8062438901824769</v>
      </c>
    </row>
    <row r="498" spans="3:7" x14ac:dyDescent="0.25">
      <c r="C498" s="65">
        <v>0.4</v>
      </c>
      <c r="D498" s="65">
        <f t="shared" si="63"/>
        <v>454.5</v>
      </c>
      <c r="E498" s="30">
        <f t="shared" si="64"/>
        <v>0.9458333333333333</v>
      </c>
      <c r="F498" s="64">
        <f t="shared" si="65"/>
        <v>1.6057296060590072</v>
      </c>
      <c r="G498" s="64">
        <f t="shared" si="66"/>
        <v>1.8062438901824769</v>
      </c>
    </row>
    <row r="499" spans="3:7" x14ac:dyDescent="0.25">
      <c r="C499" s="65">
        <v>0.4</v>
      </c>
      <c r="D499" s="65">
        <f t="shared" si="63"/>
        <v>454.5</v>
      </c>
      <c r="E499" s="30">
        <f t="shared" si="64"/>
        <v>0.9458333333333333</v>
      </c>
      <c r="F499" s="64">
        <f t="shared" si="65"/>
        <v>1.6057296060590072</v>
      </c>
      <c r="G499" s="64">
        <f t="shared" si="66"/>
        <v>1.8062438901824769</v>
      </c>
    </row>
    <row r="500" spans="3:7" x14ac:dyDescent="0.25">
      <c r="C500" s="65">
        <v>0.4</v>
      </c>
      <c r="D500" s="65">
        <f t="shared" si="63"/>
        <v>454.5</v>
      </c>
      <c r="E500" s="30">
        <f t="shared" si="64"/>
        <v>0.9458333333333333</v>
      </c>
      <c r="F500" s="64">
        <f t="shared" si="65"/>
        <v>1.6057296060590072</v>
      </c>
      <c r="G500" s="64">
        <f t="shared" si="66"/>
        <v>1.8062438901824769</v>
      </c>
    </row>
    <row r="501" spans="3:7" x14ac:dyDescent="0.25">
      <c r="C501" s="65">
        <v>0.4</v>
      </c>
      <c r="D501" s="65">
        <f t="shared" si="63"/>
        <v>454.5</v>
      </c>
      <c r="E501" s="30">
        <f t="shared" si="64"/>
        <v>0.9458333333333333</v>
      </c>
      <c r="F501" s="64">
        <f t="shared" si="65"/>
        <v>1.6057296060590072</v>
      </c>
      <c r="G501" s="64">
        <f t="shared" si="66"/>
        <v>1.8062438901824769</v>
      </c>
    </row>
    <row r="502" spans="3:7" x14ac:dyDescent="0.25">
      <c r="C502" s="65">
        <v>0.4</v>
      </c>
      <c r="D502" s="65">
        <f t="shared" si="63"/>
        <v>454.5</v>
      </c>
      <c r="E502" s="30">
        <f t="shared" si="64"/>
        <v>0.9458333333333333</v>
      </c>
      <c r="F502" s="64">
        <f t="shared" si="65"/>
        <v>1.6057296060590072</v>
      </c>
      <c r="G502" s="64">
        <f t="shared" si="66"/>
        <v>1.8062438901824769</v>
      </c>
    </row>
    <row r="503" spans="3:7" x14ac:dyDescent="0.25">
      <c r="C503" s="65">
        <v>0.4</v>
      </c>
      <c r="D503" s="65">
        <f t="shared" si="63"/>
        <v>454.5</v>
      </c>
      <c r="E503" s="30">
        <f t="shared" si="64"/>
        <v>0.9458333333333333</v>
      </c>
      <c r="F503" s="64">
        <f t="shared" si="65"/>
        <v>1.6057296060590072</v>
      </c>
      <c r="G503" s="64">
        <f t="shared" si="66"/>
        <v>1.8062438901824769</v>
      </c>
    </row>
    <row r="504" spans="3:7" x14ac:dyDescent="0.25">
      <c r="C504" s="65">
        <v>0.4</v>
      </c>
      <c r="D504" s="65">
        <f t="shared" si="63"/>
        <v>454.5</v>
      </c>
      <c r="E504" s="30">
        <f t="shared" si="64"/>
        <v>0.9458333333333333</v>
      </c>
      <c r="F504" s="64">
        <f t="shared" si="65"/>
        <v>1.6057296060590072</v>
      </c>
      <c r="G504" s="64">
        <f t="shared" si="66"/>
        <v>1.8062438901824769</v>
      </c>
    </row>
    <row r="505" spans="3:7" x14ac:dyDescent="0.25">
      <c r="C505" s="65">
        <v>0.4</v>
      </c>
      <c r="D505" s="65">
        <f t="shared" si="63"/>
        <v>454.5</v>
      </c>
      <c r="E505" s="30">
        <f t="shared" si="64"/>
        <v>0.9458333333333333</v>
      </c>
      <c r="F505" s="64">
        <f t="shared" si="65"/>
        <v>1.6057296060590072</v>
      </c>
      <c r="G505" s="64">
        <f t="shared" si="66"/>
        <v>1.8062438901824769</v>
      </c>
    </row>
    <row r="506" spans="3:7" x14ac:dyDescent="0.25">
      <c r="C506" s="65">
        <v>0.4</v>
      </c>
      <c r="D506" s="65">
        <f t="shared" si="63"/>
        <v>454.5</v>
      </c>
      <c r="E506" s="30">
        <f t="shared" si="64"/>
        <v>0.9458333333333333</v>
      </c>
      <c r="F506" s="64">
        <f t="shared" si="65"/>
        <v>1.6057296060590072</v>
      </c>
      <c r="G506" s="64">
        <f t="shared" si="66"/>
        <v>1.8062438901824769</v>
      </c>
    </row>
    <row r="507" spans="3:7" x14ac:dyDescent="0.25">
      <c r="C507" s="65">
        <v>0.4</v>
      </c>
      <c r="D507" s="65">
        <f t="shared" si="63"/>
        <v>454.5</v>
      </c>
      <c r="E507" s="30">
        <f t="shared" si="64"/>
        <v>0.9458333333333333</v>
      </c>
      <c r="F507" s="64">
        <f t="shared" si="65"/>
        <v>1.6057296060590072</v>
      </c>
      <c r="G507" s="64">
        <f t="shared" si="66"/>
        <v>1.8062438901824769</v>
      </c>
    </row>
    <row r="508" spans="3:7" x14ac:dyDescent="0.25">
      <c r="C508" s="65">
        <v>0.4</v>
      </c>
      <c r="D508" s="65">
        <f t="shared" si="63"/>
        <v>454.5</v>
      </c>
      <c r="E508" s="30">
        <f t="shared" si="64"/>
        <v>0.9458333333333333</v>
      </c>
      <c r="F508" s="64">
        <f t="shared" si="65"/>
        <v>1.6057296060590072</v>
      </c>
      <c r="G508" s="64">
        <f t="shared" si="66"/>
        <v>1.8062438901824769</v>
      </c>
    </row>
    <row r="509" spans="3:7" x14ac:dyDescent="0.25">
      <c r="C509" s="65">
        <v>0.4</v>
      </c>
      <c r="D509" s="65">
        <f t="shared" ref="D509:D540" si="67" xml:space="preserve"> _xlfn.RANK.AVG(C509,C$61:C$540,1)</f>
        <v>454.5</v>
      </c>
      <c r="E509" s="30">
        <f t="shared" ref="E509:E540" si="68" xml:space="preserve"> (D509 - 0.5) / COUNT($C$61:$C$540)</f>
        <v>0.9458333333333333</v>
      </c>
      <c r="F509" s="64">
        <f t="shared" ref="F509:F540" si="69">_xlfn.NORM.S.INV(E509)</f>
        <v>1.6057296060590072</v>
      </c>
      <c r="G509" s="64">
        <f t="shared" ref="G509:G540" si="70" xml:space="preserve"> STANDARDIZE(C509,AVERAGE($C$61:$C$540),STDEV($C$61:$C$540))</f>
        <v>1.8062438901824769</v>
      </c>
    </row>
    <row r="510" spans="3:7" x14ac:dyDescent="0.25">
      <c r="C510" s="65">
        <v>0.4</v>
      </c>
      <c r="D510" s="65">
        <f t="shared" si="67"/>
        <v>454.5</v>
      </c>
      <c r="E510" s="30">
        <f t="shared" si="68"/>
        <v>0.9458333333333333</v>
      </c>
      <c r="F510" s="64">
        <f t="shared" si="69"/>
        <v>1.6057296060590072</v>
      </c>
      <c r="G510" s="64">
        <f t="shared" si="70"/>
        <v>1.8062438901824769</v>
      </c>
    </row>
    <row r="511" spans="3:7" x14ac:dyDescent="0.25">
      <c r="C511" s="65">
        <v>0.4</v>
      </c>
      <c r="D511" s="65">
        <f t="shared" si="67"/>
        <v>454.5</v>
      </c>
      <c r="E511" s="30">
        <f t="shared" si="68"/>
        <v>0.9458333333333333</v>
      </c>
      <c r="F511" s="64">
        <f t="shared" si="69"/>
        <v>1.6057296060590072</v>
      </c>
      <c r="G511" s="64">
        <f t="shared" si="70"/>
        <v>1.8062438901824769</v>
      </c>
    </row>
    <row r="512" spans="3:7" x14ac:dyDescent="0.25">
      <c r="C512" s="65">
        <v>0.4</v>
      </c>
      <c r="D512" s="65">
        <f t="shared" si="67"/>
        <v>454.5</v>
      </c>
      <c r="E512" s="30">
        <f t="shared" si="68"/>
        <v>0.9458333333333333</v>
      </c>
      <c r="F512" s="64">
        <f t="shared" si="69"/>
        <v>1.6057296060590072</v>
      </c>
      <c r="G512" s="64">
        <f t="shared" si="70"/>
        <v>1.8062438901824769</v>
      </c>
    </row>
    <row r="513" spans="3:7" x14ac:dyDescent="0.25">
      <c r="C513" s="65">
        <v>0.4</v>
      </c>
      <c r="D513" s="65">
        <f t="shared" si="67"/>
        <v>454.5</v>
      </c>
      <c r="E513" s="30">
        <f t="shared" si="68"/>
        <v>0.9458333333333333</v>
      </c>
      <c r="F513" s="64">
        <f t="shared" si="69"/>
        <v>1.6057296060590072</v>
      </c>
      <c r="G513" s="64">
        <f t="shared" si="70"/>
        <v>1.8062438901824769</v>
      </c>
    </row>
    <row r="514" spans="3:7" x14ac:dyDescent="0.25">
      <c r="C514" s="65">
        <v>0.4</v>
      </c>
      <c r="D514" s="65">
        <f t="shared" si="67"/>
        <v>454.5</v>
      </c>
      <c r="E514" s="30">
        <f t="shared" si="68"/>
        <v>0.9458333333333333</v>
      </c>
      <c r="F514" s="64">
        <f t="shared" si="69"/>
        <v>1.6057296060590072</v>
      </c>
      <c r="G514" s="64">
        <f t="shared" si="70"/>
        <v>1.8062438901824769</v>
      </c>
    </row>
    <row r="515" spans="3:7" x14ac:dyDescent="0.25">
      <c r="C515" s="65">
        <v>0.4</v>
      </c>
      <c r="D515" s="65">
        <f t="shared" si="67"/>
        <v>454.5</v>
      </c>
      <c r="E515" s="30">
        <f t="shared" si="68"/>
        <v>0.9458333333333333</v>
      </c>
      <c r="F515" s="64">
        <f t="shared" si="69"/>
        <v>1.6057296060590072</v>
      </c>
      <c r="G515" s="64">
        <f t="shared" si="70"/>
        <v>1.8062438901824769</v>
      </c>
    </row>
    <row r="516" spans="3:7" x14ac:dyDescent="0.25">
      <c r="C516" s="65">
        <v>0.4</v>
      </c>
      <c r="D516" s="65">
        <f t="shared" si="67"/>
        <v>454.5</v>
      </c>
      <c r="E516" s="30">
        <f t="shared" si="68"/>
        <v>0.9458333333333333</v>
      </c>
      <c r="F516" s="64">
        <f t="shared" si="69"/>
        <v>1.6057296060590072</v>
      </c>
      <c r="G516" s="64">
        <f t="shared" si="70"/>
        <v>1.8062438901824769</v>
      </c>
    </row>
    <row r="517" spans="3:7" x14ac:dyDescent="0.25">
      <c r="C517" s="65">
        <v>0.4</v>
      </c>
      <c r="D517" s="65">
        <f t="shared" si="67"/>
        <v>454.5</v>
      </c>
      <c r="E517" s="30">
        <f t="shared" si="68"/>
        <v>0.9458333333333333</v>
      </c>
      <c r="F517" s="64">
        <f t="shared" si="69"/>
        <v>1.6057296060590072</v>
      </c>
      <c r="G517" s="64">
        <f t="shared" si="70"/>
        <v>1.8062438901824769</v>
      </c>
    </row>
    <row r="518" spans="3:7" x14ac:dyDescent="0.25">
      <c r="C518" s="65">
        <v>0.4</v>
      </c>
      <c r="D518" s="65">
        <f t="shared" si="67"/>
        <v>454.5</v>
      </c>
      <c r="E518" s="30">
        <f t="shared" si="68"/>
        <v>0.9458333333333333</v>
      </c>
      <c r="F518" s="64">
        <f t="shared" si="69"/>
        <v>1.6057296060590072</v>
      </c>
      <c r="G518" s="64">
        <f t="shared" si="70"/>
        <v>1.8062438901824769</v>
      </c>
    </row>
    <row r="519" spans="3:7" x14ac:dyDescent="0.25">
      <c r="C519" s="65">
        <v>0.4</v>
      </c>
      <c r="D519" s="65">
        <f t="shared" si="67"/>
        <v>454.5</v>
      </c>
      <c r="E519" s="30">
        <f t="shared" si="68"/>
        <v>0.9458333333333333</v>
      </c>
      <c r="F519" s="64">
        <f t="shared" si="69"/>
        <v>1.6057296060590072</v>
      </c>
      <c r="G519" s="64">
        <f t="shared" si="70"/>
        <v>1.8062438901824769</v>
      </c>
    </row>
    <row r="520" spans="3:7" x14ac:dyDescent="0.25">
      <c r="C520" s="65">
        <v>0.4</v>
      </c>
      <c r="D520" s="65">
        <f t="shared" si="67"/>
        <v>454.5</v>
      </c>
      <c r="E520" s="30">
        <f t="shared" si="68"/>
        <v>0.9458333333333333</v>
      </c>
      <c r="F520" s="64">
        <f t="shared" si="69"/>
        <v>1.6057296060590072</v>
      </c>
      <c r="G520" s="64">
        <f t="shared" si="70"/>
        <v>1.8062438901824769</v>
      </c>
    </row>
    <row r="521" spans="3:7" x14ac:dyDescent="0.25">
      <c r="C521" s="65">
        <v>0.4</v>
      </c>
      <c r="D521" s="65">
        <f t="shared" si="67"/>
        <v>454.5</v>
      </c>
      <c r="E521" s="30">
        <f t="shared" si="68"/>
        <v>0.9458333333333333</v>
      </c>
      <c r="F521" s="64">
        <f t="shared" si="69"/>
        <v>1.6057296060590072</v>
      </c>
      <c r="G521" s="64">
        <f t="shared" si="70"/>
        <v>1.8062438901824769</v>
      </c>
    </row>
    <row r="522" spans="3:7" x14ac:dyDescent="0.25">
      <c r="C522" s="65">
        <v>0.4</v>
      </c>
      <c r="D522" s="65">
        <f t="shared" si="67"/>
        <v>454.5</v>
      </c>
      <c r="E522" s="30">
        <f t="shared" si="68"/>
        <v>0.9458333333333333</v>
      </c>
      <c r="F522" s="64">
        <f t="shared" si="69"/>
        <v>1.6057296060590072</v>
      </c>
      <c r="G522" s="64">
        <f t="shared" si="70"/>
        <v>1.8062438901824769</v>
      </c>
    </row>
    <row r="523" spans="3:7" x14ac:dyDescent="0.25">
      <c r="C523" s="65">
        <v>0.4</v>
      </c>
      <c r="D523" s="65">
        <f t="shared" si="67"/>
        <v>454.5</v>
      </c>
      <c r="E523" s="30">
        <f t="shared" si="68"/>
        <v>0.9458333333333333</v>
      </c>
      <c r="F523" s="64">
        <f t="shared" si="69"/>
        <v>1.6057296060590072</v>
      </c>
      <c r="G523" s="64">
        <f t="shared" si="70"/>
        <v>1.8062438901824769</v>
      </c>
    </row>
    <row r="524" spans="3:7" x14ac:dyDescent="0.25">
      <c r="C524" s="65">
        <v>0.4</v>
      </c>
      <c r="D524" s="65">
        <f t="shared" si="67"/>
        <v>454.5</v>
      </c>
      <c r="E524" s="30">
        <f t="shared" si="68"/>
        <v>0.9458333333333333</v>
      </c>
      <c r="F524" s="64">
        <f t="shared" si="69"/>
        <v>1.6057296060590072</v>
      </c>
      <c r="G524" s="64">
        <f t="shared" si="70"/>
        <v>1.8062438901824769</v>
      </c>
    </row>
    <row r="525" spans="3:7" x14ac:dyDescent="0.25">
      <c r="C525" s="65">
        <v>0.4</v>
      </c>
      <c r="D525" s="65">
        <f t="shared" si="67"/>
        <v>454.5</v>
      </c>
      <c r="E525" s="30">
        <f t="shared" si="68"/>
        <v>0.9458333333333333</v>
      </c>
      <c r="F525" s="64">
        <f t="shared" si="69"/>
        <v>1.6057296060590072</v>
      </c>
      <c r="G525" s="64">
        <f t="shared" si="70"/>
        <v>1.8062438901824769</v>
      </c>
    </row>
    <row r="526" spans="3:7" x14ac:dyDescent="0.25">
      <c r="C526" s="65">
        <v>0.4</v>
      </c>
      <c r="D526" s="65">
        <f t="shared" si="67"/>
        <v>454.5</v>
      </c>
      <c r="E526" s="30">
        <f t="shared" si="68"/>
        <v>0.9458333333333333</v>
      </c>
      <c r="F526" s="64">
        <f t="shared" si="69"/>
        <v>1.6057296060590072</v>
      </c>
      <c r="G526" s="64">
        <f t="shared" si="70"/>
        <v>1.8062438901824769</v>
      </c>
    </row>
    <row r="527" spans="3:7" x14ac:dyDescent="0.25">
      <c r="C527" s="65">
        <v>0.4</v>
      </c>
      <c r="D527" s="65">
        <f t="shared" si="67"/>
        <v>454.5</v>
      </c>
      <c r="E527" s="30">
        <f t="shared" si="68"/>
        <v>0.9458333333333333</v>
      </c>
      <c r="F527" s="64">
        <f t="shared" si="69"/>
        <v>1.6057296060590072</v>
      </c>
      <c r="G527" s="64">
        <f t="shared" si="70"/>
        <v>1.8062438901824769</v>
      </c>
    </row>
    <row r="528" spans="3:7" x14ac:dyDescent="0.25">
      <c r="C528" s="65">
        <v>0.4</v>
      </c>
      <c r="D528" s="65">
        <f t="shared" si="67"/>
        <v>454.5</v>
      </c>
      <c r="E528" s="30">
        <f t="shared" si="68"/>
        <v>0.9458333333333333</v>
      </c>
      <c r="F528" s="64">
        <f t="shared" si="69"/>
        <v>1.6057296060590072</v>
      </c>
      <c r="G528" s="64">
        <f t="shared" si="70"/>
        <v>1.8062438901824769</v>
      </c>
    </row>
    <row r="529" spans="3:7" x14ac:dyDescent="0.25">
      <c r="C529" s="65">
        <v>0.4</v>
      </c>
      <c r="D529" s="65">
        <f t="shared" si="67"/>
        <v>454.5</v>
      </c>
      <c r="E529" s="30">
        <f t="shared" si="68"/>
        <v>0.9458333333333333</v>
      </c>
      <c r="F529" s="64">
        <f t="shared" si="69"/>
        <v>1.6057296060590072</v>
      </c>
      <c r="G529" s="64">
        <f t="shared" si="70"/>
        <v>1.8062438901824769</v>
      </c>
    </row>
    <row r="530" spans="3:7" x14ac:dyDescent="0.25">
      <c r="C530" s="65">
        <v>0.4</v>
      </c>
      <c r="D530" s="65">
        <f t="shared" si="67"/>
        <v>454.5</v>
      </c>
      <c r="E530" s="30">
        <f t="shared" si="68"/>
        <v>0.9458333333333333</v>
      </c>
      <c r="F530" s="64">
        <f t="shared" si="69"/>
        <v>1.6057296060590072</v>
      </c>
      <c r="G530" s="64">
        <f t="shared" si="70"/>
        <v>1.8062438901824769</v>
      </c>
    </row>
    <row r="531" spans="3:7" x14ac:dyDescent="0.25">
      <c r="C531" s="65">
        <v>0.4</v>
      </c>
      <c r="D531" s="65">
        <f t="shared" si="67"/>
        <v>454.5</v>
      </c>
      <c r="E531" s="30">
        <f t="shared" si="68"/>
        <v>0.9458333333333333</v>
      </c>
      <c r="F531" s="64">
        <f t="shared" si="69"/>
        <v>1.6057296060590072</v>
      </c>
      <c r="G531" s="64">
        <f t="shared" si="70"/>
        <v>1.8062438901824769</v>
      </c>
    </row>
    <row r="532" spans="3:7" x14ac:dyDescent="0.25">
      <c r="C532" s="65">
        <v>0.4</v>
      </c>
      <c r="D532" s="65">
        <f t="shared" si="67"/>
        <v>454.5</v>
      </c>
      <c r="E532" s="30">
        <f t="shared" si="68"/>
        <v>0.9458333333333333</v>
      </c>
      <c r="F532" s="64">
        <f t="shared" si="69"/>
        <v>1.6057296060590072</v>
      </c>
      <c r="G532" s="64">
        <f t="shared" si="70"/>
        <v>1.8062438901824769</v>
      </c>
    </row>
    <row r="533" spans="3:7" x14ac:dyDescent="0.25">
      <c r="C533" s="65">
        <v>0.4876666666666658</v>
      </c>
      <c r="D533" s="65">
        <f t="shared" si="67"/>
        <v>473.5</v>
      </c>
      <c r="E533" s="30">
        <f t="shared" si="68"/>
        <v>0.98541666666666672</v>
      </c>
      <c r="F533" s="64">
        <f t="shared" si="69"/>
        <v>2.18122651385533</v>
      </c>
      <c r="G533" s="64">
        <f t="shared" si="70"/>
        <v>2.2021123427807989</v>
      </c>
    </row>
    <row r="534" spans="3:7" x14ac:dyDescent="0.25">
      <c r="C534" s="65">
        <v>0.4876666666666658</v>
      </c>
      <c r="D534" s="65">
        <f t="shared" si="67"/>
        <v>473.5</v>
      </c>
      <c r="E534" s="30">
        <f t="shared" si="68"/>
        <v>0.98541666666666672</v>
      </c>
      <c r="F534" s="64">
        <f t="shared" si="69"/>
        <v>2.18122651385533</v>
      </c>
      <c r="G534" s="64">
        <f t="shared" si="70"/>
        <v>2.2021123427807989</v>
      </c>
    </row>
    <row r="535" spans="3:7" x14ac:dyDescent="0.25">
      <c r="C535" s="65">
        <v>0.65766666666666573</v>
      </c>
      <c r="D535" s="65">
        <f t="shared" si="67"/>
        <v>475.5</v>
      </c>
      <c r="E535" s="30">
        <f t="shared" si="68"/>
        <v>0.98958333333333337</v>
      </c>
      <c r="F535" s="64">
        <f t="shared" si="69"/>
        <v>2.3109913382574203</v>
      </c>
      <c r="G535" s="64">
        <f t="shared" si="70"/>
        <v>2.9697659961083511</v>
      </c>
    </row>
    <row r="536" spans="3:7" x14ac:dyDescent="0.25">
      <c r="C536" s="65">
        <v>0.65766666666666573</v>
      </c>
      <c r="D536" s="65">
        <f t="shared" si="67"/>
        <v>475.5</v>
      </c>
      <c r="E536" s="30">
        <f t="shared" si="68"/>
        <v>0.98958333333333337</v>
      </c>
      <c r="F536" s="64">
        <f t="shared" si="69"/>
        <v>2.3109913382574203</v>
      </c>
      <c r="G536" s="64">
        <f t="shared" si="70"/>
        <v>2.9697659961083511</v>
      </c>
    </row>
    <row r="537" spans="3:7" x14ac:dyDescent="0.25">
      <c r="C537" s="65">
        <v>0.93333333333333335</v>
      </c>
      <c r="D537" s="65">
        <f t="shared" si="67"/>
        <v>478.5</v>
      </c>
      <c r="E537" s="30">
        <f t="shared" si="68"/>
        <v>0.99583333333333335</v>
      </c>
      <c r="F537" s="64">
        <f t="shared" si="69"/>
        <v>2.6382572734767509</v>
      </c>
      <c r="G537" s="64">
        <f t="shared" si="70"/>
        <v>4.2145690770924453</v>
      </c>
    </row>
    <row r="538" spans="3:7" x14ac:dyDescent="0.25">
      <c r="C538" s="65">
        <v>0.93333333333333335</v>
      </c>
      <c r="D538" s="65">
        <f t="shared" si="67"/>
        <v>478.5</v>
      </c>
      <c r="E538" s="30">
        <f t="shared" si="68"/>
        <v>0.99583333333333335</v>
      </c>
      <c r="F538" s="64">
        <f t="shared" si="69"/>
        <v>2.6382572734767509</v>
      </c>
      <c r="G538" s="64">
        <f t="shared" si="70"/>
        <v>4.2145690770924453</v>
      </c>
    </row>
    <row r="539" spans="3:7" x14ac:dyDescent="0.25">
      <c r="C539" s="65">
        <v>0.93333333333333335</v>
      </c>
      <c r="D539" s="65">
        <f t="shared" si="67"/>
        <v>478.5</v>
      </c>
      <c r="E539" s="30">
        <f t="shared" si="68"/>
        <v>0.99583333333333335</v>
      </c>
      <c r="F539" s="64">
        <f t="shared" si="69"/>
        <v>2.6382572734767509</v>
      </c>
      <c r="G539" s="64">
        <f t="shared" si="70"/>
        <v>4.2145690770924453</v>
      </c>
    </row>
    <row r="540" spans="3:7" x14ac:dyDescent="0.25">
      <c r="C540" s="65">
        <v>0.93333333333333335</v>
      </c>
      <c r="D540" s="65">
        <f t="shared" si="67"/>
        <v>478.5</v>
      </c>
      <c r="E540" s="30">
        <f t="shared" si="68"/>
        <v>0.99583333333333335</v>
      </c>
      <c r="F540" s="64">
        <f t="shared" si="69"/>
        <v>2.6382572734767509</v>
      </c>
      <c r="G540" s="64">
        <f t="shared" si="70"/>
        <v>4.2145690770924453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5896-C90D-4794-BCC8-8A3343F201A0}">
  <dimension ref="B1:CB540"/>
  <sheetViews>
    <sheetView topLeftCell="L165" zoomScale="60" zoomScaleNormal="60" workbookViewId="0">
      <selection activeCell="P72" sqref="P72"/>
    </sheetView>
  </sheetViews>
  <sheetFormatPr defaultRowHeight="15" x14ac:dyDescent="0.25"/>
  <cols>
    <col min="2" max="2" width="16.42578125" bestFit="1" customWidth="1"/>
    <col min="3" max="3" width="21" customWidth="1"/>
    <col min="4" max="4" width="15.28515625" customWidth="1"/>
    <col min="5" max="5" width="21.5703125" customWidth="1"/>
    <col min="6" max="6" width="13" bestFit="1" customWidth="1"/>
    <col min="7" max="7" width="24.42578125" customWidth="1"/>
    <col min="8" max="8" width="22" customWidth="1"/>
    <col min="9" max="9" width="19.5703125" customWidth="1"/>
    <col min="10" max="10" width="26.140625" customWidth="1"/>
    <col min="11" max="11" width="13.7109375" bestFit="1" customWidth="1"/>
    <col min="12" max="12" width="12.42578125" bestFit="1" customWidth="1"/>
    <col min="13" max="15" width="13" bestFit="1" customWidth="1"/>
    <col min="16" max="17" width="16.28515625" bestFit="1" customWidth="1"/>
    <col min="18" max="18" width="13" bestFit="1" customWidth="1"/>
    <col min="19" max="19" width="14" bestFit="1" customWidth="1"/>
    <col min="20" max="27" width="12.5703125" bestFit="1" customWidth="1"/>
    <col min="28" max="30" width="13.7109375" bestFit="1" customWidth="1"/>
    <col min="31" max="31" width="17.85546875" bestFit="1" customWidth="1"/>
    <col min="32" max="48" width="13.7109375" bestFit="1" customWidth="1"/>
    <col min="49" max="49" width="21.85546875" bestFit="1" customWidth="1"/>
    <col min="50" max="58" width="12.5703125" bestFit="1" customWidth="1"/>
    <col min="59" max="79" width="13.7109375" bestFit="1" customWidth="1"/>
    <col min="80" max="80" width="21" bestFit="1" customWidth="1"/>
    <col min="81" max="81" width="8" bestFit="1" customWidth="1"/>
  </cols>
  <sheetData>
    <row r="1" spans="3:80" ht="15.75" thickBot="1" x14ac:dyDescent="0.3">
      <c r="I1" s="130">
        <v>-1</v>
      </c>
      <c r="J1" s="131">
        <v>1</v>
      </c>
    </row>
    <row r="2" spans="3:80" x14ac:dyDescent="0.25">
      <c r="C2" s="53" t="s">
        <v>108</v>
      </c>
      <c r="D2" s="54"/>
      <c r="E2" s="54"/>
      <c r="F2" s="54"/>
      <c r="G2" s="54"/>
      <c r="H2" s="55"/>
      <c r="I2" s="46">
        <v>2500</v>
      </c>
      <c r="J2" s="47">
        <v>8000</v>
      </c>
    </row>
    <row r="3" spans="3:80" x14ac:dyDescent="0.25">
      <c r="C3" s="56" t="s">
        <v>10</v>
      </c>
      <c r="D3" s="57" t="s">
        <v>79</v>
      </c>
      <c r="E3" s="57"/>
      <c r="F3" s="57"/>
      <c r="G3" s="57"/>
      <c r="H3" s="58"/>
      <c r="I3" s="20">
        <v>50</v>
      </c>
      <c r="J3" s="18">
        <v>170</v>
      </c>
    </row>
    <row r="4" spans="3:80" x14ac:dyDescent="0.25">
      <c r="C4" s="56" t="s">
        <v>11</v>
      </c>
      <c r="D4" s="57" t="s">
        <v>78</v>
      </c>
      <c r="E4" s="57"/>
      <c r="F4" s="57"/>
      <c r="G4" s="57"/>
      <c r="H4" s="58"/>
      <c r="I4" s="20">
        <v>0.3</v>
      </c>
      <c r="J4" s="18">
        <v>0.8</v>
      </c>
    </row>
    <row r="5" spans="3:80" x14ac:dyDescent="0.25">
      <c r="C5" s="56" t="s">
        <v>111</v>
      </c>
      <c r="D5" s="57"/>
      <c r="E5" s="57"/>
      <c r="F5" s="57"/>
      <c r="G5" s="57"/>
      <c r="H5" s="58"/>
      <c r="I5" s="20">
        <v>4</v>
      </c>
      <c r="J5" s="18">
        <v>10</v>
      </c>
    </row>
    <row r="6" spans="3:80" x14ac:dyDescent="0.25">
      <c r="C6" s="56" t="s">
        <v>110</v>
      </c>
      <c r="D6" s="57" t="s">
        <v>80</v>
      </c>
      <c r="E6" s="57"/>
      <c r="F6" s="57"/>
      <c r="G6" s="57"/>
      <c r="H6" s="58"/>
    </row>
    <row r="7" spans="3:80" x14ac:dyDescent="0.25">
      <c r="C7" s="56" t="s">
        <v>81</v>
      </c>
      <c r="D7" s="57"/>
      <c r="E7" s="57"/>
      <c r="F7" s="57"/>
      <c r="G7" s="57"/>
      <c r="H7" s="58"/>
    </row>
    <row r="8" spans="3:80" x14ac:dyDescent="0.25">
      <c r="C8" s="56" t="s">
        <v>82</v>
      </c>
      <c r="D8" s="57"/>
      <c r="E8" s="57"/>
      <c r="F8" s="57"/>
      <c r="G8" s="57"/>
      <c r="H8" s="58"/>
      <c r="S8" s="52"/>
    </row>
    <row r="9" spans="3:80" ht="15.75" thickBot="1" x14ac:dyDescent="0.3">
      <c r="C9" s="59" t="s">
        <v>8</v>
      </c>
      <c r="D9" s="87">
        <v>1800</v>
      </c>
      <c r="E9" s="60"/>
      <c r="F9" s="60"/>
      <c r="G9" s="60"/>
      <c r="H9" s="61"/>
    </row>
    <row r="11" spans="3:80" x14ac:dyDescent="0.25">
      <c r="C11" s="23" t="s">
        <v>35</v>
      </c>
      <c r="D11" s="24" t="s">
        <v>109</v>
      </c>
      <c r="E11" s="24" t="s">
        <v>10</v>
      </c>
      <c r="F11" s="24" t="s">
        <v>11</v>
      </c>
      <c r="G11" s="24" t="s">
        <v>112</v>
      </c>
      <c r="S11" s="26">
        <v>1</v>
      </c>
      <c r="T11" s="26">
        <f xml:space="preserve"> S11+1</f>
        <v>2</v>
      </c>
      <c r="U11" s="26">
        <f t="shared" ref="U11:AV11" si="0" xml:space="preserve"> T11+1</f>
        <v>3</v>
      </c>
      <c r="V11" s="26">
        <f t="shared" si="0"/>
        <v>4</v>
      </c>
      <c r="W11" s="26">
        <f t="shared" si="0"/>
        <v>5</v>
      </c>
      <c r="X11" s="26">
        <f t="shared" si="0"/>
        <v>6</v>
      </c>
      <c r="Y11" s="26">
        <f t="shared" si="0"/>
        <v>7</v>
      </c>
      <c r="Z11" s="26">
        <f t="shared" si="0"/>
        <v>8</v>
      </c>
      <c r="AA11" s="26">
        <f t="shared" si="0"/>
        <v>9</v>
      </c>
      <c r="AB11" s="26">
        <f t="shared" si="0"/>
        <v>10</v>
      </c>
      <c r="AC11" s="26">
        <f t="shared" si="0"/>
        <v>11</v>
      </c>
      <c r="AD11" s="26">
        <f t="shared" si="0"/>
        <v>12</v>
      </c>
      <c r="AE11" s="26">
        <f t="shared" si="0"/>
        <v>13</v>
      </c>
      <c r="AF11" s="26">
        <f t="shared" si="0"/>
        <v>14</v>
      </c>
      <c r="AG11" s="26">
        <f t="shared" si="0"/>
        <v>15</v>
      </c>
      <c r="AH11" s="26">
        <f t="shared" si="0"/>
        <v>16</v>
      </c>
      <c r="AI11" s="26">
        <f t="shared" si="0"/>
        <v>17</v>
      </c>
      <c r="AJ11" s="26">
        <f t="shared" si="0"/>
        <v>18</v>
      </c>
      <c r="AK11" s="26">
        <f t="shared" si="0"/>
        <v>19</v>
      </c>
      <c r="AL11" s="26">
        <f t="shared" si="0"/>
        <v>20</v>
      </c>
      <c r="AM11" s="26">
        <f t="shared" si="0"/>
        <v>21</v>
      </c>
      <c r="AN11" s="26">
        <f t="shared" si="0"/>
        <v>22</v>
      </c>
      <c r="AO11" s="26">
        <f t="shared" si="0"/>
        <v>23</v>
      </c>
      <c r="AP11" s="26">
        <f t="shared" si="0"/>
        <v>24</v>
      </c>
      <c r="AQ11" s="26">
        <f t="shared" si="0"/>
        <v>25</v>
      </c>
      <c r="AR11" s="26">
        <f t="shared" si="0"/>
        <v>26</v>
      </c>
      <c r="AS11" s="26">
        <f t="shared" si="0"/>
        <v>27</v>
      </c>
      <c r="AT11" s="26">
        <f t="shared" si="0"/>
        <v>28</v>
      </c>
      <c r="AU11" s="26">
        <f t="shared" si="0"/>
        <v>29</v>
      </c>
      <c r="AV11" s="26">
        <f t="shared" si="0"/>
        <v>30</v>
      </c>
      <c r="AX11" s="126" t="s">
        <v>99</v>
      </c>
      <c r="AY11" s="127" t="s">
        <v>89</v>
      </c>
    </row>
    <row r="12" spans="3:80" x14ac:dyDescent="0.25">
      <c r="C12" s="23" t="s">
        <v>30</v>
      </c>
      <c r="D12" s="24" t="s">
        <v>31</v>
      </c>
      <c r="E12" s="24" t="s">
        <v>32</v>
      </c>
      <c r="F12" s="24" t="s">
        <v>33</v>
      </c>
      <c r="G12" s="24" t="s">
        <v>10</v>
      </c>
      <c r="H12" s="25" t="s">
        <v>36</v>
      </c>
      <c r="I12" s="25" t="s">
        <v>37</v>
      </c>
      <c r="J12" s="25" t="s">
        <v>38</v>
      </c>
      <c r="K12" s="25" t="s">
        <v>39</v>
      </c>
      <c r="L12" s="25" t="s">
        <v>40</v>
      </c>
      <c r="M12" s="25" t="s">
        <v>41</v>
      </c>
      <c r="N12" s="25" t="s">
        <v>42</v>
      </c>
      <c r="O12" s="25" t="s">
        <v>43</v>
      </c>
      <c r="P12" s="25" t="s">
        <v>45</v>
      </c>
      <c r="Q12" s="25" t="s">
        <v>44</v>
      </c>
      <c r="R12" s="25" t="s">
        <v>46</v>
      </c>
      <c r="S12" s="26" t="str">
        <f xml:space="preserve"> _xlfn.CONCAT("Ripetizione ", S11)</f>
        <v>Ripetizione 1</v>
      </c>
      <c r="T12" s="26" t="str">
        <f t="shared" ref="T12:AV12" si="1" xml:space="preserve"> _xlfn.CONCAT("Ripetizione ", T11)</f>
        <v>Ripetizione 2</v>
      </c>
      <c r="U12" s="26" t="str">
        <f t="shared" si="1"/>
        <v>Ripetizione 3</v>
      </c>
      <c r="V12" s="26" t="str">
        <f t="shared" si="1"/>
        <v>Ripetizione 4</v>
      </c>
      <c r="W12" s="26" t="str">
        <f t="shared" si="1"/>
        <v>Ripetizione 5</v>
      </c>
      <c r="X12" s="26" t="str">
        <f t="shared" si="1"/>
        <v>Ripetizione 6</v>
      </c>
      <c r="Y12" s="26" t="str">
        <f t="shared" si="1"/>
        <v>Ripetizione 7</v>
      </c>
      <c r="Z12" s="26" t="str">
        <f t="shared" si="1"/>
        <v>Ripetizione 8</v>
      </c>
      <c r="AA12" s="26" t="str">
        <f t="shared" si="1"/>
        <v>Ripetizione 9</v>
      </c>
      <c r="AB12" s="26" t="str">
        <f t="shared" si="1"/>
        <v>Ripetizione 10</v>
      </c>
      <c r="AC12" s="26" t="str">
        <f t="shared" si="1"/>
        <v>Ripetizione 11</v>
      </c>
      <c r="AD12" s="26" t="str">
        <f t="shared" si="1"/>
        <v>Ripetizione 12</v>
      </c>
      <c r="AE12" s="26" t="str">
        <f t="shared" si="1"/>
        <v>Ripetizione 13</v>
      </c>
      <c r="AF12" s="26" t="str">
        <f t="shared" si="1"/>
        <v>Ripetizione 14</v>
      </c>
      <c r="AG12" s="26" t="str">
        <f t="shared" si="1"/>
        <v>Ripetizione 15</v>
      </c>
      <c r="AH12" s="26" t="str">
        <f t="shared" si="1"/>
        <v>Ripetizione 16</v>
      </c>
      <c r="AI12" s="26" t="str">
        <f t="shared" si="1"/>
        <v>Ripetizione 17</v>
      </c>
      <c r="AJ12" s="26" t="str">
        <f t="shared" si="1"/>
        <v>Ripetizione 18</v>
      </c>
      <c r="AK12" s="26" t="str">
        <f t="shared" si="1"/>
        <v>Ripetizione 19</v>
      </c>
      <c r="AL12" s="26" t="str">
        <f t="shared" si="1"/>
        <v>Ripetizione 20</v>
      </c>
      <c r="AM12" s="26" t="str">
        <f t="shared" si="1"/>
        <v>Ripetizione 21</v>
      </c>
      <c r="AN12" s="26" t="str">
        <f t="shared" si="1"/>
        <v>Ripetizione 22</v>
      </c>
      <c r="AO12" s="26" t="str">
        <f t="shared" si="1"/>
        <v>Ripetizione 23</v>
      </c>
      <c r="AP12" s="26" t="str">
        <f t="shared" si="1"/>
        <v>Ripetizione 24</v>
      </c>
      <c r="AQ12" s="26" t="str">
        <f t="shared" si="1"/>
        <v>Ripetizione 25</v>
      </c>
      <c r="AR12" s="26" t="str">
        <f t="shared" si="1"/>
        <v>Ripetizione 26</v>
      </c>
      <c r="AS12" s="26" t="str">
        <f t="shared" si="1"/>
        <v>Ripetizione 27</v>
      </c>
      <c r="AT12" s="26" t="str">
        <f t="shared" si="1"/>
        <v>Ripetizione 28</v>
      </c>
      <c r="AU12" s="26" t="str">
        <f t="shared" si="1"/>
        <v>Ripetizione 29</v>
      </c>
      <c r="AV12" s="26" t="str">
        <f t="shared" si="1"/>
        <v>Ripetizione 30</v>
      </c>
      <c r="AW12" s="27" t="s">
        <v>100</v>
      </c>
      <c r="AX12" s="126" t="s">
        <v>142</v>
      </c>
      <c r="AY12" s="126" t="s">
        <v>143</v>
      </c>
      <c r="AZ12" s="126" t="s">
        <v>144</v>
      </c>
      <c r="BA12" s="126" t="s">
        <v>145</v>
      </c>
      <c r="BB12" s="126" t="s">
        <v>146</v>
      </c>
      <c r="BC12" s="126" t="s">
        <v>147</v>
      </c>
      <c r="BD12" s="126" t="s">
        <v>148</v>
      </c>
      <c r="BE12" s="126" t="s">
        <v>149</v>
      </c>
      <c r="BF12" s="126" t="s">
        <v>150</v>
      </c>
      <c r="BG12" s="126" t="s">
        <v>151</v>
      </c>
      <c r="BH12" s="126" t="s">
        <v>152</v>
      </c>
      <c r="BI12" s="126" t="s">
        <v>153</v>
      </c>
      <c r="BJ12" s="126" t="s">
        <v>154</v>
      </c>
      <c r="BK12" s="126" t="s">
        <v>155</v>
      </c>
      <c r="BL12" s="126" t="s">
        <v>156</v>
      </c>
      <c r="BM12" s="126" t="s">
        <v>157</v>
      </c>
      <c r="BN12" s="126" t="s">
        <v>158</v>
      </c>
      <c r="BO12" s="126" t="s">
        <v>159</v>
      </c>
      <c r="BP12" s="126" t="s">
        <v>160</v>
      </c>
      <c r="BQ12" s="126" t="s">
        <v>161</v>
      </c>
      <c r="BR12" s="126" t="s">
        <v>162</v>
      </c>
      <c r="BS12" s="126" t="s">
        <v>163</v>
      </c>
      <c r="BT12" s="126" t="s">
        <v>164</v>
      </c>
      <c r="BU12" s="126" t="s">
        <v>165</v>
      </c>
      <c r="BV12" s="126" t="s">
        <v>166</v>
      </c>
      <c r="BW12" s="126" t="s">
        <v>167</v>
      </c>
      <c r="BX12" s="126" t="s">
        <v>168</v>
      </c>
      <c r="BY12" s="126" t="s">
        <v>169</v>
      </c>
      <c r="BZ12" s="126" t="s">
        <v>170</v>
      </c>
      <c r="CA12" s="126" t="s">
        <v>171</v>
      </c>
      <c r="CB12" s="83" t="s">
        <v>113</v>
      </c>
    </row>
    <row r="13" spans="3:80" ht="18.75" x14ac:dyDescent="0.3">
      <c r="C13" s="39">
        <v>1</v>
      </c>
      <c r="D13" s="36">
        <v>-1</v>
      </c>
      <c r="E13" s="36">
        <v>-1</v>
      </c>
      <c r="F13" s="36">
        <v>-1</v>
      </c>
      <c r="G13" s="36">
        <v>-1</v>
      </c>
      <c r="H13" s="8">
        <f xml:space="preserve"> D13 * E13</f>
        <v>1</v>
      </c>
      <c r="I13" s="8">
        <f xml:space="preserve"> D13 * F13</f>
        <v>1</v>
      </c>
      <c r="J13" s="8">
        <f xml:space="preserve"> D13 * G13</f>
        <v>1</v>
      </c>
      <c r="K13" s="8">
        <f>E13*F13</f>
        <v>1</v>
      </c>
      <c r="L13" s="8">
        <f xml:space="preserve"> E13*G13</f>
        <v>1</v>
      </c>
      <c r="M13" s="8">
        <f xml:space="preserve"> F13*G13</f>
        <v>1</v>
      </c>
      <c r="N13" s="8">
        <f xml:space="preserve"> H13*F13</f>
        <v>-1</v>
      </c>
      <c r="O13" s="8">
        <f>H13*G13</f>
        <v>-1</v>
      </c>
      <c r="P13" s="8">
        <f>I13*G13</f>
        <v>-1</v>
      </c>
      <c r="Q13" s="8">
        <f>K13*G13</f>
        <v>-1</v>
      </c>
      <c r="R13" s="8">
        <f>D13*E13*F13*G13</f>
        <v>1</v>
      </c>
      <c r="S13" s="121">
        <v>262.38888888888891</v>
      </c>
      <c r="T13" s="121">
        <v>238.88888888888889</v>
      </c>
      <c r="U13" s="121">
        <v>255.83333333333334</v>
      </c>
      <c r="V13" s="121">
        <v>239.05555555555554</v>
      </c>
      <c r="W13" s="121">
        <v>258.55555555555554</v>
      </c>
      <c r="X13" s="121">
        <v>249.44444444444446</v>
      </c>
      <c r="Y13" s="121">
        <v>254.16666666666666</v>
      </c>
      <c r="Z13" s="121">
        <v>263.72222222222223</v>
      </c>
      <c r="AA13" s="121">
        <v>268.38888888888891</v>
      </c>
      <c r="AB13" s="121">
        <v>263.83333333333331</v>
      </c>
      <c r="AC13" s="121">
        <v>257.05555555555554</v>
      </c>
      <c r="AD13" s="121">
        <v>254.61111111111111</v>
      </c>
      <c r="AE13" s="121">
        <v>256.05555555555554</v>
      </c>
      <c r="AF13" s="121">
        <v>251.38888888888889</v>
      </c>
      <c r="AG13" s="121">
        <v>255.94444444444446</v>
      </c>
      <c r="AH13" s="121">
        <v>268.66666666666669</v>
      </c>
      <c r="AI13" s="121">
        <v>262.72222222222223</v>
      </c>
      <c r="AJ13" s="121">
        <v>259.83333333333331</v>
      </c>
      <c r="AK13" s="121">
        <v>258.33333333333331</v>
      </c>
      <c r="AL13" s="121">
        <v>260.94444444444446</v>
      </c>
      <c r="AM13" s="121">
        <v>255.77777777777777</v>
      </c>
      <c r="AN13" s="121">
        <v>260.5</v>
      </c>
      <c r="AO13" s="121">
        <v>262.11111111111109</v>
      </c>
      <c r="AP13" s="121">
        <v>261.61111111111109</v>
      </c>
      <c r="AQ13" s="121">
        <v>272.27777777777777</v>
      </c>
      <c r="AR13" s="121">
        <v>244.38888888888889</v>
      </c>
      <c r="AS13" s="121">
        <v>278.05555555555554</v>
      </c>
      <c r="AT13" s="121">
        <v>239.77777777777777</v>
      </c>
      <c r="AU13" s="121">
        <v>258.22222222222223</v>
      </c>
      <c r="AV13" s="121">
        <v>260.66666666666669</v>
      </c>
      <c r="AW13" s="125">
        <f xml:space="preserve"> AVERAGE(S13:AV13)</f>
        <v>257.77407407407406</v>
      </c>
      <c r="AX13" s="147">
        <f xml:space="preserve"> S13 - $AW13</f>
        <v>4.6148148148148493</v>
      </c>
      <c r="AY13" s="147">
        <f t="shared" ref="AY13:BN28" si="2" xml:space="preserve"> T13 - $AW13</f>
        <v>-18.885185185185179</v>
      </c>
      <c r="AZ13" s="148">
        <f t="shared" si="2"/>
        <v>-1.940740740740722</v>
      </c>
      <c r="BA13" s="148">
        <f t="shared" si="2"/>
        <v>-18.718518518518522</v>
      </c>
      <c r="BB13" s="148">
        <f t="shared" si="2"/>
        <v>0.78148148148147811</v>
      </c>
      <c r="BC13" s="148">
        <f t="shared" si="2"/>
        <v>-8.3296296296296077</v>
      </c>
      <c r="BD13" s="148">
        <f t="shared" si="2"/>
        <v>-3.6074074074074076</v>
      </c>
      <c r="BE13" s="148">
        <f t="shared" si="2"/>
        <v>5.9481481481481637</v>
      </c>
      <c r="BF13" s="148">
        <f t="shared" si="2"/>
        <v>10.614814814814849</v>
      </c>
      <c r="BG13" s="148">
        <f t="shared" si="2"/>
        <v>6.0592592592592496</v>
      </c>
      <c r="BH13" s="148">
        <f t="shared" si="2"/>
        <v>-0.71851851851852189</v>
      </c>
      <c r="BI13" s="148">
        <f t="shared" si="2"/>
        <v>-3.1629629629629505</v>
      </c>
      <c r="BJ13" s="148">
        <f t="shared" si="2"/>
        <v>-1.7185185185185219</v>
      </c>
      <c r="BK13" s="148">
        <f t="shared" si="2"/>
        <v>-6.3851851851851791</v>
      </c>
      <c r="BL13" s="148">
        <f t="shared" si="2"/>
        <v>-1.8296296296296077</v>
      </c>
      <c r="BM13" s="148">
        <f t="shared" si="2"/>
        <v>10.892592592592621</v>
      </c>
      <c r="BN13" s="148">
        <f t="shared" si="2"/>
        <v>4.9481481481481637</v>
      </c>
      <c r="BO13" s="148">
        <f t="shared" ref="BO13:CA28" si="3" xml:space="preserve"> AJ13 - $AW13</f>
        <v>2.0592592592592496</v>
      </c>
      <c r="BP13" s="148">
        <f t="shared" si="3"/>
        <v>0.55925925925924957</v>
      </c>
      <c r="BQ13" s="148">
        <f t="shared" si="3"/>
        <v>3.1703703703703923</v>
      </c>
      <c r="BR13" s="148">
        <f t="shared" si="3"/>
        <v>-1.9962962962962933</v>
      </c>
      <c r="BS13" s="148">
        <f t="shared" si="3"/>
        <v>2.7259259259259352</v>
      </c>
      <c r="BT13" s="148">
        <f t="shared" si="3"/>
        <v>4.337037037037021</v>
      </c>
      <c r="BU13" s="148">
        <f t="shared" si="3"/>
        <v>3.837037037037021</v>
      </c>
      <c r="BV13" s="148">
        <f t="shared" si="3"/>
        <v>14.503703703703707</v>
      </c>
      <c r="BW13" s="148">
        <f t="shared" si="3"/>
        <v>-13.385185185185179</v>
      </c>
      <c r="BX13" s="148">
        <f t="shared" si="3"/>
        <v>20.281481481481478</v>
      </c>
      <c r="BY13" s="148">
        <f t="shared" si="3"/>
        <v>-17.996296296296293</v>
      </c>
      <c r="BZ13" s="148">
        <f t="shared" si="3"/>
        <v>0.44814814814816373</v>
      </c>
      <c r="CA13" s="149">
        <f t="shared" si="3"/>
        <v>2.8925925925926208</v>
      </c>
      <c r="CB13" s="84">
        <f xml:space="preserve"> AVERAGE(AX13:CA13)</f>
        <v>7.5791225147744019E-15</v>
      </c>
    </row>
    <row r="14" spans="3:80" ht="18.75" x14ac:dyDescent="0.3">
      <c r="C14" s="39">
        <v>1</v>
      </c>
      <c r="D14" s="36">
        <v>1</v>
      </c>
      <c r="E14" s="36">
        <v>-1</v>
      </c>
      <c r="F14" s="36">
        <v>-1</v>
      </c>
      <c r="G14" s="36">
        <v>-1</v>
      </c>
      <c r="H14" s="8">
        <f t="shared" ref="H14:H28" si="4" xml:space="preserve"> D14 * E14</f>
        <v>-1</v>
      </c>
      <c r="I14" s="8">
        <f t="shared" ref="I14:I28" si="5" xml:space="preserve"> D14 * F14</f>
        <v>-1</v>
      </c>
      <c r="J14" s="8">
        <f t="shared" ref="J14:J28" si="6" xml:space="preserve"> D14 * G14</f>
        <v>-1</v>
      </c>
      <c r="K14" s="8">
        <f t="shared" ref="K14:K28" si="7">E14*F14</f>
        <v>1</v>
      </c>
      <c r="L14" s="8">
        <f t="shared" ref="L14:L28" si="8" xml:space="preserve"> E14*G14</f>
        <v>1</v>
      </c>
      <c r="M14" s="8">
        <f t="shared" ref="M14:M28" si="9" xml:space="preserve"> F14*G14</f>
        <v>1</v>
      </c>
      <c r="N14" s="8">
        <f t="shared" ref="N14:N28" si="10" xml:space="preserve"> H14*F14</f>
        <v>1</v>
      </c>
      <c r="O14" s="8">
        <f t="shared" ref="O14:O28" si="11">H14*G14</f>
        <v>1</v>
      </c>
      <c r="P14" s="8">
        <f t="shared" ref="P14:P28" si="12">I14*G14</f>
        <v>1</v>
      </c>
      <c r="Q14" s="8">
        <f t="shared" ref="Q14:Q28" si="13">K14*G14</f>
        <v>-1</v>
      </c>
      <c r="R14" s="8">
        <f t="shared" ref="R14:R28" si="14">D14*E14*F14*G14</f>
        <v>-1</v>
      </c>
      <c r="S14" s="121">
        <v>27.633333333333333</v>
      </c>
      <c r="T14" s="121">
        <v>22.738888888888887</v>
      </c>
      <c r="U14" s="121">
        <v>32.288888888888891</v>
      </c>
      <c r="V14" s="121">
        <v>21.611111111111111</v>
      </c>
      <c r="W14" s="121">
        <v>25.166666666666668</v>
      </c>
      <c r="X14" s="121">
        <v>23.68888888888889</v>
      </c>
      <c r="Y14" s="121">
        <v>29.911111111111111</v>
      </c>
      <c r="Z14" s="121">
        <v>27.9</v>
      </c>
      <c r="AA14" s="121">
        <v>20.788888888888888</v>
      </c>
      <c r="AB14" s="121">
        <v>26.033333333333335</v>
      </c>
      <c r="AC14" s="121">
        <v>23.733333333333334</v>
      </c>
      <c r="AD14" s="121">
        <v>29.266666666666666</v>
      </c>
      <c r="AE14" s="121">
        <v>23.988888888888887</v>
      </c>
      <c r="AF14" s="121">
        <v>26.372222222222224</v>
      </c>
      <c r="AG14" s="121">
        <v>25.822222222222223</v>
      </c>
      <c r="AH14" s="121">
        <v>23</v>
      </c>
      <c r="AI14" s="121">
        <v>29.661111111111111</v>
      </c>
      <c r="AJ14" s="121">
        <v>21.361111111111111</v>
      </c>
      <c r="AK14" s="121">
        <v>23.872222222222224</v>
      </c>
      <c r="AL14" s="121">
        <v>28.266666666666666</v>
      </c>
      <c r="AM14" s="121">
        <v>32.027777777777779</v>
      </c>
      <c r="AN14" s="121">
        <v>25.7</v>
      </c>
      <c r="AO14" s="121">
        <v>27.588888888888889</v>
      </c>
      <c r="AP14" s="121">
        <v>26.31111111111111</v>
      </c>
      <c r="AQ14" s="121">
        <v>24.877777777777776</v>
      </c>
      <c r="AR14" s="121">
        <v>24.033333333333335</v>
      </c>
      <c r="AS14" s="121">
        <v>36.711111111111109</v>
      </c>
      <c r="AT14" s="121">
        <v>31.816666666666666</v>
      </c>
      <c r="AU14" s="121">
        <v>27.361111111111111</v>
      </c>
      <c r="AV14" s="121">
        <v>27.5</v>
      </c>
      <c r="AW14" s="125">
        <f xml:space="preserve"> AVERAGE(S14:AV14)</f>
        <v>26.567777777777778</v>
      </c>
      <c r="AX14" s="148">
        <f t="shared" ref="AX14:AX28" si="15" xml:space="preserve"> S14 - $AW14</f>
        <v>1.0655555555555551</v>
      </c>
      <c r="AY14" s="148">
        <f t="shared" si="2"/>
        <v>-3.8288888888888906</v>
      </c>
      <c r="AZ14" s="148">
        <f t="shared" si="2"/>
        <v>5.7211111111111137</v>
      </c>
      <c r="BA14" s="148">
        <f t="shared" si="2"/>
        <v>-4.956666666666667</v>
      </c>
      <c r="BB14" s="148">
        <f t="shared" si="2"/>
        <v>-1.4011111111111099</v>
      </c>
      <c r="BC14" s="148">
        <f t="shared" si="2"/>
        <v>-2.8788888888888877</v>
      </c>
      <c r="BD14" s="148">
        <f t="shared" si="2"/>
        <v>3.3433333333333337</v>
      </c>
      <c r="BE14" s="148">
        <f t="shared" si="2"/>
        <v>1.3322222222222209</v>
      </c>
      <c r="BF14" s="148">
        <f t="shared" si="2"/>
        <v>-5.7788888888888899</v>
      </c>
      <c r="BG14" s="148">
        <f t="shared" si="2"/>
        <v>-0.53444444444444272</v>
      </c>
      <c r="BH14" s="148">
        <f t="shared" si="2"/>
        <v>-2.8344444444444434</v>
      </c>
      <c r="BI14" s="148">
        <f t="shared" si="2"/>
        <v>2.698888888888888</v>
      </c>
      <c r="BJ14" s="148">
        <f t="shared" si="2"/>
        <v>-2.5788888888888906</v>
      </c>
      <c r="BK14" s="148">
        <f t="shared" si="2"/>
        <v>-0.19555555555555415</v>
      </c>
      <c r="BL14" s="148">
        <f t="shared" si="2"/>
        <v>-0.74555555555555486</v>
      </c>
      <c r="BM14" s="148">
        <f t="shared" si="2"/>
        <v>-3.5677777777777777</v>
      </c>
      <c r="BN14" s="148">
        <f t="shared" si="2"/>
        <v>3.0933333333333337</v>
      </c>
      <c r="BO14" s="148">
        <f t="shared" si="3"/>
        <v>-5.206666666666667</v>
      </c>
      <c r="BP14" s="148">
        <f t="shared" si="3"/>
        <v>-2.6955555555555542</v>
      </c>
      <c r="BQ14" s="148">
        <f t="shared" si="3"/>
        <v>1.698888888888888</v>
      </c>
      <c r="BR14" s="148">
        <f t="shared" si="3"/>
        <v>5.4600000000000009</v>
      </c>
      <c r="BS14" s="148">
        <f t="shared" si="3"/>
        <v>-0.86777777777777843</v>
      </c>
      <c r="BT14" s="148">
        <f t="shared" si="3"/>
        <v>1.0211111111111109</v>
      </c>
      <c r="BU14" s="148">
        <f t="shared" si="3"/>
        <v>-0.25666666666666771</v>
      </c>
      <c r="BV14" s="148">
        <f t="shared" si="3"/>
        <v>-1.6900000000000013</v>
      </c>
      <c r="BW14" s="148">
        <f t="shared" si="3"/>
        <v>-2.5344444444444427</v>
      </c>
      <c r="BX14" s="148">
        <f t="shared" si="3"/>
        <v>10.143333333333331</v>
      </c>
      <c r="BY14" s="148">
        <f t="shared" si="3"/>
        <v>5.2488888888888887</v>
      </c>
      <c r="BZ14" s="148">
        <f t="shared" si="3"/>
        <v>0.793333333333333</v>
      </c>
      <c r="CA14" s="149">
        <f t="shared" si="3"/>
        <v>0.93222222222222229</v>
      </c>
      <c r="CB14" s="84">
        <f t="shared" ref="CB14:CB28" si="16" xml:space="preserve"> AVERAGE(AX14:CA14)</f>
        <v>0</v>
      </c>
    </row>
    <row r="15" spans="3:80" ht="18.75" x14ac:dyDescent="0.3">
      <c r="C15" s="39">
        <v>1</v>
      </c>
      <c r="D15" s="36">
        <v>-1</v>
      </c>
      <c r="E15" s="36">
        <v>1</v>
      </c>
      <c r="F15" s="36">
        <v>-1</v>
      </c>
      <c r="G15" s="36">
        <v>-1</v>
      </c>
      <c r="H15" s="8">
        <f t="shared" si="4"/>
        <v>-1</v>
      </c>
      <c r="I15" s="8">
        <f t="shared" si="5"/>
        <v>1</v>
      </c>
      <c r="J15" s="8">
        <f t="shared" si="6"/>
        <v>1</v>
      </c>
      <c r="K15" s="8">
        <f t="shared" si="7"/>
        <v>-1</v>
      </c>
      <c r="L15" s="8">
        <f t="shared" si="8"/>
        <v>-1</v>
      </c>
      <c r="M15" s="8">
        <f t="shared" si="9"/>
        <v>1</v>
      </c>
      <c r="N15" s="8">
        <f t="shared" si="10"/>
        <v>1</v>
      </c>
      <c r="O15" s="8">
        <f t="shared" si="11"/>
        <v>1</v>
      </c>
      <c r="P15" s="8">
        <f t="shared" si="12"/>
        <v>-1</v>
      </c>
      <c r="Q15" s="8">
        <f t="shared" si="13"/>
        <v>1</v>
      </c>
      <c r="R15" s="8">
        <f t="shared" si="14"/>
        <v>-1</v>
      </c>
      <c r="S15" s="121">
        <v>2315.5555555555557</v>
      </c>
      <c r="T15" s="121">
        <v>2329.4444444444443</v>
      </c>
      <c r="U15" s="121">
        <v>2341.6666666666665</v>
      </c>
      <c r="V15" s="121">
        <v>2354.4444444444443</v>
      </c>
      <c r="W15" s="121">
        <v>2347.2222222222222</v>
      </c>
      <c r="X15" s="121">
        <v>2330</v>
      </c>
      <c r="Y15" s="121">
        <v>2347.2222222222222</v>
      </c>
      <c r="Z15" s="121">
        <v>2338.8888888888887</v>
      </c>
      <c r="AA15" s="121">
        <v>2355</v>
      </c>
      <c r="AB15" s="121">
        <v>2368.8888888888887</v>
      </c>
      <c r="AC15" s="121">
        <v>2357.7777777777778</v>
      </c>
      <c r="AD15" s="121">
        <v>2347.7777777777778</v>
      </c>
      <c r="AE15" s="121">
        <v>2380</v>
      </c>
      <c r="AF15" s="121">
        <v>2328.3333333333335</v>
      </c>
      <c r="AG15" s="121">
        <v>2350.5555555555557</v>
      </c>
      <c r="AH15" s="121">
        <v>2337.7777777777778</v>
      </c>
      <c r="AI15" s="121">
        <v>2326.1111111111113</v>
      </c>
      <c r="AJ15" s="121">
        <v>2355.5555555555557</v>
      </c>
      <c r="AK15" s="121">
        <v>2321.6666666666665</v>
      </c>
      <c r="AL15" s="121">
        <v>2332.7777777777778</v>
      </c>
      <c r="AM15" s="121">
        <v>2382.2222222222222</v>
      </c>
      <c r="AN15" s="121">
        <v>2347.2222222222222</v>
      </c>
      <c r="AO15" s="121">
        <v>2367.7777777777778</v>
      </c>
      <c r="AP15" s="121">
        <v>2350.5555555555557</v>
      </c>
      <c r="AQ15" s="121">
        <v>2343.8888888888887</v>
      </c>
      <c r="AR15" s="121">
        <v>2322.2222222222222</v>
      </c>
      <c r="AS15" s="121">
        <v>2348.8888888888887</v>
      </c>
      <c r="AT15" s="121">
        <v>2367.2222222222222</v>
      </c>
      <c r="AU15" s="121">
        <v>2297.2222222222222</v>
      </c>
      <c r="AV15" s="121">
        <v>2343.8888888888887</v>
      </c>
      <c r="AW15" s="125">
        <f t="shared" ref="AW15:AW28" si="17" xml:space="preserve"> AVERAGE(S15:AV15)</f>
        <v>2344.5925925925926</v>
      </c>
      <c r="AX15" s="148">
        <f t="shared" si="15"/>
        <v>-29.037037037036953</v>
      </c>
      <c r="AY15" s="148">
        <f t="shared" si="2"/>
        <v>-15.148148148148266</v>
      </c>
      <c r="AZ15" s="148">
        <f t="shared" si="2"/>
        <v>-2.9259259259260944</v>
      </c>
      <c r="BA15" s="148">
        <f t="shared" si="2"/>
        <v>9.851851851851734</v>
      </c>
      <c r="BB15" s="148">
        <f t="shared" si="2"/>
        <v>2.6296296296295623</v>
      </c>
      <c r="BC15" s="148">
        <f t="shared" si="2"/>
        <v>-14.592592592592609</v>
      </c>
      <c r="BD15" s="148">
        <f t="shared" si="2"/>
        <v>2.6296296296295623</v>
      </c>
      <c r="BE15" s="148">
        <f t="shared" si="2"/>
        <v>-5.7037037037039227</v>
      </c>
      <c r="BF15" s="148">
        <f t="shared" si="2"/>
        <v>10.407407407407391</v>
      </c>
      <c r="BG15" s="148">
        <f t="shared" si="2"/>
        <v>24.296296296296077</v>
      </c>
      <c r="BH15" s="148">
        <f t="shared" si="2"/>
        <v>13.185185185185219</v>
      </c>
      <c r="BI15" s="148">
        <f t="shared" si="2"/>
        <v>3.1851851851852189</v>
      </c>
      <c r="BJ15" s="148">
        <f t="shared" si="2"/>
        <v>35.407407407407391</v>
      </c>
      <c r="BK15" s="148">
        <f t="shared" si="2"/>
        <v>-16.259259259259125</v>
      </c>
      <c r="BL15" s="148">
        <f t="shared" si="2"/>
        <v>5.9629629629630472</v>
      </c>
      <c r="BM15" s="148">
        <f t="shared" si="2"/>
        <v>-6.8148148148147811</v>
      </c>
      <c r="BN15" s="148">
        <f t="shared" si="2"/>
        <v>-18.481481481481296</v>
      </c>
      <c r="BO15" s="148">
        <f t="shared" si="3"/>
        <v>10.962962962963047</v>
      </c>
      <c r="BP15" s="148">
        <f t="shared" si="3"/>
        <v>-22.925925925926094</v>
      </c>
      <c r="BQ15" s="148">
        <f t="shared" si="3"/>
        <v>-11.814814814814781</v>
      </c>
      <c r="BR15" s="148">
        <f t="shared" si="3"/>
        <v>37.629629629629562</v>
      </c>
      <c r="BS15" s="148">
        <f t="shared" si="3"/>
        <v>2.6296296296295623</v>
      </c>
      <c r="BT15" s="148">
        <f t="shared" si="3"/>
        <v>23.185185185185219</v>
      </c>
      <c r="BU15" s="148">
        <f t="shared" si="3"/>
        <v>5.9629629629630472</v>
      </c>
      <c r="BV15" s="148">
        <f t="shared" si="3"/>
        <v>-0.70370370370392266</v>
      </c>
      <c r="BW15" s="148">
        <f t="shared" si="3"/>
        <v>-22.370370370370438</v>
      </c>
      <c r="BX15" s="148">
        <f t="shared" si="3"/>
        <v>4.2962962962960773</v>
      </c>
      <c r="BY15" s="148">
        <f t="shared" si="3"/>
        <v>22.629629629629562</v>
      </c>
      <c r="BZ15" s="148">
        <f t="shared" si="3"/>
        <v>-47.370370370370438</v>
      </c>
      <c r="CA15" s="149">
        <f t="shared" si="3"/>
        <v>-0.70370370370392266</v>
      </c>
      <c r="CB15" s="84">
        <f t="shared" si="16"/>
        <v>-4.5474735088646414E-14</v>
      </c>
    </row>
    <row r="16" spans="3:80" ht="18.75" x14ac:dyDescent="0.3">
      <c r="C16" s="39">
        <v>1</v>
      </c>
      <c r="D16" s="36">
        <v>1</v>
      </c>
      <c r="E16" s="36">
        <v>1</v>
      </c>
      <c r="F16" s="36">
        <v>-1</v>
      </c>
      <c r="G16" s="36">
        <v>-1</v>
      </c>
      <c r="H16" s="8">
        <f t="shared" si="4"/>
        <v>1</v>
      </c>
      <c r="I16" s="8">
        <f t="shared" si="5"/>
        <v>-1</v>
      </c>
      <c r="J16" s="8">
        <f t="shared" si="6"/>
        <v>-1</v>
      </c>
      <c r="K16" s="8">
        <f t="shared" si="7"/>
        <v>-1</v>
      </c>
      <c r="L16" s="8">
        <f t="shared" si="8"/>
        <v>-1</v>
      </c>
      <c r="M16" s="8">
        <f t="shared" si="9"/>
        <v>1</v>
      </c>
      <c r="N16" s="8">
        <f t="shared" si="10"/>
        <v>-1</v>
      </c>
      <c r="O16" s="8">
        <f t="shared" si="11"/>
        <v>-1</v>
      </c>
      <c r="P16" s="8">
        <f t="shared" si="12"/>
        <v>1</v>
      </c>
      <c r="Q16" s="8">
        <f t="shared" si="13"/>
        <v>1</v>
      </c>
      <c r="R16" s="8">
        <f t="shared" si="14"/>
        <v>1</v>
      </c>
      <c r="S16" s="121">
        <v>290.27777777777777</v>
      </c>
      <c r="T16" s="121">
        <v>265.11111111111109</v>
      </c>
      <c r="U16" s="121">
        <v>287.11111111111109</v>
      </c>
      <c r="V16" s="121">
        <v>292.72222222222223</v>
      </c>
      <c r="W16" s="121">
        <v>291.66666666666669</v>
      </c>
      <c r="X16" s="121">
        <v>309.77777777777777</v>
      </c>
      <c r="Y16" s="121">
        <v>314.33333333333331</v>
      </c>
      <c r="Z16" s="121">
        <v>300.83333333333331</v>
      </c>
      <c r="AA16" s="121">
        <v>281.72222222222223</v>
      </c>
      <c r="AB16" s="121">
        <v>302.83333333333331</v>
      </c>
      <c r="AC16" s="121">
        <v>297.05555555555554</v>
      </c>
      <c r="AD16" s="121">
        <v>290</v>
      </c>
      <c r="AE16" s="121">
        <v>292.38888888888891</v>
      </c>
      <c r="AF16" s="121">
        <v>291.33333333333331</v>
      </c>
      <c r="AG16" s="121">
        <v>274.61111111111109</v>
      </c>
      <c r="AH16" s="121">
        <v>311</v>
      </c>
      <c r="AI16" s="121">
        <v>303.83333333333331</v>
      </c>
      <c r="AJ16" s="121">
        <v>282</v>
      </c>
      <c r="AK16" s="121">
        <v>290.05555555555554</v>
      </c>
      <c r="AL16" s="121">
        <v>303.5</v>
      </c>
      <c r="AM16" s="121">
        <v>300.88888888888891</v>
      </c>
      <c r="AN16" s="121">
        <v>304.61111111111109</v>
      </c>
      <c r="AO16" s="121">
        <v>288.94444444444446</v>
      </c>
      <c r="AP16" s="121">
        <v>297.88888888888891</v>
      </c>
      <c r="AQ16" s="121">
        <v>305.33333333333331</v>
      </c>
      <c r="AR16" s="121">
        <v>262.5</v>
      </c>
      <c r="AS16" s="121">
        <v>292</v>
      </c>
      <c r="AT16" s="121">
        <v>271.44444444444446</v>
      </c>
      <c r="AU16" s="121">
        <v>282.11111111111109</v>
      </c>
      <c r="AV16" s="121">
        <v>317.88888888888891</v>
      </c>
      <c r="AW16" s="125">
        <f t="shared" si="17"/>
        <v>293.19259259259258</v>
      </c>
      <c r="AX16" s="148">
        <f t="shared" si="15"/>
        <v>-2.9148148148148039</v>
      </c>
      <c r="AY16" s="148">
        <f t="shared" si="2"/>
        <v>-28.081481481481489</v>
      </c>
      <c r="AZ16" s="148">
        <f t="shared" si="2"/>
        <v>-6.0814814814814895</v>
      </c>
      <c r="BA16" s="148">
        <f t="shared" si="2"/>
        <v>-0.47037037037034679</v>
      </c>
      <c r="BB16" s="148">
        <f t="shared" si="2"/>
        <v>-1.5259259259258897</v>
      </c>
      <c r="BC16" s="148">
        <f t="shared" si="2"/>
        <v>16.585185185185196</v>
      </c>
      <c r="BD16" s="148">
        <f t="shared" si="2"/>
        <v>21.140740740740739</v>
      </c>
      <c r="BE16" s="148">
        <f t="shared" si="2"/>
        <v>7.6407407407407391</v>
      </c>
      <c r="BF16" s="148">
        <f t="shared" si="2"/>
        <v>-11.470370370370347</v>
      </c>
      <c r="BG16" s="148">
        <f t="shared" si="2"/>
        <v>9.6407407407407391</v>
      </c>
      <c r="BH16" s="148">
        <f t="shared" si="2"/>
        <v>3.8629629629629676</v>
      </c>
      <c r="BI16" s="148">
        <f t="shared" si="2"/>
        <v>-3.1925925925925753</v>
      </c>
      <c r="BJ16" s="148">
        <f t="shared" si="2"/>
        <v>-0.80370370370366118</v>
      </c>
      <c r="BK16" s="148">
        <f t="shared" si="2"/>
        <v>-1.8592592592592609</v>
      </c>
      <c r="BL16" s="148">
        <f t="shared" si="2"/>
        <v>-18.581481481481489</v>
      </c>
      <c r="BM16" s="148">
        <f t="shared" si="2"/>
        <v>17.807407407407425</v>
      </c>
      <c r="BN16" s="148">
        <f t="shared" si="2"/>
        <v>10.640740740740739</v>
      </c>
      <c r="BO16" s="148">
        <f t="shared" si="3"/>
        <v>-11.192592592592575</v>
      </c>
      <c r="BP16" s="148">
        <f t="shared" si="3"/>
        <v>-3.1370370370370324</v>
      </c>
      <c r="BQ16" s="148">
        <f t="shared" si="3"/>
        <v>10.307407407407425</v>
      </c>
      <c r="BR16" s="148">
        <f t="shared" si="3"/>
        <v>7.6962962962963388</v>
      </c>
      <c r="BS16" s="148">
        <f t="shared" si="3"/>
        <v>11.418518518518511</v>
      </c>
      <c r="BT16" s="148">
        <f t="shared" si="3"/>
        <v>-4.2481481481481183</v>
      </c>
      <c r="BU16" s="148">
        <f t="shared" si="3"/>
        <v>4.6962962962963388</v>
      </c>
      <c r="BV16" s="148">
        <f t="shared" si="3"/>
        <v>12.140740740740739</v>
      </c>
      <c r="BW16" s="148">
        <f t="shared" si="3"/>
        <v>-30.692592592592575</v>
      </c>
      <c r="BX16" s="148">
        <f t="shared" si="3"/>
        <v>-1.1925925925925753</v>
      </c>
      <c r="BY16" s="148">
        <f t="shared" si="3"/>
        <v>-21.748148148148118</v>
      </c>
      <c r="BZ16" s="148">
        <f t="shared" si="3"/>
        <v>-11.081481481481489</v>
      </c>
      <c r="CA16" s="149">
        <f t="shared" si="3"/>
        <v>24.696296296296339</v>
      </c>
      <c r="CB16" s="84">
        <f t="shared" si="16"/>
        <v>1.3263464400855204E-14</v>
      </c>
    </row>
    <row r="17" spans="2:80" ht="18.75" x14ac:dyDescent="0.3">
      <c r="C17" s="39">
        <v>1</v>
      </c>
      <c r="D17" s="36">
        <v>-1</v>
      </c>
      <c r="E17" s="36">
        <v>-1</v>
      </c>
      <c r="F17" s="36">
        <v>1</v>
      </c>
      <c r="G17" s="36">
        <v>-1</v>
      </c>
      <c r="H17" s="8">
        <f t="shared" si="4"/>
        <v>1</v>
      </c>
      <c r="I17" s="8">
        <f t="shared" si="5"/>
        <v>-1</v>
      </c>
      <c r="J17" s="8">
        <f t="shared" si="6"/>
        <v>1</v>
      </c>
      <c r="K17" s="8">
        <f t="shared" si="7"/>
        <v>-1</v>
      </c>
      <c r="L17" s="8">
        <f t="shared" si="8"/>
        <v>1</v>
      </c>
      <c r="M17" s="8">
        <f t="shared" si="9"/>
        <v>-1</v>
      </c>
      <c r="N17" s="8">
        <f t="shared" si="10"/>
        <v>1</v>
      </c>
      <c r="O17" s="8">
        <f t="shared" si="11"/>
        <v>-1</v>
      </c>
      <c r="P17" s="8">
        <f t="shared" si="12"/>
        <v>1</v>
      </c>
      <c r="Q17" s="8">
        <f t="shared" si="13"/>
        <v>1</v>
      </c>
      <c r="R17" s="8">
        <f t="shared" si="14"/>
        <v>-1</v>
      </c>
      <c r="S17" s="121">
        <v>696.11111111111109</v>
      </c>
      <c r="T17" s="121">
        <v>631.11111111111109</v>
      </c>
      <c r="U17" s="121">
        <v>677.77777777777783</v>
      </c>
      <c r="V17" s="121">
        <v>630.55555555555554</v>
      </c>
      <c r="W17" s="121">
        <v>688.88888888888891</v>
      </c>
      <c r="X17" s="121">
        <v>657.22222222222217</v>
      </c>
      <c r="Y17" s="121">
        <v>672.77777777777783</v>
      </c>
      <c r="Z17" s="121">
        <v>697.77777777777783</v>
      </c>
      <c r="AA17" s="121">
        <v>711.11111111111109</v>
      </c>
      <c r="AB17" s="121">
        <v>695.55555555555554</v>
      </c>
      <c r="AC17" s="121">
        <v>677.22222222222217</v>
      </c>
      <c r="AD17" s="121">
        <v>670.55555555555554</v>
      </c>
      <c r="AE17" s="121">
        <v>676.11111111111109</v>
      </c>
      <c r="AF17" s="121">
        <v>663.88888888888891</v>
      </c>
      <c r="AG17" s="121">
        <v>675.55555555555554</v>
      </c>
      <c r="AH17" s="121">
        <v>707.77777777777783</v>
      </c>
      <c r="AI17" s="121">
        <v>695.55555555555554</v>
      </c>
      <c r="AJ17" s="121">
        <v>685</v>
      </c>
      <c r="AK17" s="121">
        <v>682.77777777777783</v>
      </c>
      <c r="AL17" s="121">
        <v>680</v>
      </c>
      <c r="AM17" s="121">
        <v>674.44444444444446</v>
      </c>
      <c r="AN17" s="121">
        <v>688.88888888888891</v>
      </c>
      <c r="AO17" s="121">
        <v>692.22222222222217</v>
      </c>
      <c r="AP17" s="121">
        <v>687.22222222222217</v>
      </c>
      <c r="AQ17" s="121">
        <v>718.33333333333337</v>
      </c>
      <c r="AR17" s="121">
        <v>644.44444444444446</v>
      </c>
      <c r="AS17" s="121">
        <v>735</v>
      </c>
      <c r="AT17" s="121">
        <v>632.22222222222217</v>
      </c>
      <c r="AU17" s="121">
        <v>682.77777777777783</v>
      </c>
      <c r="AV17" s="121">
        <v>689.44444444444446</v>
      </c>
      <c r="AW17" s="125">
        <f t="shared" si="17"/>
        <v>680.61111111111109</v>
      </c>
      <c r="AX17" s="148">
        <f t="shared" si="15"/>
        <v>15.5</v>
      </c>
      <c r="AY17" s="148">
        <f t="shared" si="2"/>
        <v>-49.5</v>
      </c>
      <c r="AZ17" s="148">
        <f t="shared" si="2"/>
        <v>-2.8333333333332575</v>
      </c>
      <c r="BA17" s="148">
        <f t="shared" si="2"/>
        <v>-50.055555555555543</v>
      </c>
      <c r="BB17" s="148">
        <f t="shared" si="2"/>
        <v>8.2777777777778283</v>
      </c>
      <c r="BC17" s="148">
        <f t="shared" si="2"/>
        <v>-23.388888888888914</v>
      </c>
      <c r="BD17" s="148">
        <f t="shared" si="2"/>
        <v>-7.8333333333332575</v>
      </c>
      <c r="BE17" s="148">
        <f t="shared" si="2"/>
        <v>17.166666666666742</v>
      </c>
      <c r="BF17" s="148">
        <f t="shared" si="2"/>
        <v>30.5</v>
      </c>
      <c r="BG17" s="148">
        <f t="shared" si="2"/>
        <v>14.944444444444457</v>
      </c>
      <c r="BH17" s="148">
        <f t="shared" si="2"/>
        <v>-3.3888888888889142</v>
      </c>
      <c r="BI17" s="148">
        <f t="shared" si="2"/>
        <v>-10.055555555555543</v>
      </c>
      <c r="BJ17" s="148">
        <f t="shared" si="2"/>
        <v>-4.5</v>
      </c>
      <c r="BK17" s="148">
        <f t="shared" si="2"/>
        <v>-16.722222222222172</v>
      </c>
      <c r="BL17" s="148">
        <f t="shared" si="2"/>
        <v>-5.0555555555555429</v>
      </c>
      <c r="BM17" s="148">
        <f t="shared" si="2"/>
        <v>27.166666666666742</v>
      </c>
      <c r="BN17" s="148">
        <f t="shared" si="2"/>
        <v>14.944444444444457</v>
      </c>
      <c r="BO17" s="148">
        <f t="shared" si="3"/>
        <v>4.3888888888889142</v>
      </c>
      <c r="BP17" s="148">
        <f t="shared" si="3"/>
        <v>2.1666666666667425</v>
      </c>
      <c r="BQ17" s="148">
        <f t="shared" si="3"/>
        <v>-0.61111111111108585</v>
      </c>
      <c r="BR17" s="148">
        <f t="shared" si="3"/>
        <v>-6.1666666666666288</v>
      </c>
      <c r="BS17" s="148">
        <f t="shared" si="3"/>
        <v>8.2777777777778283</v>
      </c>
      <c r="BT17" s="148">
        <f t="shared" si="3"/>
        <v>11.611111111111086</v>
      </c>
      <c r="BU17" s="148">
        <f t="shared" si="3"/>
        <v>6.6111111111110858</v>
      </c>
      <c r="BV17" s="148">
        <f t="shared" si="3"/>
        <v>37.722222222222285</v>
      </c>
      <c r="BW17" s="148">
        <f t="shared" si="3"/>
        <v>-36.166666666666629</v>
      </c>
      <c r="BX17" s="148">
        <f t="shared" si="3"/>
        <v>54.388888888888914</v>
      </c>
      <c r="BY17" s="148">
        <f t="shared" si="3"/>
        <v>-48.388888888888914</v>
      </c>
      <c r="BZ17" s="148">
        <f t="shared" si="3"/>
        <v>2.1666666666667425</v>
      </c>
      <c r="CA17" s="149">
        <f t="shared" si="3"/>
        <v>8.8333333333333712</v>
      </c>
      <c r="CB17" s="84">
        <f t="shared" si="16"/>
        <v>2.6526928801710407E-14</v>
      </c>
    </row>
    <row r="18" spans="2:80" ht="18.75" x14ac:dyDescent="0.3">
      <c r="C18" s="39">
        <v>1</v>
      </c>
      <c r="D18" s="36">
        <v>1</v>
      </c>
      <c r="E18" s="36">
        <v>-1</v>
      </c>
      <c r="F18" s="36">
        <v>1</v>
      </c>
      <c r="G18" s="36">
        <v>-1</v>
      </c>
      <c r="H18" s="8">
        <f t="shared" si="4"/>
        <v>-1</v>
      </c>
      <c r="I18" s="8">
        <f t="shared" si="5"/>
        <v>1</v>
      </c>
      <c r="J18" s="8">
        <f t="shared" si="6"/>
        <v>-1</v>
      </c>
      <c r="K18" s="8">
        <f t="shared" si="7"/>
        <v>-1</v>
      </c>
      <c r="L18" s="8">
        <f t="shared" si="8"/>
        <v>1</v>
      </c>
      <c r="M18" s="8">
        <f t="shared" si="9"/>
        <v>-1</v>
      </c>
      <c r="N18" s="8">
        <f t="shared" si="10"/>
        <v>-1</v>
      </c>
      <c r="O18" s="8">
        <f t="shared" si="11"/>
        <v>1</v>
      </c>
      <c r="P18" s="8">
        <f t="shared" si="12"/>
        <v>-1</v>
      </c>
      <c r="Q18" s="8">
        <f t="shared" si="13"/>
        <v>1</v>
      </c>
      <c r="R18" s="8">
        <f t="shared" si="14"/>
        <v>1</v>
      </c>
      <c r="S18" s="121">
        <v>73.666666666666671</v>
      </c>
      <c r="T18" s="121">
        <v>60.888888888888886</v>
      </c>
      <c r="U18" s="121">
        <v>85.666666666666671</v>
      </c>
      <c r="V18" s="121">
        <v>57.5</v>
      </c>
      <c r="W18" s="121">
        <v>67.166666666666671</v>
      </c>
      <c r="X18" s="121">
        <v>63.388888888888886</v>
      </c>
      <c r="Y18" s="121">
        <v>79.888888888888886</v>
      </c>
      <c r="Z18" s="121">
        <v>74.166666666666671</v>
      </c>
      <c r="AA18" s="121">
        <v>55.255555555555553</v>
      </c>
      <c r="AB18" s="121">
        <v>69.277777777777771</v>
      </c>
      <c r="AC18" s="121">
        <v>63.111111111111114</v>
      </c>
      <c r="AD18" s="121">
        <v>77.777777777777771</v>
      </c>
      <c r="AE18" s="121">
        <v>64</v>
      </c>
      <c r="AF18" s="121">
        <v>70.111111111111114</v>
      </c>
      <c r="AG18" s="121">
        <v>68.555555555555557</v>
      </c>
      <c r="AH18" s="121">
        <v>61.666666666666664</v>
      </c>
      <c r="AI18" s="121">
        <v>79.333333333333329</v>
      </c>
      <c r="AJ18" s="121">
        <v>57.055555555555557</v>
      </c>
      <c r="AK18" s="121">
        <v>63.5</v>
      </c>
      <c r="AL18" s="121">
        <v>75.444444444444443</v>
      </c>
      <c r="AM18" s="121">
        <v>85.555555555555557</v>
      </c>
      <c r="AN18" s="121">
        <v>68.444444444444443</v>
      </c>
      <c r="AO18" s="121">
        <v>74.166666666666671</v>
      </c>
      <c r="AP18" s="121">
        <v>70</v>
      </c>
      <c r="AQ18" s="121">
        <v>66.277777777777771</v>
      </c>
      <c r="AR18" s="121">
        <v>63.722222222222221</v>
      </c>
      <c r="AS18" s="121">
        <v>97.611111111111114</v>
      </c>
      <c r="AT18" s="121">
        <v>84.611111111111114</v>
      </c>
      <c r="AU18" s="121">
        <v>72.944444444444443</v>
      </c>
      <c r="AV18" s="121">
        <v>73.055555555555557</v>
      </c>
      <c r="AW18" s="125">
        <f t="shared" si="17"/>
        <v>70.793703703703713</v>
      </c>
      <c r="AX18" s="148">
        <f t="shared" si="15"/>
        <v>2.8729629629629585</v>
      </c>
      <c r="AY18" s="148">
        <f t="shared" si="2"/>
        <v>-9.9048148148148272</v>
      </c>
      <c r="AZ18" s="148">
        <f t="shared" si="2"/>
        <v>14.872962962962958</v>
      </c>
      <c r="BA18" s="148">
        <f t="shared" si="2"/>
        <v>-13.293703703703713</v>
      </c>
      <c r="BB18" s="148">
        <f t="shared" si="2"/>
        <v>-3.6270370370370415</v>
      </c>
      <c r="BC18" s="148">
        <f t="shared" si="2"/>
        <v>-7.4048148148148272</v>
      </c>
      <c r="BD18" s="148">
        <f t="shared" si="2"/>
        <v>9.0951851851851728</v>
      </c>
      <c r="BE18" s="148">
        <f t="shared" si="2"/>
        <v>3.3729629629629585</v>
      </c>
      <c r="BF18" s="148">
        <f t="shared" si="2"/>
        <v>-15.53814814814816</v>
      </c>
      <c r="BG18" s="148">
        <f t="shared" si="2"/>
        <v>-1.5159259259259414</v>
      </c>
      <c r="BH18" s="148">
        <f t="shared" si="2"/>
        <v>-7.6825925925925986</v>
      </c>
      <c r="BI18" s="148">
        <f t="shared" si="2"/>
        <v>6.9840740740740586</v>
      </c>
      <c r="BJ18" s="148">
        <f t="shared" si="2"/>
        <v>-6.7937037037037129</v>
      </c>
      <c r="BK18" s="148">
        <f t="shared" si="2"/>
        <v>-0.68259259259259863</v>
      </c>
      <c r="BL18" s="148">
        <f t="shared" si="2"/>
        <v>-2.2381481481481558</v>
      </c>
      <c r="BM18" s="148">
        <f t="shared" si="2"/>
        <v>-9.1270370370370486</v>
      </c>
      <c r="BN18" s="148">
        <f t="shared" si="2"/>
        <v>8.5396296296296157</v>
      </c>
      <c r="BO18" s="148">
        <f t="shared" si="3"/>
        <v>-13.738148148148156</v>
      </c>
      <c r="BP18" s="148">
        <f t="shared" si="3"/>
        <v>-7.2937037037037129</v>
      </c>
      <c r="BQ18" s="148">
        <f t="shared" si="3"/>
        <v>4.65074074074073</v>
      </c>
      <c r="BR18" s="148">
        <f t="shared" si="3"/>
        <v>14.761851851851844</v>
      </c>
      <c r="BS18" s="148">
        <f t="shared" si="3"/>
        <v>-2.34925925925927</v>
      </c>
      <c r="BT18" s="148">
        <f t="shared" si="3"/>
        <v>3.3729629629629585</v>
      </c>
      <c r="BU18" s="148">
        <f t="shared" si="3"/>
        <v>-0.7937037037037129</v>
      </c>
      <c r="BV18" s="148">
        <f t="shared" si="3"/>
        <v>-4.5159259259259414</v>
      </c>
      <c r="BW18" s="148">
        <f t="shared" si="3"/>
        <v>-7.0714814814814915</v>
      </c>
      <c r="BX18" s="148">
        <f t="shared" si="3"/>
        <v>26.817407407407401</v>
      </c>
      <c r="BY18" s="148">
        <f t="shared" si="3"/>
        <v>13.817407407407401</v>
      </c>
      <c r="BZ18" s="148">
        <f t="shared" si="3"/>
        <v>2.15074074074073</v>
      </c>
      <c r="CA18" s="149">
        <f t="shared" si="3"/>
        <v>2.2618518518518442</v>
      </c>
      <c r="CB18" s="84">
        <f t="shared" si="16"/>
        <v>-9.2370555648813027E-15</v>
      </c>
    </row>
    <row r="19" spans="2:80" ht="18.75" x14ac:dyDescent="0.3">
      <c r="C19" s="39">
        <v>1</v>
      </c>
      <c r="D19" s="36">
        <v>-1</v>
      </c>
      <c r="E19" s="36">
        <v>1</v>
      </c>
      <c r="F19" s="36">
        <v>1</v>
      </c>
      <c r="G19" s="36">
        <v>-1</v>
      </c>
      <c r="H19" s="8">
        <f t="shared" si="4"/>
        <v>-1</v>
      </c>
      <c r="I19" s="8">
        <f t="shared" si="5"/>
        <v>-1</v>
      </c>
      <c r="J19" s="8">
        <f t="shared" si="6"/>
        <v>1</v>
      </c>
      <c r="K19" s="8">
        <f t="shared" si="7"/>
        <v>1</v>
      </c>
      <c r="L19" s="8">
        <f t="shared" si="8"/>
        <v>-1</v>
      </c>
      <c r="M19" s="8">
        <f t="shared" si="9"/>
        <v>-1</v>
      </c>
      <c r="N19" s="8">
        <f t="shared" si="10"/>
        <v>-1</v>
      </c>
      <c r="O19" s="8">
        <f t="shared" si="11"/>
        <v>1</v>
      </c>
      <c r="P19" s="8">
        <f t="shared" si="12"/>
        <v>1</v>
      </c>
      <c r="Q19" s="8">
        <f t="shared" si="13"/>
        <v>-1</v>
      </c>
      <c r="R19" s="8">
        <f t="shared" si="14"/>
        <v>1</v>
      </c>
      <c r="S19" s="121">
        <v>4411.666666666667</v>
      </c>
      <c r="T19" s="121">
        <v>4420</v>
      </c>
      <c r="U19" s="121">
        <v>4430</v>
      </c>
      <c r="V19" s="121">
        <v>4440</v>
      </c>
      <c r="W19" s="121">
        <v>4431.666666666667</v>
      </c>
      <c r="X19" s="121">
        <v>4370</v>
      </c>
      <c r="Y19" s="121">
        <v>4397.7777777777774</v>
      </c>
      <c r="Z19" s="121">
        <v>4363.333333333333</v>
      </c>
      <c r="AA19" s="121">
        <v>4453.8888888888887</v>
      </c>
      <c r="AB19" s="121">
        <v>4444.4444444444443</v>
      </c>
      <c r="AC19" s="121">
        <v>4454.4444444444443</v>
      </c>
      <c r="AD19" s="121">
        <v>4440</v>
      </c>
      <c r="AE19" s="121">
        <v>4396.666666666667</v>
      </c>
      <c r="AF19" s="121">
        <v>4356.1111111111113</v>
      </c>
      <c r="AG19" s="121">
        <v>4418.8888888888887</v>
      </c>
      <c r="AH19" s="121">
        <v>4383.8888888888887</v>
      </c>
      <c r="AI19" s="121">
        <v>4412.7777777777774</v>
      </c>
      <c r="AJ19" s="121">
        <v>4433.8888888888887</v>
      </c>
      <c r="AK19" s="121">
        <v>4351.666666666667</v>
      </c>
      <c r="AL19" s="121">
        <v>4343.333333333333</v>
      </c>
      <c r="AM19" s="121">
        <v>4433.333333333333</v>
      </c>
      <c r="AN19" s="121">
        <v>4425.5555555555557</v>
      </c>
      <c r="AO19" s="121">
        <v>4439.4444444444443</v>
      </c>
      <c r="AP19" s="121">
        <v>4381.1111111111113</v>
      </c>
      <c r="AQ19" s="121">
        <v>4405.5555555555557</v>
      </c>
      <c r="AR19" s="121">
        <v>4360.5555555555557</v>
      </c>
      <c r="AS19" s="121">
        <v>4415.5555555555557</v>
      </c>
      <c r="AT19" s="121">
        <v>4421.666666666667</v>
      </c>
      <c r="AU19" s="121">
        <v>4326.666666666667</v>
      </c>
      <c r="AV19" s="121">
        <v>4441.1111111111113</v>
      </c>
      <c r="AW19" s="125">
        <f t="shared" si="17"/>
        <v>4406.8333333333339</v>
      </c>
      <c r="AX19" s="148">
        <f t="shared" si="15"/>
        <v>4.8333333333330302</v>
      </c>
      <c r="AY19" s="148">
        <f t="shared" si="2"/>
        <v>13.16666666666606</v>
      </c>
      <c r="AZ19" s="148">
        <f t="shared" si="2"/>
        <v>23.16666666666606</v>
      </c>
      <c r="BA19" s="148">
        <f t="shared" si="2"/>
        <v>33.16666666666606</v>
      </c>
      <c r="BB19" s="148">
        <f t="shared" si="2"/>
        <v>24.83333333333303</v>
      </c>
      <c r="BC19" s="148">
        <f t="shared" si="2"/>
        <v>-36.83333333333394</v>
      </c>
      <c r="BD19" s="148">
        <f t="shared" si="2"/>
        <v>-9.0555555555565661</v>
      </c>
      <c r="BE19" s="148">
        <f t="shared" si="2"/>
        <v>-43.500000000000909</v>
      </c>
      <c r="BF19" s="148">
        <f t="shared" si="2"/>
        <v>47.055555555554747</v>
      </c>
      <c r="BG19" s="148">
        <f t="shared" si="2"/>
        <v>37.611111111110404</v>
      </c>
      <c r="BH19" s="148">
        <f t="shared" si="2"/>
        <v>47.611111111110404</v>
      </c>
      <c r="BI19" s="148">
        <f t="shared" si="2"/>
        <v>33.16666666666606</v>
      </c>
      <c r="BJ19" s="148">
        <f t="shared" si="2"/>
        <v>-10.16666666666697</v>
      </c>
      <c r="BK19" s="148">
        <f t="shared" si="2"/>
        <v>-50.722222222222626</v>
      </c>
      <c r="BL19" s="148">
        <f t="shared" si="2"/>
        <v>12.055555555554747</v>
      </c>
      <c r="BM19" s="148">
        <f t="shared" si="2"/>
        <v>-22.944444444445253</v>
      </c>
      <c r="BN19" s="148">
        <f t="shared" si="2"/>
        <v>5.9444444444434339</v>
      </c>
      <c r="BO19" s="148">
        <f t="shared" si="3"/>
        <v>27.055555555554747</v>
      </c>
      <c r="BP19" s="148">
        <f t="shared" si="3"/>
        <v>-55.16666666666697</v>
      </c>
      <c r="BQ19" s="148">
        <f t="shared" si="3"/>
        <v>-63.500000000000909</v>
      </c>
      <c r="BR19" s="148">
        <f t="shared" si="3"/>
        <v>26.499999999999091</v>
      </c>
      <c r="BS19" s="148">
        <f t="shared" si="3"/>
        <v>18.722222222221717</v>
      </c>
      <c r="BT19" s="148">
        <f t="shared" si="3"/>
        <v>32.611111111110404</v>
      </c>
      <c r="BU19" s="148">
        <f t="shared" si="3"/>
        <v>-25.722222222222626</v>
      </c>
      <c r="BV19" s="148">
        <f t="shared" si="3"/>
        <v>-1.2777777777782831</v>
      </c>
      <c r="BW19" s="148">
        <f t="shared" si="3"/>
        <v>-46.277777777778283</v>
      </c>
      <c r="BX19" s="148">
        <f t="shared" si="3"/>
        <v>8.7222222222217169</v>
      </c>
      <c r="BY19" s="148">
        <f t="shared" si="3"/>
        <v>14.83333333333303</v>
      </c>
      <c r="BZ19" s="148">
        <f t="shared" si="3"/>
        <v>-80.16666666666697</v>
      </c>
      <c r="CA19" s="149">
        <f t="shared" si="3"/>
        <v>34.277777777777374</v>
      </c>
      <c r="CB19" s="84">
        <f t="shared" si="16"/>
        <v>-6.0632980118195212E-13</v>
      </c>
    </row>
    <row r="20" spans="2:80" ht="18.75" x14ac:dyDescent="0.3">
      <c r="C20" s="39">
        <v>1</v>
      </c>
      <c r="D20" s="36">
        <v>1</v>
      </c>
      <c r="E20" s="36">
        <v>1</v>
      </c>
      <c r="F20" s="36">
        <v>1</v>
      </c>
      <c r="G20" s="36">
        <v>-1</v>
      </c>
      <c r="H20" s="8">
        <f t="shared" si="4"/>
        <v>1</v>
      </c>
      <c r="I20" s="8">
        <f t="shared" si="5"/>
        <v>1</v>
      </c>
      <c r="J20" s="8">
        <f t="shared" si="6"/>
        <v>-1</v>
      </c>
      <c r="K20" s="8">
        <f t="shared" si="7"/>
        <v>1</v>
      </c>
      <c r="L20" s="8">
        <f t="shared" si="8"/>
        <v>-1</v>
      </c>
      <c r="M20" s="8">
        <f t="shared" si="9"/>
        <v>-1</v>
      </c>
      <c r="N20" s="8">
        <f t="shared" si="10"/>
        <v>1</v>
      </c>
      <c r="O20" s="8">
        <f t="shared" si="11"/>
        <v>-1</v>
      </c>
      <c r="P20" s="8">
        <f t="shared" si="12"/>
        <v>-1</v>
      </c>
      <c r="Q20" s="8">
        <f t="shared" si="13"/>
        <v>-1</v>
      </c>
      <c r="R20" s="8">
        <f t="shared" si="14"/>
        <v>-1</v>
      </c>
      <c r="S20" s="121">
        <v>765</v>
      </c>
      <c r="T20" s="121">
        <v>701.11111111111109</v>
      </c>
      <c r="U20" s="121">
        <v>762.22222222222217</v>
      </c>
      <c r="V20" s="121">
        <v>768.88888888888891</v>
      </c>
      <c r="W20" s="121">
        <v>776.66666666666663</v>
      </c>
      <c r="X20" s="121">
        <v>808.33333333333337</v>
      </c>
      <c r="Y20" s="121">
        <v>830</v>
      </c>
      <c r="Z20" s="121">
        <v>790.55555555555554</v>
      </c>
      <c r="AA20" s="121">
        <v>743.88888888888891</v>
      </c>
      <c r="AB20" s="121">
        <v>797.22222222222217</v>
      </c>
      <c r="AC20" s="121">
        <v>782.22222222222217</v>
      </c>
      <c r="AD20" s="121">
        <v>762.22222222222217</v>
      </c>
      <c r="AE20" s="121">
        <v>773.33333333333337</v>
      </c>
      <c r="AF20" s="121">
        <v>768.88888888888891</v>
      </c>
      <c r="AG20" s="121">
        <v>721.11111111111109</v>
      </c>
      <c r="AH20" s="121">
        <v>822.22222222222217</v>
      </c>
      <c r="AI20" s="121">
        <v>807.77777777777783</v>
      </c>
      <c r="AJ20" s="121">
        <v>743.88888888888891</v>
      </c>
      <c r="AK20" s="121">
        <v>767.77777777777783</v>
      </c>
      <c r="AL20" s="121">
        <v>787.77777777777783</v>
      </c>
      <c r="AM20" s="121">
        <v>792.77777777777783</v>
      </c>
      <c r="AN20" s="121">
        <v>806.11111111111109</v>
      </c>
      <c r="AO20" s="121">
        <v>763.33333333333337</v>
      </c>
      <c r="AP20" s="121">
        <v>778.33333333333337</v>
      </c>
      <c r="AQ20" s="121">
        <v>806.11111111111109</v>
      </c>
      <c r="AR20" s="121">
        <v>692.77777777777783</v>
      </c>
      <c r="AS20" s="121">
        <v>766.11111111111109</v>
      </c>
      <c r="AT20" s="121">
        <v>714.44444444444446</v>
      </c>
      <c r="AU20" s="121">
        <v>744.44444444444446</v>
      </c>
      <c r="AV20" s="121">
        <v>837.77777777777783</v>
      </c>
      <c r="AW20" s="125">
        <f t="shared" si="17"/>
        <v>772.7777777777776</v>
      </c>
      <c r="AX20" s="148">
        <f t="shared" si="15"/>
        <v>-7.7777777777776009</v>
      </c>
      <c r="AY20" s="148">
        <f t="shared" si="2"/>
        <v>-71.666666666666515</v>
      </c>
      <c r="AZ20" s="148">
        <f t="shared" si="2"/>
        <v>-10.555555555555429</v>
      </c>
      <c r="BA20" s="148">
        <f t="shared" si="2"/>
        <v>-3.8888888888886868</v>
      </c>
      <c r="BB20" s="148">
        <f t="shared" si="2"/>
        <v>3.8888888888890278</v>
      </c>
      <c r="BC20" s="148">
        <f t="shared" si="2"/>
        <v>35.55555555555577</v>
      </c>
      <c r="BD20" s="148">
        <f t="shared" si="2"/>
        <v>57.222222222222399</v>
      </c>
      <c r="BE20" s="148">
        <f t="shared" si="2"/>
        <v>17.777777777777942</v>
      </c>
      <c r="BF20" s="148">
        <f t="shared" si="2"/>
        <v>-28.888888888888687</v>
      </c>
      <c r="BG20" s="148">
        <f t="shared" si="2"/>
        <v>24.444444444444571</v>
      </c>
      <c r="BH20" s="148">
        <f t="shared" si="2"/>
        <v>9.4444444444445708</v>
      </c>
      <c r="BI20" s="148">
        <f t="shared" si="2"/>
        <v>-10.555555555555429</v>
      </c>
      <c r="BJ20" s="148">
        <f t="shared" si="2"/>
        <v>0.5555555555557703</v>
      </c>
      <c r="BK20" s="148">
        <f t="shared" si="2"/>
        <v>-3.8888888888886868</v>
      </c>
      <c r="BL20" s="148">
        <f t="shared" si="2"/>
        <v>-51.666666666666515</v>
      </c>
      <c r="BM20" s="148">
        <f t="shared" si="2"/>
        <v>49.444444444444571</v>
      </c>
      <c r="BN20" s="148">
        <f t="shared" si="2"/>
        <v>35.000000000000227</v>
      </c>
      <c r="BO20" s="148">
        <f t="shared" si="3"/>
        <v>-28.888888888888687</v>
      </c>
      <c r="BP20" s="148">
        <f t="shared" si="3"/>
        <v>-4.9999999999997726</v>
      </c>
      <c r="BQ20" s="148">
        <f t="shared" si="3"/>
        <v>15.000000000000227</v>
      </c>
      <c r="BR20" s="148">
        <f t="shared" si="3"/>
        <v>20.000000000000227</v>
      </c>
      <c r="BS20" s="148">
        <f t="shared" si="3"/>
        <v>33.333333333333485</v>
      </c>
      <c r="BT20" s="148">
        <f t="shared" si="3"/>
        <v>-9.4444444444442297</v>
      </c>
      <c r="BU20" s="148">
        <f t="shared" si="3"/>
        <v>5.5555555555557703</v>
      </c>
      <c r="BV20" s="148">
        <f t="shared" si="3"/>
        <v>33.333333333333485</v>
      </c>
      <c r="BW20" s="148">
        <f t="shared" si="3"/>
        <v>-79.999999999999773</v>
      </c>
      <c r="BX20" s="148">
        <f t="shared" si="3"/>
        <v>-6.6666666666665151</v>
      </c>
      <c r="BY20" s="148">
        <f t="shared" si="3"/>
        <v>-58.333333333333144</v>
      </c>
      <c r="BZ20" s="148">
        <f t="shared" si="3"/>
        <v>-28.333333333333144</v>
      </c>
      <c r="CA20" s="149">
        <f t="shared" si="3"/>
        <v>65.000000000000227</v>
      </c>
      <c r="CB20" s="84">
        <f t="shared" si="16"/>
        <v>1.8189894035458566E-13</v>
      </c>
    </row>
    <row r="21" spans="2:80" ht="18.75" x14ac:dyDescent="0.3">
      <c r="C21" s="39">
        <v>1</v>
      </c>
      <c r="D21" s="36">
        <v>-1</v>
      </c>
      <c r="E21" s="36">
        <v>-1</v>
      </c>
      <c r="F21" s="36">
        <v>-1</v>
      </c>
      <c r="G21" s="36">
        <v>1</v>
      </c>
      <c r="H21" s="8">
        <f t="shared" si="4"/>
        <v>1</v>
      </c>
      <c r="I21" s="8">
        <f t="shared" si="5"/>
        <v>1</v>
      </c>
      <c r="J21" s="8">
        <f t="shared" si="6"/>
        <v>-1</v>
      </c>
      <c r="K21" s="8">
        <f t="shared" si="7"/>
        <v>1</v>
      </c>
      <c r="L21" s="8">
        <f t="shared" si="8"/>
        <v>-1</v>
      </c>
      <c r="M21" s="8">
        <f t="shared" si="9"/>
        <v>-1</v>
      </c>
      <c r="N21" s="8">
        <f t="shared" si="10"/>
        <v>-1</v>
      </c>
      <c r="O21" s="8">
        <f t="shared" si="11"/>
        <v>1</v>
      </c>
      <c r="P21" s="8">
        <f t="shared" si="12"/>
        <v>1</v>
      </c>
      <c r="Q21" s="8">
        <f t="shared" si="13"/>
        <v>1</v>
      </c>
      <c r="R21" s="8">
        <f t="shared" si="14"/>
        <v>-1</v>
      </c>
      <c r="S21" s="121">
        <v>264.72222222222223</v>
      </c>
      <c r="T21" s="121">
        <v>237.11111111111111</v>
      </c>
      <c r="U21" s="121">
        <v>258.5</v>
      </c>
      <c r="V21" s="121">
        <v>236.33333333333334</v>
      </c>
      <c r="W21" s="121">
        <v>258.83333333333331</v>
      </c>
      <c r="X21" s="121">
        <v>252.33333333333334</v>
      </c>
      <c r="Y21" s="121">
        <v>254.38888888888889</v>
      </c>
      <c r="Z21" s="121">
        <v>261.61111111111109</v>
      </c>
      <c r="AA21" s="121">
        <v>265.22222222222223</v>
      </c>
      <c r="AB21" s="121">
        <v>263.33333333333331</v>
      </c>
      <c r="AC21" s="121">
        <v>256.16666666666669</v>
      </c>
      <c r="AD21" s="121">
        <v>259.33333333333331</v>
      </c>
      <c r="AE21" s="121">
        <v>256</v>
      </c>
      <c r="AF21" s="121">
        <v>250.44444444444446</v>
      </c>
      <c r="AG21" s="121">
        <v>253.22222222222223</v>
      </c>
      <c r="AH21" s="121">
        <v>268.5</v>
      </c>
      <c r="AI21" s="121">
        <v>263.94444444444446</v>
      </c>
      <c r="AJ21" s="121">
        <v>261.33333333333331</v>
      </c>
      <c r="AK21" s="121">
        <v>259.88888888888891</v>
      </c>
      <c r="AL21" s="121">
        <v>260.11111111111109</v>
      </c>
      <c r="AM21" s="121">
        <v>254.5</v>
      </c>
      <c r="AN21" s="121">
        <v>258.27777777777777</v>
      </c>
      <c r="AO21" s="121">
        <v>263.27777777777777</v>
      </c>
      <c r="AP21" s="121">
        <v>259.11111111111109</v>
      </c>
      <c r="AQ21" s="121">
        <v>270.77777777777777</v>
      </c>
      <c r="AR21" s="121">
        <v>240</v>
      </c>
      <c r="AS21" s="121">
        <v>277.05555555555554</v>
      </c>
      <c r="AT21" s="121">
        <v>239.94444444444446</v>
      </c>
      <c r="AU21" s="121">
        <v>257.44444444444446</v>
      </c>
      <c r="AV21" s="121">
        <v>261.33333333333331</v>
      </c>
      <c r="AW21" s="125">
        <f t="shared" si="17"/>
        <v>257.43518518518511</v>
      </c>
      <c r="AX21" s="148">
        <f t="shared" si="15"/>
        <v>7.2870370370371234</v>
      </c>
      <c r="AY21" s="148">
        <f t="shared" si="2"/>
        <v>-20.324074074073991</v>
      </c>
      <c r="AZ21" s="148">
        <f t="shared" si="2"/>
        <v>1.0648148148148948</v>
      </c>
      <c r="BA21" s="148">
        <f t="shared" si="2"/>
        <v>-21.101851851851762</v>
      </c>
      <c r="BB21" s="148">
        <f t="shared" si="2"/>
        <v>1.3981481481482092</v>
      </c>
      <c r="BC21" s="148">
        <f t="shared" si="2"/>
        <v>-5.1018518518517624</v>
      </c>
      <c r="BD21" s="148">
        <f t="shared" si="2"/>
        <v>-3.0462962962962195</v>
      </c>
      <c r="BE21" s="148">
        <f t="shared" si="2"/>
        <v>4.1759259259259807</v>
      </c>
      <c r="BF21" s="148">
        <f t="shared" si="2"/>
        <v>7.7870370370371234</v>
      </c>
      <c r="BG21" s="148">
        <f t="shared" si="2"/>
        <v>5.8981481481482092</v>
      </c>
      <c r="BH21" s="148">
        <f t="shared" si="2"/>
        <v>-1.2685185185184196</v>
      </c>
      <c r="BI21" s="148">
        <f t="shared" si="2"/>
        <v>1.8981481481482092</v>
      </c>
      <c r="BJ21" s="148">
        <f t="shared" si="2"/>
        <v>-1.4351851851851052</v>
      </c>
      <c r="BK21" s="148">
        <f t="shared" si="2"/>
        <v>-6.9907407407406481</v>
      </c>
      <c r="BL21" s="148">
        <f t="shared" si="2"/>
        <v>-4.2129629629628766</v>
      </c>
      <c r="BM21" s="148">
        <f t="shared" si="2"/>
        <v>11.064814814814895</v>
      </c>
      <c r="BN21" s="148">
        <f t="shared" si="2"/>
        <v>6.5092592592593519</v>
      </c>
      <c r="BO21" s="148">
        <f t="shared" si="3"/>
        <v>3.8981481481482092</v>
      </c>
      <c r="BP21" s="148">
        <f t="shared" si="3"/>
        <v>2.453703703703809</v>
      </c>
      <c r="BQ21" s="148">
        <f t="shared" si="3"/>
        <v>2.6759259259259807</v>
      </c>
      <c r="BR21" s="148">
        <f t="shared" si="3"/>
        <v>-2.9351851851851052</v>
      </c>
      <c r="BS21" s="148">
        <f t="shared" si="3"/>
        <v>0.84259259259266628</v>
      </c>
      <c r="BT21" s="148">
        <f t="shared" si="3"/>
        <v>5.8425925925926663</v>
      </c>
      <c r="BU21" s="148">
        <f t="shared" si="3"/>
        <v>1.6759259259259807</v>
      </c>
      <c r="BV21" s="148">
        <f t="shared" si="3"/>
        <v>13.342592592592666</v>
      </c>
      <c r="BW21" s="148">
        <f t="shared" si="3"/>
        <v>-17.435185185185105</v>
      </c>
      <c r="BX21" s="148">
        <f t="shared" si="3"/>
        <v>19.620370370370438</v>
      </c>
      <c r="BY21" s="148">
        <f t="shared" si="3"/>
        <v>-17.490740740740648</v>
      </c>
      <c r="BZ21" s="148">
        <f t="shared" si="3"/>
        <v>9.259259259351893E-3</v>
      </c>
      <c r="CA21" s="149">
        <f t="shared" si="3"/>
        <v>3.8981481481482092</v>
      </c>
      <c r="CB21" s="84">
        <f t="shared" si="16"/>
        <v>7.7686005776437622E-14</v>
      </c>
    </row>
    <row r="22" spans="2:80" ht="18.75" x14ac:dyDescent="0.3">
      <c r="C22" s="39">
        <v>1</v>
      </c>
      <c r="D22" s="36">
        <v>1</v>
      </c>
      <c r="E22" s="36">
        <v>-1</v>
      </c>
      <c r="F22" s="36">
        <v>-1</v>
      </c>
      <c r="G22" s="36">
        <v>1</v>
      </c>
      <c r="H22" s="8">
        <f t="shared" si="4"/>
        <v>-1</v>
      </c>
      <c r="I22" s="8">
        <f t="shared" si="5"/>
        <v>-1</v>
      </c>
      <c r="J22" s="8">
        <f t="shared" si="6"/>
        <v>1</v>
      </c>
      <c r="K22" s="8">
        <f t="shared" si="7"/>
        <v>1</v>
      </c>
      <c r="L22" s="8">
        <f t="shared" si="8"/>
        <v>-1</v>
      </c>
      <c r="M22" s="8">
        <f t="shared" si="9"/>
        <v>-1</v>
      </c>
      <c r="N22" s="8">
        <f t="shared" si="10"/>
        <v>1</v>
      </c>
      <c r="O22" s="8">
        <f t="shared" si="11"/>
        <v>-1</v>
      </c>
      <c r="P22" s="8">
        <f t="shared" si="12"/>
        <v>-1</v>
      </c>
      <c r="Q22" s="8">
        <f t="shared" si="13"/>
        <v>1</v>
      </c>
      <c r="R22" s="8">
        <f t="shared" si="14"/>
        <v>1</v>
      </c>
      <c r="S22" s="121">
        <v>27.088888888888889</v>
      </c>
      <c r="T22" s="121">
        <v>23.116666666666667</v>
      </c>
      <c r="U22" s="121">
        <v>32.266666666666666</v>
      </c>
      <c r="V22" s="121">
        <v>21.588888888888889</v>
      </c>
      <c r="W22" s="121">
        <v>24.694444444444443</v>
      </c>
      <c r="X22" s="121">
        <v>23.838888888888889</v>
      </c>
      <c r="Y22" s="121">
        <v>29.544444444444444</v>
      </c>
      <c r="Z22" s="121">
        <v>27.288888888888888</v>
      </c>
      <c r="AA22" s="121">
        <v>20.5</v>
      </c>
      <c r="AB22" s="121">
        <v>26.244444444444444</v>
      </c>
      <c r="AC22" s="121">
        <v>23.794444444444444</v>
      </c>
      <c r="AD22" s="121">
        <v>29.9</v>
      </c>
      <c r="AE22" s="121">
        <v>24.883333333333333</v>
      </c>
      <c r="AF22" s="121">
        <v>26.45</v>
      </c>
      <c r="AG22" s="121">
        <v>25.844444444444445</v>
      </c>
      <c r="AH22" s="121">
        <v>23.872222222222224</v>
      </c>
      <c r="AI22" s="121">
        <v>30.127777777777776</v>
      </c>
      <c r="AJ22" s="121">
        <v>22.211111111111112</v>
      </c>
      <c r="AK22" s="121">
        <v>24.422222222222221</v>
      </c>
      <c r="AL22" s="121">
        <v>28.433333333333334</v>
      </c>
      <c r="AM22" s="121">
        <v>32.105555555555554</v>
      </c>
      <c r="AN22" s="121">
        <v>26.18888888888889</v>
      </c>
      <c r="AO22" s="121">
        <v>28.044444444444444</v>
      </c>
      <c r="AP22" s="121">
        <v>26.116666666666667</v>
      </c>
      <c r="AQ22" s="121">
        <v>23.983333333333334</v>
      </c>
      <c r="AR22" s="121">
        <v>23.7</v>
      </c>
      <c r="AS22" s="121">
        <v>36.06666666666667</v>
      </c>
      <c r="AT22" s="121">
        <v>31.222222222222221</v>
      </c>
      <c r="AU22" s="121">
        <v>28.305555555555557</v>
      </c>
      <c r="AV22" s="121">
        <v>28.683333333333334</v>
      </c>
      <c r="AW22" s="125">
        <f t="shared" si="17"/>
        <v>26.684259259259253</v>
      </c>
      <c r="AX22" s="148">
        <f t="shared" si="15"/>
        <v>0.40462962962963545</v>
      </c>
      <c r="AY22" s="148">
        <f t="shared" si="2"/>
        <v>-3.567592592592586</v>
      </c>
      <c r="AZ22" s="148">
        <f t="shared" si="2"/>
        <v>5.5824074074074126</v>
      </c>
      <c r="BA22" s="148">
        <f t="shared" si="2"/>
        <v>-5.0953703703703646</v>
      </c>
      <c r="BB22" s="148">
        <f t="shared" si="2"/>
        <v>-1.9898148148148103</v>
      </c>
      <c r="BC22" s="148">
        <f t="shared" si="2"/>
        <v>-2.8453703703703646</v>
      </c>
      <c r="BD22" s="148">
        <f t="shared" si="2"/>
        <v>2.8601851851851912</v>
      </c>
      <c r="BE22" s="148">
        <f t="shared" si="2"/>
        <v>0.60462962962963474</v>
      </c>
      <c r="BF22" s="148">
        <f t="shared" si="2"/>
        <v>-6.1842592592592531</v>
      </c>
      <c r="BG22" s="148">
        <f t="shared" si="2"/>
        <v>-0.43981481481480955</v>
      </c>
      <c r="BH22" s="148">
        <f t="shared" si="2"/>
        <v>-2.8898148148148088</v>
      </c>
      <c r="BI22" s="148">
        <f t="shared" si="2"/>
        <v>3.2157407407407455</v>
      </c>
      <c r="BJ22" s="148">
        <f t="shared" si="2"/>
        <v>-1.8009259259259203</v>
      </c>
      <c r="BK22" s="148">
        <f t="shared" si="2"/>
        <v>-0.23425925925925384</v>
      </c>
      <c r="BL22" s="148">
        <f t="shared" si="2"/>
        <v>-0.83981481481480813</v>
      </c>
      <c r="BM22" s="148">
        <f t="shared" si="2"/>
        <v>-2.8120370370370296</v>
      </c>
      <c r="BN22" s="148">
        <f t="shared" si="2"/>
        <v>3.4435185185185233</v>
      </c>
      <c r="BO22" s="148">
        <f t="shared" si="3"/>
        <v>-4.473148148148141</v>
      </c>
      <c r="BP22" s="148">
        <f t="shared" si="3"/>
        <v>-2.2620370370370324</v>
      </c>
      <c r="BQ22" s="148">
        <f t="shared" si="3"/>
        <v>1.7490740740740804</v>
      </c>
      <c r="BR22" s="148">
        <f t="shared" si="3"/>
        <v>5.4212962962963012</v>
      </c>
      <c r="BS22" s="148">
        <f t="shared" si="3"/>
        <v>-0.49537037037036313</v>
      </c>
      <c r="BT22" s="148">
        <f t="shared" si="3"/>
        <v>1.3601851851851912</v>
      </c>
      <c r="BU22" s="148">
        <f t="shared" si="3"/>
        <v>-0.56759259259258599</v>
      </c>
      <c r="BV22" s="148">
        <f t="shared" si="3"/>
        <v>-2.7009259259259188</v>
      </c>
      <c r="BW22" s="148">
        <f t="shared" si="3"/>
        <v>-2.9842592592592538</v>
      </c>
      <c r="BX22" s="148">
        <f t="shared" si="3"/>
        <v>9.3824074074074169</v>
      </c>
      <c r="BY22" s="148">
        <f t="shared" si="3"/>
        <v>4.5379629629629683</v>
      </c>
      <c r="BZ22" s="148">
        <f t="shared" si="3"/>
        <v>1.621296296296304</v>
      </c>
      <c r="CA22" s="149">
        <f t="shared" si="3"/>
        <v>1.9990740740740804</v>
      </c>
      <c r="CB22" s="84">
        <f t="shared" si="16"/>
        <v>6.0396132539608514E-15</v>
      </c>
    </row>
    <row r="23" spans="2:80" ht="18.75" x14ac:dyDescent="0.3">
      <c r="C23" s="39">
        <v>1</v>
      </c>
      <c r="D23" s="36">
        <v>-1</v>
      </c>
      <c r="E23" s="36">
        <v>1</v>
      </c>
      <c r="F23" s="36">
        <v>-1</v>
      </c>
      <c r="G23" s="36">
        <v>1</v>
      </c>
      <c r="H23" s="8">
        <f t="shared" si="4"/>
        <v>-1</v>
      </c>
      <c r="I23" s="8">
        <f t="shared" si="5"/>
        <v>1</v>
      </c>
      <c r="J23" s="8">
        <f t="shared" si="6"/>
        <v>-1</v>
      </c>
      <c r="K23" s="8">
        <f t="shared" si="7"/>
        <v>-1</v>
      </c>
      <c r="L23" s="8">
        <f t="shared" si="8"/>
        <v>1</v>
      </c>
      <c r="M23" s="8">
        <f t="shared" si="9"/>
        <v>-1</v>
      </c>
      <c r="N23" s="8">
        <f t="shared" si="10"/>
        <v>1</v>
      </c>
      <c r="O23" s="8">
        <f t="shared" si="11"/>
        <v>-1</v>
      </c>
      <c r="P23" s="8">
        <f t="shared" si="12"/>
        <v>1</v>
      </c>
      <c r="Q23" s="8">
        <f t="shared" si="13"/>
        <v>-1</v>
      </c>
      <c r="R23" s="8">
        <f t="shared" si="14"/>
        <v>1</v>
      </c>
      <c r="S23" s="121">
        <v>2315.5555555555557</v>
      </c>
      <c r="T23" s="121">
        <v>2330.5555555555557</v>
      </c>
      <c r="U23" s="121">
        <v>2342.2222222222222</v>
      </c>
      <c r="V23" s="121">
        <v>2353.3333333333335</v>
      </c>
      <c r="W23" s="121">
        <v>2345.5555555555557</v>
      </c>
      <c r="X23" s="121">
        <v>2328.8888888888887</v>
      </c>
      <c r="Y23" s="121">
        <v>2347.2222222222222</v>
      </c>
      <c r="Z23" s="121">
        <v>2337.2222222222222</v>
      </c>
      <c r="AA23" s="121">
        <v>2356.6666666666665</v>
      </c>
      <c r="AB23" s="121">
        <v>2367.2222222222222</v>
      </c>
      <c r="AC23" s="121">
        <v>2361.1111111111113</v>
      </c>
      <c r="AD23" s="121">
        <v>2348.3333333333335</v>
      </c>
      <c r="AE23" s="121">
        <v>2380.5555555555557</v>
      </c>
      <c r="AF23" s="121">
        <v>2330.5555555555557</v>
      </c>
      <c r="AG23" s="121">
        <v>2352.7777777777778</v>
      </c>
      <c r="AH23" s="121">
        <v>2339.4444444444443</v>
      </c>
      <c r="AI23" s="121">
        <v>2325.5555555555557</v>
      </c>
      <c r="AJ23" s="121">
        <v>2357.2222222222222</v>
      </c>
      <c r="AK23" s="121">
        <v>2319.4444444444443</v>
      </c>
      <c r="AL23" s="121">
        <v>2333.3333333333335</v>
      </c>
      <c r="AM23" s="121">
        <v>2383.3333333333335</v>
      </c>
      <c r="AN23" s="121">
        <v>2346.6666666666665</v>
      </c>
      <c r="AO23" s="121">
        <v>2370.5555555555557</v>
      </c>
      <c r="AP23" s="121">
        <v>2351.6666666666665</v>
      </c>
      <c r="AQ23" s="121">
        <v>2345.5555555555557</v>
      </c>
      <c r="AR23" s="121">
        <v>2321.6666666666665</v>
      </c>
      <c r="AS23" s="121">
        <v>2346.6666666666665</v>
      </c>
      <c r="AT23" s="121">
        <v>2369.4444444444443</v>
      </c>
      <c r="AU23" s="121">
        <v>2299.4444444444443</v>
      </c>
      <c r="AV23" s="121">
        <v>2347.2222222222222</v>
      </c>
      <c r="AW23" s="125">
        <f t="shared" si="17"/>
        <v>2345.1666666666661</v>
      </c>
      <c r="AX23" s="148">
        <f t="shared" si="15"/>
        <v>-29.611111111110404</v>
      </c>
      <c r="AY23" s="148">
        <f t="shared" si="2"/>
        <v>-14.611111111110404</v>
      </c>
      <c r="AZ23" s="148">
        <f t="shared" si="2"/>
        <v>-2.9444444444438886</v>
      </c>
      <c r="BA23" s="148">
        <f t="shared" si="2"/>
        <v>8.1666666666674246</v>
      </c>
      <c r="BB23" s="148">
        <f t="shared" si="2"/>
        <v>0.38888888888959627</v>
      </c>
      <c r="BC23" s="148">
        <f t="shared" si="2"/>
        <v>-16.277777777777374</v>
      </c>
      <c r="BD23" s="148">
        <f t="shared" si="2"/>
        <v>2.0555555555561114</v>
      </c>
      <c r="BE23" s="148">
        <f t="shared" si="2"/>
        <v>-7.9444444444438886</v>
      </c>
      <c r="BF23" s="148">
        <f t="shared" si="2"/>
        <v>11.500000000000455</v>
      </c>
      <c r="BG23" s="148">
        <f t="shared" si="2"/>
        <v>22.055555555556111</v>
      </c>
      <c r="BH23" s="148">
        <f t="shared" si="2"/>
        <v>15.944444444445253</v>
      </c>
      <c r="BI23" s="148">
        <f t="shared" si="2"/>
        <v>3.1666666666674246</v>
      </c>
      <c r="BJ23" s="148">
        <f t="shared" si="2"/>
        <v>35.388888888889596</v>
      </c>
      <c r="BK23" s="148">
        <f t="shared" si="2"/>
        <v>-14.611111111110404</v>
      </c>
      <c r="BL23" s="148">
        <f t="shared" si="2"/>
        <v>7.611111111111768</v>
      </c>
      <c r="BM23" s="148">
        <f t="shared" si="2"/>
        <v>-5.7222222222217169</v>
      </c>
      <c r="BN23" s="148">
        <f t="shared" si="2"/>
        <v>-19.611111111110404</v>
      </c>
      <c r="BO23" s="148">
        <f t="shared" si="3"/>
        <v>12.055555555556111</v>
      </c>
      <c r="BP23" s="148">
        <f t="shared" si="3"/>
        <v>-25.722222222221717</v>
      </c>
      <c r="BQ23" s="148">
        <f t="shared" si="3"/>
        <v>-11.833333333332575</v>
      </c>
      <c r="BR23" s="148">
        <f t="shared" si="3"/>
        <v>38.166666666667425</v>
      </c>
      <c r="BS23" s="148">
        <f t="shared" si="3"/>
        <v>1.5000000000004547</v>
      </c>
      <c r="BT23" s="148">
        <f t="shared" si="3"/>
        <v>25.388888888889596</v>
      </c>
      <c r="BU23" s="148">
        <f t="shared" si="3"/>
        <v>6.5000000000004547</v>
      </c>
      <c r="BV23" s="148">
        <f t="shared" si="3"/>
        <v>0.38888888888959627</v>
      </c>
      <c r="BW23" s="148">
        <f t="shared" si="3"/>
        <v>-23.499999999999545</v>
      </c>
      <c r="BX23" s="148">
        <f t="shared" si="3"/>
        <v>1.5000000000004547</v>
      </c>
      <c r="BY23" s="148">
        <f t="shared" si="3"/>
        <v>24.277777777778283</v>
      </c>
      <c r="BZ23" s="148">
        <f t="shared" si="3"/>
        <v>-45.722222222221717</v>
      </c>
      <c r="CA23" s="149">
        <f t="shared" si="3"/>
        <v>2.0555555555561114</v>
      </c>
      <c r="CB23" s="84">
        <f t="shared" si="16"/>
        <v>6.0632980118195212E-13</v>
      </c>
    </row>
    <row r="24" spans="2:80" ht="18.75" x14ac:dyDescent="0.3">
      <c r="C24" s="39">
        <v>1</v>
      </c>
      <c r="D24" s="36">
        <v>1</v>
      </c>
      <c r="E24" s="36">
        <v>1</v>
      </c>
      <c r="F24" s="36">
        <v>-1</v>
      </c>
      <c r="G24" s="36">
        <v>1</v>
      </c>
      <c r="H24" s="8">
        <f t="shared" si="4"/>
        <v>1</v>
      </c>
      <c r="I24" s="8">
        <f t="shared" si="5"/>
        <v>-1</v>
      </c>
      <c r="J24" s="8">
        <f t="shared" si="6"/>
        <v>1</v>
      </c>
      <c r="K24" s="8">
        <f t="shared" si="7"/>
        <v>-1</v>
      </c>
      <c r="L24" s="8">
        <f t="shared" si="8"/>
        <v>1</v>
      </c>
      <c r="M24" s="8">
        <f t="shared" si="9"/>
        <v>-1</v>
      </c>
      <c r="N24" s="8">
        <f t="shared" si="10"/>
        <v>-1</v>
      </c>
      <c r="O24" s="8">
        <f t="shared" si="11"/>
        <v>1</v>
      </c>
      <c r="P24" s="8">
        <f t="shared" si="12"/>
        <v>-1</v>
      </c>
      <c r="Q24" s="8">
        <f t="shared" si="13"/>
        <v>-1</v>
      </c>
      <c r="R24" s="8">
        <f t="shared" si="14"/>
        <v>-1</v>
      </c>
      <c r="S24" s="121">
        <v>290.44444444444446</v>
      </c>
      <c r="T24" s="121">
        <v>265.5</v>
      </c>
      <c r="U24" s="121">
        <v>289.72222222222223</v>
      </c>
      <c r="V24" s="121">
        <v>293.11111111111109</v>
      </c>
      <c r="W24" s="121">
        <v>291.61111111111109</v>
      </c>
      <c r="X24" s="121">
        <v>309.55555555555554</v>
      </c>
      <c r="Y24" s="121">
        <v>315.44444444444446</v>
      </c>
      <c r="Z24" s="121">
        <v>301.05555555555554</v>
      </c>
      <c r="AA24" s="121">
        <v>281.11111111111109</v>
      </c>
      <c r="AB24" s="121">
        <v>304.55555555555554</v>
      </c>
      <c r="AC24" s="121">
        <v>297.94444444444446</v>
      </c>
      <c r="AD24" s="121">
        <v>290.05555555555554</v>
      </c>
      <c r="AE24" s="121">
        <v>293.33333333333331</v>
      </c>
      <c r="AF24" s="121">
        <v>292.33333333333331</v>
      </c>
      <c r="AG24" s="121">
        <v>274.27777777777777</v>
      </c>
      <c r="AH24" s="121">
        <v>309.94444444444446</v>
      </c>
      <c r="AI24" s="121">
        <v>302.72222222222223</v>
      </c>
      <c r="AJ24" s="121">
        <v>282.16666666666669</v>
      </c>
      <c r="AK24" s="121">
        <v>289.94444444444446</v>
      </c>
      <c r="AL24" s="121">
        <v>303.72222222222223</v>
      </c>
      <c r="AM24" s="121">
        <v>301.11111111111109</v>
      </c>
      <c r="AN24" s="121">
        <v>301.77777777777777</v>
      </c>
      <c r="AO24" s="121">
        <v>289.55555555555554</v>
      </c>
      <c r="AP24" s="121">
        <v>295.66666666666669</v>
      </c>
      <c r="AQ24" s="121">
        <v>305.83333333333331</v>
      </c>
      <c r="AR24" s="121">
        <v>261.55555555555554</v>
      </c>
      <c r="AS24" s="121">
        <v>293.94444444444446</v>
      </c>
      <c r="AT24" s="121">
        <v>272.16666666666669</v>
      </c>
      <c r="AU24" s="121">
        <v>282.11111111111109</v>
      </c>
      <c r="AV24" s="121">
        <v>317.5</v>
      </c>
      <c r="AW24" s="125">
        <f t="shared" si="17"/>
        <v>293.32592592592596</v>
      </c>
      <c r="AX24" s="148">
        <f t="shared" si="15"/>
        <v>-2.8814814814815009</v>
      </c>
      <c r="AY24" s="148">
        <f t="shared" si="2"/>
        <v>-27.825925925925958</v>
      </c>
      <c r="AZ24" s="148">
        <f t="shared" si="2"/>
        <v>-3.6037037037037294</v>
      </c>
      <c r="BA24" s="148">
        <f t="shared" si="2"/>
        <v>-0.21481481481487208</v>
      </c>
      <c r="BB24" s="148">
        <f t="shared" si="2"/>
        <v>-1.7148148148148721</v>
      </c>
      <c r="BC24" s="148">
        <f t="shared" si="2"/>
        <v>16.229629629629585</v>
      </c>
      <c r="BD24" s="148">
        <f t="shared" si="2"/>
        <v>22.118518518518499</v>
      </c>
      <c r="BE24" s="148">
        <f t="shared" si="2"/>
        <v>7.729629629629585</v>
      </c>
      <c r="BF24" s="148">
        <f t="shared" si="2"/>
        <v>-12.214814814814872</v>
      </c>
      <c r="BG24" s="148">
        <f t="shared" si="2"/>
        <v>11.229629629629585</v>
      </c>
      <c r="BH24" s="148">
        <f t="shared" si="2"/>
        <v>4.6185185185184991</v>
      </c>
      <c r="BI24" s="148">
        <f t="shared" si="2"/>
        <v>-3.270370370370415</v>
      </c>
      <c r="BJ24" s="148">
        <f t="shared" si="2"/>
        <v>7.4074074073564589E-3</v>
      </c>
      <c r="BK24" s="148">
        <f t="shared" si="2"/>
        <v>-0.99259259259264354</v>
      </c>
      <c r="BL24" s="148">
        <f t="shared" si="2"/>
        <v>-19.048148148148186</v>
      </c>
      <c r="BM24" s="148">
        <f t="shared" si="2"/>
        <v>16.618518518518499</v>
      </c>
      <c r="BN24" s="148">
        <f t="shared" si="2"/>
        <v>9.3962962962962706</v>
      </c>
      <c r="BO24" s="148">
        <f t="shared" si="3"/>
        <v>-11.159259259259272</v>
      </c>
      <c r="BP24" s="148">
        <f t="shared" si="3"/>
        <v>-3.3814814814815009</v>
      </c>
      <c r="BQ24" s="148">
        <f t="shared" si="3"/>
        <v>10.396296296296271</v>
      </c>
      <c r="BR24" s="148">
        <f t="shared" si="3"/>
        <v>7.7851851851851279</v>
      </c>
      <c r="BS24" s="148">
        <f t="shared" si="3"/>
        <v>8.4518518518518135</v>
      </c>
      <c r="BT24" s="148">
        <f t="shared" si="3"/>
        <v>-3.770370370370415</v>
      </c>
      <c r="BU24" s="148">
        <f t="shared" si="3"/>
        <v>2.3407407407407277</v>
      </c>
      <c r="BV24" s="148">
        <f t="shared" si="3"/>
        <v>12.507407407407356</v>
      </c>
      <c r="BW24" s="148">
        <f t="shared" si="3"/>
        <v>-31.770370370370415</v>
      </c>
      <c r="BX24" s="148">
        <f t="shared" si="3"/>
        <v>0.61851851851849915</v>
      </c>
      <c r="BY24" s="148">
        <f t="shared" si="3"/>
        <v>-21.159259259259272</v>
      </c>
      <c r="BZ24" s="148">
        <f t="shared" si="3"/>
        <v>-11.214814814814872</v>
      </c>
      <c r="CA24" s="149">
        <f t="shared" si="3"/>
        <v>24.174074074074042</v>
      </c>
      <c r="CB24" s="84">
        <f t="shared" si="16"/>
        <v>-3.6000831945178408E-14</v>
      </c>
    </row>
    <row r="25" spans="2:80" ht="18.75" x14ac:dyDescent="0.3">
      <c r="C25" s="39">
        <v>1</v>
      </c>
      <c r="D25" s="36">
        <v>-1</v>
      </c>
      <c r="E25" s="36">
        <v>-1</v>
      </c>
      <c r="F25" s="36">
        <v>1</v>
      </c>
      <c r="G25" s="36">
        <v>1</v>
      </c>
      <c r="H25" s="8">
        <f t="shared" si="4"/>
        <v>1</v>
      </c>
      <c r="I25" s="8">
        <f t="shared" si="5"/>
        <v>-1</v>
      </c>
      <c r="J25" s="8">
        <f t="shared" si="6"/>
        <v>-1</v>
      </c>
      <c r="K25" s="8">
        <f t="shared" si="7"/>
        <v>-1</v>
      </c>
      <c r="L25" s="8">
        <f t="shared" si="8"/>
        <v>-1</v>
      </c>
      <c r="M25" s="8">
        <f t="shared" si="9"/>
        <v>1</v>
      </c>
      <c r="N25" s="8">
        <f t="shared" si="10"/>
        <v>1</v>
      </c>
      <c r="O25" s="8">
        <f t="shared" si="11"/>
        <v>1</v>
      </c>
      <c r="P25" s="8">
        <f t="shared" si="12"/>
        <v>-1</v>
      </c>
      <c r="Q25" s="8">
        <f t="shared" si="13"/>
        <v>-1</v>
      </c>
      <c r="R25" s="8">
        <f t="shared" si="14"/>
        <v>1</v>
      </c>
      <c r="S25" s="121">
        <v>702.22222222222217</v>
      </c>
      <c r="T25" s="121">
        <v>626.11111111111109</v>
      </c>
      <c r="U25" s="121">
        <v>685</v>
      </c>
      <c r="V25" s="121">
        <v>622.77777777777783</v>
      </c>
      <c r="W25" s="121">
        <v>689.44444444444446</v>
      </c>
      <c r="X25" s="121">
        <v>665</v>
      </c>
      <c r="Y25" s="121">
        <v>673.88888888888891</v>
      </c>
      <c r="Z25" s="121">
        <v>691.66666666666663</v>
      </c>
      <c r="AA25" s="121">
        <v>702.22222222222217</v>
      </c>
      <c r="AB25" s="121">
        <v>694.44444444444446</v>
      </c>
      <c r="AC25" s="121">
        <v>675.55555555555554</v>
      </c>
      <c r="AD25" s="121">
        <v>683.33333333333337</v>
      </c>
      <c r="AE25" s="121">
        <v>676.11111111111109</v>
      </c>
      <c r="AF25" s="121">
        <v>661.66666666666663</v>
      </c>
      <c r="AG25" s="121">
        <v>668.33333333333337</v>
      </c>
      <c r="AH25" s="121">
        <v>707.22222222222217</v>
      </c>
      <c r="AI25" s="121">
        <v>699.44444444444446</v>
      </c>
      <c r="AJ25" s="121">
        <v>688.33333333333337</v>
      </c>
      <c r="AK25" s="121">
        <v>686.11111111111109</v>
      </c>
      <c r="AL25" s="121">
        <v>677.77777777777783</v>
      </c>
      <c r="AM25" s="121">
        <v>671.66666666666663</v>
      </c>
      <c r="AN25" s="121">
        <v>682.77777777777783</v>
      </c>
      <c r="AO25" s="121">
        <v>694.44444444444446</v>
      </c>
      <c r="AP25" s="121">
        <v>681.11111111111109</v>
      </c>
      <c r="AQ25" s="121">
        <v>714.44444444444446</v>
      </c>
      <c r="AR25" s="121">
        <v>632.77777777777783</v>
      </c>
      <c r="AS25" s="121">
        <v>732.22222222222217</v>
      </c>
      <c r="AT25" s="121">
        <v>632.77777777777783</v>
      </c>
      <c r="AU25" s="121">
        <v>680</v>
      </c>
      <c r="AV25" s="121">
        <v>691.11111111111109</v>
      </c>
      <c r="AW25" s="125">
        <f t="shared" si="17"/>
        <v>679.66666666666663</v>
      </c>
      <c r="AX25" s="148">
        <f t="shared" si="15"/>
        <v>22.555555555555543</v>
      </c>
      <c r="AY25" s="148">
        <f t="shared" si="2"/>
        <v>-53.555555555555543</v>
      </c>
      <c r="AZ25" s="148">
        <f t="shared" si="2"/>
        <v>5.3333333333333712</v>
      </c>
      <c r="BA25" s="148">
        <f t="shared" si="2"/>
        <v>-56.8888888888888</v>
      </c>
      <c r="BB25" s="148">
        <f t="shared" si="2"/>
        <v>9.7777777777778283</v>
      </c>
      <c r="BC25" s="148">
        <f t="shared" si="2"/>
        <v>-14.666666666666629</v>
      </c>
      <c r="BD25" s="148">
        <f t="shared" si="2"/>
        <v>-5.7777777777777146</v>
      </c>
      <c r="BE25" s="148">
        <f t="shared" si="2"/>
        <v>12</v>
      </c>
      <c r="BF25" s="148">
        <f t="shared" si="2"/>
        <v>22.555555555555543</v>
      </c>
      <c r="BG25" s="148">
        <f t="shared" si="2"/>
        <v>14.777777777777828</v>
      </c>
      <c r="BH25" s="148">
        <f t="shared" si="2"/>
        <v>-4.1111111111110858</v>
      </c>
      <c r="BI25" s="148">
        <f t="shared" si="2"/>
        <v>3.6666666666667425</v>
      </c>
      <c r="BJ25" s="148">
        <f t="shared" si="2"/>
        <v>-3.5555555555555429</v>
      </c>
      <c r="BK25" s="148">
        <f t="shared" si="2"/>
        <v>-18</v>
      </c>
      <c r="BL25" s="148">
        <f t="shared" si="2"/>
        <v>-11.333333333333258</v>
      </c>
      <c r="BM25" s="148">
        <f t="shared" si="2"/>
        <v>27.555555555555543</v>
      </c>
      <c r="BN25" s="148">
        <f t="shared" si="2"/>
        <v>19.777777777777828</v>
      </c>
      <c r="BO25" s="148">
        <f t="shared" si="3"/>
        <v>8.6666666666667425</v>
      </c>
      <c r="BP25" s="148">
        <f t="shared" si="3"/>
        <v>6.4444444444444571</v>
      </c>
      <c r="BQ25" s="148">
        <f t="shared" si="3"/>
        <v>-1.8888888888888005</v>
      </c>
      <c r="BR25" s="148">
        <f t="shared" si="3"/>
        <v>-8</v>
      </c>
      <c r="BS25" s="148">
        <f t="shared" si="3"/>
        <v>3.1111111111111995</v>
      </c>
      <c r="BT25" s="148">
        <f t="shared" si="3"/>
        <v>14.777777777777828</v>
      </c>
      <c r="BU25" s="148">
        <f t="shared" si="3"/>
        <v>1.4444444444444571</v>
      </c>
      <c r="BV25" s="148">
        <f t="shared" si="3"/>
        <v>34.777777777777828</v>
      </c>
      <c r="BW25" s="148">
        <f t="shared" si="3"/>
        <v>-46.8888888888888</v>
      </c>
      <c r="BX25" s="148">
        <f t="shared" si="3"/>
        <v>52.555555555555543</v>
      </c>
      <c r="BY25" s="148">
        <f t="shared" si="3"/>
        <v>-46.8888888888888</v>
      </c>
      <c r="BZ25" s="148">
        <f t="shared" si="3"/>
        <v>0.33333333333337123</v>
      </c>
      <c r="CA25" s="149">
        <f t="shared" si="3"/>
        <v>11.444444444444457</v>
      </c>
      <c r="CB25" s="84">
        <f t="shared" si="16"/>
        <v>3.7895612573872008E-14</v>
      </c>
    </row>
    <row r="26" spans="2:80" ht="18.75" x14ac:dyDescent="0.3">
      <c r="C26" s="39">
        <v>1</v>
      </c>
      <c r="D26" s="36">
        <v>1</v>
      </c>
      <c r="E26" s="36">
        <v>-1</v>
      </c>
      <c r="F26" s="36">
        <v>1</v>
      </c>
      <c r="G26" s="36">
        <v>1</v>
      </c>
      <c r="H26" s="8">
        <f t="shared" si="4"/>
        <v>-1</v>
      </c>
      <c r="I26" s="8">
        <f t="shared" si="5"/>
        <v>1</v>
      </c>
      <c r="J26" s="8">
        <f t="shared" si="6"/>
        <v>1</v>
      </c>
      <c r="K26" s="8">
        <f t="shared" si="7"/>
        <v>-1</v>
      </c>
      <c r="L26" s="8">
        <f t="shared" si="8"/>
        <v>-1</v>
      </c>
      <c r="M26" s="8">
        <f t="shared" si="9"/>
        <v>1</v>
      </c>
      <c r="N26" s="8">
        <f t="shared" si="10"/>
        <v>-1</v>
      </c>
      <c r="O26" s="8">
        <f t="shared" si="11"/>
        <v>-1</v>
      </c>
      <c r="P26" s="8">
        <f t="shared" si="12"/>
        <v>1</v>
      </c>
      <c r="Q26" s="8">
        <f t="shared" si="13"/>
        <v>-1</v>
      </c>
      <c r="R26" s="8">
        <f t="shared" si="14"/>
        <v>-1</v>
      </c>
      <c r="S26" s="121">
        <v>72.277777777777771</v>
      </c>
      <c r="T26" s="121">
        <v>61.888888888888886</v>
      </c>
      <c r="U26" s="121">
        <v>85.444444444444443</v>
      </c>
      <c r="V26" s="121">
        <v>57.333333333333336</v>
      </c>
      <c r="W26" s="121">
        <v>65.888888888888886</v>
      </c>
      <c r="X26" s="121">
        <v>64.111111111111114</v>
      </c>
      <c r="Y26" s="121">
        <v>78.833333333333329</v>
      </c>
      <c r="Z26" s="121">
        <v>72.5</v>
      </c>
      <c r="AA26" s="121">
        <v>54.477777777777774</v>
      </c>
      <c r="AB26" s="121">
        <v>70</v>
      </c>
      <c r="AC26" s="121">
        <v>63.222222222222221</v>
      </c>
      <c r="AD26" s="121">
        <v>79.555555555555557</v>
      </c>
      <c r="AE26" s="121">
        <v>66.444444444444443</v>
      </c>
      <c r="AF26" s="121">
        <v>70.388888888888886</v>
      </c>
      <c r="AG26" s="121">
        <v>68.833333333333329</v>
      </c>
      <c r="AH26" s="121">
        <v>64.111111111111114</v>
      </c>
      <c r="AI26" s="121">
        <v>80.555555555555557</v>
      </c>
      <c r="AJ26" s="121">
        <v>59.388888888888886</v>
      </c>
      <c r="AK26" s="121">
        <v>64.888888888888886</v>
      </c>
      <c r="AL26" s="121">
        <v>75.888888888888886</v>
      </c>
      <c r="AM26" s="121">
        <v>85.833333333333329</v>
      </c>
      <c r="AN26" s="121">
        <v>69.722222222222229</v>
      </c>
      <c r="AO26" s="121">
        <v>75.333333333333329</v>
      </c>
      <c r="AP26" s="121">
        <v>69.388888888888886</v>
      </c>
      <c r="AQ26" s="121">
        <v>63.944444444444443</v>
      </c>
      <c r="AR26" s="121">
        <v>62.722222222222221</v>
      </c>
      <c r="AS26" s="121">
        <v>96.055555555555557</v>
      </c>
      <c r="AT26" s="121">
        <v>83.055555555555557</v>
      </c>
      <c r="AU26" s="121">
        <v>75.444444444444443</v>
      </c>
      <c r="AV26" s="121">
        <v>76.222222222222229</v>
      </c>
      <c r="AW26" s="125">
        <f t="shared" si="17"/>
        <v>71.125185185185188</v>
      </c>
      <c r="AX26" s="148">
        <f t="shared" si="15"/>
        <v>1.1525925925925833</v>
      </c>
      <c r="AY26" s="148">
        <f t="shared" si="2"/>
        <v>-9.2362962962963024</v>
      </c>
      <c r="AZ26" s="148">
        <f t="shared" si="2"/>
        <v>14.319259259259255</v>
      </c>
      <c r="BA26" s="148">
        <f t="shared" si="2"/>
        <v>-13.791851851851852</v>
      </c>
      <c r="BB26" s="148">
        <f t="shared" si="2"/>
        <v>-5.2362962962963024</v>
      </c>
      <c r="BC26" s="148">
        <f t="shared" si="2"/>
        <v>-7.0140740740740739</v>
      </c>
      <c r="BD26" s="148">
        <f t="shared" si="2"/>
        <v>7.7081481481481404</v>
      </c>
      <c r="BE26" s="148">
        <f t="shared" si="2"/>
        <v>1.3748148148148118</v>
      </c>
      <c r="BF26" s="148">
        <f t="shared" si="2"/>
        <v>-16.647407407407414</v>
      </c>
      <c r="BG26" s="148">
        <f t="shared" si="2"/>
        <v>-1.1251851851851882</v>
      </c>
      <c r="BH26" s="148">
        <f t="shared" si="2"/>
        <v>-7.9029629629629667</v>
      </c>
      <c r="BI26" s="148">
        <f t="shared" si="2"/>
        <v>8.430370370370369</v>
      </c>
      <c r="BJ26" s="148">
        <f t="shared" si="2"/>
        <v>-4.6807407407407453</v>
      </c>
      <c r="BK26" s="148">
        <f t="shared" si="2"/>
        <v>-0.73629629629630244</v>
      </c>
      <c r="BL26" s="148">
        <f t="shared" si="2"/>
        <v>-2.2918518518518596</v>
      </c>
      <c r="BM26" s="148">
        <f t="shared" si="2"/>
        <v>-7.0140740740740739</v>
      </c>
      <c r="BN26" s="148">
        <f t="shared" si="2"/>
        <v>9.430370370370369</v>
      </c>
      <c r="BO26" s="148">
        <f t="shared" si="3"/>
        <v>-11.736296296296302</v>
      </c>
      <c r="BP26" s="148">
        <f t="shared" si="3"/>
        <v>-6.2362962962963024</v>
      </c>
      <c r="BQ26" s="148">
        <f t="shared" si="3"/>
        <v>4.7637037037036976</v>
      </c>
      <c r="BR26" s="148">
        <f t="shared" si="3"/>
        <v>14.70814814814814</v>
      </c>
      <c r="BS26" s="148">
        <f t="shared" si="3"/>
        <v>-1.4029629629629596</v>
      </c>
      <c r="BT26" s="148">
        <f t="shared" si="3"/>
        <v>4.2081481481481404</v>
      </c>
      <c r="BU26" s="148">
        <f t="shared" si="3"/>
        <v>-1.7362962962963024</v>
      </c>
      <c r="BV26" s="148">
        <f t="shared" si="3"/>
        <v>-7.1807407407407453</v>
      </c>
      <c r="BW26" s="148">
        <f t="shared" si="3"/>
        <v>-8.4029629629629667</v>
      </c>
      <c r="BX26" s="148">
        <f t="shared" si="3"/>
        <v>24.930370370370369</v>
      </c>
      <c r="BY26" s="148">
        <f t="shared" si="3"/>
        <v>11.930370370370369</v>
      </c>
      <c r="BZ26" s="148">
        <f t="shared" si="3"/>
        <v>4.3192592592592547</v>
      </c>
      <c r="CA26" s="149">
        <f t="shared" si="3"/>
        <v>5.0970370370370404</v>
      </c>
      <c r="CB26" s="84">
        <f t="shared" si="16"/>
        <v>-4.0264088359739009E-15</v>
      </c>
    </row>
    <row r="27" spans="2:80" ht="18.75" x14ac:dyDescent="0.3">
      <c r="C27" s="39">
        <v>1</v>
      </c>
      <c r="D27" s="36">
        <v>-1</v>
      </c>
      <c r="E27" s="36">
        <v>1</v>
      </c>
      <c r="F27" s="36">
        <v>1</v>
      </c>
      <c r="G27" s="36">
        <v>1</v>
      </c>
      <c r="H27" s="8">
        <f t="shared" si="4"/>
        <v>-1</v>
      </c>
      <c r="I27" s="8">
        <f t="shared" si="5"/>
        <v>-1</v>
      </c>
      <c r="J27" s="8">
        <f t="shared" si="6"/>
        <v>-1</v>
      </c>
      <c r="K27" s="8">
        <f t="shared" si="7"/>
        <v>1</v>
      </c>
      <c r="L27" s="8">
        <f t="shared" si="8"/>
        <v>1</v>
      </c>
      <c r="M27" s="8">
        <f t="shared" si="9"/>
        <v>1</v>
      </c>
      <c r="N27" s="8">
        <f t="shared" si="10"/>
        <v>-1</v>
      </c>
      <c r="O27" s="8">
        <f t="shared" si="11"/>
        <v>-1</v>
      </c>
      <c r="P27" s="8">
        <f t="shared" si="12"/>
        <v>-1</v>
      </c>
      <c r="Q27" s="8">
        <f t="shared" si="13"/>
        <v>1</v>
      </c>
      <c r="R27" s="8">
        <f t="shared" si="14"/>
        <v>-1</v>
      </c>
      <c r="S27" s="121">
        <v>4408.333333333333</v>
      </c>
      <c r="T27" s="121">
        <v>4421.1111111111113</v>
      </c>
      <c r="U27" s="121">
        <v>4429.4444444444443</v>
      </c>
      <c r="V27" s="121">
        <v>4438.8888888888887</v>
      </c>
      <c r="W27" s="121">
        <v>4430.5555555555557</v>
      </c>
      <c r="X27" s="121">
        <v>4363.8888888888887</v>
      </c>
      <c r="Y27" s="121">
        <v>4398.8888888888887</v>
      </c>
      <c r="Z27" s="121">
        <v>4361.1111111111113</v>
      </c>
      <c r="AA27" s="121">
        <v>4459.4444444444443</v>
      </c>
      <c r="AB27" s="121">
        <v>4445</v>
      </c>
      <c r="AC27" s="121">
        <v>4455.5555555555557</v>
      </c>
      <c r="AD27" s="121">
        <v>4440.5555555555557</v>
      </c>
      <c r="AE27" s="121">
        <v>4395</v>
      </c>
      <c r="AF27" s="121">
        <v>4361.1111111111113</v>
      </c>
      <c r="AG27" s="121">
        <v>4419.4444444444443</v>
      </c>
      <c r="AH27" s="121">
        <v>4387.7777777777774</v>
      </c>
      <c r="AI27" s="121">
        <v>4414.4444444444443</v>
      </c>
      <c r="AJ27" s="121">
        <v>4436.1111111111113</v>
      </c>
      <c r="AK27" s="121">
        <v>4345.5555555555557</v>
      </c>
      <c r="AL27" s="121">
        <v>4345.5555555555557</v>
      </c>
      <c r="AM27" s="121">
        <v>4436.1111111111113</v>
      </c>
      <c r="AN27" s="121">
        <v>4423.8888888888887</v>
      </c>
      <c r="AO27" s="121">
        <v>4441.666666666667</v>
      </c>
      <c r="AP27" s="121">
        <v>4382.7777777777774</v>
      </c>
      <c r="AQ27" s="121">
        <v>4408.8888888888887</v>
      </c>
      <c r="AR27" s="121">
        <v>4360.5555555555557</v>
      </c>
      <c r="AS27" s="121">
        <v>4415</v>
      </c>
      <c r="AT27" s="121">
        <v>4422.7777777777774</v>
      </c>
      <c r="AU27" s="121">
        <v>4328.8888888888887</v>
      </c>
      <c r="AV27" s="121">
        <v>4441.666666666667</v>
      </c>
      <c r="AW27" s="125">
        <f t="shared" si="17"/>
        <v>4407.3333333333339</v>
      </c>
      <c r="AX27" s="148">
        <f t="shared" si="15"/>
        <v>0.99999999999909051</v>
      </c>
      <c r="AY27" s="148">
        <f t="shared" si="2"/>
        <v>13.777777777777374</v>
      </c>
      <c r="AZ27" s="148">
        <f t="shared" si="2"/>
        <v>22.111111111110404</v>
      </c>
      <c r="BA27" s="148">
        <f t="shared" si="2"/>
        <v>31.555555555554747</v>
      </c>
      <c r="BB27" s="148">
        <f t="shared" si="2"/>
        <v>23.222222222221717</v>
      </c>
      <c r="BC27" s="148">
        <f t="shared" si="2"/>
        <v>-43.444444444445253</v>
      </c>
      <c r="BD27" s="148">
        <f t="shared" si="2"/>
        <v>-8.4444444444452529</v>
      </c>
      <c r="BE27" s="148">
        <f t="shared" si="2"/>
        <v>-46.222222222222626</v>
      </c>
      <c r="BF27" s="148">
        <f t="shared" si="2"/>
        <v>52.111111111110404</v>
      </c>
      <c r="BG27" s="148">
        <f t="shared" si="2"/>
        <v>37.66666666666606</v>
      </c>
      <c r="BH27" s="148">
        <f t="shared" si="2"/>
        <v>48.222222222221717</v>
      </c>
      <c r="BI27" s="148">
        <f t="shared" si="2"/>
        <v>33.222222222221717</v>
      </c>
      <c r="BJ27" s="148">
        <f t="shared" si="2"/>
        <v>-12.33333333333394</v>
      </c>
      <c r="BK27" s="148">
        <f t="shared" si="2"/>
        <v>-46.222222222222626</v>
      </c>
      <c r="BL27" s="148">
        <f t="shared" si="2"/>
        <v>12.111111111110404</v>
      </c>
      <c r="BM27" s="148">
        <f t="shared" si="2"/>
        <v>-19.555555555556566</v>
      </c>
      <c r="BN27" s="148">
        <f t="shared" si="2"/>
        <v>7.1111111111104037</v>
      </c>
      <c r="BO27" s="148">
        <f t="shared" si="3"/>
        <v>28.777777777777374</v>
      </c>
      <c r="BP27" s="148">
        <f t="shared" si="3"/>
        <v>-61.777777777778283</v>
      </c>
      <c r="BQ27" s="148">
        <f t="shared" si="3"/>
        <v>-61.777777777778283</v>
      </c>
      <c r="BR27" s="148">
        <f t="shared" si="3"/>
        <v>28.777777777777374</v>
      </c>
      <c r="BS27" s="148">
        <f t="shared" si="3"/>
        <v>16.555555555554747</v>
      </c>
      <c r="BT27" s="148">
        <f t="shared" si="3"/>
        <v>34.33333333333303</v>
      </c>
      <c r="BU27" s="148">
        <f t="shared" si="3"/>
        <v>-24.555555555556566</v>
      </c>
      <c r="BV27" s="148">
        <f t="shared" si="3"/>
        <v>1.5555555555547471</v>
      </c>
      <c r="BW27" s="148">
        <f t="shared" si="3"/>
        <v>-46.777777777778283</v>
      </c>
      <c r="BX27" s="148">
        <f t="shared" si="3"/>
        <v>7.6666666666660603</v>
      </c>
      <c r="BY27" s="148">
        <f t="shared" si="3"/>
        <v>15.444444444443434</v>
      </c>
      <c r="BZ27" s="148">
        <f t="shared" si="3"/>
        <v>-78.444444444445253</v>
      </c>
      <c r="CA27" s="149">
        <f t="shared" si="3"/>
        <v>34.33333333333303</v>
      </c>
      <c r="CB27" s="84">
        <f t="shared" si="16"/>
        <v>-6.3664629124104973E-13</v>
      </c>
    </row>
    <row r="28" spans="2:80" ht="18.75" x14ac:dyDescent="0.3">
      <c r="C28" s="39">
        <v>1</v>
      </c>
      <c r="D28" s="36">
        <v>1</v>
      </c>
      <c r="E28" s="36">
        <v>1</v>
      </c>
      <c r="F28" s="36">
        <v>1</v>
      </c>
      <c r="G28" s="36">
        <v>1</v>
      </c>
      <c r="H28" s="8">
        <f t="shared" si="4"/>
        <v>1</v>
      </c>
      <c r="I28" s="8">
        <f t="shared" si="5"/>
        <v>1</v>
      </c>
      <c r="J28" s="8">
        <f t="shared" si="6"/>
        <v>1</v>
      </c>
      <c r="K28" s="8">
        <f t="shared" si="7"/>
        <v>1</v>
      </c>
      <c r="L28" s="8">
        <f t="shared" si="8"/>
        <v>1</v>
      </c>
      <c r="M28" s="8">
        <f t="shared" si="9"/>
        <v>1</v>
      </c>
      <c r="N28" s="8">
        <f t="shared" si="10"/>
        <v>1</v>
      </c>
      <c r="O28" s="8">
        <f t="shared" si="11"/>
        <v>1</v>
      </c>
      <c r="P28" s="8">
        <f t="shared" si="12"/>
        <v>1</v>
      </c>
      <c r="Q28" s="8">
        <f t="shared" si="13"/>
        <v>1</v>
      </c>
      <c r="R28" s="8">
        <f t="shared" si="14"/>
        <v>1</v>
      </c>
      <c r="S28" s="121">
        <v>765.55555555555554</v>
      </c>
      <c r="T28" s="121">
        <v>702.22222222222217</v>
      </c>
      <c r="U28" s="121">
        <v>769.44444444444446</v>
      </c>
      <c r="V28" s="121">
        <v>770</v>
      </c>
      <c r="W28" s="121">
        <v>776.11111111111109</v>
      </c>
      <c r="X28" s="121">
        <v>807.22222222222217</v>
      </c>
      <c r="Y28" s="121">
        <v>832.22222222222217</v>
      </c>
      <c r="Z28" s="121">
        <v>791.66666666666663</v>
      </c>
      <c r="AA28" s="121">
        <v>741.11111111111109</v>
      </c>
      <c r="AB28" s="121">
        <v>802.22222222222217</v>
      </c>
      <c r="AC28" s="121">
        <v>785</v>
      </c>
      <c r="AD28" s="121">
        <v>761.66666666666663</v>
      </c>
      <c r="AE28" s="121">
        <v>775.55555555555554</v>
      </c>
      <c r="AF28" s="121">
        <v>771.11111111111109</v>
      </c>
      <c r="AG28" s="121">
        <v>720</v>
      </c>
      <c r="AH28" s="121">
        <v>818.88888888888891</v>
      </c>
      <c r="AI28" s="121">
        <v>805</v>
      </c>
      <c r="AJ28" s="121">
        <v>745</v>
      </c>
      <c r="AK28" s="121">
        <v>766.66666666666663</v>
      </c>
      <c r="AL28" s="121">
        <v>788.88888888888891</v>
      </c>
      <c r="AM28" s="121">
        <v>793.88888888888891</v>
      </c>
      <c r="AN28" s="121">
        <v>798.88888888888891</v>
      </c>
      <c r="AO28" s="121">
        <v>765.55555555555554</v>
      </c>
      <c r="AP28" s="121">
        <v>772.77777777777783</v>
      </c>
      <c r="AQ28" s="121">
        <v>807.77777777777783</v>
      </c>
      <c r="AR28" s="121">
        <v>690.55555555555554</v>
      </c>
      <c r="AS28" s="121">
        <v>770</v>
      </c>
      <c r="AT28" s="121">
        <v>716.11111111111109</v>
      </c>
      <c r="AU28" s="121">
        <v>744.44444444444446</v>
      </c>
      <c r="AV28" s="121">
        <v>836.66666666666663</v>
      </c>
      <c r="AW28" s="125">
        <f t="shared" si="17"/>
        <v>773.07407407407402</v>
      </c>
      <c r="AX28" s="148">
        <f t="shared" si="15"/>
        <v>-7.5185185185184764</v>
      </c>
      <c r="AY28" s="148">
        <f t="shared" si="2"/>
        <v>-70.851851851851848</v>
      </c>
      <c r="AZ28" s="148">
        <f t="shared" si="2"/>
        <v>-3.6296296296295623</v>
      </c>
      <c r="BA28" s="148">
        <f t="shared" si="2"/>
        <v>-3.0740740740740193</v>
      </c>
      <c r="BB28" s="148">
        <f t="shared" si="2"/>
        <v>3.0370370370370665</v>
      </c>
      <c r="BC28" s="148">
        <f t="shared" si="2"/>
        <v>34.148148148148152</v>
      </c>
      <c r="BD28" s="148">
        <f t="shared" si="2"/>
        <v>59.148148148148152</v>
      </c>
      <c r="BE28" s="148">
        <f t="shared" si="2"/>
        <v>18.592592592592609</v>
      </c>
      <c r="BF28" s="148">
        <f t="shared" si="2"/>
        <v>-31.962962962962933</v>
      </c>
      <c r="BG28" s="148">
        <f t="shared" si="2"/>
        <v>29.148148148148152</v>
      </c>
      <c r="BH28" s="148">
        <f t="shared" si="2"/>
        <v>11.925925925925981</v>
      </c>
      <c r="BI28" s="148">
        <f t="shared" si="2"/>
        <v>-11.407407407407391</v>
      </c>
      <c r="BJ28" s="148">
        <f t="shared" si="2"/>
        <v>2.4814814814815236</v>
      </c>
      <c r="BK28" s="148">
        <f t="shared" si="2"/>
        <v>-1.9629629629629335</v>
      </c>
      <c r="BL28" s="148">
        <f t="shared" si="2"/>
        <v>-53.074074074074019</v>
      </c>
      <c r="BM28" s="148">
        <f t="shared" si="2"/>
        <v>45.814814814814895</v>
      </c>
      <c r="BN28" s="148">
        <f t="shared" ref="BN28" si="18" xml:space="preserve"> AI28 - $AW28</f>
        <v>31.925925925925981</v>
      </c>
      <c r="BO28" s="148">
        <f t="shared" si="3"/>
        <v>-28.074074074074019</v>
      </c>
      <c r="BP28" s="148">
        <f t="shared" si="3"/>
        <v>-6.4074074074073906</v>
      </c>
      <c r="BQ28" s="148">
        <f t="shared" si="3"/>
        <v>15.814814814814895</v>
      </c>
      <c r="BR28" s="148">
        <f t="shared" si="3"/>
        <v>20.814814814814895</v>
      </c>
      <c r="BS28" s="148">
        <f t="shared" si="3"/>
        <v>25.814814814814895</v>
      </c>
      <c r="BT28" s="148">
        <f t="shared" si="3"/>
        <v>-7.5185185185184764</v>
      </c>
      <c r="BU28" s="148">
        <f t="shared" si="3"/>
        <v>-0.29629629629619103</v>
      </c>
      <c r="BV28" s="148">
        <f t="shared" si="3"/>
        <v>34.703703703703809</v>
      </c>
      <c r="BW28" s="148">
        <f t="shared" si="3"/>
        <v>-82.518518518518476</v>
      </c>
      <c r="BX28" s="148">
        <f t="shared" si="3"/>
        <v>-3.0740740740740193</v>
      </c>
      <c r="BY28" s="148">
        <f t="shared" si="3"/>
        <v>-56.962962962962933</v>
      </c>
      <c r="BZ28" s="148">
        <f t="shared" si="3"/>
        <v>-28.629629629629562</v>
      </c>
      <c r="CA28" s="149">
        <f t="shared" si="3"/>
        <v>63.592592592592609</v>
      </c>
      <c r="CB28" s="84">
        <f t="shared" si="16"/>
        <v>4.5474735088646414E-14</v>
      </c>
    </row>
    <row r="29" spans="2:80" x14ac:dyDescent="0.25">
      <c r="B29" s="22" t="s">
        <v>85</v>
      </c>
      <c r="C29" s="21">
        <f xml:space="preserve"> SUMPRODUCT(C$13:C$28,$AW$13:$AW$28)</f>
        <v>17706.954259259255</v>
      </c>
      <c r="D29" s="21">
        <f xml:space="preserve"> SUMPRODUCT(D$13:D$28,$AW$13:$AW$28)</f>
        <v>-13051.871666666666</v>
      </c>
      <c r="E29" s="21">
        <f xml:space="preserve"> SUMPRODUCT(E$13:E$28,$AW$13:$AW$28)</f>
        <v>13565.638333333336</v>
      </c>
      <c r="F29" s="21">
        <f t="shared" ref="F29:R29" si="19" xml:space="preserve"> SUMPRODUCT(F$13:F$28,$AW$13:$AW$28)</f>
        <v>6017.476111111112</v>
      </c>
      <c r="G29" s="21">
        <f t="shared" si="19"/>
        <v>0.66833333333045175</v>
      </c>
      <c r="H29" s="21">
        <f t="shared" si="19"/>
        <v>-9691.2394444444453</v>
      </c>
      <c r="I29" s="21">
        <f t="shared" si="19"/>
        <v>-3921.4757407407424</v>
      </c>
      <c r="J29" s="21">
        <f t="shared" si="19"/>
        <v>1.0868518518528845</v>
      </c>
      <c r="K29" s="21">
        <f t="shared" si="19"/>
        <v>4150.0053703703725</v>
      </c>
      <c r="L29" s="21">
        <f t="shared" si="19"/>
        <v>2.3390740740734373</v>
      </c>
      <c r="M29" s="21">
        <f t="shared" si="19"/>
        <v>-0.30166666666525543</v>
      </c>
      <c r="N29" s="21">
        <f t="shared" si="19"/>
        <v>-2408.6724074074095</v>
      </c>
      <c r="O29" s="21">
        <f t="shared" si="19"/>
        <v>-2.3757407407400706</v>
      </c>
      <c r="P29" s="21">
        <f t="shared" si="19"/>
        <v>1.0575925925915044</v>
      </c>
      <c r="Q29" s="21">
        <f t="shared" si="19"/>
        <v>0.47944444444522105</v>
      </c>
      <c r="R29" s="21">
        <f t="shared" si="19"/>
        <v>-0.58351851851864467</v>
      </c>
      <c r="AW29" s="35" t="s">
        <v>85</v>
      </c>
      <c r="AX29" s="122">
        <f xml:space="preserve"> SUM(AX13:AX28)</f>
        <v>-18.454259259259373</v>
      </c>
      <c r="AY29" s="122">
        <f t="shared" ref="AY29:CA29" si="20" xml:space="preserve"> SUM(AY13:AY28)</f>
        <v>-370.0431481481483</v>
      </c>
      <c r="AZ29" s="122">
        <f t="shared" si="20"/>
        <v>57.6568518518513</v>
      </c>
      <c r="BA29" s="122">
        <f t="shared" si="20"/>
        <v>-108.80981481481518</v>
      </c>
      <c r="BB29" s="122">
        <f t="shared" si="20"/>
        <v>62.740185185185325</v>
      </c>
      <c r="BC29" s="122">
        <f t="shared" si="20"/>
        <v>-80.259814814815527</v>
      </c>
      <c r="BD29" s="122">
        <f t="shared" si="20"/>
        <v>149.55685185185087</v>
      </c>
      <c r="BE29" s="122">
        <f t="shared" si="20"/>
        <v>-5.654259259259959</v>
      </c>
      <c r="BF29" s="122">
        <f t="shared" si="20"/>
        <v>63.84574074073997</v>
      </c>
      <c r="BG29" s="122">
        <f t="shared" si="20"/>
        <v>234.15685185185106</v>
      </c>
      <c r="BH29" s="122">
        <f t="shared" si="20"/>
        <v>124.01796296296286</v>
      </c>
      <c r="BI29" s="122">
        <f t="shared" si="20"/>
        <v>57.990185185185126</v>
      </c>
      <c r="BJ29" s="122">
        <f t="shared" si="20"/>
        <v>23.473518518518631</v>
      </c>
      <c r="BK29" s="122">
        <f t="shared" si="20"/>
        <v>-186.46537037037001</v>
      </c>
      <c r="BL29" s="122">
        <f t="shared" si="20"/>
        <v>-133.17648148148191</v>
      </c>
      <c r="BM29" s="122">
        <f t="shared" si="20"/>
        <v>128.80685185185092</v>
      </c>
      <c r="BN29" s="122">
        <f t="shared" si="20"/>
        <v>132.61240740740698</v>
      </c>
      <c r="BO29" s="122">
        <f t="shared" si="20"/>
        <v>-16.604259259259425</v>
      </c>
      <c r="BP29" s="122">
        <f t="shared" si="20"/>
        <v>-190.38203703703709</v>
      </c>
      <c r="BQ29" s="122">
        <f t="shared" si="20"/>
        <v>-81.198703703703842</v>
      </c>
      <c r="BR29" s="122">
        <f t="shared" si="20"/>
        <v>208.62351851851832</v>
      </c>
      <c r="BS29" s="122">
        <f t="shared" si="20"/>
        <v>128.26796296296243</v>
      </c>
      <c r="BT29" s="122">
        <f t="shared" si="20"/>
        <v>137.06796296296301</v>
      </c>
      <c r="BU29" s="122">
        <f t="shared" si="20"/>
        <v>-15.304259259259769</v>
      </c>
      <c r="BV29" s="122">
        <f t="shared" si="20"/>
        <v>176.9068518518514</v>
      </c>
      <c r="BW29" s="122">
        <f t="shared" si="20"/>
        <v>-498.77648148148165</v>
      </c>
      <c r="BX29" s="122">
        <f t="shared" si="20"/>
        <v>229.9901851851846</v>
      </c>
      <c r="BY29" s="122">
        <f t="shared" si="20"/>
        <v>-176.24870370370417</v>
      </c>
      <c r="BZ29" s="122">
        <f t="shared" si="20"/>
        <v>-319.1209259259262</v>
      </c>
      <c r="CA29" s="122">
        <f t="shared" si="20"/>
        <v>284.78462962962965</v>
      </c>
      <c r="CB29" s="85">
        <f>AVERAGE(CB13:CB28)</f>
        <v>-2.0938806244430452E-14</v>
      </c>
    </row>
    <row r="30" spans="2:80" x14ac:dyDescent="0.25">
      <c r="B30" s="22" t="s">
        <v>86</v>
      </c>
      <c r="C30" s="135">
        <f xml:space="preserve"> C29 / $C$39</f>
        <v>590.23180864197514</v>
      </c>
      <c r="D30" s="135">
        <f t="shared" ref="D30:R30" si="21" xml:space="preserve"> D29 / $C$39</f>
        <v>-435.06238888888885</v>
      </c>
      <c r="E30" s="135">
        <f t="shared" si="21"/>
        <v>452.18794444444455</v>
      </c>
      <c r="F30" s="135">
        <f t="shared" si="21"/>
        <v>200.58253703703707</v>
      </c>
      <c r="G30" s="135">
        <f t="shared" si="21"/>
        <v>2.2277777777681727E-2</v>
      </c>
      <c r="H30" s="135">
        <f t="shared" si="21"/>
        <v>-323.04131481481483</v>
      </c>
      <c r="I30" s="135">
        <f t="shared" si="21"/>
        <v>-130.71585802469141</v>
      </c>
      <c r="J30" s="135">
        <f t="shared" si="21"/>
        <v>3.6228395061762814E-2</v>
      </c>
      <c r="K30" s="135">
        <f t="shared" si="21"/>
        <v>138.33351234567908</v>
      </c>
      <c r="L30" s="135">
        <f t="shared" si="21"/>
        <v>7.7969135802447909E-2</v>
      </c>
      <c r="M30" s="135">
        <f t="shared" si="21"/>
        <v>-1.0055555555508515E-2</v>
      </c>
      <c r="N30" s="135">
        <f t="shared" si="21"/>
        <v>-80.289080246913656</v>
      </c>
      <c r="O30" s="135">
        <f t="shared" si="21"/>
        <v>-7.919135802466902E-2</v>
      </c>
      <c r="P30" s="135">
        <f t="shared" si="21"/>
        <v>3.5253086419716813E-2</v>
      </c>
      <c r="Q30" s="135">
        <f t="shared" si="21"/>
        <v>1.5981481481507367E-2</v>
      </c>
      <c r="R30" s="135">
        <f t="shared" si="21"/>
        <v>-1.9450617283954821E-2</v>
      </c>
      <c r="S30" s="38" t="s">
        <v>103</v>
      </c>
      <c r="AW30" s="35" t="s">
        <v>35</v>
      </c>
      <c r="AX30" s="122">
        <f xml:space="preserve"> AVERAGE(AX13:AX28)</f>
        <v>-1.1533912037037108</v>
      </c>
      <c r="AY30" s="122">
        <f t="shared" ref="AY30:CA30" si="22" xml:space="preserve"> AVERAGE(AY13:AY28)</f>
        <v>-23.127696759259269</v>
      </c>
      <c r="AZ30" s="122">
        <f t="shared" si="22"/>
        <v>3.6035532407407063</v>
      </c>
      <c r="BA30" s="122">
        <f t="shared" si="22"/>
        <v>-6.800613425925949</v>
      </c>
      <c r="BB30" s="122">
        <f t="shared" si="22"/>
        <v>3.9212615740740828</v>
      </c>
      <c r="BC30" s="122">
        <f t="shared" si="22"/>
        <v>-5.0162384259259705</v>
      </c>
      <c r="BD30" s="122">
        <f t="shared" si="22"/>
        <v>9.3473032407406791</v>
      </c>
      <c r="BE30" s="122">
        <f t="shared" si="22"/>
        <v>-0.35339120370374744</v>
      </c>
      <c r="BF30" s="122">
        <f t="shared" si="22"/>
        <v>3.9903587962962481</v>
      </c>
      <c r="BG30" s="122">
        <f t="shared" si="22"/>
        <v>14.634803240740691</v>
      </c>
      <c r="BH30" s="122">
        <f t="shared" si="22"/>
        <v>7.7511226851851784</v>
      </c>
      <c r="BI30" s="122">
        <f t="shared" si="22"/>
        <v>3.6243865740740704</v>
      </c>
      <c r="BJ30" s="122">
        <f t="shared" si="22"/>
        <v>1.4670949074074144</v>
      </c>
      <c r="BK30" s="122">
        <f t="shared" si="22"/>
        <v>-11.654085648148126</v>
      </c>
      <c r="BL30" s="122">
        <f t="shared" si="22"/>
        <v>-8.3235300925926197</v>
      </c>
      <c r="BM30" s="122">
        <f t="shared" si="22"/>
        <v>8.0504282407406826</v>
      </c>
      <c r="BN30" s="122">
        <f t="shared" si="22"/>
        <v>8.288275462962936</v>
      </c>
      <c r="BO30" s="122">
        <f t="shared" si="22"/>
        <v>-1.0377662037037141</v>
      </c>
      <c r="BP30" s="122">
        <f t="shared" si="22"/>
        <v>-11.898877314814818</v>
      </c>
      <c r="BQ30" s="122">
        <f t="shared" si="22"/>
        <v>-5.0749189814814901</v>
      </c>
      <c r="BR30" s="122">
        <f t="shared" si="22"/>
        <v>13.038969907407395</v>
      </c>
      <c r="BS30" s="122">
        <f t="shared" si="22"/>
        <v>8.0167476851851518</v>
      </c>
      <c r="BT30" s="122">
        <f t="shared" si="22"/>
        <v>8.566747685185188</v>
      </c>
      <c r="BU30" s="122">
        <f t="shared" si="22"/>
        <v>-0.95651620370373558</v>
      </c>
      <c r="BV30" s="122">
        <f t="shared" si="22"/>
        <v>11.056678240740712</v>
      </c>
      <c r="BW30" s="122">
        <f t="shared" si="22"/>
        <v>-31.173530092592603</v>
      </c>
      <c r="BX30" s="122">
        <f t="shared" si="22"/>
        <v>14.374386574074038</v>
      </c>
      <c r="BY30" s="122">
        <f t="shared" si="22"/>
        <v>-11.01554398148151</v>
      </c>
      <c r="BZ30" s="122">
        <f t="shared" si="22"/>
        <v>-19.945057870370388</v>
      </c>
      <c r="CA30" s="122">
        <f t="shared" si="22"/>
        <v>17.799039351851853</v>
      </c>
    </row>
    <row r="31" spans="2:80" x14ac:dyDescent="0.25">
      <c r="B31" s="22" t="s">
        <v>91</v>
      </c>
      <c r="D31" s="40">
        <f>$C$40 * (D30^2)</f>
        <v>90854055.468339249</v>
      </c>
      <c r="E31" s="40">
        <f>$C$40 * (E30^2)</f>
        <v>98147489.808428198</v>
      </c>
      <c r="F31" s="40">
        <f t="shared" ref="F31:R31" si="23">$C$40 * (F30^2)</f>
        <v>19312009.998822886</v>
      </c>
      <c r="G31" s="40">
        <f t="shared" si="23"/>
        <v>0.2382237037016495</v>
      </c>
      <c r="H31" s="40">
        <f t="shared" si="23"/>
        <v>50090731.717096463</v>
      </c>
      <c r="I31" s="40">
        <f t="shared" si="23"/>
        <v>8201585.0587830152</v>
      </c>
      <c r="J31" s="40">
        <f t="shared" si="23"/>
        <v>0.62999837220055688</v>
      </c>
      <c r="K31" s="40">
        <f t="shared" si="23"/>
        <v>9185357.1061882302</v>
      </c>
      <c r="L31" s="40">
        <f t="shared" si="23"/>
        <v>2.9180093461346708</v>
      </c>
      <c r="M31" s="40">
        <f t="shared" si="23"/>
        <v>4.8534814814360713E-2</v>
      </c>
      <c r="N31" s="40">
        <f t="shared" si="23"/>
        <v>3094241.4753097636</v>
      </c>
      <c r="O31" s="40">
        <f t="shared" si="23"/>
        <v>3.0102101691798291</v>
      </c>
      <c r="P31" s="40">
        <f t="shared" si="23"/>
        <v>0.59653444901569053</v>
      </c>
      <c r="Q31" s="40">
        <f t="shared" si="23"/>
        <v>0.12259572016500619</v>
      </c>
      <c r="R31" s="40">
        <f t="shared" si="23"/>
        <v>0.18159672610890337</v>
      </c>
      <c r="S31" s="40">
        <f xml:space="preserve"> AX33</f>
        <v>226459.00030555553</v>
      </c>
      <c r="AW31" s="35" t="s">
        <v>88</v>
      </c>
      <c r="AX31" s="29">
        <f xml:space="preserve">  SUMSQ(AX13:AX28)</f>
        <v>2712.4315916666128</v>
      </c>
      <c r="AY31" s="29">
        <f t="shared" ref="AY31:CA31" si="24" xml:space="preserve">  SUMSQ(AY13:AY28)</f>
        <v>18824.055379732443</v>
      </c>
      <c r="AZ31" s="29">
        <f t="shared" si="24"/>
        <v>1748.9046616254498</v>
      </c>
      <c r="BA31" s="29">
        <f t="shared" si="24"/>
        <v>9239.4195628599828</v>
      </c>
      <c r="BB31" s="29">
        <f t="shared" si="24"/>
        <v>1405.8370731481134</v>
      </c>
      <c r="BC31" s="29">
        <f t="shared" si="24"/>
        <v>7668.7623118313904</v>
      </c>
      <c r="BD31" s="29">
        <f t="shared" si="24"/>
        <v>8152.0315299383228</v>
      </c>
      <c r="BE31" s="29">
        <f t="shared" si="24"/>
        <v>5411.172892078308</v>
      </c>
      <c r="BF31" s="29">
        <f t="shared" si="24"/>
        <v>9509.8535052467632</v>
      </c>
      <c r="BG31" s="29">
        <f t="shared" si="24"/>
        <v>6093.5899208846968</v>
      </c>
      <c r="BH31" s="29">
        <f t="shared" si="24"/>
        <v>5456.3288385801607</v>
      </c>
      <c r="BI31" s="29">
        <f t="shared" si="24"/>
        <v>2751.9930443414924</v>
      </c>
      <c r="BJ31" s="29">
        <f t="shared" si="24"/>
        <v>2884.505348868383</v>
      </c>
      <c r="BK31" s="29">
        <f t="shared" si="24"/>
        <v>5904.8794455761799</v>
      </c>
      <c r="BL31" s="29">
        <f t="shared" si="24"/>
        <v>6766.5292789094165</v>
      </c>
      <c r="BM31" s="29">
        <f t="shared" si="24"/>
        <v>8016.6338221194374</v>
      </c>
      <c r="BN31" s="29">
        <f t="shared" si="24"/>
        <v>4122.4808817900885</v>
      </c>
      <c r="BO31" s="29">
        <f t="shared" si="24"/>
        <v>4185.6166513373837</v>
      </c>
      <c r="BP31" s="29">
        <f t="shared" si="24"/>
        <v>8291.4470998971956</v>
      </c>
      <c r="BQ31" s="29">
        <f t="shared" si="24"/>
        <v>8889.2163776750658</v>
      </c>
      <c r="BR31" s="29">
        <f t="shared" si="24"/>
        <v>5964.2647994855888</v>
      </c>
      <c r="BS31" s="29">
        <f t="shared" si="24"/>
        <v>2707.9321225308349</v>
      </c>
      <c r="BT31" s="29">
        <f t="shared" si="24"/>
        <v>4040.5235011316545</v>
      </c>
      <c r="BU31" s="29">
        <f t="shared" si="24"/>
        <v>1468.2587274692157</v>
      </c>
      <c r="BV31" s="29">
        <f t="shared" si="24"/>
        <v>5726.9396904321247</v>
      </c>
      <c r="BW31" s="29">
        <f t="shared" si="24"/>
        <v>24668.863645164631</v>
      </c>
      <c r="BX31" s="29">
        <f t="shared" si="24"/>
        <v>8259.4108838477187</v>
      </c>
      <c r="BY31" s="29">
        <f t="shared" si="24"/>
        <v>14679.565988785951</v>
      </c>
      <c r="BZ31" s="29">
        <f t="shared" si="24"/>
        <v>18817.249820061854</v>
      </c>
      <c r="CA31" s="29">
        <f t="shared" si="24"/>
        <v>12090.301908539084</v>
      </c>
    </row>
    <row r="32" spans="2:80" x14ac:dyDescent="0.25">
      <c r="B32" s="22" t="s">
        <v>87</v>
      </c>
      <c r="D32" s="80">
        <f xml:space="preserve"> D31 / $C$33</f>
        <v>0.32551117777874949</v>
      </c>
      <c r="E32" s="80">
        <f t="shared" ref="E32:R32" si="25" xml:space="preserve"> E31 / $C$33</f>
        <v>0.35164203555781315</v>
      </c>
      <c r="F32" s="80">
        <f t="shared" si="25"/>
        <v>6.9190913796715006E-2</v>
      </c>
      <c r="G32" s="79">
        <f t="shared" si="25"/>
        <v>8.5350596588131855E-10</v>
      </c>
      <c r="H32" s="81">
        <f t="shared" si="25"/>
        <v>0.17946466993664822</v>
      </c>
      <c r="I32" s="81">
        <f t="shared" si="25"/>
        <v>2.9384572855610077E-2</v>
      </c>
      <c r="J32" s="81">
        <f t="shared" si="25"/>
        <v>2.2571530910379828E-9</v>
      </c>
      <c r="K32" s="81">
        <f t="shared" si="25"/>
        <v>3.2909223419263521E-2</v>
      </c>
      <c r="L32" s="81">
        <f t="shared" si="25"/>
        <v>1.0454620370366368E-8</v>
      </c>
      <c r="M32" s="81">
        <f t="shared" si="25"/>
        <v>1.7389014339598247E-10</v>
      </c>
      <c r="N32" s="81">
        <f t="shared" si="25"/>
        <v>1.1086023422597008E-2</v>
      </c>
      <c r="O32" s="81">
        <f t="shared" si="25"/>
        <v>1.0784956736166333E-8</v>
      </c>
      <c r="P32" s="81">
        <f t="shared" si="25"/>
        <v>2.1372588167224087E-9</v>
      </c>
      <c r="Q32" s="81">
        <f t="shared" si="25"/>
        <v>4.3923495826173295E-10</v>
      </c>
      <c r="R32" s="81">
        <f t="shared" si="25"/>
        <v>6.5062328689414809E-10</v>
      </c>
      <c r="S32" s="124">
        <f xml:space="preserve"> AX34</f>
        <v>8.1135548136040774E-4</v>
      </c>
      <c r="AW32" s="37"/>
    </row>
    <row r="33" spans="2:50" x14ac:dyDescent="0.25">
      <c r="B33" s="22" t="s">
        <v>90</v>
      </c>
      <c r="C33" s="40">
        <f xml:space="preserve"> SUM(D31:R31) + $AX$33</f>
        <v>279111937.37897658</v>
      </c>
      <c r="D33" s="24" t="s">
        <v>109</v>
      </c>
      <c r="E33" s="24" t="s">
        <v>10</v>
      </c>
      <c r="F33" s="24" t="s">
        <v>11</v>
      </c>
      <c r="G33" s="24" t="s">
        <v>112</v>
      </c>
      <c r="H33" s="24" t="s">
        <v>131</v>
      </c>
      <c r="I33" s="24" t="s">
        <v>132</v>
      </c>
      <c r="J33" s="24" t="s">
        <v>133</v>
      </c>
      <c r="K33" s="24" t="s">
        <v>134</v>
      </c>
      <c r="L33" s="24" t="s">
        <v>135</v>
      </c>
      <c r="M33" s="24" t="s">
        <v>136</v>
      </c>
      <c r="N33" s="24" t="s">
        <v>137</v>
      </c>
      <c r="O33" s="24" t="s">
        <v>138</v>
      </c>
      <c r="P33" s="24" t="s">
        <v>139</v>
      </c>
      <c r="Q33" s="24" t="s">
        <v>140</v>
      </c>
      <c r="R33" s="24" t="s">
        <v>141</v>
      </c>
      <c r="S33" s="24" t="s">
        <v>103</v>
      </c>
      <c r="U33" s="38" t="s">
        <v>176</v>
      </c>
      <c r="V33" s="137">
        <f xml:space="preserve"> (C33 -S31 )/C33</f>
        <v>0.99918864451863965</v>
      </c>
      <c r="AW33" s="38" t="s">
        <v>92</v>
      </c>
      <c r="AX33" s="40">
        <f xml:space="preserve"> SUM(AX31:CA31)</f>
        <v>226459.00030555553</v>
      </c>
    </row>
    <row r="34" spans="2:50" x14ac:dyDescent="0.25">
      <c r="AW34" s="38" t="s">
        <v>87</v>
      </c>
      <c r="AX34" s="123">
        <f xml:space="preserve"> $AX$33 /$C$33</f>
        <v>8.1135548136040774E-4</v>
      </c>
    </row>
    <row r="35" spans="2:50" x14ac:dyDescent="0.25">
      <c r="B35" s="22" t="s">
        <v>121</v>
      </c>
      <c r="C35" s="134">
        <f xml:space="preserve"> $C$46 * SQRT(($C$43)/480)</f>
        <v>2.5975328141523164</v>
      </c>
      <c r="D35" s="134">
        <f t="shared" ref="D35:R35" si="26" xml:space="preserve"> $C$46 * SQRT(($C$43)/480)</f>
        <v>2.5975328141523164</v>
      </c>
      <c r="E35" s="134">
        <f t="shared" si="26"/>
        <v>2.5975328141523164</v>
      </c>
      <c r="F35" s="134">
        <f t="shared" si="26"/>
        <v>2.5975328141523164</v>
      </c>
      <c r="G35" s="134">
        <f t="shared" si="26"/>
        <v>2.5975328141523164</v>
      </c>
      <c r="H35" s="134">
        <f t="shared" si="26"/>
        <v>2.5975328141523164</v>
      </c>
      <c r="I35" s="134">
        <f t="shared" si="26"/>
        <v>2.5975328141523164</v>
      </c>
      <c r="J35" s="134">
        <f t="shared" si="26"/>
        <v>2.5975328141523164</v>
      </c>
      <c r="K35" s="134">
        <f t="shared" si="26"/>
        <v>2.5975328141523164</v>
      </c>
      <c r="L35" s="134">
        <f t="shared" si="26"/>
        <v>2.5975328141523164</v>
      </c>
      <c r="M35" s="134">
        <f t="shared" si="26"/>
        <v>2.5975328141523164</v>
      </c>
      <c r="N35" s="134">
        <f t="shared" si="26"/>
        <v>2.5975328141523164</v>
      </c>
      <c r="O35" s="134">
        <f t="shared" si="26"/>
        <v>2.5975328141523164</v>
      </c>
      <c r="P35" s="134">
        <f t="shared" si="26"/>
        <v>2.5975328141523164</v>
      </c>
      <c r="Q35" s="134">
        <f t="shared" si="26"/>
        <v>2.5975328141523164</v>
      </c>
      <c r="R35" s="134">
        <f t="shared" si="26"/>
        <v>2.5975328141523164</v>
      </c>
    </row>
    <row r="36" spans="2:50" x14ac:dyDescent="0.25">
      <c r="B36" s="22" t="s">
        <v>122</v>
      </c>
      <c r="C36" s="134">
        <f xml:space="preserve"> C35</f>
        <v>2.5975328141523164</v>
      </c>
      <c r="D36" s="134">
        <f t="shared" ref="D36:R36" si="27" xml:space="preserve"> D35</f>
        <v>2.5975328141523164</v>
      </c>
      <c r="E36" s="134">
        <f t="shared" si="27"/>
        <v>2.5975328141523164</v>
      </c>
      <c r="F36" s="134">
        <f t="shared" si="27"/>
        <v>2.5975328141523164</v>
      </c>
      <c r="G36" s="134">
        <f t="shared" si="27"/>
        <v>2.5975328141523164</v>
      </c>
      <c r="H36" s="134">
        <f t="shared" si="27"/>
        <v>2.5975328141523164</v>
      </c>
      <c r="I36" s="134">
        <f t="shared" si="27"/>
        <v>2.5975328141523164</v>
      </c>
      <c r="J36" s="134">
        <f t="shared" si="27"/>
        <v>2.5975328141523164</v>
      </c>
      <c r="K36" s="134">
        <f t="shared" si="27"/>
        <v>2.5975328141523164</v>
      </c>
      <c r="L36" s="134">
        <f t="shared" si="27"/>
        <v>2.5975328141523164</v>
      </c>
      <c r="M36" s="134">
        <f t="shared" si="27"/>
        <v>2.5975328141523164</v>
      </c>
      <c r="N36" s="134">
        <f t="shared" si="27"/>
        <v>2.5975328141523164</v>
      </c>
      <c r="O36" s="134">
        <f t="shared" si="27"/>
        <v>2.5975328141523164</v>
      </c>
      <c r="P36" s="134">
        <f t="shared" si="27"/>
        <v>2.5975328141523164</v>
      </c>
      <c r="Q36" s="134">
        <f t="shared" si="27"/>
        <v>2.5975328141523164</v>
      </c>
      <c r="R36" s="134">
        <f t="shared" si="27"/>
        <v>2.5975328141523164</v>
      </c>
    </row>
    <row r="38" spans="2:50" x14ac:dyDescent="0.25">
      <c r="B38" s="22" t="s">
        <v>106</v>
      </c>
      <c r="C38" s="104">
        <f xml:space="preserve"> 2^(COUNT(D13:G13))</f>
        <v>16</v>
      </c>
    </row>
    <row r="39" spans="2:50" x14ac:dyDescent="0.25">
      <c r="B39" s="22" t="s">
        <v>107</v>
      </c>
      <c r="C39" s="104">
        <f xml:space="preserve"> COUNT(S28:AV28)</f>
        <v>30</v>
      </c>
    </row>
    <row r="40" spans="2:50" x14ac:dyDescent="0.25">
      <c r="B40" s="22" t="s">
        <v>105</v>
      </c>
      <c r="C40" s="104">
        <f xml:space="preserve"> C38*C39</f>
        <v>480</v>
      </c>
    </row>
    <row r="43" spans="2:50" x14ac:dyDescent="0.25">
      <c r="B43" s="22" t="s">
        <v>172</v>
      </c>
      <c r="C43" s="133">
        <f xml:space="preserve"> $S$31 / (C49)</f>
        <v>488.05819031369725</v>
      </c>
    </row>
    <row r="46" spans="2:50" x14ac:dyDescent="0.25">
      <c r="B46" s="22" t="s">
        <v>175</v>
      </c>
      <c r="C46" s="132">
        <f xml:space="preserve"> 2.576</f>
        <v>2.5760000000000001</v>
      </c>
    </row>
    <row r="47" spans="2:50" x14ac:dyDescent="0.25">
      <c r="B47" s="22" t="s">
        <v>174</v>
      </c>
      <c r="C47" s="132">
        <v>5.0000000000000001E-3</v>
      </c>
    </row>
    <row r="49" spans="2:35" x14ac:dyDescent="0.25">
      <c r="B49" s="22" t="s">
        <v>173</v>
      </c>
      <c r="C49" s="104">
        <f>(2^4*(C39-1))</f>
        <v>464</v>
      </c>
    </row>
    <row r="57" spans="2:35" ht="21" x14ac:dyDescent="0.35">
      <c r="C57" s="42"/>
    </row>
    <row r="60" spans="2:35" x14ac:dyDescent="0.25">
      <c r="C60" s="145" t="s">
        <v>182</v>
      </c>
      <c r="D60" s="145" t="s">
        <v>95</v>
      </c>
      <c r="E60" s="145" t="s">
        <v>184</v>
      </c>
      <c r="F60" s="145" t="s">
        <v>183</v>
      </c>
      <c r="AE60" s="22" t="s">
        <v>114</v>
      </c>
      <c r="AF60" s="22" t="s">
        <v>99</v>
      </c>
      <c r="AG60" s="22" t="s">
        <v>35</v>
      </c>
      <c r="AH60" s="22" t="s">
        <v>115</v>
      </c>
      <c r="AI60" s="22" t="s">
        <v>116</v>
      </c>
    </row>
    <row r="61" spans="2:35" x14ac:dyDescent="0.25">
      <c r="C61" s="150" cm="1">
        <f t="array" ref="C61:C540" xml:space="preserve"> _xlfn._xlws.SORT(_xlfn.TOCOL(AX13:CA28))</f>
        <v>-82.518518518518476</v>
      </c>
      <c r="D61" s="146">
        <f t="shared" ref="D61" si="28" xml:space="preserve"> _xlfn.RANK.AVG(C61,C$61:C$540,1)</f>
        <v>1</v>
      </c>
      <c r="E61" s="30">
        <f xml:space="preserve"> (D61 - 0.5) / ($C$40)</f>
        <v>1.0416666666666667E-3</v>
      </c>
      <c r="F61" s="30">
        <f t="shared" ref="F61:F124" si="29">_xlfn.NORM.INV(E61,0,$I$90)</f>
        <v>-66.928035603650443</v>
      </c>
      <c r="AE61" s="78">
        <f>1</f>
        <v>1</v>
      </c>
      <c r="AF61" s="78">
        <f xml:space="preserve"> AH61 / $D$9</f>
        <v>4.614814814814828</v>
      </c>
      <c r="AG61" s="86">
        <f>AI61 / $D$9</f>
        <v>257.77407407407389</v>
      </c>
      <c r="AH61" s="78">
        <f xml:space="preserve"> 8306.66666666669</f>
        <v>8306.6666666666897</v>
      </c>
      <c r="AI61" s="86">
        <f xml:space="preserve"> 463993.333333333</f>
        <v>463993.33333333302</v>
      </c>
    </row>
    <row r="62" spans="2:35" x14ac:dyDescent="0.25">
      <c r="C62" s="150">
        <v>-80.16666666666697</v>
      </c>
      <c r="D62" s="146">
        <f t="shared" ref="D62:D125" si="30" xml:space="preserve"> _xlfn.RANK.AVG(C62,C$61:C$540,1)</f>
        <v>2</v>
      </c>
      <c r="E62" s="30">
        <f t="shared" ref="E62:E125" si="31" xml:space="preserve"> (D62 - 0.5) / ($C$40)</f>
        <v>3.1250000000000002E-3</v>
      </c>
      <c r="F62" s="30">
        <f t="shared" si="29"/>
        <v>-59.45441688730606</v>
      </c>
      <c r="AE62" s="78">
        <v>1</v>
      </c>
      <c r="AF62" s="78">
        <f t="shared" ref="AF62:AF125" si="32" xml:space="preserve"> AH62 / $D$9</f>
        <v>1.0655555555555556</v>
      </c>
      <c r="AG62" s="86">
        <f t="shared" ref="AG62:AG125" si="33">AI62 / $D$9</f>
        <v>26.567777777777778</v>
      </c>
      <c r="AH62" s="78">
        <v>1918</v>
      </c>
      <c r="AI62" s="82">
        <v>47822</v>
      </c>
    </row>
    <row r="63" spans="2:35" x14ac:dyDescent="0.25">
      <c r="C63" s="150">
        <v>-79.999999999999773</v>
      </c>
      <c r="D63" s="146">
        <f t="shared" si="30"/>
        <v>3</v>
      </c>
      <c r="E63" s="30">
        <f t="shared" si="31"/>
        <v>5.208333333333333E-3</v>
      </c>
      <c r="F63" s="30">
        <f t="shared" si="29"/>
        <v>-55.699621222398711</v>
      </c>
      <c r="AE63" s="78">
        <v>1</v>
      </c>
      <c r="AF63" s="78">
        <f t="shared" si="32"/>
        <v>-29.037037037037209</v>
      </c>
      <c r="AG63" s="86">
        <f t="shared" si="33"/>
        <v>2344.5925925925926</v>
      </c>
      <c r="AH63" s="78">
        <v>-52266.666666666977</v>
      </c>
      <c r="AI63" s="82">
        <v>4220266.666666667</v>
      </c>
    </row>
    <row r="64" spans="2:35" x14ac:dyDescent="0.25">
      <c r="C64" s="150">
        <v>-78.444444444445253</v>
      </c>
      <c r="D64" s="146">
        <f t="shared" si="30"/>
        <v>4</v>
      </c>
      <c r="E64" s="30">
        <f t="shared" si="31"/>
        <v>7.2916666666666668E-3</v>
      </c>
      <c r="F64" s="30">
        <f t="shared" si="29"/>
        <v>-53.10960035185893</v>
      </c>
      <c r="AE64" s="78">
        <v>1</v>
      </c>
      <c r="AF64" s="78">
        <f t="shared" si="32"/>
        <v>-2.9148148148147932</v>
      </c>
      <c r="AG64" s="86">
        <f t="shared" si="33"/>
        <v>293.19259259259258</v>
      </c>
      <c r="AH64" s="78">
        <v>-5246.6666666666279</v>
      </c>
      <c r="AI64" s="82">
        <v>527746.66666666663</v>
      </c>
    </row>
    <row r="65" spans="3:35" x14ac:dyDescent="0.25">
      <c r="C65" s="150">
        <v>-71.666666666666515</v>
      </c>
      <c r="D65" s="146">
        <f t="shared" si="30"/>
        <v>5</v>
      </c>
      <c r="E65" s="30">
        <f t="shared" si="31"/>
        <v>9.3749999999999997E-3</v>
      </c>
      <c r="F65" s="30">
        <f t="shared" si="29"/>
        <v>-51.107038808575375</v>
      </c>
      <c r="AE65" s="78">
        <v>1</v>
      </c>
      <c r="AF65" s="78">
        <f t="shared" si="32"/>
        <v>15.5</v>
      </c>
      <c r="AG65" s="86">
        <f t="shared" si="33"/>
        <v>680.61111111111109</v>
      </c>
      <c r="AH65" s="78">
        <v>27900</v>
      </c>
      <c r="AI65" s="82">
        <v>1225100</v>
      </c>
    </row>
    <row r="66" spans="3:35" x14ac:dyDescent="0.25">
      <c r="C66" s="150">
        <v>-70.851851851851848</v>
      </c>
      <c r="D66" s="146">
        <f t="shared" si="30"/>
        <v>6</v>
      </c>
      <c r="E66" s="30">
        <f t="shared" si="31"/>
        <v>1.1458333333333333E-2</v>
      </c>
      <c r="F66" s="30">
        <f t="shared" si="29"/>
        <v>-49.462296377758285</v>
      </c>
      <c r="AE66" s="78">
        <v>1</v>
      </c>
      <c r="AF66" s="78">
        <f t="shared" si="32"/>
        <v>2.8729629629629603</v>
      </c>
      <c r="AG66" s="86">
        <f t="shared" si="33"/>
        <v>70.793703703703713</v>
      </c>
      <c r="AH66" s="78">
        <v>5171.3333333333285</v>
      </c>
      <c r="AI66" s="82">
        <v>127428.66666666667</v>
      </c>
    </row>
    <row r="67" spans="3:35" x14ac:dyDescent="0.25">
      <c r="C67" s="150">
        <v>-63.500000000000909</v>
      </c>
      <c r="D67" s="146">
        <f t="shared" si="30"/>
        <v>7</v>
      </c>
      <c r="E67" s="30">
        <f t="shared" si="31"/>
        <v>1.3541666666666667E-2</v>
      </c>
      <c r="F67" s="30">
        <f t="shared" si="29"/>
        <v>-48.059708938058499</v>
      </c>
      <c r="AE67" s="78">
        <v>1</v>
      </c>
      <c r="AF67" s="78">
        <f t="shared" si="32"/>
        <v>4.833333333333333</v>
      </c>
      <c r="AG67" s="86">
        <f t="shared" si="33"/>
        <v>4406.833333333333</v>
      </c>
      <c r="AH67" s="78">
        <v>8700</v>
      </c>
      <c r="AI67" s="82">
        <v>7932300</v>
      </c>
    </row>
    <row r="68" spans="3:35" x14ac:dyDescent="0.25">
      <c r="C68" s="150">
        <v>-61.777777777778283</v>
      </c>
      <c r="D68" s="146">
        <f t="shared" si="30"/>
        <v>8.5</v>
      </c>
      <c r="E68" s="30">
        <f t="shared" si="31"/>
        <v>1.6666666666666666E-2</v>
      </c>
      <c r="F68" s="30">
        <f t="shared" si="29"/>
        <v>-46.270894084002357</v>
      </c>
      <c r="AE68" s="78">
        <v>1</v>
      </c>
      <c r="AF68" s="78">
        <f t="shared" si="32"/>
        <v>-7.7777777777777777</v>
      </c>
      <c r="AG68" s="86">
        <f t="shared" si="33"/>
        <v>772.77777777777783</v>
      </c>
      <c r="AH68" s="78">
        <v>-14000</v>
      </c>
      <c r="AI68" s="82">
        <v>1391000</v>
      </c>
    </row>
    <row r="69" spans="3:35" x14ac:dyDescent="0.25">
      <c r="C69" s="150">
        <v>-61.777777777778283</v>
      </c>
      <c r="D69" s="146">
        <f t="shared" si="30"/>
        <v>8.5</v>
      </c>
      <c r="E69" s="30">
        <f t="shared" si="31"/>
        <v>1.6666666666666666E-2</v>
      </c>
      <c r="F69" s="30">
        <f t="shared" si="29"/>
        <v>-46.270894084002357</v>
      </c>
      <c r="AE69" s="78">
        <v>1</v>
      </c>
      <c r="AF69" s="78">
        <f t="shared" si="32"/>
        <v>7.2870370370370479</v>
      </c>
      <c r="AG69" s="86">
        <f t="shared" si="33"/>
        <v>257.43518518518516</v>
      </c>
      <c r="AH69" s="78">
        <v>13116.666666666686</v>
      </c>
      <c r="AI69" s="82">
        <v>463383.33333333331</v>
      </c>
    </row>
    <row r="70" spans="3:35" x14ac:dyDescent="0.25">
      <c r="C70" s="150">
        <v>-58.333333333333144</v>
      </c>
      <c r="D70" s="146">
        <f t="shared" si="30"/>
        <v>10</v>
      </c>
      <c r="E70" s="30">
        <f t="shared" si="31"/>
        <v>1.9791666666666666E-2</v>
      </c>
      <c r="F70" s="30">
        <f t="shared" si="29"/>
        <v>-44.749414394605367</v>
      </c>
      <c r="AE70" s="78">
        <v>1</v>
      </c>
      <c r="AF70" s="78">
        <f t="shared" si="32"/>
        <v>0.404629629629631</v>
      </c>
      <c r="AG70" s="86">
        <f t="shared" si="33"/>
        <v>26.684259259259257</v>
      </c>
      <c r="AH70" s="78">
        <v>728.33333333333576</v>
      </c>
      <c r="AI70" s="82">
        <v>48031.666666666664</v>
      </c>
    </row>
    <row r="71" spans="3:35" x14ac:dyDescent="0.25">
      <c r="C71" s="150">
        <v>-56.962962962962933</v>
      </c>
      <c r="D71" s="146">
        <f t="shared" si="30"/>
        <v>11</v>
      </c>
      <c r="E71" s="30">
        <f t="shared" si="31"/>
        <v>2.1874999999999999E-2</v>
      </c>
      <c r="F71" s="30">
        <f t="shared" si="29"/>
        <v>-43.845048848698333</v>
      </c>
      <c r="AE71" s="78">
        <v>1</v>
      </c>
      <c r="AF71" s="78">
        <f t="shared" si="32"/>
        <v>-29.611111111111111</v>
      </c>
      <c r="AG71" s="86">
        <f t="shared" si="33"/>
        <v>2345.1666666666665</v>
      </c>
      <c r="AH71" s="78">
        <v>-53300</v>
      </c>
      <c r="AI71" s="82">
        <v>4221300</v>
      </c>
    </row>
    <row r="72" spans="3:35" x14ac:dyDescent="0.25">
      <c r="C72" s="150">
        <v>-56.8888888888888</v>
      </c>
      <c r="D72" s="146">
        <f t="shared" si="30"/>
        <v>12</v>
      </c>
      <c r="E72" s="30">
        <f t="shared" si="31"/>
        <v>2.3958333333333335E-2</v>
      </c>
      <c r="F72" s="30">
        <f t="shared" si="29"/>
        <v>-43.010724522273861</v>
      </c>
      <c r="AE72" s="78">
        <v>1</v>
      </c>
      <c r="AF72" s="78">
        <f t="shared" si="32"/>
        <v>-2.88148148148146</v>
      </c>
      <c r="AG72" s="86">
        <f t="shared" si="33"/>
        <v>293.3259259259259</v>
      </c>
      <c r="AH72" s="78">
        <v>-5186.6666666666279</v>
      </c>
      <c r="AI72" s="82">
        <v>527986.66666666663</v>
      </c>
    </row>
    <row r="73" spans="3:35" x14ac:dyDescent="0.25">
      <c r="C73" s="150">
        <v>-55.16666666666697</v>
      </c>
      <c r="D73" s="146">
        <f t="shared" si="30"/>
        <v>13</v>
      </c>
      <c r="E73" s="30">
        <f t="shared" si="31"/>
        <v>2.6041666666666668E-2</v>
      </c>
      <c r="F73" s="30">
        <f t="shared" si="29"/>
        <v>-42.235303244855956</v>
      </c>
      <c r="AE73" s="78">
        <v>1</v>
      </c>
      <c r="AF73" s="78">
        <f t="shared" si="32"/>
        <v>22.555555555555557</v>
      </c>
      <c r="AG73" s="86">
        <f t="shared" si="33"/>
        <v>679.66666666666663</v>
      </c>
      <c r="AH73" s="78">
        <v>40600</v>
      </c>
      <c r="AI73" s="82">
        <v>1223400</v>
      </c>
    </row>
    <row r="74" spans="3:35" x14ac:dyDescent="0.25">
      <c r="C74" s="150">
        <v>-53.555555555555543</v>
      </c>
      <c r="D74" s="146">
        <f t="shared" si="30"/>
        <v>14</v>
      </c>
      <c r="E74" s="30">
        <f t="shared" si="31"/>
        <v>2.8125000000000001E-2</v>
      </c>
      <c r="F74" s="30">
        <f t="shared" si="29"/>
        <v>-41.510148786578732</v>
      </c>
      <c r="AE74" s="78">
        <v>1</v>
      </c>
      <c r="AF74" s="78">
        <f t="shared" si="32"/>
        <v>1.1525925925925953</v>
      </c>
      <c r="AG74" s="86">
        <f t="shared" si="33"/>
        <v>71.125185185185188</v>
      </c>
      <c r="AH74" s="78">
        <v>2074.6666666666715</v>
      </c>
      <c r="AI74" s="82">
        <v>128025.33333333333</v>
      </c>
    </row>
    <row r="75" spans="3:35" x14ac:dyDescent="0.25">
      <c r="C75" s="150">
        <v>-53.074074074074019</v>
      </c>
      <c r="D75" s="146">
        <f t="shared" si="30"/>
        <v>15</v>
      </c>
      <c r="E75" s="30">
        <f t="shared" si="31"/>
        <v>3.0208333333333334E-2</v>
      </c>
      <c r="F75" s="30">
        <f t="shared" si="29"/>
        <v>-40.828424450555005</v>
      </c>
      <c r="AE75" s="78">
        <v>1</v>
      </c>
      <c r="AF75" s="78">
        <f t="shared" si="32"/>
        <v>1</v>
      </c>
      <c r="AG75" s="86">
        <f t="shared" si="33"/>
        <v>4407.333333333333</v>
      </c>
      <c r="AH75" s="78">
        <v>1800</v>
      </c>
      <c r="AI75" s="82">
        <v>7933200</v>
      </c>
    </row>
    <row r="76" spans="3:35" x14ac:dyDescent="0.25">
      <c r="C76" s="150">
        <v>-51.666666666666515</v>
      </c>
      <c r="D76" s="146">
        <f t="shared" si="30"/>
        <v>16</v>
      </c>
      <c r="E76" s="30">
        <f t="shared" si="31"/>
        <v>3.229166666666667E-2</v>
      </c>
      <c r="F76" s="30">
        <f t="shared" si="29"/>
        <v>-40.184621946556767</v>
      </c>
      <c r="AE76" s="78">
        <v>1</v>
      </c>
      <c r="AF76" s="78">
        <f t="shared" si="32"/>
        <v>-7.5185185185184755</v>
      </c>
      <c r="AG76" s="86">
        <f t="shared" si="33"/>
        <v>773.07407407407402</v>
      </c>
      <c r="AH76" s="78">
        <v>-13533.333333333256</v>
      </c>
      <c r="AI76" s="82">
        <v>1391533.3333333333</v>
      </c>
    </row>
    <row r="77" spans="3:35" x14ac:dyDescent="0.25">
      <c r="C77" s="150">
        <v>-50.722222222222626</v>
      </c>
      <c r="D77" s="146">
        <f t="shared" si="30"/>
        <v>17</v>
      </c>
      <c r="E77" s="30">
        <f t="shared" si="31"/>
        <v>3.4375000000000003E-2</v>
      </c>
      <c r="F77" s="30">
        <f t="shared" si="29"/>
        <v>-39.574235585991012</v>
      </c>
      <c r="AE77" s="78">
        <v>2</v>
      </c>
      <c r="AF77" s="78">
        <f t="shared" si="32"/>
        <v>-18.885185185185176</v>
      </c>
      <c r="AG77" s="86">
        <f t="shared" si="33"/>
        <v>257.77407407407406</v>
      </c>
      <c r="AH77" s="78">
        <v>-33993.333333333314</v>
      </c>
      <c r="AI77" s="86">
        <v>463993.33333333331</v>
      </c>
    </row>
    <row r="78" spans="3:35" x14ac:dyDescent="0.25">
      <c r="C78" s="150">
        <v>-50.055555555555543</v>
      </c>
      <c r="D78" s="146">
        <f t="shared" si="30"/>
        <v>18</v>
      </c>
      <c r="E78" s="30">
        <f t="shared" si="31"/>
        <v>3.6458333333333336E-2</v>
      </c>
      <c r="F78" s="30">
        <f t="shared" si="29"/>
        <v>-38.993530999327781</v>
      </c>
      <c r="AE78" s="78">
        <v>2</v>
      </c>
      <c r="AF78" s="78">
        <f t="shared" si="32"/>
        <v>-3.8288888888888888</v>
      </c>
      <c r="AG78" s="86">
        <f t="shared" si="33"/>
        <v>26.567777777777778</v>
      </c>
      <c r="AH78" s="78">
        <v>-6892</v>
      </c>
      <c r="AI78" s="82">
        <v>47822</v>
      </c>
    </row>
    <row r="79" spans="3:35" x14ac:dyDescent="0.25">
      <c r="C79" s="150">
        <v>-49.5</v>
      </c>
      <c r="D79" s="146">
        <f t="shared" si="30"/>
        <v>19</v>
      </c>
      <c r="E79" s="30">
        <f t="shared" si="31"/>
        <v>3.8541666666666669E-2</v>
      </c>
      <c r="F79" s="30">
        <f t="shared" si="29"/>
        <v>-38.439377188880066</v>
      </c>
      <c r="AE79" s="78">
        <v>2</v>
      </c>
      <c r="AF79" s="78">
        <f t="shared" si="32"/>
        <v>-15.148148148148321</v>
      </c>
      <c r="AG79" s="86">
        <f t="shared" si="33"/>
        <v>2344.5925925925926</v>
      </c>
      <c r="AH79" s="78">
        <v>-27266.666666666977</v>
      </c>
      <c r="AI79" s="82">
        <v>4220266.666666667</v>
      </c>
    </row>
    <row r="80" spans="3:35" x14ac:dyDescent="0.25">
      <c r="C80" s="150">
        <v>-48.388888888888914</v>
      </c>
      <c r="D80" s="146">
        <f t="shared" si="30"/>
        <v>20</v>
      </c>
      <c r="E80" s="30">
        <f t="shared" si="31"/>
        <v>4.0625000000000001E-2</v>
      </c>
      <c r="F80" s="30">
        <f t="shared" si="29"/>
        <v>-37.90912213007315</v>
      </c>
      <c r="AE80" s="78">
        <v>2</v>
      </c>
      <c r="AF80" s="78">
        <f t="shared" si="32"/>
        <v>-28.081481481481461</v>
      </c>
      <c r="AG80" s="86">
        <f t="shared" si="33"/>
        <v>293.19259259259258</v>
      </c>
      <c r="AH80" s="78">
        <v>-50546.666666666628</v>
      </c>
      <c r="AI80" s="82">
        <v>527746.66666666663</v>
      </c>
    </row>
    <row r="81" spans="3:35" x14ac:dyDescent="0.25">
      <c r="C81" s="150">
        <v>-47.370370370370438</v>
      </c>
      <c r="D81" s="146">
        <f t="shared" si="30"/>
        <v>21</v>
      </c>
      <c r="E81" s="30">
        <f t="shared" si="31"/>
        <v>4.2708333333333334E-2</v>
      </c>
      <c r="F81" s="30">
        <f t="shared" si="29"/>
        <v>-37.400499002298893</v>
      </c>
      <c r="AE81" s="78">
        <v>2</v>
      </c>
      <c r="AF81" s="78">
        <f t="shared" si="32"/>
        <v>-49.5</v>
      </c>
      <c r="AG81" s="86">
        <f t="shared" si="33"/>
        <v>680.61111111111109</v>
      </c>
      <c r="AH81" s="78">
        <v>-89100</v>
      </c>
      <c r="AI81" s="82">
        <v>1225100</v>
      </c>
    </row>
    <row r="82" spans="3:35" x14ac:dyDescent="0.25">
      <c r="C82" s="150">
        <v>-46.8888888888888</v>
      </c>
      <c r="D82" s="146">
        <f t="shared" si="30"/>
        <v>22.5</v>
      </c>
      <c r="E82" s="30">
        <f t="shared" si="31"/>
        <v>4.583333333333333E-2</v>
      </c>
      <c r="F82" s="30">
        <f t="shared" si="29"/>
        <v>-36.673922829876247</v>
      </c>
      <c r="AE82" s="78">
        <v>2</v>
      </c>
      <c r="AF82" s="78">
        <f t="shared" si="32"/>
        <v>-9.9048148148148183</v>
      </c>
      <c r="AG82" s="86">
        <f t="shared" si="33"/>
        <v>70.793703703703713</v>
      </c>
      <c r="AH82" s="78">
        <v>-17828.666666666672</v>
      </c>
      <c r="AI82" s="82">
        <v>127428.66666666667</v>
      </c>
    </row>
    <row r="83" spans="3:35" x14ac:dyDescent="0.25">
      <c r="C83" s="150">
        <v>-46.8888888888888</v>
      </c>
      <c r="D83" s="146">
        <f t="shared" si="30"/>
        <v>22.5</v>
      </c>
      <c r="E83" s="30">
        <f t="shared" si="31"/>
        <v>4.583333333333333E-2</v>
      </c>
      <c r="F83" s="30">
        <f t="shared" si="29"/>
        <v>-36.673922829876247</v>
      </c>
      <c r="AE83" s="78">
        <v>2</v>
      </c>
      <c r="AF83" s="78">
        <f t="shared" si="32"/>
        <v>13.166666666666666</v>
      </c>
      <c r="AG83" s="86">
        <f t="shared" si="33"/>
        <v>4406.833333333333</v>
      </c>
      <c r="AH83" s="78">
        <v>23700</v>
      </c>
      <c r="AI83" s="82">
        <v>7932300</v>
      </c>
    </row>
    <row r="84" spans="3:35" x14ac:dyDescent="0.25">
      <c r="C84" s="150">
        <v>-46.777777777778283</v>
      </c>
      <c r="D84" s="146">
        <f t="shared" si="30"/>
        <v>24</v>
      </c>
      <c r="E84" s="30">
        <f t="shared" si="31"/>
        <v>4.8958333333333333E-2</v>
      </c>
      <c r="F84" s="30">
        <f t="shared" si="29"/>
        <v>-35.986131732860294</v>
      </c>
      <c r="AE84" s="78">
        <v>2</v>
      </c>
      <c r="AF84" s="78">
        <f t="shared" si="32"/>
        <v>-71.666666666666671</v>
      </c>
      <c r="AG84" s="86">
        <f t="shared" si="33"/>
        <v>772.77777777777783</v>
      </c>
      <c r="AH84" s="78">
        <v>-129000</v>
      </c>
      <c r="AI84" s="82">
        <v>1391000</v>
      </c>
    </row>
    <row r="85" spans="3:35" x14ac:dyDescent="0.25">
      <c r="C85" s="150">
        <v>-46.277777777778283</v>
      </c>
      <c r="D85" s="146">
        <f t="shared" si="30"/>
        <v>25</v>
      </c>
      <c r="E85" s="30">
        <f t="shared" si="31"/>
        <v>5.1041666666666666E-2</v>
      </c>
      <c r="F85" s="30">
        <f t="shared" si="29"/>
        <v>-35.546868983251379</v>
      </c>
      <c r="AE85" s="78">
        <v>2</v>
      </c>
      <c r="AF85" s="78">
        <f t="shared" si="32"/>
        <v>-20.324074074074062</v>
      </c>
      <c r="AG85" s="86">
        <f t="shared" si="33"/>
        <v>257.43518518518516</v>
      </c>
      <c r="AH85" s="78">
        <v>-36583.333333333314</v>
      </c>
      <c r="AI85" s="82">
        <v>463383.33333333331</v>
      </c>
    </row>
    <row r="86" spans="3:35" x14ac:dyDescent="0.25">
      <c r="C86" s="150">
        <v>-46.222222222222626</v>
      </c>
      <c r="D86" s="146">
        <f t="shared" si="30"/>
        <v>26.5</v>
      </c>
      <c r="E86" s="30">
        <f t="shared" si="31"/>
        <v>5.4166666666666669E-2</v>
      </c>
      <c r="F86" s="30">
        <f t="shared" si="29"/>
        <v>-34.913987417170013</v>
      </c>
      <c r="AE86" s="78">
        <v>2</v>
      </c>
      <c r="AF86" s="78">
        <f t="shared" si="32"/>
        <v>-3.5675925925925913</v>
      </c>
      <c r="AG86" s="86">
        <f t="shared" si="33"/>
        <v>26.684259259259257</v>
      </c>
      <c r="AH86" s="78">
        <v>-6421.6666666666642</v>
      </c>
      <c r="AI86" s="82">
        <v>48031.666666666664</v>
      </c>
    </row>
    <row r="87" spans="3:35" x14ac:dyDescent="0.25">
      <c r="C87" s="30">
        <v>-46.222222222222626</v>
      </c>
      <c r="D87" s="146">
        <f t="shared" si="30"/>
        <v>26.5</v>
      </c>
      <c r="E87" s="30">
        <f t="shared" si="31"/>
        <v>5.4166666666666669E-2</v>
      </c>
      <c r="F87" s="30">
        <f t="shared" si="29"/>
        <v>-34.913987417170013</v>
      </c>
      <c r="AE87" s="78">
        <v>2</v>
      </c>
      <c r="AF87" s="78">
        <f t="shared" si="32"/>
        <v>-14.611111111111111</v>
      </c>
      <c r="AG87" s="86">
        <f t="shared" si="33"/>
        <v>2345.1666666666665</v>
      </c>
      <c r="AH87" s="78">
        <v>-26300</v>
      </c>
      <c r="AI87" s="82">
        <v>4221300</v>
      </c>
    </row>
    <row r="88" spans="3:35" x14ac:dyDescent="0.25">
      <c r="C88" s="30">
        <v>-45.722222222221717</v>
      </c>
      <c r="D88" s="146">
        <f t="shared" si="30"/>
        <v>28</v>
      </c>
      <c r="E88" s="30">
        <f t="shared" si="31"/>
        <v>5.7291666666666664E-2</v>
      </c>
      <c r="F88" s="30">
        <f t="shared" si="29"/>
        <v>-34.309374725272079</v>
      </c>
      <c r="AE88" s="78">
        <v>2</v>
      </c>
      <c r="AF88" s="78">
        <f t="shared" si="32"/>
        <v>-27.825925925925905</v>
      </c>
      <c r="AG88" s="86">
        <f t="shared" si="33"/>
        <v>293.3259259259259</v>
      </c>
      <c r="AH88" s="78">
        <v>-50086.666666666628</v>
      </c>
      <c r="AI88" s="82">
        <v>527986.66666666663</v>
      </c>
    </row>
    <row r="89" spans="3:35" x14ac:dyDescent="0.25">
      <c r="C89" s="30">
        <v>-43.500000000000909</v>
      </c>
      <c r="D89" s="146">
        <f t="shared" si="30"/>
        <v>29</v>
      </c>
      <c r="E89" s="30">
        <f t="shared" si="31"/>
        <v>5.9374999999999997E-2</v>
      </c>
      <c r="F89" s="30">
        <f t="shared" si="29"/>
        <v>-33.920580461491383</v>
      </c>
      <c r="AE89" s="78">
        <v>2</v>
      </c>
      <c r="AF89" s="78">
        <f t="shared" si="32"/>
        <v>-53.555555555555557</v>
      </c>
      <c r="AG89" s="86">
        <f t="shared" si="33"/>
        <v>679.66666666666663</v>
      </c>
      <c r="AH89" s="78">
        <v>-96400</v>
      </c>
      <c r="AI89" s="82">
        <v>1223400</v>
      </c>
    </row>
    <row r="90" spans="3:35" x14ac:dyDescent="0.25">
      <c r="C90" s="30">
        <v>-43.444444444445253</v>
      </c>
      <c r="D90" s="146">
        <f t="shared" si="30"/>
        <v>30</v>
      </c>
      <c r="E90" s="30">
        <f t="shared" si="31"/>
        <v>6.145833333333333E-2</v>
      </c>
      <c r="F90" s="30">
        <f t="shared" si="29"/>
        <v>-33.542338800410064</v>
      </c>
      <c r="H90" s="142" t="s">
        <v>179</v>
      </c>
      <c r="I90" s="143">
        <f xml:space="preserve"> _xlfn.STDEV.S(_xlfn.ANCHORARRAY(C61))</f>
        <v>21.743379013145628</v>
      </c>
      <c r="AE90" s="78">
        <v>2</v>
      </c>
      <c r="AF90" s="78">
        <f t="shared" si="32"/>
        <v>-9.2362962962962936</v>
      </c>
      <c r="AG90" s="86">
        <f t="shared" si="33"/>
        <v>71.125185185185188</v>
      </c>
      <c r="AH90" s="78">
        <v>-16625.333333333328</v>
      </c>
      <c r="AI90" s="82">
        <v>128025.33333333333</v>
      </c>
    </row>
    <row r="91" spans="3:35" x14ac:dyDescent="0.25">
      <c r="C91" s="30">
        <v>-36.83333333333394</v>
      </c>
      <c r="D91" s="146">
        <f t="shared" si="30"/>
        <v>31</v>
      </c>
      <c r="E91" s="30">
        <f t="shared" si="31"/>
        <v>6.3541666666666663E-2</v>
      </c>
      <c r="F91" s="30">
        <f t="shared" si="29"/>
        <v>-33.173983422097308</v>
      </c>
      <c r="H91" s="142" t="s">
        <v>35</v>
      </c>
      <c r="I91" s="144">
        <f xml:space="preserve"> AVERAGE(_xlfn.ANCHORARRAY(C61))</f>
        <v>-1.3737159558028604E-14</v>
      </c>
      <c r="AE91" s="78">
        <v>2</v>
      </c>
      <c r="AF91" s="78">
        <f t="shared" si="32"/>
        <v>13.777777777777779</v>
      </c>
      <c r="AG91" s="86">
        <f t="shared" si="33"/>
        <v>4407.333333333333</v>
      </c>
      <c r="AH91" s="78">
        <v>24800</v>
      </c>
      <c r="AI91" s="82">
        <v>7933200</v>
      </c>
    </row>
    <row r="92" spans="3:35" x14ac:dyDescent="0.25">
      <c r="C92" s="30">
        <v>-36.166666666666629</v>
      </c>
      <c r="D92" s="146">
        <f t="shared" si="30"/>
        <v>32</v>
      </c>
      <c r="E92" s="30">
        <f t="shared" si="31"/>
        <v>6.5625000000000003E-2</v>
      </c>
      <c r="F92" s="30">
        <f t="shared" si="29"/>
        <v>-32.814910172062355</v>
      </c>
      <c r="H92" s="142" t="s">
        <v>180</v>
      </c>
      <c r="I92" s="143">
        <f xml:space="preserve"> MEDIAN(_xlfn.ANCHORARRAY(C61))</f>
        <v>0.61157407407406694</v>
      </c>
      <c r="AE92" s="78">
        <v>2</v>
      </c>
      <c r="AF92" s="78">
        <f t="shared" si="32"/>
        <v>-70.851851851851805</v>
      </c>
      <c r="AG92" s="86">
        <f t="shared" si="33"/>
        <v>773.07407407407402</v>
      </c>
      <c r="AH92" s="78">
        <v>-127533.33333333326</v>
      </c>
      <c r="AI92" s="82">
        <v>1391533.3333333333</v>
      </c>
    </row>
    <row r="93" spans="3:35" x14ac:dyDescent="0.25">
      <c r="C93" s="30">
        <v>-31.962962962962933</v>
      </c>
      <c r="D93" s="146">
        <f t="shared" si="30"/>
        <v>33</v>
      </c>
      <c r="E93" s="30">
        <f t="shared" si="31"/>
        <v>6.7708333333333329E-2</v>
      </c>
      <c r="F93" s="30">
        <f t="shared" si="29"/>
        <v>-32.464569482591315</v>
      </c>
      <c r="H93" s="142" t="s">
        <v>181</v>
      </c>
      <c r="I93" s="143" cm="1">
        <f t="array" ref="I93" xml:space="preserve"> _xlfn.MODE.MULT(_xlfn.ANCHORARRAY(C61))</f>
        <v>2.6296296296295623</v>
      </c>
      <c r="AE93" s="78">
        <v>3</v>
      </c>
      <c r="AF93" s="78">
        <f t="shared" si="32"/>
        <v>-1.94074074074073</v>
      </c>
      <c r="AG93" s="86">
        <f t="shared" si="33"/>
        <v>257.77407407407406</v>
      </c>
      <c r="AH93" s="78">
        <v>-3493.3333333333139</v>
      </c>
      <c r="AI93" s="86">
        <v>463993.33333333331</v>
      </c>
    </row>
    <row r="94" spans="3:35" x14ac:dyDescent="0.25">
      <c r="C94" s="30">
        <v>-31.770370370370415</v>
      </c>
      <c r="D94" s="146">
        <f t="shared" si="30"/>
        <v>34</v>
      </c>
      <c r="E94" s="30">
        <f t="shared" si="31"/>
        <v>6.9791666666666669E-2</v>
      </c>
      <c r="F94" s="30">
        <f t="shared" si="29"/>
        <v>-32.122459921004641</v>
      </c>
      <c r="AE94" s="78">
        <v>3</v>
      </c>
      <c r="AF94" s="78">
        <f t="shared" si="32"/>
        <v>5.721111111111111</v>
      </c>
      <c r="AG94" s="86">
        <f t="shared" si="33"/>
        <v>26.567777777777778</v>
      </c>
      <c r="AH94" s="78">
        <v>10298</v>
      </c>
      <c r="AI94" s="82">
        <v>47822</v>
      </c>
    </row>
    <row r="95" spans="3:35" x14ac:dyDescent="0.25">
      <c r="C95" s="30">
        <v>-30.692592592592575</v>
      </c>
      <c r="D95" s="146">
        <f t="shared" si="30"/>
        <v>35</v>
      </c>
      <c r="E95" s="30">
        <f t="shared" si="31"/>
        <v>7.1874999999999994E-2</v>
      </c>
      <c r="F95" s="30">
        <f t="shared" si="29"/>
        <v>-31.788122668885531</v>
      </c>
      <c r="AE95" s="78">
        <v>3</v>
      </c>
      <c r="AF95" s="78">
        <f t="shared" si="32"/>
        <v>-2.9259259259260983</v>
      </c>
      <c r="AG95" s="86">
        <f t="shared" si="33"/>
        <v>2344.5925925925926</v>
      </c>
      <c r="AH95" s="78">
        <v>-5266.6666666669771</v>
      </c>
      <c r="AI95" s="82">
        <v>4220266.666666667</v>
      </c>
    </row>
    <row r="96" spans="3:35" x14ac:dyDescent="0.25">
      <c r="C96" s="30">
        <v>-29.611111111110404</v>
      </c>
      <c r="D96" s="146">
        <f t="shared" si="30"/>
        <v>36</v>
      </c>
      <c r="E96" s="30">
        <f t="shared" si="31"/>
        <v>7.3958333333333334E-2</v>
      </c>
      <c r="F96" s="30">
        <f t="shared" si="29"/>
        <v>-31.461136775050218</v>
      </c>
      <c r="AE96" s="78">
        <v>3</v>
      </c>
      <c r="AF96" s="78">
        <f t="shared" si="32"/>
        <v>-6.0814814814814602</v>
      </c>
      <c r="AG96" s="86">
        <f t="shared" si="33"/>
        <v>293.19259259259258</v>
      </c>
      <c r="AH96" s="78">
        <v>-10946.666666666628</v>
      </c>
      <c r="AI96" s="82">
        <v>527746.66666666663</v>
      </c>
    </row>
    <row r="97" spans="3:35" x14ac:dyDescent="0.25">
      <c r="C97" s="30">
        <v>-29.037037037036953</v>
      </c>
      <c r="D97" s="146">
        <f t="shared" si="30"/>
        <v>37</v>
      </c>
      <c r="E97" s="30">
        <f t="shared" si="31"/>
        <v>7.604166666666666E-2</v>
      </c>
      <c r="F97" s="30">
        <f t="shared" si="29"/>
        <v>-31.141115055234241</v>
      </c>
      <c r="AE97" s="78">
        <v>3</v>
      </c>
      <c r="AF97" s="78">
        <f t="shared" si="32"/>
        <v>-2.8333333333333335</v>
      </c>
      <c r="AG97" s="86">
        <f t="shared" si="33"/>
        <v>680.61111111111109</v>
      </c>
      <c r="AH97" s="78">
        <v>-5100</v>
      </c>
      <c r="AI97" s="82">
        <v>1225100</v>
      </c>
    </row>
    <row r="98" spans="3:35" x14ac:dyDescent="0.25">
      <c r="C98" s="30">
        <v>-28.888888888888687</v>
      </c>
      <c r="D98" s="146">
        <f t="shared" si="30"/>
        <v>38.5</v>
      </c>
      <c r="E98" s="30">
        <f t="shared" si="31"/>
        <v>7.9166666666666663E-2</v>
      </c>
      <c r="F98" s="30">
        <f t="shared" si="29"/>
        <v>-30.673366910580182</v>
      </c>
      <c r="AE98" s="78">
        <v>3</v>
      </c>
      <c r="AF98" s="78">
        <f t="shared" si="32"/>
        <v>14.87296296296296</v>
      </c>
      <c r="AG98" s="86">
        <f t="shared" si="33"/>
        <v>70.793703703703713</v>
      </c>
      <c r="AH98" s="78">
        <v>26771.333333333328</v>
      </c>
      <c r="AI98" s="82">
        <v>127428.66666666667</v>
      </c>
    </row>
    <row r="99" spans="3:35" x14ac:dyDescent="0.25">
      <c r="C99" s="30">
        <v>-28.888888888888687</v>
      </c>
      <c r="D99" s="146">
        <f t="shared" si="30"/>
        <v>38.5</v>
      </c>
      <c r="E99" s="30">
        <f t="shared" si="31"/>
        <v>7.9166666666666663E-2</v>
      </c>
      <c r="F99" s="30">
        <f t="shared" si="29"/>
        <v>-30.673366910580182</v>
      </c>
      <c r="AE99" s="78">
        <v>3</v>
      </c>
      <c r="AF99" s="78">
        <f t="shared" si="32"/>
        <v>23.166666666666668</v>
      </c>
      <c r="AG99" s="86">
        <f t="shared" si="33"/>
        <v>4406.833333333333</v>
      </c>
      <c r="AH99" s="78">
        <v>41700</v>
      </c>
      <c r="AI99" s="82">
        <v>7932300</v>
      </c>
    </row>
    <row r="100" spans="3:35" x14ac:dyDescent="0.25">
      <c r="C100" s="30">
        <v>-28.629629629629562</v>
      </c>
      <c r="D100" s="146">
        <f t="shared" si="30"/>
        <v>40</v>
      </c>
      <c r="E100" s="30">
        <f t="shared" si="31"/>
        <v>8.2291666666666666E-2</v>
      </c>
      <c r="F100" s="30">
        <f t="shared" si="29"/>
        <v>-30.219398049429543</v>
      </c>
      <c r="AE100" s="78">
        <v>3</v>
      </c>
      <c r="AF100" s="78">
        <f t="shared" si="32"/>
        <v>-10.555555555555555</v>
      </c>
      <c r="AG100" s="86">
        <f t="shared" si="33"/>
        <v>772.77777777777783</v>
      </c>
      <c r="AH100" s="78">
        <v>-19000</v>
      </c>
      <c r="AI100" s="82">
        <v>1391000</v>
      </c>
    </row>
    <row r="101" spans="3:35" x14ac:dyDescent="0.25">
      <c r="C101" s="30">
        <v>-28.333333333333144</v>
      </c>
      <c r="D101" s="146">
        <f t="shared" si="30"/>
        <v>41</v>
      </c>
      <c r="E101" s="30">
        <f t="shared" si="31"/>
        <v>8.4375000000000006E-2</v>
      </c>
      <c r="F101" s="30">
        <f t="shared" si="29"/>
        <v>-29.923921193334735</v>
      </c>
      <c r="AE101" s="78">
        <v>3</v>
      </c>
      <c r="AF101" s="78">
        <f t="shared" si="32"/>
        <v>1.0648148148148255</v>
      </c>
      <c r="AG101" s="86">
        <f t="shared" si="33"/>
        <v>257.43518518518516</v>
      </c>
      <c r="AH101" s="78">
        <v>1916.6666666666861</v>
      </c>
      <c r="AI101" s="82">
        <v>463383.33333333331</v>
      </c>
    </row>
    <row r="102" spans="3:35" x14ac:dyDescent="0.25">
      <c r="C102" s="30">
        <v>-28.081481481481489</v>
      </c>
      <c r="D102" s="146">
        <f t="shared" si="30"/>
        <v>42</v>
      </c>
      <c r="E102" s="30">
        <f t="shared" si="31"/>
        <v>8.6458333333333331E-2</v>
      </c>
      <c r="F102" s="30">
        <f t="shared" si="29"/>
        <v>-29.633869287147267</v>
      </c>
      <c r="AE102" s="78">
        <v>3</v>
      </c>
      <c r="AF102" s="78">
        <f t="shared" si="32"/>
        <v>5.582407407407409</v>
      </c>
      <c r="AG102" s="86">
        <f t="shared" si="33"/>
        <v>26.684259259259257</v>
      </c>
      <c r="AH102" s="78">
        <v>10048.333333333336</v>
      </c>
      <c r="AI102" s="82">
        <v>48031.666666666664</v>
      </c>
    </row>
    <row r="103" spans="3:35" x14ac:dyDescent="0.25">
      <c r="C103" s="30">
        <v>-28.074074074074019</v>
      </c>
      <c r="D103" s="146">
        <f t="shared" si="30"/>
        <v>43</v>
      </c>
      <c r="E103" s="30">
        <f t="shared" si="31"/>
        <v>8.8541666666666671E-2</v>
      </c>
      <c r="F103" s="30">
        <f t="shared" si="29"/>
        <v>-29.34899691943156</v>
      </c>
      <c r="AE103" s="78">
        <v>3</v>
      </c>
      <c r="AF103" s="78">
        <f t="shared" si="32"/>
        <v>-2.9444444444444446</v>
      </c>
      <c r="AG103" s="86">
        <f t="shared" si="33"/>
        <v>2345.1666666666665</v>
      </c>
      <c r="AH103" s="78">
        <v>-5300</v>
      </c>
      <c r="AI103" s="82">
        <v>4221300</v>
      </c>
    </row>
    <row r="104" spans="3:35" x14ac:dyDescent="0.25">
      <c r="C104" s="30">
        <v>-27.825925925925958</v>
      </c>
      <c r="D104" s="146">
        <f t="shared" si="30"/>
        <v>44</v>
      </c>
      <c r="E104" s="30">
        <f t="shared" si="31"/>
        <v>9.0624999999999997E-2</v>
      </c>
      <c r="F104" s="30">
        <f t="shared" si="29"/>
        <v>-29.06907512691096</v>
      </c>
      <c r="AE104" s="78">
        <v>3</v>
      </c>
      <c r="AF104" s="78">
        <f t="shared" si="32"/>
        <v>-3.6037037037036823</v>
      </c>
      <c r="AG104" s="86">
        <f t="shared" si="33"/>
        <v>293.3259259259259</v>
      </c>
      <c r="AH104" s="78">
        <v>-6486.6666666666279</v>
      </c>
      <c r="AI104" s="82">
        <v>527986.66666666663</v>
      </c>
    </row>
    <row r="105" spans="3:35" x14ac:dyDescent="0.25">
      <c r="C105" s="30">
        <v>-25.722222222222626</v>
      </c>
      <c r="D105" s="146">
        <f t="shared" si="30"/>
        <v>45</v>
      </c>
      <c r="E105" s="30">
        <f t="shared" si="31"/>
        <v>9.2708333333333337E-2</v>
      </c>
      <c r="F105" s="30">
        <f t="shared" si="29"/>
        <v>-28.793889939037857</v>
      </c>
      <c r="AE105" s="78">
        <v>3</v>
      </c>
      <c r="AF105" s="78">
        <f t="shared" si="32"/>
        <v>5.333333333333333</v>
      </c>
      <c r="AG105" s="86">
        <f t="shared" si="33"/>
        <v>679.66666666666663</v>
      </c>
      <c r="AH105" s="78">
        <v>9600</v>
      </c>
      <c r="AI105" s="82">
        <v>1223400</v>
      </c>
    </row>
    <row r="106" spans="3:35" x14ac:dyDescent="0.25">
      <c r="C106" s="30">
        <v>-25.722222222221717</v>
      </c>
      <c r="D106" s="146">
        <f t="shared" si="30"/>
        <v>46</v>
      </c>
      <c r="E106" s="30">
        <f t="shared" si="31"/>
        <v>9.4791666666666663E-2</v>
      </c>
      <c r="F106" s="30">
        <f t="shared" si="29"/>
        <v>-28.523241080994655</v>
      </c>
      <c r="AE106" s="78">
        <v>3</v>
      </c>
      <c r="AF106" s="78">
        <f t="shared" si="32"/>
        <v>14.319259259259262</v>
      </c>
      <c r="AG106" s="86">
        <f t="shared" si="33"/>
        <v>71.125185185185188</v>
      </c>
      <c r="AH106" s="78">
        <v>25774.666666666672</v>
      </c>
      <c r="AI106" s="82">
        <v>128025.33333333333</v>
      </c>
    </row>
    <row r="107" spans="3:35" x14ac:dyDescent="0.25">
      <c r="C107" s="30">
        <v>-24.555555555556566</v>
      </c>
      <c r="D107" s="146">
        <f t="shared" si="30"/>
        <v>47</v>
      </c>
      <c r="E107" s="30">
        <f t="shared" si="31"/>
        <v>9.6875000000000003E-2</v>
      </c>
      <c r="F107" s="30">
        <f t="shared" si="29"/>
        <v>-28.256940814794344</v>
      </c>
      <c r="AE107" s="78">
        <v>3</v>
      </c>
      <c r="AF107" s="78">
        <f t="shared" si="32"/>
        <v>22.111111111111111</v>
      </c>
      <c r="AG107" s="86">
        <f t="shared" si="33"/>
        <v>4407.333333333333</v>
      </c>
      <c r="AH107" s="78">
        <v>39800</v>
      </c>
      <c r="AI107" s="82">
        <v>7933200</v>
      </c>
    </row>
    <row r="108" spans="3:35" x14ac:dyDescent="0.25">
      <c r="C108" s="30">
        <v>-23.499999999999545</v>
      </c>
      <c r="D108" s="146">
        <f t="shared" si="30"/>
        <v>48</v>
      </c>
      <c r="E108" s="30">
        <f t="shared" si="31"/>
        <v>9.8958333333333329E-2</v>
      </c>
      <c r="F108" s="30">
        <f t="shared" si="29"/>
        <v>-27.994812901137625</v>
      </c>
      <c r="AE108" s="78">
        <v>3</v>
      </c>
      <c r="AF108" s="78">
        <f t="shared" si="32"/>
        <v>-3.6296296296295867</v>
      </c>
      <c r="AG108" s="86">
        <f t="shared" si="33"/>
        <v>773.07407407407402</v>
      </c>
      <c r="AH108" s="78">
        <v>-6533.3333333332557</v>
      </c>
      <c r="AI108" s="82">
        <v>1391533.3333333333</v>
      </c>
    </row>
    <row r="109" spans="3:35" x14ac:dyDescent="0.25">
      <c r="C109" s="30">
        <v>-23.388888888888914</v>
      </c>
      <c r="D109" s="146">
        <f t="shared" si="30"/>
        <v>49</v>
      </c>
      <c r="E109" s="30">
        <f t="shared" si="31"/>
        <v>0.10104166666666667</v>
      </c>
      <c r="F109" s="30">
        <f t="shared" si="29"/>
        <v>-27.736691667177716</v>
      </c>
      <c r="AE109" s="78">
        <v>4</v>
      </c>
      <c r="AF109" s="78">
        <f t="shared" si="32"/>
        <v>-18.718518518518508</v>
      </c>
      <c r="AG109" s="86">
        <f t="shared" si="33"/>
        <v>257.77407407407406</v>
      </c>
      <c r="AH109" s="78">
        <v>-33693.333333333314</v>
      </c>
      <c r="AI109" s="86">
        <v>463993.33333333331</v>
      </c>
    </row>
    <row r="110" spans="3:35" x14ac:dyDescent="0.25">
      <c r="C110" s="30">
        <v>-22.944444444445253</v>
      </c>
      <c r="D110" s="146">
        <f t="shared" si="30"/>
        <v>50</v>
      </c>
      <c r="E110" s="30">
        <f t="shared" si="31"/>
        <v>0.10312499999999999</v>
      </c>
      <c r="F110" s="30">
        <f t="shared" si="29"/>
        <v>-27.48242116743824</v>
      </c>
      <c r="AE110" s="78">
        <v>4</v>
      </c>
      <c r="AF110" s="78">
        <f t="shared" si="32"/>
        <v>-4.956666666666667</v>
      </c>
      <c r="AG110" s="86">
        <f t="shared" si="33"/>
        <v>26.567777777777778</v>
      </c>
      <c r="AH110" s="78">
        <v>-8922</v>
      </c>
      <c r="AI110" s="82">
        <v>47822</v>
      </c>
    </row>
    <row r="111" spans="3:35" x14ac:dyDescent="0.25">
      <c r="C111" s="30">
        <v>-22.925925925926094</v>
      </c>
      <c r="D111" s="146">
        <f t="shared" si="30"/>
        <v>51</v>
      </c>
      <c r="E111" s="30">
        <f t="shared" si="31"/>
        <v>0.10520833333333333</v>
      </c>
      <c r="F111" s="30">
        <f t="shared" si="29"/>
        <v>-27.231854426890237</v>
      </c>
      <c r="AE111" s="78">
        <v>4</v>
      </c>
      <c r="AF111" s="78">
        <f t="shared" si="32"/>
        <v>9.8518518518516789</v>
      </c>
      <c r="AG111" s="86">
        <f t="shared" si="33"/>
        <v>2344.5925925925926</v>
      </c>
      <c r="AH111" s="78">
        <v>17733.333333333023</v>
      </c>
      <c r="AI111" s="82">
        <v>4220266.666666667</v>
      </c>
    </row>
    <row r="112" spans="3:35" x14ac:dyDescent="0.25">
      <c r="C112" s="30">
        <v>-22.370370370370438</v>
      </c>
      <c r="D112" s="146">
        <f t="shared" si="30"/>
        <v>52</v>
      </c>
      <c r="E112" s="30">
        <f t="shared" si="31"/>
        <v>0.10729166666666666</v>
      </c>
      <c r="F112" s="30">
        <f t="shared" si="29"/>
        <v>-26.984852756682653</v>
      </c>
      <c r="AE112" s="78">
        <v>4</v>
      </c>
      <c r="AF112" s="78">
        <f t="shared" si="32"/>
        <v>-0.47037037037034879</v>
      </c>
      <c r="AG112" s="86">
        <f t="shared" si="33"/>
        <v>293.19259259259258</v>
      </c>
      <c r="AH112" s="78">
        <v>-846.66666666662786</v>
      </c>
      <c r="AI112" s="82">
        <v>527746.66666666663</v>
      </c>
    </row>
    <row r="113" spans="3:35" x14ac:dyDescent="0.25">
      <c r="C113" s="30">
        <v>-21.748148148148118</v>
      </c>
      <c r="D113" s="146">
        <f t="shared" si="30"/>
        <v>53</v>
      </c>
      <c r="E113" s="30">
        <f t="shared" si="31"/>
        <v>0.109375</v>
      </c>
      <c r="F113" s="30">
        <f t="shared" si="29"/>
        <v>-26.741285134283306</v>
      </c>
      <c r="AE113" s="78">
        <v>4</v>
      </c>
      <c r="AF113" s="78">
        <f t="shared" si="32"/>
        <v>-50.055555555555557</v>
      </c>
      <c r="AG113" s="86">
        <f t="shared" si="33"/>
        <v>680.61111111111109</v>
      </c>
      <c r="AH113" s="78">
        <v>-90100</v>
      </c>
      <c r="AI113" s="82">
        <v>1225100</v>
      </c>
    </row>
    <row r="114" spans="3:35" x14ac:dyDescent="0.25">
      <c r="C114" s="30">
        <v>-21.159259259259272</v>
      </c>
      <c r="D114" s="146">
        <f t="shared" si="30"/>
        <v>54</v>
      </c>
      <c r="E114" s="30">
        <f t="shared" si="31"/>
        <v>0.11145833333333334</v>
      </c>
      <c r="F114" s="30">
        <f t="shared" si="29"/>
        <v>-26.501027640860862</v>
      </c>
      <c r="AE114" s="78">
        <v>4</v>
      </c>
      <c r="AF114" s="78">
        <f t="shared" si="32"/>
        <v>-13.293703703703706</v>
      </c>
      <c r="AG114" s="86">
        <f t="shared" si="33"/>
        <v>70.793703703703713</v>
      </c>
      <c r="AH114" s="78">
        <v>-23928.666666666672</v>
      </c>
      <c r="AI114" s="82">
        <v>127428.66666666667</v>
      </c>
    </row>
    <row r="115" spans="3:35" x14ac:dyDescent="0.25">
      <c r="C115" s="30">
        <v>-21.101851851851762</v>
      </c>
      <c r="D115" s="146">
        <f t="shared" si="30"/>
        <v>55</v>
      </c>
      <c r="E115" s="30">
        <f t="shared" si="31"/>
        <v>0.11354166666666667</v>
      </c>
      <c r="F115" s="30">
        <f t="shared" si="29"/>
        <v>-26.263962949654399</v>
      </c>
      <c r="AE115" s="78">
        <v>4</v>
      </c>
      <c r="AF115" s="78">
        <f t="shared" si="32"/>
        <v>33.166666666666664</v>
      </c>
      <c r="AG115" s="86">
        <f t="shared" si="33"/>
        <v>4406.833333333333</v>
      </c>
      <c r="AH115" s="78">
        <v>59700</v>
      </c>
      <c r="AI115" s="82">
        <v>7932300</v>
      </c>
    </row>
    <row r="116" spans="3:35" x14ac:dyDescent="0.25">
      <c r="C116" s="30">
        <v>-20.324074074073991</v>
      </c>
      <c r="D116" s="146">
        <f t="shared" si="30"/>
        <v>56</v>
      </c>
      <c r="E116" s="30">
        <f t="shared" si="31"/>
        <v>0.11562500000000001</v>
      </c>
      <c r="F116" s="30">
        <f t="shared" si="29"/>
        <v>-26.029979859863154</v>
      </c>
      <c r="AE116" s="78">
        <v>4</v>
      </c>
      <c r="AF116" s="78">
        <f t="shared" si="32"/>
        <v>-3.8888888888888888</v>
      </c>
      <c r="AG116" s="86">
        <f t="shared" si="33"/>
        <v>772.77777777777783</v>
      </c>
      <c r="AH116" s="78">
        <v>-7000</v>
      </c>
      <c r="AI116" s="82">
        <v>1391000</v>
      </c>
    </row>
    <row r="117" spans="3:35" x14ac:dyDescent="0.25">
      <c r="C117" s="30">
        <v>-19.611111111110404</v>
      </c>
      <c r="D117" s="146">
        <f t="shared" si="30"/>
        <v>57</v>
      </c>
      <c r="E117" s="30">
        <f t="shared" si="31"/>
        <v>0.11770833333333333</v>
      </c>
      <c r="F117" s="30">
        <f t="shared" si="29"/>
        <v>-25.798972871261128</v>
      </c>
      <c r="AE117" s="78">
        <v>4</v>
      </c>
      <c r="AF117" s="78">
        <f t="shared" si="32"/>
        <v>-21.101851851851841</v>
      </c>
      <c r="AG117" s="86">
        <f t="shared" si="33"/>
        <v>257.43518518518516</v>
      </c>
      <c r="AH117" s="78">
        <v>-37983.333333333314</v>
      </c>
      <c r="AI117" s="82">
        <v>463383.33333333331</v>
      </c>
    </row>
    <row r="118" spans="3:35" x14ac:dyDescent="0.25">
      <c r="C118" s="30">
        <v>-19.555555555556566</v>
      </c>
      <c r="D118" s="146">
        <f t="shared" si="30"/>
        <v>58</v>
      </c>
      <c r="E118" s="30">
        <f t="shared" si="31"/>
        <v>0.11979166666666667</v>
      </c>
      <c r="F118" s="30">
        <f t="shared" si="29"/>
        <v>-25.570841795323908</v>
      </c>
      <c r="AE118" s="78">
        <v>4</v>
      </c>
      <c r="AF118" s="78">
        <f t="shared" si="32"/>
        <v>-5.095370370370369</v>
      </c>
      <c r="AG118" s="86">
        <f t="shared" si="33"/>
        <v>26.684259259259257</v>
      </c>
      <c r="AH118" s="78">
        <v>-9171.6666666666642</v>
      </c>
      <c r="AI118" s="82">
        <v>48031.666666666664</v>
      </c>
    </row>
    <row r="119" spans="3:35" x14ac:dyDescent="0.25">
      <c r="C119" s="30">
        <v>-19.048148148148186</v>
      </c>
      <c r="D119" s="146">
        <f t="shared" si="30"/>
        <v>59</v>
      </c>
      <c r="E119" s="30">
        <f t="shared" si="31"/>
        <v>0.121875</v>
      </c>
      <c r="F119" s="30">
        <f t="shared" si="29"/>
        <v>-25.34549139915466</v>
      </c>
      <c r="AE119" s="78">
        <v>4</v>
      </c>
      <c r="AF119" s="78">
        <f t="shared" si="32"/>
        <v>8.1666666666666661</v>
      </c>
      <c r="AG119" s="86">
        <f t="shared" si="33"/>
        <v>2345.1666666666665</v>
      </c>
      <c r="AH119" s="78">
        <v>14700</v>
      </c>
      <c r="AI119" s="82">
        <v>4221300</v>
      </c>
    </row>
    <row r="120" spans="3:35" x14ac:dyDescent="0.25">
      <c r="C120" s="30">
        <v>-18.885185185185179</v>
      </c>
      <c r="D120" s="146">
        <f t="shared" si="30"/>
        <v>60</v>
      </c>
      <c r="E120" s="30">
        <f t="shared" si="31"/>
        <v>0.12395833333333334</v>
      </c>
      <c r="F120" s="30">
        <f t="shared" si="29"/>
        <v>-25.122831078931426</v>
      </c>
      <c r="AE120" s="78">
        <v>4</v>
      </c>
      <c r="AF120" s="78">
        <f t="shared" si="32"/>
        <v>-0.21481481481479325</v>
      </c>
      <c r="AG120" s="86">
        <f t="shared" si="33"/>
        <v>293.3259259259259</v>
      </c>
      <c r="AH120" s="78">
        <v>-386.66666666662786</v>
      </c>
      <c r="AI120" s="82">
        <v>527986.66666666663</v>
      </c>
    </row>
    <row r="121" spans="3:35" x14ac:dyDescent="0.25">
      <c r="C121" s="30">
        <v>-18.718518518518522</v>
      </c>
      <c r="D121" s="146">
        <f t="shared" si="30"/>
        <v>61</v>
      </c>
      <c r="E121" s="30">
        <f t="shared" si="31"/>
        <v>0.12604166666666666</v>
      </c>
      <c r="F121" s="30">
        <f t="shared" si="29"/>
        <v>-24.902774559974581</v>
      </c>
      <c r="AE121" s="78">
        <v>4</v>
      </c>
      <c r="AF121" s="78">
        <f t="shared" si="32"/>
        <v>-56.888888888888886</v>
      </c>
      <c r="AG121" s="86">
        <f t="shared" si="33"/>
        <v>679.66666666666663</v>
      </c>
      <c r="AH121" s="78">
        <v>-102400</v>
      </c>
      <c r="AI121" s="82">
        <v>1223400</v>
      </c>
    </row>
    <row r="122" spans="3:35" x14ac:dyDescent="0.25">
      <c r="C122" s="30">
        <v>-18.581481481481489</v>
      </c>
      <c r="D122" s="146">
        <f t="shared" si="30"/>
        <v>62</v>
      </c>
      <c r="E122" s="30">
        <f t="shared" si="31"/>
        <v>0.12812499999999999</v>
      </c>
      <c r="F122" s="30">
        <f t="shared" si="29"/>
        <v>-24.685239620861473</v>
      </c>
      <c r="AE122" s="78">
        <v>4</v>
      </c>
      <c r="AF122" s="78">
        <f t="shared" si="32"/>
        <v>-13.791851851851849</v>
      </c>
      <c r="AG122" s="86">
        <f t="shared" si="33"/>
        <v>71.125185185185188</v>
      </c>
      <c r="AH122" s="78">
        <v>-24825.333333333328</v>
      </c>
      <c r="AI122" s="82">
        <v>128025.33333333333</v>
      </c>
    </row>
    <row r="123" spans="3:35" x14ac:dyDescent="0.25">
      <c r="C123" s="30">
        <v>-18.481481481481296</v>
      </c>
      <c r="D123" s="146">
        <f t="shared" si="30"/>
        <v>63</v>
      </c>
      <c r="E123" s="30">
        <f t="shared" si="31"/>
        <v>0.13020833333333334</v>
      </c>
      <c r="F123" s="30">
        <f t="shared" si="29"/>
        <v>-24.470147839301688</v>
      </c>
      <c r="AE123" s="78">
        <v>4</v>
      </c>
      <c r="AF123" s="78">
        <f t="shared" si="32"/>
        <v>31.555555555555557</v>
      </c>
      <c r="AG123" s="86">
        <f t="shared" si="33"/>
        <v>4407.333333333333</v>
      </c>
      <c r="AH123" s="78">
        <v>56800</v>
      </c>
      <c r="AI123" s="82">
        <v>7933200</v>
      </c>
    </row>
    <row r="124" spans="3:35" x14ac:dyDescent="0.25">
      <c r="C124" s="30">
        <v>-18</v>
      </c>
      <c r="D124" s="146">
        <f t="shared" si="30"/>
        <v>64</v>
      </c>
      <c r="E124" s="30">
        <f t="shared" si="31"/>
        <v>0.13229166666666667</v>
      </c>
      <c r="F124" s="30">
        <f t="shared" si="29"/>
        <v>-24.25742435773655</v>
      </c>
      <c r="AE124" s="78">
        <v>4</v>
      </c>
      <c r="AF124" s="78">
        <f t="shared" si="32"/>
        <v>-3.0740740740740309</v>
      </c>
      <c r="AG124" s="86">
        <f t="shared" si="33"/>
        <v>773.07407407407402</v>
      </c>
      <c r="AH124" s="78">
        <v>-5533.3333333332557</v>
      </c>
      <c r="AI124" s="82">
        <v>1391533.3333333333</v>
      </c>
    </row>
    <row r="125" spans="3:35" x14ac:dyDescent="0.25">
      <c r="C125" s="30">
        <v>-17.996296296296293</v>
      </c>
      <c r="D125" s="146">
        <f t="shared" si="30"/>
        <v>65</v>
      </c>
      <c r="E125" s="30">
        <f t="shared" si="31"/>
        <v>0.13437499999999999</v>
      </c>
      <c r="F125" s="30">
        <f t="shared" ref="F125:F188" si="34">_xlfn.NORM.INV(E125,0,$I$90)</f>
        <v>-24.046997666846263</v>
      </c>
      <c r="AE125" s="78">
        <v>5</v>
      </c>
      <c r="AF125" s="78">
        <f t="shared" si="32"/>
        <v>0.78148148148149221</v>
      </c>
      <c r="AG125" s="86">
        <f t="shared" si="33"/>
        <v>257.77407407407406</v>
      </c>
      <c r="AH125" s="78">
        <v>1406.6666666666861</v>
      </c>
      <c r="AI125" s="86">
        <v>463993.33333333331</v>
      </c>
    </row>
    <row r="126" spans="3:35" x14ac:dyDescent="0.25">
      <c r="C126" s="30">
        <v>-17.490740740740648</v>
      </c>
      <c r="D126" s="146">
        <f t="shared" ref="D126:D189" si="35" xml:space="preserve"> _xlfn.RANK.AVG(C126,C$61:C$540,1)</f>
        <v>66</v>
      </c>
      <c r="E126" s="30">
        <f t="shared" ref="E126:E189" si="36" xml:space="preserve"> (D126 - 0.5) / ($C$40)</f>
        <v>0.13645833333333332</v>
      </c>
      <c r="F126" s="30">
        <f t="shared" si="34"/>
        <v>-23.838799405340914</v>
      </c>
      <c r="AE126" s="78">
        <v>5</v>
      </c>
      <c r="AF126" s="78">
        <f t="shared" ref="AF126:AF189" si="37" xml:space="preserve"> AH126 / $D$9</f>
        <v>-1.4011111111111112</v>
      </c>
      <c r="AG126" s="86">
        <f t="shared" ref="AG126:AG189" si="38">AI126 / $D$9</f>
        <v>26.567777777777778</v>
      </c>
      <c r="AH126" s="78">
        <v>-2522</v>
      </c>
      <c r="AI126" s="82">
        <v>47822</v>
      </c>
    </row>
    <row r="127" spans="3:35" x14ac:dyDescent="0.25">
      <c r="C127" s="30">
        <v>-17.435185185185105</v>
      </c>
      <c r="D127" s="146">
        <f t="shared" si="35"/>
        <v>67</v>
      </c>
      <c r="E127" s="30">
        <f t="shared" si="36"/>
        <v>0.13854166666666667</v>
      </c>
      <c r="F127" s="30">
        <f t="shared" si="34"/>
        <v>-23.632764174580682</v>
      </c>
      <c r="AE127" s="78">
        <v>5</v>
      </c>
      <c r="AF127" s="78">
        <f t="shared" si="37"/>
        <v>2.629629629629457</v>
      </c>
      <c r="AG127" s="86">
        <f t="shared" si="38"/>
        <v>2344.5925925925926</v>
      </c>
      <c r="AH127" s="78">
        <v>4733.3333333330229</v>
      </c>
      <c r="AI127" s="82">
        <v>4220266.666666667</v>
      </c>
    </row>
    <row r="128" spans="3:35" x14ac:dyDescent="0.25">
      <c r="C128" s="30">
        <v>-16.722222222222172</v>
      </c>
      <c r="D128" s="146">
        <f t="shared" si="35"/>
        <v>68</v>
      </c>
      <c r="E128" s="30">
        <f t="shared" si="36"/>
        <v>0.140625</v>
      </c>
      <c r="F128" s="30">
        <f t="shared" si="34"/>
        <v>-23.428829366721345</v>
      </c>
      <c r="AE128" s="78">
        <v>5</v>
      </c>
      <c r="AF128" s="78">
        <f t="shared" si="37"/>
        <v>-1.5259259259259044</v>
      </c>
      <c r="AG128" s="86">
        <f t="shared" si="38"/>
        <v>293.19259259259258</v>
      </c>
      <c r="AH128" s="78">
        <v>-2746.6666666666279</v>
      </c>
      <c r="AI128" s="82">
        <v>527746.66666666663</v>
      </c>
    </row>
    <row r="129" spans="3:35" x14ac:dyDescent="0.25">
      <c r="C129" s="30">
        <v>-16.647407407407414</v>
      </c>
      <c r="D129" s="146">
        <f t="shared" si="35"/>
        <v>69</v>
      </c>
      <c r="E129" s="30">
        <f t="shared" si="36"/>
        <v>0.14270833333333333</v>
      </c>
      <c r="F129" s="30">
        <f t="shared" si="34"/>
        <v>-23.226935005212443</v>
      </c>
      <c r="AE129" s="78">
        <v>5</v>
      </c>
      <c r="AF129" s="78">
        <f t="shared" si="37"/>
        <v>8.2777777777777786</v>
      </c>
      <c r="AG129" s="86">
        <f t="shared" si="38"/>
        <v>680.61111111111109</v>
      </c>
      <c r="AH129" s="78">
        <v>14900</v>
      </c>
      <c r="AI129" s="82">
        <v>1225100</v>
      </c>
    </row>
    <row r="130" spans="3:35" x14ac:dyDescent="0.25">
      <c r="C130" s="30">
        <v>-16.277777777777374</v>
      </c>
      <c r="D130" s="146">
        <f t="shared" si="35"/>
        <v>70</v>
      </c>
      <c r="E130" s="30">
        <f t="shared" si="36"/>
        <v>0.14479166666666668</v>
      </c>
      <c r="F130" s="30">
        <f t="shared" si="34"/>
        <v>-23.027023596593423</v>
      </c>
      <c r="AE130" s="78">
        <v>5</v>
      </c>
      <c r="AF130" s="78">
        <f t="shared" si="37"/>
        <v>-3.6270370370370397</v>
      </c>
      <c r="AG130" s="86">
        <f t="shared" si="38"/>
        <v>70.793703703703713</v>
      </c>
      <c r="AH130" s="78">
        <v>-6528.6666666666715</v>
      </c>
      <c r="AI130" s="82">
        <v>127428.66666666667</v>
      </c>
    </row>
    <row r="131" spans="3:35" x14ac:dyDescent="0.25">
      <c r="C131" s="30">
        <v>-16.259259259259125</v>
      </c>
      <c r="D131" s="146">
        <f t="shared" si="35"/>
        <v>71</v>
      </c>
      <c r="E131" s="30">
        <f t="shared" si="36"/>
        <v>0.14687500000000001</v>
      </c>
      <c r="F131" s="30">
        <f t="shared" si="34"/>
        <v>-22.829039992636435</v>
      </c>
      <c r="AE131" s="78">
        <v>5</v>
      </c>
      <c r="AF131" s="78">
        <f t="shared" si="37"/>
        <v>24.833333333333332</v>
      </c>
      <c r="AG131" s="86">
        <f t="shared" si="38"/>
        <v>4406.833333333333</v>
      </c>
      <c r="AH131" s="78">
        <v>44700</v>
      </c>
      <c r="AI131" s="82">
        <v>7932300</v>
      </c>
    </row>
    <row r="132" spans="3:35" x14ac:dyDescent="0.25">
      <c r="C132" s="30">
        <v>-15.53814814814816</v>
      </c>
      <c r="D132" s="146">
        <f t="shared" si="35"/>
        <v>72</v>
      </c>
      <c r="E132" s="30">
        <f t="shared" si="36"/>
        <v>0.14895833333333333</v>
      </c>
      <c r="F132" s="30">
        <f t="shared" si="34"/>
        <v>-22.632931261977298</v>
      </c>
      <c r="AE132" s="78">
        <v>5</v>
      </c>
      <c r="AF132" s="78">
        <f t="shared" si="37"/>
        <v>3.8888888888888888</v>
      </c>
      <c r="AG132" s="86">
        <f t="shared" si="38"/>
        <v>772.77777777777783</v>
      </c>
      <c r="AH132" s="78">
        <v>7000</v>
      </c>
      <c r="AI132" s="82">
        <v>1391000</v>
      </c>
    </row>
    <row r="133" spans="3:35" x14ac:dyDescent="0.25">
      <c r="C133" s="30">
        <v>-15.148148148148266</v>
      </c>
      <c r="D133" s="146">
        <f t="shared" si="35"/>
        <v>73</v>
      </c>
      <c r="E133" s="30">
        <f t="shared" si="36"/>
        <v>0.15104166666666666</v>
      </c>
      <c r="F133" s="30">
        <f t="shared" si="34"/>
        <v>-22.438646570457923</v>
      </c>
      <c r="AE133" s="78">
        <v>5</v>
      </c>
      <c r="AF133" s="78">
        <f t="shared" si="37"/>
        <v>1.398148148148159</v>
      </c>
      <c r="AG133" s="86">
        <f t="shared" si="38"/>
        <v>257.43518518518516</v>
      </c>
      <c r="AH133" s="78">
        <v>2516.6666666666861</v>
      </c>
      <c r="AI133" s="82">
        <v>463383.33333333331</v>
      </c>
    </row>
    <row r="134" spans="3:35" x14ac:dyDescent="0.25">
      <c r="C134" s="30">
        <v>-14.666666666666629</v>
      </c>
      <c r="D134" s="146">
        <f t="shared" si="35"/>
        <v>74</v>
      </c>
      <c r="E134" s="30">
        <f t="shared" si="36"/>
        <v>0.15312500000000001</v>
      </c>
      <c r="F134" s="30">
        <f t="shared" si="34"/>
        <v>-22.246137069477935</v>
      </c>
      <c r="AE134" s="78">
        <v>5</v>
      </c>
      <c r="AF134" s="78">
        <f t="shared" si="37"/>
        <v>-1.9898148148148134</v>
      </c>
      <c r="AG134" s="86">
        <f t="shared" si="38"/>
        <v>26.684259259259257</v>
      </c>
      <c r="AH134" s="78">
        <v>-3581.6666666666642</v>
      </c>
      <c r="AI134" s="82">
        <v>48031.666666666664</v>
      </c>
    </row>
    <row r="135" spans="3:35" x14ac:dyDescent="0.25">
      <c r="C135" s="30">
        <v>-14.611111111110404</v>
      </c>
      <c r="D135" s="146">
        <f t="shared" si="35"/>
        <v>75.5</v>
      </c>
      <c r="E135" s="30">
        <f t="shared" si="36"/>
        <v>0.15625</v>
      </c>
      <c r="F135" s="30">
        <f t="shared" si="34"/>
        <v>-21.960599049544729</v>
      </c>
      <c r="AE135" s="78">
        <v>5</v>
      </c>
      <c r="AF135" s="78">
        <f t="shared" si="37"/>
        <v>0.3888888888888889</v>
      </c>
      <c r="AG135" s="86">
        <f t="shared" si="38"/>
        <v>2345.1666666666665</v>
      </c>
      <c r="AH135" s="78">
        <v>700</v>
      </c>
      <c r="AI135" s="82">
        <v>4221300</v>
      </c>
    </row>
    <row r="136" spans="3:35" x14ac:dyDescent="0.25">
      <c r="C136" s="30">
        <v>-14.611111111110404</v>
      </c>
      <c r="D136" s="146">
        <f t="shared" si="35"/>
        <v>75.5</v>
      </c>
      <c r="E136" s="30">
        <f t="shared" si="36"/>
        <v>0.15625</v>
      </c>
      <c r="F136" s="30">
        <f t="shared" si="34"/>
        <v>-21.960599049544729</v>
      </c>
      <c r="AE136" s="78">
        <v>5</v>
      </c>
      <c r="AF136" s="78">
        <f t="shared" si="37"/>
        <v>-1.7148148148147933</v>
      </c>
      <c r="AG136" s="86">
        <f t="shared" si="38"/>
        <v>293.3259259259259</v>
      </c>
      <c r="AH136" s="78">
        <v>-3086.6666666666279</v>
      </c>
      <c r="AI136" s="82">
        <v>527986.66666666663</v>
      </c>
    </row>
    <row r="137" spans="3:35" x14ac:dyDescent="0.25">
      <c r="C137" s="30">
        <v>-14.592592592592609</v>
      </c>
      <c r="D137" s="146">
        <f t="shared" si="35"/>
        <v>77</v>
      </c>
      <c r="E137" s="30">
        <f t="shared" si="36"/>
        <v>0.15937499999999999</v>
      </c>
      <c r="F137" s="30">
        <f t="shared" si="34"/>
        <v>-21.678798864307385</v>
      </c>
      <c r="AE137" s="78">
        <v>5</v>
      </c>
      <c r="AF137" s="78">
        <f t="shared" si="37"/>
        <v>9.7777777777777786</v>
      </c>
      <c r="AG137" s="86">
        <f t="shared" si="38"/>
        <v>679.66666666666663</v>
      </c>
      <c r="AH137" s="78">
        <v>17600</v>
      </c>
      <c r="AI137" s="82">
        <v>1223400</v>
      </c>
    </row>
    <row r="138" spans="3:35" x14ac:dyDescent="0.25">
      <c r="C138" s="30">
        <v>-13.791851851851852</v>
      </c>
      <c r="D138" s="146">
        <f t="shared" si="35"/>
        <v>78</v>
      </c>
      <c r="E138" s="30">
        <f t="shared" si="36"/>
        <v>0.16145833333333334</v>
      </c>
      <c r="F138" s="30">
        <f t="shared" si="34"/>
        <v>-21.492937839889453</v>
      </c>
      <c r="AE138" s="78">
        <v>5</v>
      </c>
      <c r="AF138" s="78">
        <f t="shared" si="37"/>
        <v>-5.2362962962962936</v>
      </c>
      <c r="AG138" s="86">
        <f t="shared" si="38"/>
        <v>71.125185185185188</v>
      </c>
      <c r="AH138" s="78">
        <v>-9425.3333333333285</v>
      </c>
      <c r="AI138" s="82">
        <v>128025.33333333333</v>
      </c>
    </row>
    <row r="139" spans="3:35" x14ac:dyDescent="0.25">
      <c r="C139" s="30">
        <v>-13.738148148148156</v>
      </c>
      <c r="D139" s="146">
        <f t="shared" si="35"/>
        <v>79</v>
      </c>
      <c r="E139" s="30">
        <f t="shared" si="36"/>
        <v>0.16354166666666667</v>
      </c>
      <c r="F139" s="30">
        <f t="shared" si="34"/>
        <v>-21.308634123627602</v>
      </c>
      <c r="AE139" s="78">
        <v>5</v>
      </c>
      <c r="AF139" s="78">
        <f t="shared" si="37"/>
        <v>23.222222222222221</v>
      </c>
      <c r="AG139" s="86">
        <f t="shared" si="38"/>
        <v>4407.333333333333</v>
      </c>
      <c r="AH139" s="78">
        <v>41800</v>
      </c>
      <c r="AI139" s="82">
        <v>7933200</v>
      </c>
    </row>
    <row r="140" spans="3:35" x14ac:dyDescent="0.25">
      <c r="C140" s="30">
        <v>-13.385185185185179</v>
      </c>
      <c r="D140" s="146">
        <f t="shared" si="35"/>
        <v>80</v>
      </c>
      <c r="E140" s="30">
        <f t="shared" si="36"/>
        <v>0.16562499999999999</v>
      </c>
      <c r="F140" s="30">
        <f t="shared" si="34"/>
        <v>-21.125848810677848</v>
      </c>
      <c r="AE140" s="78">
        <v>5</v>
      </c>
      <c r="AF140" s="78">
        <f t="shared" si="37"/>
        <v>3.0370370370370803</v>
      </c>
      <c r="AG140" s="86">
        <f t="shared" si="38"/>
        <v>773.07407407407402</v>
      </c>
      <c r="AH140" s="78">
        <v>5466.6666666667443</v>
      </c>
      <c r="AI140" s="82">
        <v>1391533.3333333333</v>
      </c>
    </row>
    <row r="141" spans="3:35" x14ac:dyDescent="0.25">
      <c r="C141" s="30">
        <v>-13.293703703703713</v>
      </c>
      <c r="D141" s="146">
        <f t="shared" si="35"/>
        <v>81</v>
      </c>
      <c r="E141" s="30">
        <f t="shared" si="36"/>
        <v>0.16770833333333332</v>
      </c>
      <c r="F141" s="30">
        <f t="shared" si="34"/>
        <v>-20.944544377566526</v>
      </c>
      <c r="AE141" s="78">
        <v>6</v>
      </c>
      <c r="AF141" s="78">
        <f t="shared" si="37"/>
        <v>-8.3296296296296184</v>
      </c>
      <c r="AG141" s="86">
        <f t="shared" si="38"/>
        <v>257.77407407407406</v>
      </c>
      <c r="AH141" s="78">
        <v>-14993.333333333314</v>
      </c>
      <c r="AI141" s="86">
        <v>463993.33333333331</v>
      </c>
    </row>
    <row r="142" spans="3:35" x14ac:dyDescent="0.25">
      <c r="C142" s="30">
        <v>-12.33333333333394</v>
      </c>
      <c r="D142" s="146">
        <f t="shared" si="35"/>
        <v>82</v>
      </c>
      <c r="E142" s="30">
        <f t="shared" si="36"/>
        <v>0.16979166666666667</v>
      </c>
      <c r="F142" s="30">
        <f t="shared" si="34"/>
        <v>-20.764684615893952</v>
      </c>
      <c r="AE142" s="78">
        <v>6</v>
      </c>
      <c r="AF142" s="78">
        <f t="shared" si="37"/>
        <v>-2.8788888888888891</v>
      </c>
      <c r="AG142" s="86">
        <f t="shared" si="38"/>
        <v>26.567777777777778</v>
      </c>
      <c r="AH142" s="78">
        <v>-5182</v>
      </c>
      <c r="AI142" s="82">
        <v>47822</v>
      </c>
    </row>
    <row r="143" spans="3:35" x14ac:dyDescent="0.25">
      <c r="C143" s="30">
        <v>-12.214814814814872</v>
      </c>
      <c r="D143" s="146">
        <f t="shared" si="35"/>
        <v>83</v>
      </c>
      <c r="E143" s="30">
        <f t="shared" si="36"/>
        <v>0.171875</v>
      </c>
      <c r="F143" s="30">
        <f t="shared" si="34"/>
        <v>-20.586234569985347</v>
      </c>
      <c r="AE143" s="78">
        <v>6</v>
      </c>
      <c r="AF143" s="78">
        <f t="shared" si="37"/>
        <v>-14.592592592592766</v>
      </c>
      <c r="AG143" s="86">
        <f t="shared" si="38"/>
        <v>2344.5925925925926</v>
      </c>
      <c r="AH143" s="78">
        <v>-26266.666666666977</v>
      </c>
      <c r="AI143" s="82">
        <v>4220266.666666667</v>
      </c>
    </row>
    <row r="144" spans="3:35" x14ac:dyDescent="0.25">
      <c r="C144" s="30">
        <v>-11.833333333332575</v>
      </c>
      <c r="D144" s="146">
        <f t="shared" si="35"/>
        <v>84</v>
      </c>
      <c r="E144" s="30">
        <f t="shared" si="36"/>
        <v>0.17395833333333333</v>
      </c>
      <c r="F144" s="30">
        <f t="shared" si="34"/>
        <v>-20.409160478208666</v>
      </c>
      <c r="AE144" s="78">
        <v>6</v>
      </c>
      <c r="AF144" s="78">
        <f t="shared" si="37"/>
        <v>16.585185185185207</v>
      </c>
      <c r="AG144" s="86">
        <f t="shared" si="38"/>
        <v>293.19259259259258</v>
      </c>
      <c r="AH144" s="78">
        <v>29853.333333333372</v>
      </c>
      <c r="AI144" s="82">
        <v>527746.66666666663</v>
      </c>
    </row>
    <row r="145" spans="3:35" x14ac:dyDescent="0.25">
      <c r="C145" s="30">
        <v>-11.814814814814781</v>
      </c>
      <c r="D145" s="146">
        <f t="shared" si="35"/>
        <v>85</v>
      </c>
      <c r="E145" s="30">
        <f t="shared" si="36"/>
        <v>0.17604166666666668</v>
      </c>
      <c r="F145" s="30">
        <f t="shared" si="34"/>
        <v>-20.233429717702766</v>
      </c>
      <c r="AE145" s="78">
        <v>6</v>
      </c>
      <c r="AF145" s="78">
        <f t="shared" si="37"/>
        <v>-23.388888888888889</v>
      </c>
      <c r="AG145" s="86">
        <f t="shared" si="38"/>
        <v>680.61111111111109</v>
      </c>
      <c r="AH145" s="78">
        <v>-42100</v>
      </c>
      <c r="AI145" s="82">
        <v>1225100</v>
      </c>
    </row>
    <row r="146" spans="3:35" x14ac:dyDescent="0.25">
      <c r="C146" s="30">
        <v>-11.736296296296302</v>
      </c>
      <c r="D146" s="146">
        <f t="shared" si="35"/>
        <v>86</v>
      </c>
      <c r="E146" s="30">
        <f t="shared" si="36"/>
        <v>0.17812500000000001</v>
      </c>
      <c r="F146" s="30">
        <f t="shared" si="34"/>
        <v>-20.059010752278564</v>
      </c>
      <c r="AE146" s="78">
        <v>6</v>
      </c>
      <c r="AF146" s="78">
        <f t="shared" si="37"/>
        <v>-7.4048148148148174</v>
      </c>
      <c r="AG146" s="86">
        <f t="shared" si="38"/>
        <v>70.793703703703713</v>
      </c>
      <c r="AH146" s="78">
        <v>-13328.666666666672</v>
      </c>
      <c r="AI146" s="82">
        <v>127428.66666666667</v>
      </c>
    </row>
    <row r="147" spans="3:35" x14ac:dyDescent="0.25">
      <c r="C147" s="30">
        <v>-11.470370370370347</v>
      </c>
      <c r="D147" s="146">
        <f t="shared" si="35"/>
        <v>87</v>
      </c>
      <c r="E147" s="30">
        <f t="shared" si="36"/>
        <v>0.18020833333333333</v>
      </c>
      <c r="F147" s="30">
        <f t="shared" si="34"/>
        <v>-19.885873083277406</v>
      </c>
      <c r="AE147" s="78">
        <v>6</v>
      </c>
      <c r="AF147" s="78">
        <f t="shared" si="37"/>
        <v>-36.833333333333336</v>
      </c>
      <c r="AG147" s="86">
        <f t="shared" si="38"/>
        <v>4406.833333333333</v>
      </c>
      <c r="AH147" s="78">
        <v>-66300</v>
      </c>
      <c r="AI147" s="82">
        <v>7932300</v>
      </c>
    </row>
    <row r="148" spans="3:35" x14ac:dyDescent="0.25">
      <c r="C148" s="30">
        <v>-11.407407407407391</v>
      </c>
      <c r="D148" s="146">
        <f t="shared" si="35"/>
        <v>88</v>
      </c>
      <c r="E148" s="30">
        <f t="shared" si="36"/>
        <v>0.18229166666666666</v>
      </c>
      <c r="F148" s="30">
        <f t="shared" si="34"/>
        <v>-19.71398720318517</v>
      </c>
      <c r="AE148" s="78">
        <v>6</v>
      </c>
      <c r="AF148" s="78">
        <f t="shared" si="37"/>
        <v>35.555555555555557</v>
      </c>
      <c r="AG148" s="86">
        <f t="shared" si="38"/>
        <v>772.77777777777783</v>
      </c>
      <c r="AH148" s="78">
        <v>64000</v>
      </c>
      <c r="AI148" s="82">
        <v>1391000</v>
      </c>
    </row>
    <row r="149" spans="3:35" x14ac:dyDescent="0.25">
      <c r="C149" s="30">
        <v>-11.333333333333258</v>
      </c>
      <c r="D149" s="146">
        <f t="shared" si="35"/>
        <v>89</v>
      </c>
      <c r="E149" s="30">
        <f t="shared" si="36"/>
        <v>0.18437500000000001</v>
      </c>
      <c r="F149" s="30">
        <f t="shared" si="34"/>
        <v>-19.543324551818582</v>
      </c>
      <c r="AE149" s="78">
        <v>6</v>
      </c>
      <c r="AF149" s="78">
        <f t="shared" si="37"/>
        <v>-5.1018518518518414</v>
      </c>
      <c r="AG149" s="86">
        <f t="shared" si="38"/>
        <v>257.43518518518516</v>
      </c>
      <c r="AH149" s="78">
        <v>-9183.3333333333139</v>
      </c>
      <c r="AI149" s="82">
        <v>463383.33333333331</v>
      </c>
    </row>
    <row r="150" spans="3:35" x14ac:dyDescent="0.25">
      <c r="C150" s="30">
        <v>-11.214814814814872</v>
      </c>
      <c r="D150" s="146">
        <f t="shared" si="35"/>
        <v>90</v>
      </c>
      <c r="E150" s="30">
        <f t="shared" si="36"/>
        <v>0.18645833333333334</v>
      </c>
      <c r="F150" s="30">
        <f t="shared" si="34"/>
        <v>-19.373857474913134</v>
      </c>
      <c r="AE150" s="78">
        <v>6</v>
      </c>
      <c r="AF150" s="78">
        <f t="shared" si="37"/>
        <v>-2.845370370370369</v>
      </c>
      <c r="AG150" s="86">
        <f t="shared" si="38"/>
        <v>26.684259259259257</v>
      </c>
      <c r="AH150" s="78">
        <v>-5121.6666666666642</v>
      </c>
      <c r="AI150" s="82">
        <v>48031.666666666664</v>
      </c>
    </row>
    <row r="151" spans="3:35" x14ac:dyDescent="0.25">
      <c r="C151" s="30">
        <v>-11.192592592592575</v>
      </c>
      <c r="D151" s="146">
        <f t="shared" si="35"/>
        <v>91</v>
      </c>
      <c r="E151" s="30">
        <f t="shared" si="36"/>
        <v>0.18854166666666666</v>
      </c>
      <c r="F151" s="30">
        <f t="shared" si="34"/>
        <v>-19.205559184955778</v>
      </c>
      <c r="AE151" s="78">
        <v>6</v>
      </c>
      <c r="AF151" s="78">
        <f t="shared" si="37"/>
        <v>-16.277777777777779</v>
      </c>
      <c r="AG151" s="86">
        <f t="shared" si="38"/>
        <v>2345.1666666666665</v>
      </c>
      <c r="AH151" s="78">
        <v>-29300</v>
      </c>
      <c r="AI151" s="82">
        <v>4221300</v>
      </c>
    </row>
    <row r="152" spans="3:35" x14ac:dyDescent="0.25">
      <c r="C152" s="30">
        <v>-11.159259259259272</v>
      </c>
      <c r="D152" s="146">
        <f t="shared" si="35"/>
        <v>92</v>
      </c>
      <c r="E152" s="30">
        <f t="shared" si="36"/>
        <v>0.19062499999999999</v>
      </c>
      <c r="F152" s="30">
        <f t="shared" si="34"/>
        <v>-19.038403724116872</v>
      </c>
      <c r="AE152" s="78">
        <v>6</v>
      </c>
      <c r="AF152" s="78">
        <f t="shared" si="37"/>
        <v>16.229629629629652</v>
      </c>
      <c r="AG152" s="86">
        <f t="shared" si="38"/>
        <v>293.3259259259259</v>
      </c>
      <c r="AH152" s="78">
        <v>29213.333333333372</v>
      </c>
      <c r="AI152" s="82">
        <v>527986.66666666663</v>
      </c>
    </row>
    <row r="153" spans="3:35" x14ac:dyDescent="0.25">
      <c r="C153" s="30">
        <v>-11.081481481481489</v>
      </c>
      <c r="D153" s="146">
        <f t="shared" si="35"/>
        <v>93</v>
      </c>
      <c r="E153" s="30">
        <f t="shared" si="36"/>
        <v>0.19270833333333334</v>
      </c>
      <c r="F153" s="30">
        <f t="shared" si="34"/>
        <v>-18.872365929147165</v>
      </c>
      <c r="AE153" s="78">
        <v>6</v>
      </c>
      <c r="AF153" s="78">
        <f t="shared" si="37"/>
        <v>-14.666666666666666</v>
      </c>
      <c r="AG153" s="86">
        <f t="shared" si="38"/>
        <v>679.66666666666663</v>
      </c>
      <c r="AH153" s="78">
        <v>-26400</v>
      </c>
      <c r="AI153" s="82">
        <v>1223400</v>
      </c>
    </row>
    <row r="154" spans="3:35" x14ac:dyDescent="0.25">
      <c r="C154" s="30">
        <v>-10.555555555555429</v>
      </c>
      <c r="D154" s="146">
        <f t="shared" si="35"/>
        <v>94.5</v>
      </c>
      <c r="E154" s="30">
        <f t="shared" si="36"/>
        <v>0.19583333333333333</v>
      </c>
      <c r="F154" s="30">
        <f t="shared" si="34"/>
        <v>-18.625351681351901</v>
      </c>
      <c r="AE154" s="78">
        <v>6</v>
      </c>
      <c r="AF154" s="78">
        <f t="shared" si="37"/>
        <v>-7.0140740740740712</v>
      </c>
      <c r="AG154" s="86">
        <f t="shared" si="38"/>
        <v>71.125185185185188</v>
      </c>
      <c r="AH154" s="78">
        <v>-12625.333333333328</v>
      </c>
      <c r="AI154" s="82">
        <v>128025.33333333333</v>
      </c>
    </row>
    <row r="155" spans="3:35" x14ac:dyDescent="0.25">
      <c r="C155" s="30">
        <v>-10.555555555555429</v>
      </c>
      <c r="D155" s="146">
        <f t="shared" si="35"/>
        <v>94.5</v>
      </c>
      <c r="E155" s="30">
        <f t="shared" si="36"/>
        <v>0.19583333333333333</v>
      </c>
      <c r="F155" s="30">
        <f t="shared" si="34"/>
        <v>-18.625351681351901</v>
      </c>
      <c r="AE155" s="78">
        <v>6</v>
      </c>
      <c r="AF155" s="78">
        <f t="shared" si="37"/>
        <v>-43.444444444444443</v>
      </c>
      <c r="AG155" s="86">
        <f t="shared" si="38"/>
        <v>4407.333333333333</v>
      </c>
      <c r="AH155" s="78">
        <v>-78200</v>
      </c>
      <c r="AI155" s="82">
        <v>7933200</v>
      </c>
    </row>
    <row r="156" spans="3:35" x14ac:dyDescent="0.25">
      <c r="C156" s="30">
        <v>-10.16666666666697</v>
      </c>
      <c r="D156" s="146">
        <f t="shared" si="35"/>
        <v>96</v>
      </c>
      <c r="E156" s="30">
        <f t="shared" si="36"/>
        <v>0.19895833333333332</v>
      </c>
      <c r="F156" s="30">
        <f t="shared" si="34"/>
        <v>-18.380718139133037</v>
      </c>
      <c r="AE156" s="78">
        <v>6</v>
      </c>
      <c r="AF156" s="78">
        <f t="shared" si="37"/>
        <v>34.148148148148188</v>
      </c>
      <c r="AG156" s="86">
        <f t="shared" si="38"/>
        <v>773.07407407407402</v>
      </c>
      <c r="AH156" s="78">
        <v>61466.666666666744</v>
      </c>
      <c r="AI156" s="82">
        <v>1391533.3333333333</v>
      </c>
    </row>
    <row r="157" spans="3:35" x14ac:dyDescent="0.25">
      <c r="C157" s="30">
        <v>-10.055555555555543</v>
      </c>
      <c r="D157" s="146">
        <f t="shared" si="35"/>
        <v>97</v>
      </c>
      <c r="E157" s="30">
        <f t="shared" si="36"/>
        <v>0.20104166666666667</v>
      </c>
      <c r="F157" s="30">
        <f t="shared" si="34"/>
        <v>-18.218914138072432</v>
      </c>
      <c r="AE157" s="78">
        <v>7</v>
      </c>
      <c r="AF157" s="78">
        <f t="shared" si="37"/>
        <v>-3.6074074074073965</v>
      </c>
      <c r="AG157" s="86">
        <f t="shared" si="38"/>
        <v>257.77407407407406</v>
      </c>
      <c r="AH157" s="78">
        <v>-6493.3333333333139</v>
      </c>
      <c r="AI157" s="86">
        <v>463993.33333333331</v>
      </c>
    </row>
    <row r="158" spans="3:35" x14ac:dyDescent="0.25">
      <c r="C158" s="30">
        <v>-9.9048148148148272</v>
      </c>
      <c r="D158" s="146">
        <f t="shared" si="35"/>
        <v>98</v>
      </c>
      <c r="E158" s="30">
        <f t="shared" si="36"/>
        <v>0.203125</v>
      </c>
      <c r="F158" s="30">
        <f t="shared" si="34"/>
        <v>-18.05811279936044</v>
      </c>
      <c r="AE158" s="78">
        <v>7</v>
      </c>
      <c r="AF158" s="78">
        <f t="shared" si="37"/>
        <v>3.3433333333333333</v>
      </c>
      <c r="AG158" s="86">
        <f t="shared" si="38"/>
        <v>26.567777777777778</v>
      </c>
      <c r="AH158" s="78">
        <v>6018</v>
      </c>
      <c r="AI158" s="82">
        <v>47822</v>
      </c>
    </row>
    <row r="159" spans="3:35" x14ac:dyDescent="0.25">
      <c r="C159" s="30">
        <v>-9.4444444444442297</v>
      </c>
      <c r="D159" s="146">
        <f t="shared" si="35"/>
        <v>99</v>
      </c>
      <c r="E159" s="30">
        <f t="shared" si="36"/>
        <v>0.20520833333333333</v>
      </c>
      <c r="F159" s="30">
        <f t="shared" si="34"/>
        <v>-17.898293085526937</v>
      </c>
      <c r="AE159" s="78">
        <v>7</v>
      </c>
      <c r="AF159" s="78">
        <f t="shared" si="37"/>
        <v>2.629629629629457</v>
      </c>
      <c r="AG159" s="86">
        <f t="shared" si="38"/>
        <v>2344.5925925925926</v>
      </c>
      <c r="AH159" s="78">
        <v>4733.3333333330229</v>
      </c>
      <c r="AI159" s="82">
        <v>4220266.666666667</v>
      </c>
    </row>
    <row r="160" spans="3:35" x14ac:dyDescent="0.25">
      <c r="C160" s="30">
        <v>-9.2362962962963024</v>
      </c>
      <c r="D160" s="146">
        <f t="shared" si="35"/>
        <v>100</v>
      </c>
      <c r="E160" s="30">
        <f t="shared" si="36"/>
        <v>0.20729166666666668</v>
      </c>
      <c r="F160" s="30">
        <f t="shared" si="34"/>
        <v>-17.739434553593401</v>
      </c>
      <c r="AE160" s="78">
        <v>7</v>
      </c>
      <c r="AF160" s="78">
        <f t="shared" si="37"/>
        <v>21.140740740740764</v>
      </c>
      <c r="AG160" s="86">
        <f t="shared" si="38"/>
        <v>293.19259259259258</v>
      </c>
      <c r="AH160" s="78">
        <v>38053.333333333372</v>
      </c>
      <c r="AI160" s="82">
        <v>527746.66666666663</v>
      </c>
    </row>
    <row r="161" spans="3:35" x14ac:dyDescent="0.25">
      <c r="C161" s="30">
        <v>-9.1270370370370486</v>
      </c>
      <c r="D161" s="146">
        <f t="shared" si="35"/>
        <v>101</v>
      </c>
      <c r="E161" s="30">
        <f t="shared" si="36"/>
        <v>0.20937500000000001</v>
      </c>
      <c r="F161" s="30">
        <f t="shared" si="34"/>
        <v>-17.581517331890961</v>
      </c>
      <c r="AE161" s="78">
        <v>7</v>
      </c>
      <c r="AF161" s="78">
        <f t="shared" si="37"/>
        <v>-7.833333333333333</v>
      </c>
      <c r="AG161" s="86">
        <f t="shared" si="38"/>
        <v>680.61111111111109</v>
      </c>
      <c r="AH161" s="78">
        <v>-14100</v>
      </c>
      <c r="AI161" s="82">
        <v>1225100</v>
      </c>
    </row>
    <row r="162" spans="3:35" x14ac:dyDescent="0.25">
      <c r="C162" s="30">
        <v>-9.0555555555565661</v>
      </c>
      <c r="D162" s="146">
        <f t="shared" si="35"/>
        <v>102</v>
      </c>
      <c r="E162" s="30">
        <f t="shared" si="36"/>
        <v>0.21145833333333333</v>
      </c>
      <c r="F162" s="30">
        <f t="shared" si="34"/>
        <v>-17.42452209799637</v>
      </c>
      <c r="AE162" s="78">
        <v>7</v>
      </c>
      <c r="AF162" s="78">
        <f t="shared" si="37"/>
        <v>9.0951851851851817</v>
      </c>
      <c r="AG162" s="86">
        <f t="shared" si="38"/>
        <v>70.793703703703713</v>
      </c>
      <c r="AH162" s="78">
        <v>16371.333333333328</v>
      </c>
      <c r="AI162" s="82">
        <v>127428.66666666667</v>
      </c>
    </row>
    <row r="163" spans="3:35" x14ac:dyDescent="0.25">
      <c r="C163" s="30">
        <v>-8.4444444444452529</v>
      </c>
      <c r="D163" s="146">
        <f t="shared" si="35"/>
        <v>103</v>
      </c>
      <c r="E163" s="30">
        <f t="shared" si="36"/>
        <v>0.21354166666666666</v>
      </c>
      <c r="F163" s="30">
        <f t="shared" si="34"/>
        <v>-17.268430057721844</v>
      </c>
      <c r="AE163" s="78">
        <v>7</v>
      </c>
      <c r="AF163" s="78">
        <f t="shared" si="37"/>
        <v>-9.0555555555555554</v>
      </c>
      <c r="AG163" s="86">
        <f t="shared" si="38"/>
        <v>4406.833333333333</v>
      </c>
      <c r="AH163" s="78">
        <v>-16300</v>
      </c>
      <c r="AI163" s="82">
        <v>7932300</v>
      </c>
    </row>
    <row r="164" spans="3:35" x14ac:dyDescent="0.25">
      <c r="C164" s="30">
        <v>-8.4029629629629667</v>
      </c>
      <c r="D164" s="146">
        <f t="shared" si="35"/>
        <v>104</v>
      </c>
      <c r="E164" s="30">
        <f t="shared" si="36"/>
        <v>0.21562500000000001</v>
      </c>
      <c r="F164" s="30">
        <f t="shared" si="34"/>
        <v>-17.11322292509794</v>
      </c>
      <c r="AE164" s="78">
        <v>7</v>
      </c>
      <c r="AF164" s="78">
        <f t="shared" si="37"/>
        <v>57.222222222222221</v>
      </c>
      <c r="AG164" s="86">
        <f t="shared" si="38"/>
        <v>772.77777777777783</v>
      </c>
      <c r="AH164" s="78">
        <v>103000</v>
      </c>
      <c r="AI164" s="82">
        <v>1391000</v>
      </c>
    </row>
    <row r="165" spans="3:35" x14ac:dyDescent="0.25">
      <c r="C165" s="30">
        <v>-8.3296296296296077</v>
      </c>
      <c r="D165" s="146">
        <f t="shared" si="35"/>
        <v>105</v>
      </c>
      <c r="E165" s="30">
        <f t="shared" si="36"/>
        <v>0.21770833333333334</v>
      </c>
      <c r="F165" s="30">
        <f t="shared" si="34"/>
        <v>-16.958882903293883</v>
      </c>
      <c r="AE165" s="78">
        <v>7</v>
      </c>
      <c r="AF165" s="78">
        <f t="shared" si="37"/>
        <v>-3.0462962962962856</v>
      </c>
      <c r="AG165" s="86">
        <f t="shared" si="38"/>
        <v>257.43518518518516</v>
      </c>
      <c r="AH165" s="78">
        <v>-5483.3333333333139</v>
      </c>
      <c r="AI165" s="82">
        <v>463383.33333333331</v>
      </c>
    </row>
    <row r="166" spans="3:35" x14ac:dyDescent="0.25">
      <c r="C166" s="30">
        <v>-8</v>
      </c>
      <c r="D166" s="146">
        <f t="shared" si="35"/>
        <v>106</v>
      </c>
      <c r="E166" s="30">
        <f t="shared" si="36"/>
        <v>0.21979166666666666</v>
      </c>
      <c r="F166" s="30">
        <f t="shared" si="34"/>
        <v>-16.805392666422186</v>
      </c>
      <c r="AE166" s="78">
        <v>7</v>
      </c>
      <c r="AF166" s="78">
        <f t="shared" si="37"/>
        <v>2.8601851851851867</v>
      </c>
      <c r="AG166" s="86">
        <f t="shared" si="38"/>
        <v>26.684259259259257</v>
      </c>
      <c r="AH166" s="78">
        <v>5148.3333333333358</v>
      </c>
      <c r="AI166" s="82">
        <v>48031.666666666664</v>
      </c>
    </row>
    <row r="167" spans="3:35" x14ac:dyDescent="0.25">
      <c r="C167" s="30">
        <v>-7.9444444444438886</v>
      </c>
      <c r="D167" s="146">
        <f t="shared" si="35"/>
        <v>107</v>
      </c>
      <c r="E167" s="30">
        <f t="shared" si="36"/>
        <v>0.22187499999999999</v>
      </c>
      <c r="F167" s="30">
        <f t="shared" si="34"/>
        <v>-16.652735342178921</v>
      </c>
      <c r="AE167" s="78">
        <v>7</v>
      </c>
      <c r="AF167" s="78">
        <f t="shared" si="37"/>
        <v>2.0555555555555554</v>
      </c>
      <c r="AG167" s="86">
        <f t="shared" si="38"/>
        <v>2345.1666666666665</v>
      </c>
      <c r="AH167" s="78">
        <v>3700</v>
      </c>
      <c r="AI167" s="82">
        <v>4221300</v>
      </c>
    </row>
    <row r="168" spans="3:35" x14ac:dyDescent="0.25">
      <c r="C168" s="30">
        <v>-7.9029629629629667</v>
      </c>
      <c r="D168" s="146">
        <f t="shared" si="35"/>
        <v>108</v>
      </c>
      <c r="E168" s="30">
        <f t="shared" si="36"/>
        <v>0.22395833333333334</v>
      </c>
      <c r="F168" s="30">
        <f t="shared" si="34"/>
        <v>-16.500894495273442</v>
      </c>
      <c r="AE168" s="78">
        <v>7</v>
      </c>
      <c r="AF168" s="78">
        <f t="shared" si="37"/>
        <v>22.118518518518542</v>
      </c>
      <c r="AG168" s="86">
        <f t="shared" si="38"/>
        <v>293.3259259259259</v>
      </c>
      <c r="AH168" s="78">
        <v>39813.333333333372</v>
      </c>
      <c r="AI168" s="82">
        <v>527986.66666666663</v>
      </c>
    </row>
    <row r="169" spans="3:35" x14ac:dyDescent="0.25">
      <c r="C169" s="30">
        <v>-7.8333333333332575</v>
      </c>
      <c r="D169" s="146">
        <f t="shared" si="35"/>
        <v>109</v>
      </c>
      <c r="E169" s="30">
        <f t="shared" si="36"/>
        <v>0.22604166666666667</v>
      </c>
      <c r="F169" s="30">
        <f t="shared" si="34"/>
        <v>-16.349854111604607</v>
      </c>
      <c r="AE169" s="78">
        <v>7</v>
      </c>
      <c r="AF169" s="78">
        <f t="shared" si="37"/>
        <v>-5.7777777777777777</v>
      </c>
      <c r="AG169" s="86">
        <f t="shared" si="38"/>
        <v>679.66666666666663</v>
      </c>
      <c r="AH169" s="78">
        <v>-10400</v>
      </c>
      <c r="AI169" s="82">
        <v>1223400</v>
      </c>
    </row>
    <row r="170" spans="3:35" x14ac:dyDescent="0.25">
      <c r="C170" s="30">
        <v>-7.7777777777776009</v>
      </c>
      <c r="D170" s="146">
        <f t="shared" si="35"/>
        <v>110</v>
      </c>
      <c r="E170" s="30">
        <f t="shared" si="36"/>
        <v>0.22812499999999999</v>
      </c>
      <c r="F170" s="30">
        <f t="shared" si="34"/>
        <v>-16.19959858314315</v>
      </c>
      <c r="AE170" s="78">
        <v>7</v>
      </c>
      <c r="AF170" s="78">
        <f t="shared" si="37"/>
        <v>7.7081481481481511</v>
      </c>
      <c r="AG170" s="86">
        <f t="shared" si="38"/>
        <v>71.125185185185188</v>
      </c>
      <c r="AH170" s="78">
        <v>13874.666666666672</v>
      </c>
      <c r="AI170" s="82">
        <v>128025.33333333333</v>
      </c>
    </row>
    <row r="171" spans="3:35" x14ac:dyDescent="0.25">
      <c r="C171" s="30">
        <v>-7.6825925925925986</v>
      </c>
      <c r="D171" s="146">
        <f t="shared" si="35"/>
        <v>111</v>
      </c>
      <c r="E171" s="30">
        <f t="shared" si="36"/>
        <v>0.23020833333333332</v>
      </c>
      <c r="F171" s="30">
        <f t="shared" si="34"/>
        <v>-16.05011269348233</v>
      </c>
      <c r="AE171" s="78">
        <v>7</v>
      </c>
      <c r="AF171" s="78">
        <f t="shared" si="37"/>
        <v>-8.4444444444444446</v>
      </c>
      <c r="AG171" s="86">
        <f t="shared" si="38"/>
        <v>4407.333333333333</v>
      </c>
      <c r="AH171" s="78">
        <v>-15200</v>
      </c>
      <c r="AI171" s="82">
        <v>7933200</v>
      </c>
    </row>
    <row r="172" spans="3:35" x14ac:dyDescent="0.25">
      <c r="C172" s="30">
        <v>-7.5185185185184764</v>
      </c>
      <c r="D172" s="146">
        <f t="shared" si="35"/>
        <v>112.5</v>
      </c>
      <c r="E172" s="30">
        <f t="shared" si="36"/>
        <v>0.23333333333333334</v>
      </c>
      <c r="F172" s="30">
        <f t="shared" si="34"/>
        <v>-15.827294572345721</v>
      </c>
      <c r="AE172" s="78">
        <v>7</v>
      </c>
      <c r="AF172" s="78">
        <f t="shared" si="37"/>
        <v>59.148148148148188</v>
      </c>
      <c r="AG172" s="86">
        <f t="shared" si="38"/>
        <v>773.07407407407402</v>
      </c>
      <c r="AH172" s="78">
        <v>106466.66666666674</v>
      </c>
      <c r="AI172" s="82">
        <v>1391533.3333333333</v>
      </c>
    </row>
    <row r="173" spans="3:35" x14ac:dyDescent="0.25">
      <c r="C173" s="30">
        <v>-7.5185185185184764</v>
      </c>
      <c r="D173" s="146">
        <f t="shared" si="35"/>
        <v>112.5</v>
      </c>
      <c r="E173" s="30">
        <f t="shared" si="36"/>
        <v>0.23333333333333334</v>
      </c>
      <c r="F173" s="30">
        <f t="shared" si="34"/>
        <v>-15.827294572345721</v>
      </c>
      <c r="AE173" s="78">
        <v>8</v>
      </c>
      <c r="AF173" s="78">
        <f t="shared" si="37"/>
        <v>5.9481481481481593</v>
      </c>
      <c r="AG173" s="86">
        <f t="shared" si="38"/>
        <v>257.77407407407406</v>
      </c>
      <c r="AH173" s="78">
        <v>10706.666666666686</v>
      </c>
      <c r="AI173" s="86">
        <v>463993.33333333331</v>
      </c>
    </row>
    <row r="174" spans="3:35" x14ac:dyDescent="0.25">
      <c r="C174" s="30">
        <v>-7.4048148148148272</v>
      </c>
      <c r="D174" s="146">
        <f t="shared" si="35"/>
        <v>114</v>
      </c>
      <c r="E174" s="30">
        <f t="shared" si="36"/>
        <v>0.23645833333333333</v>
      </c>
      <c r="F174" s="30">
        <f t="shared" si="34"/>
        <v>-15.606126281597732</v>
      </c>
      <c r="AE174" s="78">
        <v>8</v>
      </c>
      <c r="AF174" s="78">
        <f t="shared" si="37"/>
        <v>1.3322222222222222</v>
      </c>
      <c r="AG174" s="86">
        <f t="shared" si="38"/>
        <v>26.567777777777778</v>
      </c>
      <c r="AH174" s="78">
        <v>2398</v>
      </c>
      <c r="AI174" s="82">
        <v>47822</v>
      </c>
    </row>
    <row r="175" spans="3:35" x14ac:dyDescent="0.25">
      <c r="C175" s="30">
        <v>-7.2937037037037129</v>
      </c>
      <c r="D175" s="146">
        <f t="shared" si="35"/>
        <v>115</v>
      </c>
      <c r="E175" s="30">
        <f t="shared" si="36"/>
        <v>0.23854166666666668</v>
      </c>
      <c r="F175" s="30">
        <f t="shared" si="34"/>
        <v>-15.459574144326808</v>
      </c>
      <c r="AE175" s="78">
        <v>8</v>
      </c>
      <c r="AF175" s="78">
        <f t="shared" si="37"/>
        <v>-5.7037037037038765</v>
      </c>
      <c r="AG175" s="86">
        <f t="shared" si="38"/>
        <v>2344.5925925925926</v>
      </c>
      <c r="AH175" s="78">
        <v>-10266.666666666977</v>
      </c>
      <c r="AI175" s="82">
        <v>4220266.666666667</v>
      </c>
    </row>
    <row r="176" spans="3:35" x14ac:dyDescent="0.25">
      <c r="C176" s="30">
        <v>-7.1807407407407453</v>
      </c>
      <c r="D176" s="146">
        <f t="shared" si="35"/>
        <v>116</v>
      </c>
      <c r="E176" s="30">
        <f t="shared" si="36"/>
        <v>0.24062500000000001</v>
      </c>
      <c r="F176" s="30">
        <f t="shared" si="34"/>
        <v>-15.313720974933478</v>
      </c>
      <c r="AE176" s="78">
        <v>8</v>
      </c>
      <c r="AF176" s="78">
        <f t="shared" si="37"/>
        <v>7.6407407407407621</v>
      </c>
      <c r="AG176" s="86">
        <f t="shared" si="38"/>
        <v>293.19259259259258</v>
      </c>
      <c r="AH176" s="78">
        <v>13753.333333333372</v>
      </c>
      <c r="AI176" s="82">
        <v>527746.66666666663</v>
      </c>
    </row>
    <row r="177" spans="3:35" x14ac:dyDescent="0.25">
      <c r="C177" s="30">
        <v>-7.0714814814814915</v>
      </c>
      <c r="D177" s="146">
        <f t="shared" si="35"/>
        <v>117</v>
      </c>
      <c r="E177" s="30">
        <f t="shared" si="36"/>
        <v>0.24270833333333333</v>
      </c>
      <c r="F177" s="30">
        <f t="shared" si="34"/>
        <v>-15.168553636535707</v>
      </c>
      <c r="AE177" s="78">
        <v>8</v>
      </c>
      <c r="AF177" s="78">
        <f t="shared" si="37"/>
        <v>17.166666666666668</v>
      </c>
      <c r="AG177" s="86">
        <f t="shared" si="38"/>
        <v>680.61111111111109</v>
      </c>
      <c r="AH177" s="78">
        <v>30900</v>
      </c>
      <c r="AI177" s="82">
        <v>1225100</v>
      </c>
    </row>
    <row r="178" spans="3:35" x14ac:dyDescent="0.25">
      <c r="C178" s="30">
        <v>-7.0140740740740739</v>
      </c>
      <c r="D178" s="146">
        <f t="shared" si="35"/>
        <v>118.5</v>
      </c>
      <c r="E178" s="30">
        <f t="shared" si="36"/>
        <v>0.24583333333333332</v>
      </c>
      <c r="F178" s="30">
        <f t="shared" si="34"/>
        <v>-14.952060576809034</v>
      </c>
      <c r="AE178" s="78">
        <v>8</v>
      </c>
      <c r="AF178" s="78">
        <f t="shared" si="37"/>
        <v>3.3729629629629603</v>
      </c>
      <c r="AG178" s="86">
        <f t="shared" si="38"/>
        <v>70.793703703703713</v>
      </c>
      <c r="AH178" s="78">
        <v>6071.3333333333285</v>
      </c>
      <c r="AI178" s="82">
        <v>127428.66666666667</v>
      </c>
    </row>
    <row r="179" spans="3:35" x14ac:dyDescent="0.25">
      <c r="C179" s="30">
        <v>-7.0140740740740739</v>
      </c>
      <c r="D179" s="146">
        <f t="shared" si="35"/>
        <v>118.5</v>
      </c>
      <c r="E179" s="30">
        <f t="shared" si="36"/>
        <v>0.24583333333333332</v>
      </c>
      <c r="F179" s="30">
        <f t="shared" si="34"/>
        <v>-14.952060576809034</v>
      </c>
      <c r="AE179" s="78">
        <v>8</v>
      </c>
      <c r="AF179" s="78">
        <f t="shared" si="37"/>
        <v>-43.5</v>
      </c>
      <c r="AG179" s="86">
        <f t="shared" si="38"/>
        <v>4406.833333333333</v>
      </c>
      <c r="AH179" s="78">
        <v>-78300</v>
      </c>
      <c r="AI179" s="82">
        <v>7932300</v>
      </c>
    </row>
    <row r="180" spans="3:35" x14ac:dyDescent="0.25">
      <c r="C180" s="30">
        <v>-6.9907407407406481</v>
      </c>
      <c r="D180" s="146">
        <f t="shared" si="35"/>
        <v>120</v>
      </c>
      <c r="E180" s="30">
        <f t="shared" si="36"/>
        <v>0.24895833333333334</v>
      </c>
      <c r="F180" s="30">
        <f t="shared" si="34"/>
        <v>-14.737039774690031</v>
      </c>
      <c r="AE180" s="78">
        <v>8</v>
      </c>
      <c r="AF180" s="78">
        <f t="shared" si="37"/>
        <v>17.777777777777779</v>
      </c>
      <c r="AG180" s="86">
        <f t="shared" si="38"/>
        <v>772.77777777777783</v>
      </c>
      <c r="AH180" s="78">
        <v>32000</v>
      </c>
      <c r="AI180" s="82">
        <v>1391000</v>
      </c>
    </row>
    <row r="181" spans="3:35" x14ac:dyDescent="0.25">
      <c r="C181" s="30">
        <v>-6.8148148148147811</v>
      </c>
      <c r="D181" s="146">
        <f t="shared" si="35"/>
        <v>121</v>
      </c>
      <c r="E181" s="30">
        <f t="shared" si="36"/>
        <v>0.25104166666666666</v>
      </c>
      <c r="F181" s="30">
        <f t="shared" si="34"/>
        <v>-14.594490370143433</v>
      </c>
      <c r="AE181" s="78">
        <v>8</v>
      </c>
      <c r="AF181" s="78">
        <f t="shared" si="37"/>
        <v>4.1759259259259371</v>
      </c>
      <c r="AG181" s="86">
        <f t="shared" si="38"/>
        <v>257.43518518518516</v>
      </c>
      <c r="AH181" s="78">
        <v>7516.6666666666861</v>
      </c>
      <c r="AI181" s="82">
        <v>463383.33333333331</v>
      </c>
    </row>
    <row r="182" spans="3:35" x14ac:dyDescent="0.25">
      <c r="C182" s="30">
        <v>-6.7937037037037129</v>
      </c>
      <c r="D182" s="146">
        <f t="shared" si="35"/>
        <v>122</v>
      </c>
      <c r="E182" s="30">
        <f t="shared" si="36"/>
        <v>0.25312499999999999</v>
      </c>
      <c r="F182" s="30">
        <f t="shared" si="34"/>
        <v>-14.452565511098898</v>
      </c>
      <c r="AE182" s="78">
        <v>8</v>
      </c>
      <c r="AF182" s="78">
        <f t="shared" si="37"/>
        <v>0.60462962962963096</v>
      </c>
      <c r="AG182" s="86">
        <f t="shared" si="38"/>
        <v>26.684259259259257</v>
      </c>
      <c r="AH182" s="78">
        <v>1088.3333333333358</v>
      </c>
      <c r="AI182" s="82">
        <v>48031.666666666664</v>
      </c>
    </row>
    <row r="183" spans="3:35" x14ac:dyDescent="0.25">
      <c r="C183" s="30">
        <v>-6.6666666666665151</v>
      </c>
      <c r="D183" s="146">
        <f t="shared" si="35"/>
        <v>123</v>
      </c>
      <c r="E183" s="30">
        <f t="shared" si="36"/>
        <v>0.25520833333333331</v>
      </c>
      <c r="F183" s="30">
        <f t="shared" si="34"/>
        <v>-14.311253754326316</v>
      </c>
      <c r="AE183" s="78">
        <v>8</v>
      </c>
      <c r="AF183" s="78">
        <f t="shared" si="37"/>
        <v>-7.9444444444444446</v>
      </c>
      <c r="AG183" s="86">
        <f t="shared" si="38"/>
        <v>2345.1666666666665</v>
      </c>
      <c r="AH183" s="78">
        <v>-14300</v>
      </c>
      <c r="AI183" s="82">
        <v>4221300</v>
      </c>
    </row>
    <row r="184" spans="3:35" x14ac:dyDescent="0.25">
      <c r="C184" s="30">
        <v>-6.4074074074073906</v>
      </c>
      <c r="D184" s="146">
        <f t="shared" si="35"/>
        <v>124</v>
      </c>
      <c r="E184" s="30">
        <f t="shared" si="36"/>
        <v>0.25729166666666664</v>
      </c>
      <c r="F184" s="30">
        <f t="shared" si="34"/>
        <v>-14.170543907640285</v>
      </c>
      <c r="AE184" s="78">
        <v>8</v>
      </c>
      <c r="AF184" s="78">
        <f t="shared" si="37"/>
        <v>7.7296296296296516</v>
      </c>
      <c r="AG184" s="86">
        <f t="shared" si="38"/>
        <v>293.3259259259259</v>
      </c>
      <c r="AH184" s="78">
        <v>13913.333333333372</v>
      </c>
      <c r="AI184" s="82">
        <v>527986.66666666663</v>
      </c>
    </row>
    <row r="185" spans="3:35" x14ac:dyDescent="0.25">
      <c r="C185" s="30">
        <v>-6.3851851851851791</v>
      </c>
      <c r="D185" s="146">
        <f t="shared" si="35"/>
        <v>125</v>
      </c>
      <c r="E185" s="30">
        <f t="shared" si="36"/>
        <v>0.25937500000000002</v>
      </c>
      <c r="F185" s="30">
        <f t="shared" si="34"/>
        <v>-14.030425021900605</v>
      </c>
      <c r="AE185" s="78">
        <v>8</v>
      </c>
      <c r="AF185" s="78">
        <f t="shared" si="37"/>
        <v>12</v>
      </c>
      <c r="AG185" s="86">
        <f t="shared" si="38"/>
        <v>679.66666666666663</v>
      </c>
      <c r="AH185" s="78">
        <v>21600</v>
      </c>
      <c r="AI185" s="82">
        <v>1223400</v>
      </c>
    </row>
    <row r="186" spans="3:35" x14ac:dyDescent="0.25">
      <c r="C186" s="30">
        <v>-6.2362962962963024</v>
      </c>
      <c r="D186" s="146">
        <f t="shared" si="35"/>
        <v>126</v>
      </c>
      <c r="E186" s="30">
        <f t="shared" si="36"/>
        <v>0.26145833333333335</v>
      </c>
      <c r="F186" s="30">
        <f t="shared" si="34"/>
        <v>-13.890886383322547</v>
      </c>
      <c r="AE186" s="78">
        <v>8</v>
      </c>
      <c r="AF186" s="78">
        <f t="shared" si="37"/>
        <v>1.3748148148148176</v>
      </c>
      <c r="AG186" s="86">
        <f t="shared" si="38"/>
        <v>71.125185185185188</v>
      </c>
      <c r="AH186" s="78">
        <v>2474.6666666666715</v>
      </c>
      <c r="AI186" s="82">
        <v>128025.33333333333</v>
      </c>
    </row>
    <row r="187" spans="3:35" x14ac:dyDescent="0.25">
      <c r="C187" s="30">
        <v>-6.1842592592592531</v>
      </c>
      <c r="D187" s="146">
        <f t="shared" si="35"/>
        <v>127</v>
      </c>
      <c r="E187" s="30">
        <f t="shared" si="36"/>
        <v>0.26354166666666667</v>
      </c>
      <c r="F187" s="30">
        <f t="shared" si="34"/>
        <v>-13.751917506082373</v>
      </c>
      <c r="AE187" s="78">
        <v>8</v>
      </c>
      <c r="AF187" s="78">
        <f t="shared" si="37"/>
        <v>-46.222222222222221</v>
      </c>
      <c r="AG187" s="86">
        <f t="shared" si="38"/>
        <v>4407.333333333333</v>
      </c>
      <c r="AH187" s="78">
        <v>-83200</v>
      </c>
      <c r="AI187" s="82">
        <v>7933200</v>
      </c>
    </row>
    <row r="188" spans="3:35" x14ac:dyDescent="0.25">
      <c r="C188" s="30">
        <v>-6.1666666666666288</v>
      </c>
      <c r="D188" s="146">
        <f t="shared" si="35"/>
        <v>128</v>
      </c>
      <c r="E188" s="30">
        <f t="shared" si="36"/>
        <v>0.265625</v>
      </c>
      <c r="F188" s="30">
        <f t="shared" si="34"/>
        <v>-13.613508125204381</v>
      </c>
      <c r="AE188" s="78">
        <v>8</v>
      </c>
      <c r="AF188" s="78">
        <f t="shared" si="37"/>
        <v>18.592592592592634</v>
      </c>
      <c r="AG188" s="86">
        <f t="shared" si="38"/>
        <v>773.07407407407402</v>
      </c>
      <c r="AH188" s="78">
        <v>33466.666666666744</v>
      </c>
      <c r="AI188" s="82">
        <v>1391533.3333333333</v>
      </c>
    </row>
    <row r="189" spans="3:35" x14ac:dyDescent="0.25">
      <c r="C189" s="30">
        <v>-6.0814814814814895</v>
      </c>
      <c r="D189" s="146">
        <f t="shared" si="35"/>
        <v>129</v>
      </c>
      <c r="E189" s="30">
        <f t="shared" si="36"/>
        <v>0.26770833333333333</v>
      </c>
      <c r="F189" s="30">
        <f t="shared" ref="F189:F252" si="39">_xlfn.NORM.INV(E189,0,$I$90)</f>
        <v>-13.475648189716599</v>
      </c>
      <c r="AE189" s="78">
        <v>9</v>
      </c>
      <c r="AF189" s="78">
        <f t="shared" si="37"/>
        <v>10.614814814814826</v>
      </c>
      <c r="AG189" s="86">
        <f t="shared" si="38"/>
        <v>257.77407407407406</v>
      </c>
      <c r="AH189" s="78">
        <v>19106.666666666686</v>
      </c>
      <c r="AI189" s="86">
        <v>463993.33333333331</v>
      </c>
    </row>
    <row r="190" spans="3:35" x14ac:dyDescent="0.25">
      <c r="C190" s="30">
        <v>-5.7788888888888899</v>
      </c>
      <c r="D190" s="146">
        <f t="shared" ref="D190:D253" si="40" xml:space="preserve"> _xlfn.RANK.AVG(C190,C$61:C$540,1)</f>
        <v>130</v>
      </c>
      <c r="E190" s="30">
        <f t="shared" ref="E190:E253" si="41" xml:space="preserve"> (D190 - 0.5) / ($C$40)</f>
        <v>0.26979166666666665</v>
      </c>
      <c r="F190" s="30">
        <f t="shared" si="39"/>
        <v>-13.338327856062683</v>
      </c>
      <c r="AE190" s="78">
        <v>9</v>
      </c>
      <c r="AF190" s="78">
        <f t="shared" ref="AF190:AF253" si="42" xml:space="preserve"> AH190 / $D$9</f>
        <v>-5.778888888888889</v>
      </c>
      <c r="AG190" s="86">
        <f t="shared" ref="AG190:AG253" si="43">AI190 / $D$9</f>
        <v>26.567777777777778</v>
      </c>
      <c r="AH190" s="78">
        <v>-10402</v>
      </c>
      <c r="AI190" s="82">
        <v>47822</v>
      </c>
    </row>
    <row r="191" spans="3:35" x14ac:dyDescent="0.25">
      <c r="C191" s="30">
        <v>-5.7777777777777146</v>
      </c>
      <c r="D191" s="146">
        <f t="shared" si="40"/>
        <v>131</v>
      </c>
      <c r="E191" s="30">
        <f t="shared" si="41"/>
        <v>0.27187499999999998</v>
      </c>
      <c r="F191" s="30">
        <f t="shared" si="39"/>
        <v>-13.201537481758614</v>
      </c>
      <c r="AE191" s="78">
        <v>9</v>
      </c>
      <c r="AF191" s="78">
        <f t="shared" si="42"/>
        <v>10.407407407407234</v>
      </c>
      <c r="AG191" s="86">
        <f t="shared" si="43"/>
        <v>2344.5925925925926</v>
      </c>
      <c r="AH191" s="78">
        <v>18733.333333333023</v>
      </c>
      <c r="AI191" s="82">
        <v>4220266.666666667</v>
      </c>
    </row>
    <row r="192" spans="3:35" x14ac:dyDescent="0.25">
      <c r="C192" s="30">
        <v>-5.7222222222217169</v>
      </c>
      <c r="D192" s="146">
        <f t="shared" si="40"/>
        <v>132</v>
      </c>
      <c r="E192" s="30">
        <f t="shared" si="41"/>
        <v>0.27395833333333336</v>
      </c>
      <c r="F192" s="30">
        <f t="shared" si="39"/>
        <v>-13.065267619282924</v>
      </c>
      <c r="AE192" s="78">
        <v>9</v>
      </c>
      <c r="AF192" s="78">
        <f t="shared" si="42"/>
        <v>-11.470370370370349</v>
      </c>
      <c r="AG192" s="86">
        <f t="shared" si="43"/>
        <v>293.19259259259258</v>
      </c>
      <c r="AH192" s="78">
        <v>-20646.666666666628</v>
      </c>
      <c r="AI192" s="82">
        <v>527746.66666666663</v>
      </c>
    </row>
    <row r="193" spans="3:35" x14ac:dyDescent="0.25">
      <c r="C193" s="30">
        <v>-5.7037037037039227</v>
      </c>
      <c r="D193" s="146">
        <f t="shared" si="40"/>
        <v>133</v>
      </c>
      <c r="E193" s="30">
        <f t="shared" si="41"/>
        <v>0.27604166666666669</v>
      </c>
      <c r="F193" s="30">
        <f t="shared" si="39"/>
        <v>-12.929509010190273</v>
      </c>
      <c r="AE193" s="78">
        <v>9</v>
      </c>
      <c r="AF193" s="78">
        <f t="shared" si="42"/>
        <v>30.5</v>
      </c>
      <c r="AG193" s="86">
        <f t="shared" si="43"/>
        <v>680.61111111111109</v>
      </c>
      <c r="AH193" s="78">
        <v>54900</v>
      </c>
      <c r="AI193" s="82">
        <v>1225100</v>
      </c>
    </row>
    <row r="194" spans="3:35" x14ac:dyDescent="0.25">
      <c r="C194" s="30">
        <v>-5.2362962962963024</v>
      </c>
      <c r="D194" s="146">
        <f t="shared" si="40"/>
        <v>134</v>
      </c>
      <c r="E194" s="30">
        <f t="shared" si="41"/>
        <v>0.27812500000000001</v>
      </c>
      <c r="F194" s="30">
        <f t="shared" si="39"/>
        <v>-12.794252579438201</v>
      </c>
      <c r="AE194" s="78">
        <v>9</v>
      </c>
      <c r="AF194" s="78">
        <f t="shared" si="42"/>
        <v>-15.538148148148151</v>
      </c>
      <c r="AG194" s="86">
        <f t="shared" si="43"/>
        <v>70.793703703703713</v>
      </c>
      <c r="AH194" s="78">
        <v>-27968.666666666672</v>
      </c>
      <c r="AI194" s="82">
        <v>127428.66666666667</v>
      </c>
    </row>
    <row r="195" spans="3:35" x14ac:dyDescent="0.25">
      <c r="C195" s="30">
        <v>-5.206666666666667</v>
      </c>
      <c r="D195" s="146">
        <f t="shared" si="40"/>
        <v>135</v>
      </c>
      <c r="E195" s="30">
        <f t="shared" si="41"/>
        <v>0.28020833333333334</v>
      </c>
      <c r="F195" s="30">
        <f t="shared" si="39"/>
        <v>-12.659489429917922</v>
      </c>
      <c r="AE195" s="78">
        <v>9</v>
      </c>
      <c r="AF195" s="78">
        <f t="shared" si="42"/>
        <v>47.055555555555557</v>
      </c>
      <c r="AG195" s="86">
        <f t="shared" si="43"/>
        <v>4406.833333333333</v>
      </c>
      <c r="AH195" s="78">
        <v>84700</v>
      </c>
      <c r="AI195" s="82">
        <v>7932300</v>
      </c>
    </row>
    <row r="196" spans="3:35" x14ac:dyDescent="0.25">
      <c r="C196" s="30">
        <v>-5.1018518518517624</v>
      </c>
      <c r="D196" s="146">
        <f t="shared" si="40"/>
        <v>136</v>
      </c>
      <c r="E196" s="30">
        <f t="shared" si="41"/>
        <v>0.28229166666666666</v>
      </c>
      <c r="F196" s="30">
        <f t="shared" si="39"/>
        <v>-12.525210837179998</v>
      </c>
      <c r="AE196" s="78">
        <v>9</v>
      </c>
      <c r="AF196" s="78">
        <f t="shared" si="42"/>
        <v>-28.888888888888889</v>
      </c>
      <c r="AG196" s="86">
        <f t="shared" si="43"/>
        <v>772.77777777777783</v>
      </c>
      <c r="AH196" s="78">
        <v>-52000</v>
      </c>
      <c r="AI196" s="82">
        <v>1391000</v>
      </c>
    </row>
    <row r="197" spans="3:35" x14ac:dyDescent="0.25">
      <c r="C197" s="30">
        <v>-5.0953703703703646</v>
      </c>
      <c r="D197" s="146">
        <f t="shared" si="40"/>
        <v>137</v>
      </c>
      <c r="E197" s="30">
        <f t="shared" si="41"/>
        <v>0.28437499999999999</v>
      </c>
      <c r="F197" s="30">
        <f t="shared" si="39"/>
        <v>-12.39140824434662</v>
      </c>
      <c r="AE197" s="78">
        <v>9</v>
      </c>
      <c r="AF197" s="78">
        <f t="shared" si="42"/>
        <v>7.7870370370370479</v>
      </c>
      <c r="AG197" s="86">
        <f t="shared" si="43"/>
        <v>257.43518518518516</v>
      </c>
      <c r="AH197" s="78">
        <v>14016.666666666686</v>
      </c>
      <c r="AI197" s="82">
        <v>463383.33333333331</v>
      </c>
    </row>
    <row r="198" spans="3:35" x14ac:dyDescent="0.25">
      <c r="C198" s="30">
        <v>-5.0555555555555429</v>
      </c>
      <c r="D198" s="146">
        <f t="shared" si="40"/>
        <v>138</v>
      </c>
      <c r="E198" s="30">
        <f t="shared" si="41"/>
        <v>0.28645833333333331</v>
      </c>
      <c r="F198" s="30">
        <f t="shared" si="39"/>
        <v>-12.258073257202353</v>
      </c>
      <c r="AE198" s="78">
        <v>9</v>
      </c>
      <c r="AF198" s="78">
        <f t="shared" si="42"/>
        <v>-6.1842592592592576</v>
      </c>
      <c r="AG198" s="86">
        <f t="shared" si="43"/>
        <v>26.684259259259257</v>
      </c>
      <c r="AH198" s="78">
        <v>-11131.666666666664</v>
      </c>
      <c r="AI198" s="82">
        <v>48031.666666666664</v>
      </c>
    </row>
    <row r="199" spans="3:35" x14ac:dyDescent="0.25">
      <c r="C199" s="30">
        <v>-4.9999999999997726</v>
      </c>
      <c r="D199" s="146">
        <f t="shared" si="40"/>
        <v>139</v>
      </c>
      <c r="E199" s="30">
        <f t="shared" si="41"/>
        <v>0.28854166666666664</v>
      </c>
      <c r="F199" s="30">
        <f t="shared" si="39"/>
        <v>-12.125197639455678</v>
      </c>
      <c r="AE199" s="78">
        <v>9</v>
      </c>
      <c r="AF199" s="78">
        <f t="shared" si="42"/>
        <v>11.5</v>
      </c>
      <c r="AG199" s="86">
        <f t="shared" si="43"/>
        <v>2345.1666666666665</v>
      </c>
      <c r="AH199" s="78">
        <v>20700</v>
      </c>
      <c r="AI199" s="82">
        <v>4221300</v>
      </c>
    </row>
    <row r="200" spans="3:35" x14ac:dyDescent="0.25">
      <c r="C200" s="30">
        <v>-4.956666666666667</v>
      </c>
      <c r="D200" s="146">
        <f t="shared" si="40"/>
        <v>140</v>
      </c>
      <c r="E200" s="30">
        <f t="shared" si="41"/>
        <v>0.29062500000000002</v>
      </c>
      <c r="F200" s="30">
        <f t="shared" si="39"/>
        <v>-11.992773308164146</v>
      </c>
      <c r="AE200" s="78">
        <v>9</v>
      </c>
      <c r="AF200" s="78">
        <f t="shared" si="42"/>
        <v>-12.214814814814794</v>
      </c>
      <c r="AG200" s="86">
        <f t="shared" si="43"/>
        <v>293.3259259259259</v>
      </c>
      <c r="AH200" s="78">
        <v>-21986.666666666628</v>
      </c>
      <c r="AI200" s="82">
        <v>527986.66666666663</v>
      </c>
    </row>
    <row r="201" spans="3:35" x14ac:dyDescent="0.25">
      <c r="C201" s="30">
        <v>-4.6807407407407453</v>
      </c>
      <c r="D201" s="146">
        <f t="shared" si="40"/>
        <v>141</v>
      </c>
      <c r="E201" s="30">
        <f t="shared" si="41"/>
        <v>0.29270833333333335</v>
      </c>
      <c r="F201" s="30">
        <f t="shared" si="39"/>
        <v>-11.860792329316244</v>
      </c>
      <c r="AE201" s="78">
        <v>9</v>
      </c>
      <c r="AF201" s="78">
        <f t="shared" si="42"/>
        <v>22.555555555555557</v>
      </c>
      <c r="AG201" s="86">
        <f t="shared" si="43"/>
        <v>679.66666666666663</v>
      </c>
      <c r="AH201" s="78">
        <v>40600</v>
      </c>
      <c r="AI201" s="82">
        <v>1223400</v>
      </c>
    </row>
    <row r="202" spans="3:35" x14ac:dyDescent="0.25">
      <c r="C202" s="30">
        <v>-4.5159259259259414</v>
      </c>
      <c r="D202" s="146">
        <f t="shared" si="40"/>
        <v>142</v>
      </c>
      <c r="E202" s="30">
        <f t="shared" si="41"/>
        <v>0.29479166666666667</v>
      </c>
      <c r="F202" s="30">
        <f t="shared" si="39"/>
        <v>-11.729246913563214</v>
      </c>
      <c r="AE202" s="78">
        <v>9</v>
      </c>
      <c r="AF202" s="78">
        <f t="shared" si="42"/>
        <v>-16.647407407407403</v>
      </c>
      <c r="AG202" s="86">
        <f t="shared" si="43"/>
        <v>71.125185185185188</v>
      </c>
      <c r="AH202" s="78">
        <v>-29965.333333333328</v>
      </c>
      <c r="AI202" s="82">
        <v>128025.33333333333</v>
      </c>
    </row>
    <row r="203" spans="3:35" x14ac:dyDescent="0.25">
      <c r="C203" s="30">
        <v>-4.5</v>
      </c>
      <c r="D203" s="146">
        <f t="shared" si="40"/>
        <v>143</v>
      </c>
      <c r="E203" s="30">
        <f t="shared" si="41"/>
        <v>0.296875</v>
      </c>
      <c r="F203" s="30">
        <f t="shared" si="39"/>
        <v>-11.598129412094837</v>
      </c>
      <c r="AE203" s="78">
        <v>9</v>
      </c>
      <c r="AF203" s="78">
        <f t="shared" si="42"/>
        <v>52.111111111111114</v>
      </c>
      <c r="AG203" s="86">
        <f t="shared" si="43"/>
        <v>4407.333333333333</v>
      </c>
      <c r="AH203" s="78">
        <v>93800</v>
      </c>
      <c r="AI203" s="82">
        <v>7933200</v>
      </c>
    </row>
    <row r="204" spans="3:35" x14ac:dyDescent="0.25">
      <c r="C204" s="30">
        <v>-4.473148148148141</v>
      </c>
      <c r="D204" s="146">
        <f t="shared" si="40"/>
        <v>144</v>
      </c>
      <c r="E204" s="30">
        <f t="shared" si="41"/>
        <v>0.29895833333333333</v>
      </c>
      <c r="F204" s="30">
        <f t="shared" si="39"/>
        <v>-11.467432312653038</v>
      </c>
      <c r="AE204" s="78">
        <v>9</v>
      </c>
      <c r="AF204" s="78">
        <f t="shared" si="42"/>
        <v>-31.962962962962919</v>
      </c>
      <c r="AG204" s="86">
        <f t="shared" si="43"/>
        <v>773.07407407407402</v>
      </c>
      <c r="AH204" s="78">
        <v>-57533.333333333256</v>
      </c>
      <c r="AI204" s="82">
        <v>1391533.3333333333</v>
      </c>
    </row>
    <row r="205" spans="3:35" x14ac:dyDescent="0.25">
      <c r="C205" s="30">
        <v>-4.2481481481481183</v>
      </c>
      <c r="D205" s="146">
        <f t="shared" si="40"/>
        <v>145</v>
      </c>
      <c r="E205" s="30">
        <f t="shared" si="41"/>
        <v>0.30104166666666665</v>
      </c>
      <c r="F205" s="30">
        <f t="shared" si="39"/>
        <v>-11.337148235677713</v>
      </c>
      <c r="AE205" s="78">
        <v>10</v>
      </c>
      <c r="AF205" s="78">
        <f t="shared" si="42"/>
        <v>6.05925925925927</v>
      </c>
      <c r="AG205" s="86">
        <f t="shared" si="43"/>
        <v>257.77407407407406</v>
      </c>
      <c r="AH205" s="78">
        <v>10906.666666666686</v>
      </c>
      <c r="AI205" s="86">
        <v>463993.33333333331</v>
      </c>
    </row>
    <row r="206" spans="3:35" x14ac:dyDescent="0.25">
      <c r="C206" s="30">
        <v>-4.2129629629628766</v>
      </c>
      <c r="D206" s="146">
        <f t="shared" si="40"/>
        <v>146</v>
      </c>
      <c r="E206" s="30">
        <f t="shared" si="41"/>
        <v>0.30312499999999998</v>
      </c>
      <c r="F206" s="30">
        <f t="shared" si="39"/>
        <v>-11.207269930579322</v>
      </c>
      <c r="AE206" s="78">
        <v>10</v>
      </c>
      <c r="AF206" s="78">
        <f t="shared" si="42"/>
        <v>-0.5344444444444445</v>
      </c>
      <c r="AG206" s="86">
        <f t="shared" si="43"/>
        <v>26.567777777777778</v>
      </c>
      <c r="AH206" s="78">
        <v>-962</v>
      </c>
      <c r="AI206" s="82">
        <v>47822</v>
      </c>
    </row>
    <row r="207" spans="3:35" x14ac:dyDescent="0.25">
      <c r="C207" s="30">
        <v>-4.1111111111110858</v>
      </c>
      <c r="D207" s="146">
        <f t="shared" si="40"/>
        <v>147</v>
      </c>
      <c r="E207" s="30">
        <f t="shared" si="41"/>
        <v>0.30520833333333336</v>
      </c>
      <c r="F207" s="30">
        <f t="shared" si="39"/>
        <v>-11.077790272133205</v>
      </c>
      <c r="AE207" s="78">
        <v>10</v>
      </c>
      <c r="AF207" s="78">
        <f t="shared" si="42"/>
        <v>24.296296296296124</v>
      </c>
      <c r="AG207" s="86">
        <f t="shared" si="43"/>
        <v>2344.5925925925926</v>
      </c>
      <c r="AH207" s="78">
        <v>43733.333333333023</v>
      </c>
      <c r="AI207" s="82">
        <v>4220266.666666667</v>
      </c>
    </row>
    <row r="208" spans="3:35" x14ac:dyDescent="0.25">
      <c r="C208" s="30">
        <v>-3.8888888888886868</v>
      </c>
      <c r="D208" s="146">
        <f t="shared" si="40"/>
        <v>148.5</v>
      </c>
      <c r="E208" s="30">
        <f t="shared" si="41"/>
        <v>0.30833333333333335</v>
      </c>
      <c r="F208" s="30">
        <f t="shared" si="39"/>
        <v>-10.884302959603735</v>
      </c>
      <c r="AE208" s="78">
        <v>10</v>
      </c>
      <c r="AF208" s="78">
        <f t="shared" si="42"/>
        <v>9.6407407407407621</v>
      </c>
      <c r="AG208" s="86">
        <f t="shared" si="43"/>
        <v>293.19259259259258</v>
      </c>
      <c r="AH208" s="78">
        <v>17353.333333333372</v>
      </c>
      <c r="AI208" s="82">
        <v>527746.66666666663</v>
      </c>
    </row>
    <row r="209" spans="3:35" x14ac:dyDescent="0.25">
      <c r="C209" s="30">
        <v>-3.8888888888886868</v>
      </c>
      <c r="D209" s="146">
        <f t="shared" si="40"/>
        <v>148.5</v>
      </c>
      <c r="E209" s="30">
        <f t="shared" si="41"/>
        <v>0.30833333333333335</v>
      </c>
      <c r="F209" s="30">
        <f t="shared" si="39"/>
        <v>-10.884302959603735</v>
      </c>
      <c r="AE209" s="78">
        <v>10</v>
      </c>
      <c r="AF209" s="78">
        <f t="shared" si="42"/>
        <v>14.944444444444445</v>
      </c>
      <c r="AG209" s="86">
        <f t="shared" si="43"/>
        <v>680.61111111111109</v>
      </c>
      <c r="AH209" s="78">
        <v>26900</v>
      </c>
      <c r="AI209" s="82">
        <v>1225100</v>
      </c>
    </row>
    <row r="210" spans="3:35" x14ac:dyDescent="0.25">
      <c r="C210" s="30">
        <v>-3.8288888888888906</v>
      </c>
      <c r="D210" s="146">
        <f t="shared" si="40"/>
        <v>150</v>
      </c>
      <c r="E210" s="30">
        <f t="shared" si="41"/>
        <v>0.31145833333333334</v>
      </c>
      <c r="F210" s="30">
        <f t="shared" si="39"/>
        <v>-10.691673732446009</v>
      </c>
      <c r="AE210" s="78">
        <v>10</v>
      </c>
      <c r="AF210" s="78">
        <f t="shared" si="42"/>
        <v>-1.5159259259259286</v>
      </c>
      <c r="AG210" s="86">
        <f t="shared" si="43"/>
        <v>70.793703703703713</v>
      </c>
      <c r="AH210" s="78">
        <v>-2728.6666666666715</v>
      </c>
      <c r="AI210" s="82">
        <v>127428.66666666667</v>
      </c>
    </row>
    <row r="211" spans="3:35" x14ac:dyDescent="0.25">
      <c r="C211" s="30">
        <v>-3.770370370370415</v>
      </c>
      <c r="D211" s="146">
        <f t="shared" si="40"/>
        <v>151</v>
      </c>
      <c r="E211" s="30">
        <f t="shared" si="41"/>
        <v>0.31354166666666666</v>
      </c>
      <c r="F211" s="30">
        <f t="shared" si="39"/>
        <v>-10.563719795867243</v>
      </c>
      <c r="AE211" s="78">
        <v>10</v>
      </c>
      <c r="AF211" s="78">
        <f t="shared" si="42"/>
        <v>37.611111111111114</v>
      </c>
      <c r="AG211" s="86">
        <f t="shared" si="43"/>
        <v>4406.833333333333</v>
      </c>
      <c r="AH211" s="78">
        <v>67700</v>
      </c>
      <c r="AI211" s="82">
        <v>7932300</v>
      </c>
    </row>
    <row r="212" spans="3:35" x14ac:dyDescent="0.25">
      <c r="C212" s="30">
        <v>-3.6296296296295623</v>
      </c>
      <c r="D212" s="146">
        <f t="shared" si="40"/>
        <v>152</v>
      </c>
      <c r="E212" s="30">
        <f t="shared" si="41"/>
        <v>0.31562499999999999</v>
      </c>
      <c r="F212" s="30">
        <f t="shared" si="39"/>
        <v>-10.436130642005541</v>
      </c>
      <c r="AE212" s="78">
        <v>10</v>
      </c>
      <c r="AF212" s="78">
        <f t="shared" si="42"/>
        <v>24.444444444444443</v>
      </c>
      <c r="AG212" s="86">
        <f t="shared" si="43"/>
        <v>772.77777777777783</v>
      </c>
      <c r="AH212" s="78">
        <v>44000</v>
      </c>
      <c r="AI212" s="82">
        <v>1391000</v>
      </c>
    </row>
    <row r="213" spans="3:35" x14ac:dyDescent="0.25">
      <c r="C213" s="30">
        <v>-3.6270370370370415</v>
      </c>
      <c r="D213" s="146">
        <f t="shared" si="40"/>
        <v>153</v>
      </c>
      <c r="E213" s="30">
        <f t="shared" si="41"/>
        <v>0.31770833333333331</v>
      </c>
      <c r="F213" s="30">
        <f t="shared" si="39"/>
        <v>-10.30889982832664</v>
      </c>
      <c r="AE213" s="78">
        <v>10</v>
      </c>
      <c r="AF213" s="78">
        <f t="shared" si="42"/>
        <v>5.8981481481481586</v>
      </c>
      <c r="AG213" s="86">
        <f t="shared" si="43"/>
        <v>257.43518518518516</v>
      </c>
      <c r="AH213" s="78">
        <v>10616.666666666686</v>
      </c>
      <c r="AI213" s="82">
        <v>463383.33333333331</v>
      </c>
    </row>
    <row r="214" spans="3:35" x14ac:dyDescent="0.25">
      <c r="C214" s="30">
        <v>-3.6074074074074076</v>
      </c>
      <c r="D214" s="146">
        <f t="shared" si="40"/>
        <v>154</v>
      </c>
      <c r="E214" s="30">
        <f t="shared" si="41"/>
        <v>0.31979166666666664</v>
      </c>
      <c r="F214" s="30">
        <f t="shared" si="39"/>
        <v>-10.18202101544205</v>
      </c>
      <c r="AE214" s="78">
        <v>10</v>
      </c>
      <c r="AF214" s="78">
        <f t="shared" si="42"/>
        <v>-0.43981481481481349</v>
      </c>
      <c r="AG214" s="86">
        <f t="shared" si="43"/>
        <v>26.684259259259257</v>
      </c>
      <c r="AH214" s="78">
        <v>-791.66666666666424</v>
      </c>
      <c r="AI214" s="82">
        <v>48031.666666666664</v>
      </c>
    </row>
    <row r="215" spans="3:35" x14ac:dyDescent="0.25">
      <c r="C215" s="30">
        <v>-3.6037037037037294</v>
      </c>
      <c r="D215" s="146">
        <f t="shared" si="40"/>
        <v>155</v>
      </c>
      <c r="E215" s="30">
        <f t="shared" si="41"/>
        <v>0.32187500000000002</v>
      </c>
      <c r="F215" s="30">
        <f t="shared" si="39"/>
        <v>-10.055487964317404</v>
      </c>
      <c r="AE215" s="78">
        <v>10</v>
      </c>
      <c r="AF215" s="78">
        <f t="shared" si="42"/>
        <v>22.055555555555557</v>
      </c>
      <c r="AG215" s="86">
        <f t="shared" si="43"/>
        <v>2345.1666666666665</v>
      </c>
      <c r="AH215" s="78">
        <v>39700</v>
      </c>
      <c r="AI215" s="82">
        <v>4221300</v>
      </c>
    </row>
    <row r="216" spans="3:35" x14ac:dyDescent="0.25">
      <c r="C216" s="30">
        <v>-3.5677777777777777</v>
      </c>
      <c r="D216" s="146">
        <f t="shared" si="40"/>
        <v>156</v>
      </c>
      <c r="E216" s="30">
        <f t="shared" si="41"/>
        <v>0.32395833333333335</v>
      </c>
      <c r="F216" s="30">
        <f t="shared" si="39"/>
        <v>-9.92929453356561</v>
      </c>
      <c r="AE216" s="78">
        <v>10</v>
      </c>
      <c r="AF216" s="78">
        <f t="shared" si="42"/>
        <v>11.229629629629651</v>
      </c>
      <c r="AG216" s="86">
        <f t="shared" si="43"/>
        <v>293.3259259259259</v>
      </c>
      <c r="AH216" s="78">
        <v>20213.333333333372</v>
      </c>
      <c r="AI216" s="82">
        <v>527986.66666666663</v>
      </c>
    </row>
    <row r="217" spans="3:35" x14ac:dyDescent="0.25">
      <c r="C217" s="30">
        <v>-3.567592592592586</v>
      </c>
      <c r="D217" s="146">
        <f t="shared" si="40"/>
        <v>157</v>
      </c>
      <c r="E217" s="30">
        <f t="shared" si="41"/>
        <v>0.32604166666666667</v>
      </c>
      <c r="F217" s="30">
        <f t="shared" si="39"/>
        <v>-9.8034346768213645</v>
      </c>
      <c r="AE217" s="78">
        <v>10</v>
      </c>
      <c r="AF217" s="78">
        <f t="shared" si="42"/>
        <v>14.777777777777779</v>
      </c>
      <c r="AG217" s="86">
        <f t="shared" si="43"/>
        <v>679.66666666666663</v>
      </c>
      <c r="AH217" s="78">
        <v>26600</v>
      </c>
      <c r="AI217" s="82">
        <v>1223400</v>
      </c>
    </row>
    <row r="218" spans="3:35" x14ac:dyDescent="0.25">
      <c r="C218" s="30">
        <v>-3.5555555555555429</v>
      </c>
      <c r="D218" s="146">
        <f t="shared" si="40"/>
        <v>158</v>
      </c>
      <c r="E218" s="30">
        <f t="shared" si="41"/>
        <v>0.328125</v>
      </c>
      <c r="F218" s="30">
        <f t="shared" si="39"/>
        <v>-9.677902440194126</v>
      </c>
      <c r="AE218" s="78">
        <v>10</v>
      </c>
      <c r="AF218" s="78">
        <f t="shared" si="42"/>
        <v>-1.1251851851851824</v>
      </c>
      <c r="AG218" s="86">
        <f t="shared" si="43"/>
        <v>71.125185185185188</v>
      </c>
      <c r="AH218" s="78">
        <v>-2025.3333333333285</v>
      </c>
      <c r="AI218" s="82">
        <v>128025.33333333333</v>
      </c>
    </row>
    <row r="219" spans="3:35" x14ac:dyDescent="0.25">
      <c r="C219" s="30">
        <v>-3.3888888888889142</v>
      </c>
      <c r="D219" s="146">
        <f t="shared" si="40"/>
        <v>159</v>
      </c>
      <c r="E219" s="30">
        <f t="shared" si="41"/>
        <v>0.33020833333333333</v>
      </c>
      <c r="F219" s="30">
        <f t="shared" si="39"/>
        <v>-9.5526919597964302</v>
      </c>
      <c r="AE219" s="78">
        <v>10</v>
      </c>
      <c r="AF219" s="78">
        <f t="shared" si="42"/>
        <v>37.666666666666664</v>
      </c>
      <c r="AG219" s="86">
        <f t="shared" si="43"/>
        <v>4407.333333333333</v>
      </c>
      <c r="AH219" s="78">
        <v>67800</v>
      </c>
      <c r="AI219" s="82">
        <v>7933200</v>
      </c>
    </row>
    <row r="220" spans="3:35" x14ac:dyDescent="0.25">
      <c r="C220" s="30">
        <v>-3.3814814814815009</v>
      </c>
      <c r="D220" s="146">
        <f t="shared" si="40"/>
        <v>160</v>
      </c>
      <c r="E220" s="30">
        <f t="shared" si="41"/>
        <v>0.33229166666666665</v>
      </c>
      <c r="F220" s="30">
        <f t="shared" si="39"/>
        <v>-9.4277974593447862</v>
      </c>
      <c r="AE220" s="78">
        <v>10</v>
      </c>
      <c r="AF220" s="78">
        <f t="shared" si="42"/>
        <v>29.148148148148191</v>
      </c>
      <c r="AG220" s="86">
        <f t="shared" si="43"/>
        <v>773.07407407407402</v>
      </c>
      <c r="AH220" s="78">
        <v>52466.666666666744</v>
      </c>
      <c r="AI220" s="82">
        <v>1391533.3333333333</v>
      </c>
    </row>
    <row r="221" spans="3:35" x14ac:dyDescent="0.25">
      <c r="C221" s="30">
        <v>-3.270370370370415</v>
      </c>
      <c r="D221" s="146">
        <f t="shared" si="40"/>
        <v>161</v>
      </c>
      <c r="E221" s="30">
        <f t="shared" si="41"/>
        <v>0.33437499999999998</v>
      </c>
      <c r="F221" s="30">
        <f t="shared" si="39"/>
        <v>-9.3032132478304064</v>
      </c>
      <c r="AE221" s="78">
        <v>11</v>
      </c>
      <c r="AF221" s="78">
        <f t="shared" si="42"/>
        <v>-0.71851851851850779</v>
      </c>
      <c r="AG221" s="86">
        <f t="shared" si="43"/>
        <v>257.77407407407406</v>
      </c>
      <c r="AH221" s="78">
        <v>-1293.3333333333139</v>
      </c>
      <c r="AI221" s="86">
        <v>463993.33333333331</v>
      </c>
    </row>
    <row r="222" spans="3:35" x14ac:dyDescent="0.25">
      <c r="C222" s="30">
        <v>-3.1925925925925753</v>
      </c>
      <c r="D222" s="146">
        <f t="shared" si="40"/>
        <v>162</v>
      </c>
      <c r="E222" s="30">
        <f t="shared" si="41"/>
        <v>0.33645833333333336</v>
      </c>
      <c r="F222" s="30">
        <f t="shared" si="39"/>
        <v>-9.178933717257145</v>
      </c>
      <c r="AE222" s="78">
        <v>11</v>
      </c>
      <c r="AF222" s="78">
        <f t="shared" si="42"/>
        <v>-2.8344444444444443</v>
      </c>
      <c r="AG222" s="86">
        <f t="shared" si="43"/>
        <v>26.567777777777778</v>
      </c>
      <c r="AH222" s="78">
        <v>-5102</v>
      </c>
      <c r="AI222" s="82">
        <v>47822</v>
      </c>
    </row>
    <row r="223" spans="3:35" x14ac:dyDescent="0.25">
      <c r="C223" s="30">
        <v>-3.1629629629629505</v>
      </c>
      <c r="D223" s="146">
        <f t="shared" si="40"/>
        <v>163</v>
      </c>
      <c r="E223" s="30">
        <f t="shared" si="41"/>
        <v>0.33854166666666669</v>
      </c>
      <c r="F223" s="30">
        <f t="shared" si="39"/>
        <v>-9.0549533404442109</v>
      </c>
      <c r="AE223" s="78">
        <v>11</v>
      </c>
      <c r="AF223" s="78">
        <f t="shared" si="42"/>
        <v>13.185185185185013</v>
      </c>
      <c r="AG223" s="86">
        <f t="shared" si="43"/>
        <v>2344.5925925925926</v>
      </c>
      <c r="AH223" s="78">
        <v>23733.333333333023</v>
      </c>
      <c r="AI223" s="82">
        <v>4220266.666666667</v>
      </c>
    </row>
    <row r="224" spans="3:35" x14ac:dyDescent="0.25">
      <c r="C224" s="30">
        <v>-3.1370370370370324</v>
      </c>
      <c r="D224" s="146">
        <f t="shared" si="40"/>
        <v>164</v>
      </c>
      <c r="E224" s="30">
        <f t="shared" si="41"/>
        <v>0.34062500000000001</v>
      </c>
      <c r="F224" s="30">
        <f t="shared" si="39"/>
        <v>-8.9312666688911655</v>
      </c>
      <c r="AE224" s="78">
        <v>11</v>
      </c>
      <c r="AF224" s="78">
        <f t="shared" si="42"/>
        <v>3.8629629629629845</v>
      </c>
      <c r="AG224" s="86">
        <f t="shared" si="43"/>
        <v>293.19259259259258</v>
      </c>
      <c r="AH224" s="78">
        <v>6953.3333333333721</v>
      </c>
      <c r="AI224" s="82">
        <v>527746.66666666663</v>
      </c>
    </row>
    <row r="225" spans="3:35" x14ac:dyDescent="0.25">
      <c r="C225" s="30">
        <v>-3.0740740740740193</v>
      </c>
      <c r="D225" s="146">
        <f t="shared" si="40"/>
        <v>165.5</v>
      </c>
      <c r="E225" s="30">
        <f t="shared" si="41"/>
        <v>0.34375</v>
      </c>
      <c r="F225" s="30">
        <f t="shared" si="39"/>
        <v>-8.7462756283528602</v>
      </c>
      <c r="AE225" s="78">
        <v>11</v>
      </c>
      <c r="AF225" s="78">
        <f t="shared" si="42"/>
        <v>-3.3888888888888888</v>
      </c>
      <c r="AG225" s="86">
        <f t="shared" si="43"/>
        <v>680.61111111111109</v>
      </c>
      <c r="AH225" s="78">
        <v>-6100</v>
      </c>
      <c r="AI225" s="82">
        <v>1225100</v>
      </c>
    </row>
    <row r="226" spans="3:35" x14ac:dyDescent="0.25">
      <c r="C226" s="30">
        <v>-3.0740740740740193</v>
      </c>
      <c r="D226" s="146">
        <f t="shared" si="40"/>
        <v>165.5</v>
      </c>
      <c r="E226" s="30">
        <f t="shared" si="41"/>
        <v>0.34375</v>
      </c>
      <c r="F226" s="30">
        <f t="shared" si="39"/>
        <v>-8.7462756283528602</v>
      </c>
      <c r="AE226" s="78">
        <v>11</v>
      </c>
      <c r="AF226" s="78">
        <f t="shared" si="42"/>
        <v>-7.6825925925925951</v>
      </c>
      <c r="AG226" s="86">
        <f t="shared" si="43"/>
        <v>70.793703703703713</v>
      </c>
      <c r="AH226" s="78">
        <v>-13828.666666666672</v>
      </c>
      <c r="AI226" s="82">
        <v>127428.66666666667</v>
      </c>
    </row>
    <row r="227" spans="3:35" x14ac:dyDescent="0.25">
      <c r="C227" s="30">
        <v>-3.0462962962962195</v>
      </c>
      <c r="D227" s="146">
        <f t="shared" si="40"/>
        <v>167</v>
      </c>
      <c r="E227" s="30">
        <f t="shared" si="41"/>
        <v>0.34687499999999999</v>
      </c>
      <c r="F227" s="30">
        <f t="shared" si="39"/>
        <v>-8.5619155378219496</v>
      </c>
      <c r="AE227" s="78">
        <v>11</v>
      </c>
      <c r="AF227" s="78">
        <f t="shared" si="42"/>
        <v>47.611111111111114</v>
      </c>
      <c r="AG227" s="86">
        <f t="shared" si="43"/>
        <v>4406.833333333333</v>
      </c>
      <c r="AH227" s="78">
        <v>85700</v>
      </c>
      <c r="AI227" s="82">
        <v>7932300</v>
      </c>
    </row>
    <row r="228" spans="3:35" x14ac:dyDescent="0.25">
      <c r="C228" s="30">
        <v>-2.9842592592592538</v>
      </c>
      <c r="D228" s="146">
        <f t="shared" si="40"/>
        <v>168</v>
      </c>
      <c r="E228" s="30">
        <f t="shared" si="41"/>
        <v>0.34895833333333331</v>
      </c>
      <c r="F228" s="30">
        <f t="shared" si="39"/>
        <v>-8.4393507044892146</v>
      </c>
      <c r="AE228" s="78">
        <v>11</v>
      </c>
      <c r="AF228" s="78">
        <f t="shared" si="42"/>
        <v>9.4444444444444446</v>
      </c>
      <c r="AG228" s="86">
        <f t="shared" si="43"/>
        <v>772.77777777777783</v>
      </c>
      <c r="AH228" s="78">
        <v>17000</v>
      </c>
      <c r="AI228" s="82">
        <v>1391000</v>
      </c>
    </row>
    <row r="229" spans="3:35" x14ac:dyDescent="0.25">
      <c r="C229" s="30">
        <v>-2.9444444444438886</v>
      </c>
      <c r="D229" s="146">
        <f t="shared" si="40"/>
        <v>169</v>
      </c>
      <c r="E229" s="30">
        <f t="shared" si="41"/>
        <v>0.35104166666666664</v>
      </c>
      <c r="F229" s="30">
        <f t="shared" si="39"/>
        <v>-8.3170534434782759</v>
      </c>
      <c r="AE229" s="78">
        <v>11</v>
      </c>
      <c r="AF229" s="78">
        <f t="shared" si="42"/>
        <v>-1.2685185185185077</v>
      </c>
      <c r="AG229" s="86">
        <f t="shared" si="43"/>
        <v>257.43518518518516</v>
      </c>
      <c r="AH229" s="78">
        <v>-2283.3333333333139</v>
      </c>
      <c r="AI229" s="82">
        <v>463383.33333333331</v>
      </c>
    </row>
    <row r="230" spans="3:35" x14ac:dyDescent="0.25">
      <c r="C230" s="30">
        <v>-2.9351851851851052</v>
      </c>
      <c r="D230" s="146">
        <f t="shared" si="40"/>
        <v>170</v>
      </c>
      <c r="E230" s="30">
        <f t="shared" si="41"/>
        <v>0.35312500000000002</v>
      </c>
      <c r="F230" s="30">
        <f t="shared" si="39"/>
        <v>-8.1950187367500629</v>
      </c>
      <c r="AE230" s="78">
        <v>11</v>
      </c>
      <c r="AF230" s="78">
        <f t="shared" si="42"/>
        <v>-2.8898148148148133</v>
      </c>
      <c r="AG230" s="86">
        <f t="shared" si="43"/>
        <v>26.684259259259257</v>
      </c>
      <c r="AH230" s="78">
        <v>-5201.6666666666642</v>
      </c>
      <c r="AI230" s="82">
        <v>48031.666666666664</v>
      </c>
    </row>
    <row r="231" spans="3:35" x14ac:dyDescent="0.25">
      <c r="C231" s="30">
        <v>-2.9259259259260944</v>
      </c>
      <c r="D231" s="146">
        <f t="shared" si="40"/>
        <v>171</v>
      </c>
      <c r="E231" s="30">
        <f t="shared" si="41"/>
        <v>0.35520833333333335</v>
      </c>
      <c r="F231" s="30">
        <f t="shared" si="39"/>
        <v>-8.0732416315652831</v>
      </c>
      <c r="AE231" s="78">
        <v>11</v>
      </c>
      <c r="AF231" s="78">
        <f t="shared" si="42"/>
        <v>15.944444444444445</v>
      </c>
      <c r="AG231" s="86">
        <f t="shared" si="43"/>
        <v>2345.1666666666665</v>
      </c>
      <c r="AH231" s="78">
        <v>28700</v>
      </c>
      <c r="AI231" s="82">
        <v>4221300</v>
      </c>
    </row>
    <row r="232" spans="3:35" x14ac:dyDescent="0.25">
      <c r="C232" s="30">
        <v>-2.9148148148148039</v>
      </c>
      <c r="D232" s="146">
        <f t="shared" si="40"/>
        <v>172</v>
      </c>
      <c r="E232" s="30">
        <f t="shared" si="41"/>
        <v>0.35729166666666667</v>
      </c>
      <c r="F232" s="30">
        <f t="shared" si="39"/>
        <v>-7.9517172387729511</v>
      </c>
      <c r="AE232" s="78">
        <v>11</v>
      </c>
      <c r="AF232" s="78">
        <f t="shared" si="42"/>
        <v>4.61851851851854</v>
      </c>
      <c r="AG232" s="86">
        <f t="shared" si="43"/>
        <v>293.3259259259259</v>
      </c>
      <c r="AH232" s="78">
        <v>8313.3333333333721</v>
      </c>
      <c r="AI232" s="82">
        <v>527986.66666666663</v>
      </c>
    </row>
    <row r="233" spans="3:35" x14ac:dyDescent="0.25">
      <c r="C233" s="30">
        <v>-2.8898148148148088</v>
      </c>
      <c r="D233" s="146">
        <f t="shared" si="40"/>
        <v>173</v>
      </c>
      <c r="E233" s="30">
        <f t="shared" si="41"/>
        <v>0.359375</v>
      </c>
      <c r="F233" s="30">
        <f t="shared" si="39"/>
        <v>-7.8304407311437281</v>
      </c>
      <c r="AE233" s="78">
        <v>11</v>
      </c>
      <c r="AF233" s="78">
        <f t="shared" si="42"/>
        <v>-4.1111111111111107</v>
      </c>
      <c r="AG233" s="86">
        <f t="shared" si="43"/>
        <v>679.66666666666663</v>
      </c>
      <c r="AH233" s="78">
        <v>-7400</v>
      </c>
      <c r="AI233" s="82">
        <v>1223400</v>
      </c>
    </row>
    <row r="234" spans="3:35" x14ac:dyDescent="0.25">
      <c r="C234" s="30">
        <v>-2.8814814814815009</v>
      </c>
      <c r="D234" s="146">
        <f t="shared" si="40"/>
        <v>174</v>
      </c>
      <c r="E234" s="30">
        <f t="shared" si="41"/>
        <v>0.36145833333333333</v>
      </c>
      <c r="F234" s="30">
        <f t="shared" si="39"/>
        <v>-7.7094073417463731</v>
      </c>
      <c r="AE234" s="78">
        <v>11</v>
      </c>
      <c r="AF234" s="78">
        <f t="shared" si="42"/>
        <v>-7.9029629629629605</v>
      </c>
      <c r="AG234" s="86">
        <f t="shared" si="43"/>
        <v>71.125185185185188</v>
      </c>
      <c r="AH234" s="78">
        <v>-14225.333333333328</v>
      </c>
      <c r="AI234" s="82">
        <v>128025.33333333333</v>
      </c>
    </row>
    <row r="235" spans="3:35" x14ac:dyDescent="0.25">
      <c r="C235" s="30">
        <v>-2.8788888888888877</v>
      </c>
      <c r="D235" s="146">
        <f t="shared" si="40"/>
        <v>175</v>
      </c>
      <c r="E235" s="30">
        <f t="shared" si="41"/>
        <v>0.36354166666666665</v>
      </c>
      <c r="F235" s="30">
        <f t="shared" si="39"/>
        <v>-7.5886123623658142</v>
      </c>
      <c r="AE235" s="78">
        <v>11</v>
      </c>
      <c r="AF235" s="78">
        <f t="shared" si="42"/>
        <v>48.222222222222221</v>
      </c>
      <c r="AG235" s="86">
        <f t="shared" si="43"/>
        <v>4407.333333333333</v>
      </c>
      <c r="AH235" s="78">
        <v>86800</v>
      </c>
      <c r="AI235" s="82">
        <v>7933200</v>
      </c>
    </row>
    <row r="236" spans="3:35" x14ac:dyDescent="0.25">
      <c r="C236" s="30">
        <v>-2.8453703703703646</v>
      </c>
      <c r="D236" s="146">
        <f t="shared" si="40"/>
        <v>176</v>
      </c>
      <c r="E236" s="30">
        <f t="shared" si="41"/>
        <v>0.36562499999999998</v>
      </c>
      <c r="F236" s="30">
        <f t="shared" si="39"/>
        <v>-7.4680511419614133</v>
      </c>
      <c r="AE236" s="78">
        <v>11</v>
      </c>
      <c r="AF236" s="78">
        <f t="shared" si="42"/>
        <v>11.925925925925968</v>
      </c>
      <c r="AG236" s="86">
        <f t="shared" si="43"/>
        <v>773.07407407407402</v>
      </c>
      <c r="AH236" s="78">
        <v>21466.666666666744</v>
      </c>
      <c r="AI236" s="82">
        <v>1391533.3333333333</v>
      </c>
    </row>
    <row r="237" spans="3:35" x14ac:dyDescent="0.25">
      <c r="C237" s="30">
        <v>-2.8344444444444434</v>
      </c>
      <c r="D237" s="146">
        <f t="shared" si="40"/>
        <v>177</v>
      </c>
      <c r="E237" s="30">
        <f t="shared" si="41"/>
        <v>0.36770833333333336</v>
      </c>
      <c r="F237" s="30">
        <f t="shared" si="39"/>
        <v>-7.3477190851639449</v>
      </c>
      <c r="AE237" s="78">
        <v>12</v>
      </c>
      <c r="AF237" s="78">
        <f t="shared" si="42"/>
        <v>-3.1629629629629523</v>
      </c>
      <c r="AG237" s="86">
        <f t="shared" si="43"/>
        <v>257.77407407407406</v>
      </c>
      <c r="AH237" s="78">
        <v>-5693.3333333333139</v>
      </c>
      <c r="AI237" s="86">
        <v>463993.33333333331</v>
      </c>
    </row>
    <row r="238" spans="3:35" x14ac:dyDescent="0.25">
      <c r="C238" s="30">
        <v>-2.8333333333332575</v>
      </c>
      <c r="D238" s="146">
        <f t="shared" si="40"/>
        <v>178</v>
      </c>
      <c r="E238" s="30">
        <f t="shared" si="41"/>
        <v>0.36979166666666669</v>
      </c>
      <c r="F238" s="30">
        <f t="shared" si="39"/>
        <v>-7.2276116508099628</v>
      </c>
      <c r="AE238" s="78">
        <v>12</v>
      </c>
      <c r="AF238" s="78">
        <f t="shared" si="42"/>
        <v>2.6988888888888889</v>
      </c>
      <c r="AG238" s="86">
        <f t="shared" si="43"/>
        <v>26.567777777777778</v>
      </c>
      <c r="AH238" s="78">
        <v>4858</v>
      </c>
      <c r="AI238" s="82">
        <v>47822</v>
      </c>
    </row>
    <row r="239" spans="3:35" x14ac:dyDescent="0.25">
      <c r="C239" s="30">
        <v>-2.8120370370370296</v>
      </c>
      <c r="D239" s="146">
        <f t="shared" si="40"/>
        <v>179</v>
      </c>
      <c r="E239" s="30">
        <f t="shared" si="41"/>
        <v>0.37187500000000001</v>
      </c>
      <c r="F239" s="30">
        <f t="shared" si="39"/>
        <v>-7.1077243505122416</v>
      </c>
      <c r="AE239" s="78">
        <v>12</v>
      </c>
      <c r="AF239" s="78">
        <f t="shared" si="42"/>
        <v>3.1851851851850128</v>
      </c>
      <c r="AG239" s="86">
        <f t="shared" si="43"/>
        <v>2344.5925925925926</v>
      </c>
      <c r="AH239" s="78">
        <v>5733.3333333330229</v>
      </c>
      <c r="AI239" s="82">
        <v>4220266.666666667</v>
      </c>
    </row>
    <row r="240" spans="3:35" x14ac:dyDescent="0.25">
      <c r="C240" s="30">
        <v>-2.7009259259259188</v>
      </c>
      <c r="D240" s="146">
        <f t="shared" si="40"/>
        <v>180</v>
      </c>
      <c r="E240" s="30">
        <f t="shared" si="41"/>
        <v>0.37395833333333334</v>
      </c>
      <c r="F240" s="30">
        <f t="shared" si="39"/>
        <v>-6.9880527472650362</v>
      </c>
      <c r="AE240" s="78">
        <v>12</v>
      </c>
      <c r="AF240" s="78">
        <f t="shared" si="42"/>
        <v>-3.1925925925925709</v>
      </c>
      <c r="AG240" s="86">
        <f t="shared" si="43"/>
        <v>293.19259259259258</v>
      </c>
      <c r="AH240" s="78">
        <v>-5746.6666666666279</v>
      </c>
      <c r="AI240" s="82">
        <v>527746.66666666663</v>
      </c>
    </row>
    <row r="241" spans="3:35" x14ac:dyDescent="0.25">
      <c r="C241" s="30">
        <v>-2.6955555555555542</v>
      </c>
      <c r="D241" s="146">
        <f t="shared" si="40"/>
        <v>181</v>
      </c>
      <c r="E241" s="30">
        <f t="shared" si="41"/>
        <v>0.37604166666666666</v>
      </c>
      <c r="F241" s="30">
        <f t="shared" si="39"/>
        <v>-6.8685924540829379</v>
      </c>
      <c r="AE241" s="78">
        <v>12</v>
      </c>
      <c r="AF241" s="78">
        <f t="shared" si="42"/>
        <v>-10.055555555555555</v>
      </c>
      <c r="AG241" s="86">
        <f t="shared" si="43"/>
        <v>680.61111111111109</v>
      </c>
      <c r="AH241" s="78">
        <v>-18100</v>
      </c>
      <c r="AI241" s="82">
        <v>1225100</v>
      </c>
    </row>
    <row r="242" spans="3:35" x14ac:dyDescent="0.25">
      <c r="C242" s="30">
        <v>-2.5788888888888906</v>
      </c>
      <c r="D242" s="146">
        <f t="shared" si="40"/>
        <v>182</v>
      </c>
      <c r="E242" s="30">
        <f t="shared" si="41"/>
        <v>0.37812499999999999</v>
      </c>
      <c r="F242" s="30">
        <f t="shared" si="39"/>
        <v>-6.7493391326721497</v>
      </c>
      <c r="AE242" s="78">
        <v>12</v>
      </c>
      <c r="AF242" s="78">
        <f t="shared" si="42"/>
        <v>6.984074074074071</v>
      </c>
      <c r="AG242" s="86">
        <f t="shared" si="43"/>
        <v>70.793703703703713</v>
      </c>
      <c r="AH242" s="78">
        <v>12571.333333333328</v>
      </c>
      <c r="AI242" s="82">
        <v>127428.66666666667</v>
      </c>
    </row>
    <row r="243" spans="3:35" x14ac:dyDescent="0.25">
      <c r="C243" s="30">
        <v>-2.5344444444444427</v>
      </c>
      <c r="D243" s="146">
        <f t="shared" si="40"/>
        <v>183</v>
      </c>
      <c r="E243" s="30">
        <f t="shared" si="41"/>
        <v>0.38020833333333331</v>
      </c>
      <c r="F243" s="30">
        <f t="shared" si="39"/>
        <v>-6.6302884921330794</v>
      </c>
      <c r="AE243" s="78">
        <v>12</v>
      </c>
      <c r="AF243" s="78">
        <f t="shared" si="42"/>
        <v>33.166666666666664</v>
      </c>
      <c r="AG243" s="86">
        <f t="shared" si="43"/>
        <v>4406.833333333333</v>
      </c>
      <c r="AH243" s="78">
        <v>59700</v>
      </c>
      <c r="AI243" s="82">
        <v>7932300</v>
      </c>
    </row>
    <row r="244" spans="3:35" x14ac:dyDescent="0.25">
      <c r="C244" s="30">
        <v>-2.34925925925927</v>
      </c>
      <c r="D244" s="146">
        <f t="shared" si="40"/>
        <v>184</v>
      </c>
      <c r="E244" s="30">
        <f t="shared" si="41"/>
        <v>0.38229166666666664</v>
      </c>
      <c r="F244" s="30">
        <f t="shared" si="39"/>
        <v>-6.5114362876931233</v>
      </c>
      <c r="AE244" s="78">
        <v>12</v>
      </c>
      <c r="AF244" s="78">
        <f t="shared" si="42"/>
        <v>-10.555555555555555</v>
      </c>
      <c r="AG244" s="86">
        <f t="shared" si="43"/>
        <v>772.77777777777783</v>
      </c>
      <c r="AH244" s="78">
        <v>-19000</v>
      </c>
      <c r="AI244" s="82">
        <v>1391000</v>
      </c>
    </row>
    <row r="245" spans="3:35" x14ac:dyDescent="0.25">
      <c r="C245" s="30">
        <v>-2.2918518518518596</v>
      </c>
      <c r="D245" s="146">
        <f t="shared" si="40"/>
        <v>185</v>
      </c>
      <c r="E245" s="30">
        <f t="shared" si="41"/>
        <v>0.38437500000000002</v>
      </c>
      <c r="F245" s="30">
        <f t="shared" si="39"/>
        <v>-6.3927783194686381</v>
      </c>
      <c r="AE245" s="78">
        <v>12</v>
      </c>
      <c r="AF245" s="78">
        <f t="shared" si="42"/>
        <v>1.898148148148159</v>
      </c>
      <c r="AG245" s="86">
        <f t="shared" si="43"/>
        <v>257.43518518518516</v>
      </c>
      <c r="AH245" s="78">
        <v>3416.6666666666861</v>
      </c>
      <c r="AI245" s="82">
        <v>463383.33333333331</v>
      </c>
    </row>
    <row r="246" spans="3:35" x14ac:dyDescent="0.25">
      <c r="C246" s="30">
        <v>-2.2620370370370324</v>
      </c>
      <c r="D246" s="146">
        <f t="shared" si="40"/>
        <v>186</v>
      </c>
      <c r="E246" s="30">
        <f t="shared" si="41"/>
        <v>0.38645833333333335</v>
      </c>
      <c r="F246" s="30">
        <f t="shared" si="39"/>
        <v>-6.2743104312550564</v>
      </c>
      <c r="AE246" s="78">
        <v>12</v>
      </c>
      <c r="AF246" s="78">
        <f t="shared" si="42"/>
        <v>3.2157407407407419</v>
      </c>
      <c r="AG246" s="86">
        <f t="shared" si="43"/>
        <v>26.684259259259257</v>
      </c>
      <c r="AH246" s="78">
        <v>5788.3333333333358</v>
      </c>
      <c r="AI246" s="82">
        <v>48031.666666666664</v>
      </c>
    </row>
    <row r="247" spans="3:35" x14ac:dyDescent="0.25">
      <c r="C247" s="30">
        <v>-2.2381481481481558</v>
      </c>
      <c r="D247" s="146">
        <f t="shared" si="40"/>
        <v>187</v>
      </c>
      <c r="E247" s="30">
        <f t="shared" si="41"/>
        <v>0.38854166666666667</v>
      </c>
      <c r="F247" s="30">
        <f t="shared" si="39"/>
        <v>-6.1560285093441669</v>
      </c>
      <c r="AE247" s="78">
        <v>12</v>
      </c>
      <c r="AF247" s="78">
        <f t="shared" si="42"/>
        <v>3.1666666666666665</v>
      </c>
      <c r="AG247" s="86">
        <f t="shared" si="43"/>
        <v>2345.1666666666665</v>
      </c>
      <c r="AH247" s="78">
        <v>5700</v>
      </c>
      <c r="AI247" s="82">
        <v>4221300</v>
      </c>
    </row>
    <row r="248" spans="3:35" x14ac:dyDescent="0.25">
      <c r="C248" s="30">
        <v>-1.9962962962962933</v>
      </c>
      <c r="D248" s="146">
        <f t="shared" si="40"/>
        <v>188</v>
      </c>
      <c r="E248" s="30">
        <f t="shared" si="41"/>
        <v>0.390625</v>
      </c>
      <c r="F248" s="30">
        <f t="shared" si="39"/>
        <v>-6.0379284813676515</v>
      </c>
      <c r="AE248" s="78">
        <v>12</v>
      </c>
      <c r="AF248" s="78">
        <f t="shared" si="42"/>
        <v>-3.2703703703703488</v>
      </c>
      <c r="AG248" s="86">
        <f t="shared" si="43"/>
        <v>293.3259259259259</v>
      </c>
      <c r="AH248" s="78">
        <v>-5886.6666666666279</v>
      </c>
      <c r="AI248" s="82">
        <v>527986.66666666663</v>
      </c>
    </row>
    <row r="249" spans="3:35" x14ac:dyDescent="0.25">
      <c r="C249" s="30">
        <v>-1.9898148148148103</v>
      </c>
      <c r="D249" s="146">
        <f t="shared" si="40"/>
        <v>189</v>
      </c>
      <c r="E249" s="30">
        <f t="shared" si="41"/>
        <v>0.39270833333333333</v>
      </c>
      <c r="F249" s="30">
        <f t="shared" si="39"/>
        <v>-5.9200063151659279</v>
      </c>
      <c r="AE249" s="78">
        <v>12</v>
      </c>
      <c r="AF249" s="78">
        <f t="shared" si="42"/>
        <v>3.6666666666666665</v>
      </c>
      <c r="AG249" s="86">
        <f t="shared" si="43"/>
        <v>679.66666666666663</v>
      </c>
      <c r="AH249" s="78">
        <v>6600</v>
      </c>
      <c r="AI249" s="82">
        <v>1223400</v>
      </c>
    </row>
    <row r="250" spans="3:35" x14ac:dyDescent="0.25">
      <c r="C250" s="30">
        <v>-1.9629629629629335</v>
      </c>
      <c r="D250" s="146">
        <f t="shared" si="40"/>
        <v>190</v>
      </c>
      <c r="E250" s="30">
        <f t="shared" si="41"/>
        <v>0.39479166666666665</v>
      </c>
      <c r="F250" s="30">
        <f t="shared" si="39"/>
        <v>-5.8022580176814547</v>
      </c>
      <c r="AE250" s="78">
        <v>12</v>
      </c>
      <c r="AF250" s="78">
        <f t="shared" si="42"/>
        <v>8.4303703703703725</v>
      </c>
      <c r="AG250" s="86">
        <f t="shared" si="43"/>
        <v>71.125185185185188</v>
      </c>
      <c r="AH250" s="78">
        <v>15174.666666666672</v>
      </c>
      <c r="AI250" s="82">
        <v>128025.33333333333</v>
      </c>
    </row>
    <row r="251" spans="3:35" x14ac:dyDescent="0.25">
      <c r="C251" s="30">
        <v>-1.940740740740722</v>
      </c>
      <c r="D251" s="146">
        <f t="shared" si="40"/>
        <v>191</v>
      </c>
      <c r="E251" s="30">
        <f t="shared" si="41"/>
        <v>0.39687499999999998</v>
      </c>
      <c r="F251" s="30">
        <f t="shared" si="39"/>
        <v>-5.6846796338756205</v>
      </c>
      <c r="AE251" s="78">
        <v>12</v>
      </c>
      <c r="AF251" s="78">
        <f t="shared" si="42"/>
        <v>33.222222222222221</v>
      </c>
      <c r="AG251" s="86">
        <f t="shared" si="43"/>
        <v>4407.333333333333</v>
      </c>
      <c r="AH251" s="78">
        <v>59800</v>
      </c>
      <c r="AI251" s="82">
        <v>7933200</v>
      </c>
    </row>
    <row r="252" spans="3:35" x14ac:dyDescent="0.25">
      <c r="C252" s="30">
        <v>-1.8888888888888005</v>
      </c>
      <c r="D252" s="146">
        <f t="shared" si="40"/>
        <v>192</v>
      </c>
      <c r="E252" s="30">
        <f t="shared" si="41"/>
        <v>0.39895833333333336</v>
      </c>
      <c r="F252" s="30">
        <f t="shared" si="39"/>
        <v>-5.567267245668412</v>
      </c>
      <c r="AE252" s="78">
        <v>12</v>
      </c>
      <c r="AF252" s="78">
        <f t="shared" si="42"/>
        <v>-11.407407407407364</v>
      </c>
      <c r="AG252" s="86">
        <f t="shared" si="43"/>
        <v>773.07407407407402</v>
      </c>
      <c r="AH252" s="78">
        <v>-20533.333333333256</v>
      </c>
      <c r="AI252" s="82">
        <v>1391533.3333333333</v>
      </c>
    </row>
    <row r="253" spans="3:35" x14ac:dyDescent="0.25">
      <c r="C253" s="30">
        <v>-1.8592592592592609</v>
      </c>
      <c r="D253" s="146">
        <f t="shared" si="40"/>
        <v>193</v>
      </c>
      <c r="E253" s="30">
        <f t="shared" si="41"/>
        <v>0.40104166666666669</v>
      </c>
      <c r="F253" s="30">
        <f t="shared" ref="F253:F316" si="44">_xlfn.NORM.INV(E253,0,$I$90)</f>
        <v>-5.4500169709000756</v>
      </c>
      <c r="AE253" s="78">
        <v>13</v>
      </c>
      <c r="AF253" s="78">
        <f t="shared" si="42"/>
        <v>-1.7185185185185077</v>
      </c>
      <c r="AG253" s="86">
        <f t="shared" si="43"/>
        <v>257.77407407407406</v>
      </c>
      <c r="AH253" s="78">
        <v>-3093.3333333333139</v>
      </c>
      <c r="AI253" s="86">
        <v>463993.33333333331</v>
      </c>
    </row>
    <row r="254" spans="3:35" x14ac:dyDescent="0.25">
      <c r="C254" s="30">
        <v>-1.8296296296296077</v>
      </c>
      <c r="D254" s="146">
        <f t="shared" ref="D254:D317" si="45" xml:space="preserve"> _xlfn.RANK.AVG(C254,C$61:C$540,1)</f>
        <v>194</v>
      </c>
      <c r="E254" s="30">
        <f t="shared" ref="E254:E317" si="46" xml:space="preserve"> (D254 - 0.5) / ($C$40)</f>
        <v>0.40312500000000001</v>
      </c>
      <c r="F254" s="30">
        <f t="shared" si="44"/>
        <v>-5.3329249623139692</v>
      </c>
      <c r="AE254" s="78">
        <v>13</v>
      </c>
      <c r="AF254" s="78">
        <f t="shared" ref="AF254:AF317" si="47" xml:space="preserve"> AH254 / $D$9</f>
        <v>-2.5788888888888888</v>
      </c>
      <c r="AG254" s="86">
        <f t="shared" ref="AG254:AG317" si="48">AI254 / $D$9</f>
        <v>26.567777777777778</v>
      </c>
      <c r="AH254" s="78">
        <v>-4642</v>
      </c>
      <c r="AI254" s="82">
        <v>47822</v>
      </c>
    </row>
    <row r="255" spans="3:35" x14ac:dyDescent="0.25">
      <c r="C255" s="30">
        <v>-1.8009259259259203</v>
      </c>
      <c r="D255" s="146">
        <f t="shared" si="45"/>
        <v>195</v>
      </c>
      <c r="E255" s="30">
        <f t="shared" si="46"/>
        <v>0.40520833333333334</v>
      </c>
      <c r="F255" s="30">
        <f t="shared" si="44"/>
        <v>-5.2159874065599015</v>
      </c>
      <c r="AE255" s="78">
        <v>13</v>
      </c>
      <c r="AF255" s="78">
        <f t="shared" si="47"/>
        <v>35.407407407407234</v>
      </c>
      <c r="AG255" s="86">
        <f t="shared" si="48"/>
        <v>2344.5925925925926</v>
      </c>
      <c r="AH255" s="78">
        <v>63733.333333333023</v>
      </c>
      <c r="AI255" s="82">
        <v>4220266.666666667</v>
      </c>
    </row>
    <row r="256" spans="3:35" x14ac:dyDescent="0.25">
      <c r="C256" s="30">
        <v>-1.7362962962963024</v>
      </c>
      <c r="D256" s="146">
        <f t="shared" si="45"/>
        <v>196</v>
      </c>
      <c r="E256" s="30">
        <f t="shared" si="46"/>
        <v>0.40729166666666666</v>
      </c>
      <c r="F256" s="30">
        <f t="shared" si="44"/>
        <v>-5.0992005232172239</v>
      </c>
      <c r="AE256" s="78">
        <v>13</v>
      </c>
      <c r="AF256" s="78">
        <f t="shared" si="47"/>
        <v>-0.80370370370368216</v>
      </c>
      <c r="AG256" s="86">
        <f t="shared" si="48"/>
        <v>293.19259259259258</v>
      </c>
      <c r="AH256" s="78">
        <v>-1446.6666666666279</v>
      </c>
      <c r="AI256" s="82">
        <v>527746.66666666663</v>
      </c>
    </row>
    <row r="257" spans="3:36" x14ac:dyDescent="0.25">
      <c r="C257" s="30">
        <v>-1.7185185185185219</v>
      </c>
      <c r="D257" s="146">
        <f t="shared" si="45"/>
        <v>197</v>
      </c>
      <c r="E257" s="30">
        <f t="shared" si="46"/>
        <v>0.40937499999999999</v>
      </c>
      <c r="F257" s="30">
        <f t="shared" si="44"/>
        <v>-4.9825605638369703</v>
      </c>
      <c r="AE257" s="78">
        <v>13</v>
      </c>
      <c r="AF257" s="78">
        <f t="shared" si="47"/>
        <v>-4.5</v>
      </c>
      <c r="AG257" s="86">
        <f t="shared" si="48"/>
        <v>680.61111111111109</v>
      </c>
      <c r="AH257" s="78">
        <v>-8100</v>
      </c>
      <c r="AI257" s="82">
        <v>1225100</v>
      </c>
    </row>
    <row r="258" spans="3:36" x14ac:dyDescent="0.25">
      <c r="C258" s="30">
        <v>-1.7148148148148721</v>
      </c>
      <c r="D258" s="146">
        <f t="shared" si="45"/>
        <v>198</v>
      </c>
      <c r="E258" s="30">
        <f t="shared" si="46"/>
        <v>0.41145833333333331</v>
      </c>
      <c r="F258" s="30">
        <f t="shared" si="44"/>
        <v>-4.8660638110023786</v>
      </c>
      <c r="AE258" s="78">
        <v>13</v>
      </c>
      <c r="AF258" s="78">
        <f t="shared" si="47"/>
        <v>-6.7937037037037067</v>
      </c>
      <c r="AG258" s="86">
        <f t="shared" si="48"/>
        <v>70.793703703703713</v>
      </c>
      <c r="AH258" s="78">
        <v>-12228.666666666672</v>
      </c>
      <c r="AI258" s="82">
        <v>127428.66666666667</v>
      </c>
    </row>
    <row r="259" spans="3:36" x14ac:dyDescent="0.25">
      <c r="C259" s="30">
        <v>-1.6900000000000013</v>
      </c>
      <c r="D259" s="146">
        <f t="shared" si="45"/>
        <v>199</v>
      </c>
      <c r="E259" s="30">
        <f t="shared" si="46"/>
        <v>0.41354166666666664</v>
      </c>
      <c r="F259" s="30">
        <f t="shared" si="44"/>
        <v>-4.7497065774071441</v>
      </c>
      <c r="AE259" s="78">
        <v>13</v>
      </c>
      <c r="AF259" s="78">
        <f t="shared" si="47"/>
        <v>-10.166666666666666</v>
      </c>
      <c r="AG259" s="86">
        <f t="shared" si="48"/>
        <v>4406.833333333333</v>
      </c>
      <c r="AH259" s="78">
        <v>-18300</v>
      </c>
      <c r="AI259" s="82">
        <v>7932300</v>
      </c>
    </row>
    <row r="260" spans="3:36" x14ac:dyDescent="0.25">
      <c r="C260" s="30">
        <v>-1.5259259259258897</v>
      </c>
      <c r="D260" s="146">
        <f t="shared" si="45"/>
        <v>200</v>
      </c>
      <c r="E260" s="30">
        <f t="shared" si="46"/>
        <v>0.41562500000000002</v>
      </c>
      <c r="F260" s="30">
        <f t="shared" si="44"/>
        <v>-4.6334852049507456</v>
      </c>
      <c r="AE260" s="78">
        <v>13</v>
      </c>
      <c r="AF260" s="78">
        <f t="shared" si="47"/>
        <v>0.55555555555555558</v>
      </c>
      <c r="AG260" s="86">
        <f t="shared" si="48"/>
        <v>772.77777777777783</v>
      </c>
      <c r="AH260" s="78">
        <v>1000</v>
      </c>
      <c r="AI260" s="82">
        <v>1391000</v>
      </c>
    </row>
    <row r="261" spans="3:36" x14ac:dyDescent="0.25">
      <c r="C261" s="30">
        <v>-1.5159259259259414</v>
      </c>
      <c r="D261" s="146">
        <f t="shared" si="45"/>
        <v>201</v>
      </c>
      <c r="E261" s="30">
        <f t="shared" si="46"/>
        <v>0.41770833333333335</v>
      </c>
      <c r="F261" s="30">
        <f t="shared" si="44"/>
        <v>-4.5173960638502946</v>
      </c>
      <c r="AE261" s="78">
        <v>13</v>
      </c>
      <c r="AF261" s="78">
        <f t="shared" si="47"/>
        <v>-1.4351851851851745</v>
      </c>
      <c r="AG261" s="86">
        <f t="shared" si="48"/>
        <v>257.43518518518516</v>
      </c>
      <c r="AH261" s="78">
        <v>-2583.3333333333139</v>
      </c>
      <c r="AI261" s="82">
        <v>463383.33333333331</v>
      </c>
    </row>
    <row r="262" spans="3:36" x14ac:dyDescent="0.25">
      <c r="C262" s="30">
        <v>-1.4351851851851052</v>
      </c>
      <c r="D262" s="146">
        <f t="shared" si="45"/>
        <v>202</v>
      </c>
      <c r="E262" s="30">
        <f t="shared" si="46"/>
        <v>0.41979166666666667</v>
      </c>
      <c r="F262" s="30">
        <f t="shared" si="44"/>
        <v>-4.4014355517681958</v>
      </c>
      <c r="AE262" s="78">
        <v>13</v>
      </c>
      <c r="AF262" s="78">
        <f t="shared" si="47"/>
        <v>-1.8009259259259245</v>
      </c>
      <c r="AG262" s="86">
        <f t="shared" si="48"/>
        <v>26.684259259259257</v>
      </c>
      <c r="AH262" s="78">
        <v>-3241.6666666666642</v>
      </c>
      <c r="AI262" s="82">
        <v>48031.666666666664</v>
      </c>
      <c r="AJ262" s="52"/>
    </row>
    <row r="263" spans="3:36" x14ac:dyDescent="0.25">
      <c r="C263" s="30">
        <v>-1.4029629629629596</v>
      </c>
      <c r="D263" s="146">
        <f t="shared" si="45"/>
        <v>203</v>
      </c>
      <c r="E263" s="30">
        <f t="shared" si="46"/>
        <v>0.421875</v>
      </c>
      <c r="F263" s="30">
        <f t="shared" si="44"/>
        <v>-4.2856000929551721</v>
      </c>
      <c r="AE263" s="78">
        <v>13</v>
      </c>
      <c r="AF263" s="78">
        <f t="shared" si="47"/>
        <v>35.388888888888886</v>
      </c>
      <c r="AG263" s="86">
        <f t="shared" si="48"/>
        <v>2345.1666666666665</v>
      </c>
      <c r="AH263" s="78">
        <v>63700</v>
      </c>
      <c r="AI263" s="82">
        <v>4221300</v>
      </c>
    </row>
    <row r="264" spans="3:36" x14ac:dyDescent="0.25">
      <c r="C264" s="30">
        <v>-1.4011111111111099</v>
      </c>
      <c r="D264" s="146">
        <f t="shared" si="45"/>
        <v>204</v>
      </c>
      <c r="E264" s="30">
        <f t="shared" si="46"/>
        <v>0.42395833333333333</v>
      </c>
      <c r="F264" s="30">
        <f t="shared" si="44"/>
        <v>-4.169886137407997</v>
      </c>
      <c r="AE264" s="78">
        <v>13</v>
      </c>
      <c r="AF264" s="78">
        <f t="shared" si="47"/>
        <v>7.407407407428966E-3</v>
      </c>
      <c r="AG264" s="86">
        <f t="shared" si="48"/>
        <v>293.3259259259259</v>
      </c>
      <c r="AH264" s="78">
        <v>13.333333333372138</v>
      </c>
      <c r="AI264" s="82">
        <v>527986.66666666663</v>
      </c>
    </row>
    <row r="265" spans="3:36" x14ac:dyDescent="0.25">
      <c r="C265" s="30">
        <v>-1.2777777777782831</v>
      </c>
      <c r="D265" s="146">
        <f t="shared" si="45"/>
        <v>205</v>
      </c>
      <c r="E265" s="30">
        <f t="shared" si="46"/>
        <v>0.42604166666666665</v>
      </c>
      <c r="F265" s="30">
        <f t="shared" si="44"/>
        <v>-4.0542901600414272</v>
      </c>
      <c r="AE265" s="78">
        <v>13</v>
      </c>
      <c r="AF265" s="78">
        <f t="shared" si="47"/>
        <v>-3.5555555555555554</v>
      </c>
      <c r="AG265" s="86">
        <f t="shared" si="48"/>
        <v>679.66666666666663</v>
      </c>
      <c r="AH265" s="78">
        <v>-6400</v>
      </c>
      <c r="AI265" s="82">
        <v>1223400</v>
      </c>
    </row>
    <row r="266" spans="3:36" x14ac:dyDescent="0.25">
      <c r="C266" s="30">
        <v>-1.2685185185184196</v>
      </c>
      <c r="D266" s="146">
        <f t="shared" si="45"/>
        <v>206</v>
      </c>
      <c r="E266" s="30">
        <f t="shared" si="46"/>
        <v>0.42812499999999998</v>
      </c>
      <c r="F266" s="30">
        <f t="shared" si="44"/>
        <v>-3.9388086598737888</v>
      </c>
      <c r="AE266" s="78">
        <v>13</v>
      </c>
      <c r="AF266" s="78">
        <f t="shared" si="47"/>
        <v>-4.6807407407407382</v>
      </c>
      <c r="AG266" s="86">
        <f t="shared" si="48"/>
        <v>71.125185185185188</v>
      </c>
      <c r="AH266" s="78">
        <v>-8425.3333333333285</v>
      </c>
      <c r="AI266" s="82">
        <v>128025.33333333333</v>
      </c>
    </row>
    <row r="267" spans="3:36" x14ac:dyDescent="0.25">
      <c r="C267" s="30">
        <v>-1.1925925925925753</v>
      </c>
      <c r="D267" s="146">
        <f t="shared" si="45"/>
        <v>207</v>
      </c>
      <c r="E267" s="30">
        <f t="shared" si="46"/>
        <v>0.43020833333333336</v>
      </c>
      <c r="F267" s="30">
        <f t="shared" si="44"/>
        <v>-3.8234381592257183</v>
      </c>
      <c r="AE267" s="78">
        <v>13</v>
      </c>
      <c r="AF267" s="78">
        <f t="shared" si="47"/>
        <v>-12.333333333333334</v>
      </c>
      <c r="AG267" s="86">
        <f t="shared" si="48"/>
        <v>4407.333333333333</v>
      </c>
      <c r="AH267" s="78">
        <v>-22200</v>
      </c>
      <c r="AI267" s="82">
        <v>7933200</v>
      </c>
    </row>
    <row r="268" spans="3:36" x14ac:dyDescent="0.25">
      <c r="C268" s="30">
        <v>-1.1251851851851882</v>
      </c>
      <c r="D268" s="146">
        <f t="shared" si="45"/>
        <v>208</v>
      </c>
      <c r="E268" s="30">
        <f t="shared" si="46"/>
        <v>0.43229166666666669</v>
      </c>
      <c r="F268" s="30">
        <f t="shared" si="44"/>
        <v>-3.7081752029315482</v>
      </c>
      <c r="AE268" s="78">
        <v>13</v>
      </c>
      <c r="AF268" s="78">
        <f t="shared" si="47"/>
        <v>2.4814814814815245</v>
      </c>
      <c r="AG268" s="86">
        <f t="shared" si="48"/>
        <v>773.07407407407402</v>
      </c>
      <c r="AH268" s="78">
        <v>4466.6666666667443</v>
      </c>
      <c r="AI268" s="82">
        <v>1391533.3333333333</v>
      </c>
    </row>
    <row r="269" spans="3:36" x14ac:dyDescent="0.25">
      <c r="C269" s="30">
        <v>-0.99259259259264354</v>
      </c>
      <c r="D269" s="146">
        <f t="shared" si="45"/>
        <v>209</v>
      </c>
      <c r="E269" s="30">
        <f t="shared" si="46"/>
        <v>0.43437500000000001</v>
      </c>
      <c r="F269" s="30">
        <f t="shared" si="44"/>
        <v>-3.5930163575628233</v>
      </c>
      <c r="AE269" s="78">
        <v>14</v>
      </c>
      <c r="AF269" s="78">
        <f t="shared" si="47"/>
        <v>-6.3851851851851746</v>
      </c>
      <c r="AG269" s="86">
        <f t="shared" si="48"/>
        <v>257.77407407407406</v>
      </c>
      <c r="AH269" s="78">
        <v>-11493.333333333314</v>
      </c>
      <c r="AI269" s="86">
        <v>463993.33333333331</v>
      </c>
    </row>
    <row r="270" spans="3:36" x14ac:dyDescent="0.25">
      <c r="C270" s="30">
        <v>-0.86777777777777843</v>
      </c>
      <c r="D270" s="146">
        <f t="shared" si="45"/>
        <v>210</v>
      </c>
      <c r="E270" s="30">
        <f t="shared" si="46"/>
        <v>0.43645833333333334</v>
      </c>
      <c r="F270" s="30">
        <f t="shared" si="44"/>
        <v>-3.4779582106635156</v>
      </c>
      <c r="AE270" s="78">
        <v>14</v>
      </c>
      <c r="AF270" s="78">
        <f t="shared" si="47"/>
        <v>-0.19555555555555557</v>
      </c>
      <c r="AG270" s="86">
        <f t="shared" si="48"/>
        <v>26.567777777777778</v>
      </c>
      <c r="AH270" s="78">
        <v>-352</v>
      </c>
      <c r="AI270" s="82">
        <v>47822</v>
      </c>
    </row>
    <row r="271" spans="3:36" x14ac:dyDescent="0.25">
      <c r="C271" s="30">
        <v>-0.83981481481480813</v>
      </c>
      <c r="D271" s="146">
        <f t="shared" si="45"/>
        <v>211</v>
      </c>
      <c r="E271" s="30">
        <f t="shared" si="46"/>
        <v>0.43854166666666666</v>
      </c>
      <c r="F271" s="30">
        <f t="shared" si="44"/>
        <v>-3.3629973699964384</v>
      </c>
      <c r="AE271" s="78">
        <v>14</v>
      </c>
      <c r="AF271" s="78">
        <f t="shared" si="47"/>
        <v>-16.25925925925943</v>
      </c>
      <c r="AG271" s="86">
        <f t="shared" si="48"/>
        <v>2344.5925925925926</v>
      </c>
      <c r="AH271" s="78">
        <v>-29266.666666666977</v>
      </c>
      <c r="AI271" s="82">
        <v>4220266.666666667</v>
      </c>
    </row>
    <row r="272" spans="3:36" x14ac:dyDescent="0.25">
      <c r="C272" s="30">
        <v>-0.80370370370366118</v>
      </c>
      <c r="D272" s="146">
        <f t="shared" si="45"/>
        <v>212</v>
      </c>
      <c r="E272" s="30">
        <f t="shared" si="46"/>
        <v>0.44062499999999999</v>
      </c>
      <c r="F272" s="30">
        <f t="shared" si="44"/>
        <v>-3.2481304628004266</v>
      </c>
      <c r="AE272" s="78">
        <v>14</v>
      </c>
      <c r="AF272" s="78">
        <f t="shared" si="47"/>
        <v>-1.8592592592592376</v>
      </c>
      <c r="AG272" s="86">
        <f t="shared" si="48"/>
        <v>293.19259259259258</v>
      </c>
      <c r="AH272" s="78">
        <v>-3346.6666666666279</v>
      </c>
      <c r="AI272" s="82">
        <v>527746.66666666663</v>
      </c>
    </row>
    <row r="273" spans="3:35" x14ac:dyDescent="0.25">
      <c r="C273" s="30">
        <v>-0.7937037037037129</v>
      </c>
      <c r="D273" s="146">
        <f t="shared" si="45"/>
        <v>213</v>
      </c>
      <c r="E273" s="30">
        <f t="shared" si="46"/>
        <v>0.44270833333333331</v>
      </c>
      <c r="F273" s="30">
        <f t="shared" si="44"/>
        <v>-3.1333541350578256</v>
      </c>
      <c r="AE273" s="78">
        <v>14</v>
      </c>
      <c r="AF273" s="78">
        <f t="shared" si="47"/>
        <v>-16.722222222222221</v>
      </c>
      <c r="AG273" s="86">
        <f t="shared" si="48"/>
        <v>680.61111111111109</v>
      </c>
      <c r="AH273" s="78">
        <v>-30100</v>
      </c>
      <c r="AI273" s="82">
        <v>1225100</v>
      </c>
    </row>
    <row r="274" spans="3:35" x14ac:dyDescent="0.25">
      <c r="C274" s="30">
        <v>-0.74555555555555486</v>
      </c>
      <c r="D274" s="146">
        <f t="shared" si="45"/>
        <v>214</v>
      </c>
      <c r="E274" s="30">
        <f t="shared" si="46"/>
        <v>0.44479166666666664</v>
      </c>
      <c r="F274" s="30">
        <f t="shared" si="44"/>
        <v>-3.0186650507718724</v>
      </c>
      <c r="AE274" s="78">
        <v>14</v>
      </c>
      <c r="AF274" s="78">
        <f t="shared" si="47"/>
        <v>-0.6825925925925953</v>
      </c>
      <c r="AG274" s="86">
        <f t="shared" si="48"/>
        <v>70.793703703703713</v>
      </c>
      <c r="AH274" s="78">
        <v>-1228.6666666666715</v>
      </c>
      <c r="AI274" s="82">
        <v>127428.66666666667</v>
      </c>
    </row>
    <row r="275" spans="3:35" x14ac:dyDescent="0.25">
      <c r="C275" s="30">
        <v>-0.73629629629630244</v>
      </c>
      <c r="D275" s="146">
        <f t="shared" si="45"/>
        <v>215</v>
      </c>
      <c r="E275" s="30">
        <f t="shared" si="46"/>
        <v>0.44687500000000002</v>
      </c>
      <c r="F275" s="30">
        <f t="shared" si="44"/>
        <v>-2.904059891253532</v>
      </c>
      <c r="AE275" s="78">
        <v>14</v>
      </c>
      <c r="AF275" s="78">
        <f t="shared" si="47"/>
        <v>-50.722222222222221</v>
      </c>
      <c r="AG275" s="86">
        <f t="shared" si="48"/>
        <v>4406.833333333333</v>
      </c>
      <c r="AH275" s="78">
        <v>-91300</v>
      </c>
      <c r="AI275" s="82">
        <v>7932300</v>
      </c>
    </row>
    <row r="276" spans="3:35" x14ac:dyDescent="0.25">
      <c r="C276" s="30">
        <v>-0.71851851851852189</v>
      </c>
      <c r="D276" s="146">
        <f t="shared" si="45"/>
        <v>216</v>
      </c>
      <c r="E276" s="30">
        <f t="shared" si="46"/>
        <v>0.44895833333333335</v>
      </c>
      <c r="F276" s="30">
        <f t="shared" si="44"/>
        <v>-2.7895353544174109</v>
      </c>
      <c r="AE276" s="78">
        <v>14</v>
      </c>
      <c r="AF276" s="78">
        <f t="shared" si="47"/>
        <v>-3.8888888888888888</v>
      </c>
      <c r="AG276" s="86">
        <f t="shared" si="48"/>
        <v>772.77777777777783</v>
      </c>
      <c r="AH276" s="78">
        <v>-7000</v>
      </c>
      <c r="AI276" s="82">
        <v>1391000</v>
      </c>
    </row>
    <row r="277" spans="3:35" x14ac:dyDescent="0.25">
      <c r="C277" s="30">
        <v>-0.70370370370392266</v>
      </c>
      <c r="D277" s="146">
        <f t="shared" si="45"/>
        <v>217.5</v>
      </c>
      <c r="E277" s="30">
        <f t="shared" si="46"/>
        <v>0.45208333333333334</v>
      </c>
      <c r="F277" s="30">
        <f t="shared" si="44"/>
        <v>-2.6178925323603166</v>
      </c>
      <c r="AE277" s="78">
        <v>14</v>
      </c>
      <c r="AF277" s="78">
        <f t="shared" si="47"/>
        <v>-6.9907407407407298</v>
      </c>
      <c r="AG277" s="86">
        <f t="shared" si="48"/>
        <v>257.43518518518516</v>
      </c>
      <c r="AH277" s="78">
        <v>-12583.333333333314</v>
      </c>
      <c r="AI277" s="82">
        <v>463383.33333333331</v>
      </c>
    </row>
    <row r="278" spans="3:35" x14ac:dyDescent="0.25">
      <c r="C278" s="30">
        <v>-0.70370370370392266</v>
      </c>
      <c r="D278" s="146">
        <f t="shared" si="45"/>
        <v>217.5</v>
      </c>
      <c r="E278" s="30">
        <f t="shared" si="46"/>
        <v>0.45208333333333334</v>
      </c>
      <c r="F278" s="30">
        <f t="shared" si="44"/>
        <v>-2.6178925323603166</v>
      </c>
      <c r="AE278" s="78">
        <v>14</v>
      </c>
      <c r="AF278" s="78">
        <f t="shared" si="47"/>
        <v>-0.23425925925925792</v>
      </c>
      <c r="AG278" s="86">
        <f t="shared" si="48"/>
        <v>26.684259259259257</v>
      </c>
      <c r="AH278" s="78">
        <v>-421.66666666666424</v>
      </c>
      <c r="AI278" s="82">
        <v>48031.666666666664</v>
      </c>
    </row>
    <row r="279" spans="3:35" x14ac:dyDescent="0.25">
      <c r="C279" s="30">
        <v>-0.68259259259259863</v>
      </c>
      <c r="D279" s="146">
        <f t="shared" si="45"/>
        <v>219</v>
      </c>
      <c r="E279" s="30">
        <f t="shared" si="46"/>
        <v>0.45520833333333333</v>
      </c>
      <c r="F279" s="30">
        <f t="shared" si="44"/>
        <v>-2.4464126936556632</v>
      </c>
      <c r="AE279" s="78">
        <v>14</v>
      </c>
      <c r="AF279" s="78">
        <f t="shared" si="47"/>
        <v>-14.611111111111111</v>
      </c>
      <c r="AG279" s="86">
        <f t="shared" si="48"/>
        <v>2345.1666666666665</v>
      </c>
      <c r="AH279" s="78">
        <v>-26300</v>
      </c>
      <c r="AI279" s="82">
        <v>4221300</v>
      </c>
    </row>
    <row r="280" spans="3:35" x14ac:dyDescent="0.25">
      <c r="C280" s="30">
        <v>-0.61111111111108585</v>
      </c>
      <c r="D280" s="146">
        <f t="shared" si="45"/>
        <v>220</v>
      </c>
      <c r="E280" s="30">
        <f t="shared" si="46"/>
        <v>0.45729166666666665</v>
      </c>
      <c r="F280" s="30">
        <f t="shared" si="44"/>
        <v>-2.3321779345968219</v>
      </c>
      <c r="AE280" s="78">
        <v>14</v>
      </c>
      <c r="AF280" s="78">
        <f t="shared" si="47"/>
        <v>-0.99259259259257104</v>
      </c>
      <c r="AG280" s="86">
        <f t="shared" si="48"/>
        <v>293.3259259259259</v>
      </c>
      <c r="AH280" s="78">
        <v>-1786.6666666666279</v>
      </c>
      <c r="AI280" s="82">
        <v>527986.66666666663</v>
      </c>
    </row>
    <row r="281" spans="3:35" x14ac:dyDescent="0.25">
      <c r="C281" s="30">
        <v>-0.56759259259258599</v>
      </c>
      <c r="D281" s="146">
        <f t="shared" si="45"/>
        <v>221</v>
      </c>
      <c r="E281" s="30">
        <f t="shared" si="46"/>
        <v>0.45937499999999998</v>
      </c>
      <c r="F281" s="30">
        <f t="shared" si="44"/>
        <v>-2.218007512787719</v>
      </c>
      <c r="AE281" s="78">
        <v>14</v>
      </c>
      <c r="AF281" s="78">
        <f t="shared" si="47"/>
        <v>-18</v>
      </c>
      <c r="AG281" s="86">
        <f t="shared" si="48"/>
        <v>679.66666666666663</v>
      </c>
      <c r="AH281" s="78">
        <v>-32400</v>
      </c>
      <c r="AI281" s="82">
        <v>1223400</v>
      </c>
    </row>
    <row r="282" spans="3:35" x14ac:dyDescent="0.25">
      <c r="C282" s="30">
        <v>-0.53444444444444272</v>
      </c>
      <c r="D282" s="146">
        <f t="shared" si="45"/>
        <v>222</v>
      </c>
      <c r="E282" s="30">
        <f t="shared" si="46"/>
        <v>0.46145833333333336</v>
      </c>
      <c r="F282" s="30">
        <f t="shared" si="44"/>
        <v>-2.1038982114358737</v>
      </c>
      <c r="AE282" s="78">
        <v>14</v>
      </c>
      <c r="AF282" s="78">
        <f t="shared" si="47"/>
        <v>-0.73629629629629356</v>
      </c>
      <c r="AG282" s="86">
        <f t="shared" si="48"/>
        <v>71.125185185185188</v>
      </c>
      <c r="AH282" s="78">
        <v>-1325.3333333333285</v>
      </c>
      <c r="AI282" s="82">
        <v>128025.33333333333</v>
      </c>
    </row>
    <row r="283" spans="3:35" x14ac:dyDescent="0.25">
      <c r="C283" s="30">
        <v>-0.49537037037036313</v>
      </c>
      <c r="D283" s="146">
        <f t="shared" si="45"/>
        <v>223</v>
      </c>
      <c r="E283" s="30">
        <f t="shared" si="46"/>
        <v>0.46354166666666669</v>
      </c>
      <c r="F283" s="30">
        <f t="shared" si="44"/>
        <v>-1.9898468256444386</v>
      </c>
      <c r="AE283" s="78">
        <v>14</v>
      </c>
      <c r="AF283" s="78">
        <f t="shared" si="47"/>
        <v>-46.222222222222221</v>
      </c>
      <c r="AG283" s="86">
        <f t="shared" si="48"/>
        <v>4407.333333333333</v>
      </c>
      <c r="AH283" s="78">
        <v>-83200</v>
      </c>
      <c r="AI283" s="82">
        <v>7933200</v>
      </c>
    </row>
    <row r="284" spans="3:35" x14ac:dyDescent="0.25">
      <c r="C284" s="30">
        <v>-0.47037037037034679</v>
      </c>
      <c r="D284" s="146">
        <f t="shared" si="45"/>
        <v>224</v>
      </c>
      <c r="E284" s="30">
        <f t="shared" si="46"/>
        <v>0.46562500000000001</v>
      </c>
      <c r="F284" s="30">
        <f t="shared" si="44"/>
        <v>-1.8758501617666956</v>
      </c>
      <c r="AE284" s="78">
        <v>14</v>
      </c>
      <c r="AF284" s="78">
        <f t="shared" si="47"/>
        <v>-1.9629629629629199</v>
      </c>
      <c r="AG284" s="86">
        <f t="shared" si="48"/>
        <v>773.07407407407402</v>
      </c>
      <c r="AH284" s="78">
        <v>-3533.3333333332557</v>
      </c>
      <c r="AI284" s="82">
        <v>1391533.3333333333</v>
      </c>
    </row>
    <row r="285" spans="3:35" x14ac:dyDescent="0.25">
      <c r="C285" s="30">
        <v>-0.43981481481480955</v>
      </c>
      <c r="D285" s="146">
        <f t="shared" si="45"/>
        <v>225</v>
      </c>
      <c r="E285" s="30">
        <f t="shared" si="46"/>
        <v>0.46770833333333334</v>
      </c>
      <c r="F285" s="30">
        <f t="shared" si="44"/>
        <v>-1.7619050367662887</v>
      </c>
      <c r="AE285" s="78">
        <v>15</v>
      </c>
      <c r="AF285" s="78">
        <f t="shared" si="47"/>
        <v>-1.8296296296296188</v>
      </c>
      <c r="AG285" s="86">
        <f t="shared" si="48"/>
        <v>257.77407407407406</v>
      </c>
      <c r="AH285" s="78">
        <v>-3293.3333333333139</v>
      </c>
      <c r="AI285" s="86">
        <v>463993.33333333331</v>
      </c>
    </row>
    <row r="286" spans="3:35" x14ac:dyDescent="0.25">
      <c r="C286" s="30">
        <v>-0.29629629629619103</v>
      </c>
      <c r="D286" s="146">
        <f t="shared" si="45"/>
        <v>226</v>
      </c>
      <c r="E286" s="30">
        <f t="shared" si="46"/>
        <v>0.46979166666666666</v>
      </c>
      <c r="F286" s="30">
        <f t="shared" si="44"/>
        <v>-1.6480082775828078</v>
      </c>
      <c r="AE286" s="78">
        <v>15</v>
      </c>
      <c r="AF286" s="78">
        <f t="shared" si="47"/>
        <v>-0.74555555555555553</v>
      </c>
      <c r="AG286" s="86">
        <f t="shared" si="48"/>
        <v>26.567777777777778</v>
      </c>
      <c r="AH286" s="78">
        <v>-1342</v>
      </c>
      <c r="AI286" s="82">
        <v>47822</v>
      </c>
    </row>
    <row r="287" spans="3:35" x14ac:dyDescent="0.25">
      <c r="C287" s="30">
        <v>-0.25666666666666771</v>
      </c>
      <c r="D287" s="146">
        <f t="shared" si="45"/>
        <v>227</v>
      </c>
      <c r="E287" s="30">
        <f t="shared" si="46"/>
        <v>0.47187499999999999</v>
      </c>
      <c r="F287" s="30">
        <f t="shared" si="44"/>
        <v>-1.5341567205024185</v>
      </c>
      <c r="AE287" s="78">
        <v>15</v>
      </c>
      <c r="AF287" s="78">
        <f t="shared" si="47"/>
        <v>5.9629629629627905</v>
      </c>
      <c r="AG287" s="86">
        <f t="shared" si="48"/>
        <v>2344.5925925925926</v>
      </c>
      <c r="AH287" s="78">
        <v>10733.333333333023</v>
      </c>
      <c r="AI287" s="82">
        <v>4220266.666666667</v>
      </c>
    </row>
    <row r="288" spans="3:35" x14ac:dyDescent="0.25">
      <c r="C288" s="30">
        <v>-0.23425925925925384</v>
      </c>
      <c r="D288" s="146">
        <f t="shared" si="45"/>
        <v>228</v>
      </c>
      <c r="E288" s="30">
        <f t="shared" si="46"/>
        <v>0.47395833333333331</v>
      </c>
      <c r="F288" s="30">
        <f t="shared" si="44"/>
        <v>-1.4203472105331953</v>
      </c>
      <c r="AE288" s="78">
        <v>15</v>
      </c>
      <c r="AF288" s="78">
        <f t="shared" si="47"/>
        <v>-18.581481481481461</v>
      </c>
      <c r="AG288" s="86">
        <f t="shared" si="48"/>
        <v>293.19259259259258</v>
      </c>
      <c r="AH288" s="78">
        <v>-33446.666666666628</v>
      </c>
      <c r="AI288" s="82">
        <v>527746.66666666663</v>
      </c>
    </row>
    <row r="289" spans="3:35" x14ac:dyDescent="0.25">
      <c r="C289" s="30">
        <v>-0.21481481481487208</v>
      </c>
      <c r="D289" s="146">
        <f t="shared" si="45"/>
        <v>229</v>
      </c>
      <c r="E289" s="30">
        <f t="shared" si="46"/>
        <v>0.47604166666666664</v>
      </c>
      <c r="F289" s="30">
        <f t="shared" si="44"/>
        <v>-1.3065766007848401</v>
      </c>
      <c r="AE289" s="78">
        <v>15</v>
      </c>
      <c r="AF289" s="78">
        <f t="shared" si="47"/>
        <v>-5.0555555555555554</v>
      </c>
      <c r="AG289" s="86">
        <f t="shared" si="48"/>
        <v>680.61111111111109</v>
      </c>
      <c r="AH289" s="78">
        <v>-9100</v>
      </c>
      <c r="AI289" s="82">
        <v>1225100</v>
      </c>
    </row>
    <row r="290" spans="3:35" x14ac:dyDescent="0.25">
      <c r="C290" s="30">
        <v>-0.19555555555555415</v>
      </c>
      <c r="D290" s="146">
        <f t="shared" si="45"/>
        <v>230</v>
      </c>
      <c r="E290" s="30">
        <f t="shared" si="46"/>
        <v>0.47812500000000002</v>
      </c>
      <c r="F290" s="30">
        <f t="shared" si="44"/>
        <v>-1.1928417518524599</v>
      </c>
      <c r="AE290" s="78">
        <v>15</v>
      </c>
      <c r="AF290" s="78">
        <f t="shared" si="47"/>
        <v>-2.2381481481481509</v>
      </c>
      <c r="AG290" s="86">
        <f t="shared" si="48"/>
        <v>70.793703703703713</v>
      </c>
      <c r="AH290" s="78">
        <v>-4028.6666666666715</v>
      </c>
      <c r="AI290" s="82">
        <v>127428.66666666667</v>
      </c>
    </row>
    <row r="291" spans="3:35" x14ac:dyDescent="0.25">
      <c r="C291" s="30">
        <v>7.4074074073564589E-3</v>
      </c>
      <c r="D291" s="146">
        <f t="shared" si="45"/>
        <v>231</v>
      </c>
      <c r="E291" s="30">
        <f t="shared" si="46"/>
        <v>0.48020833333333335</v>
      </c>
      <c r="F291" s="30">
        <f t="shared" si="44"/>
        <v>-1.0791395312041079</v>
      </c>
      <c r="AE291" s="78">
        <v>15</v>
      </c>
      <c r="AF291" s="78">
        <f t="shared" si="47"/>
        <v>12.055555555555555</v>
      </c>
      <c r="AG291" s="86">
        <f t="shared" si="48"/>
        <v>4406.833333333333</v>
      </c>
      <c r="AH291" s="78">
        <v>21700</v>
      </c>
      <c r="AI291" s="82">
        <v>7932300</v>
      </c>
    </row>
    <row r="292" spans="3:35" x14ac:dyDescent="0.25">
      <c r="C292" s="30">
        <v>9.259259259351893E-3</v>
      </c>
      <c r="D292" s="146">
        <f t="shared" si="45"/>
        <v>232</v>
      </c>
      <c r="E292" s="30">
        <f t="shared" si="46"/>
        <v>0.48229166666666667</v>
      </c>
      <c r="F292" s="30">
        <f t="shared" si="44"/>
        <v>-0.9654668125717274</v>
      </c>
      <c r="AE292" s="78">
        <v>15</v>
      </c>
      <c r="AF292" s="78">
        <f t="shared" si="47"/>
        <v>-51.666666666666664</v>
      </c>
      <c r="AG292" s="86">
        <f t="shared" si="48"/>
        <v>772.77777777777783</v>
      </c>
      <c r="AH292" s="78">
        <v>-93000</v>
      </c>
      <c r="AI292" s="82">
        <v>1391000</v>
      </c>
    </row>
    <row r="293" spans="3:35" x14ac:dyDescent="0.25">
      <c r="C293" s="30">
        <v>0.33333333333337123</v>
      </c>
      <c r="D293" s="146">
        <f t="shared" si="45"/>
        <v>233</v>
      </c>
      <c r="E293" s="30">
        <f t="shared" si="46"/>
        <v>0.484375</v>
      </c>
      <c r="F293" s="30">
        <f t="shared" si="44"/>
        <v>-0.85182047534525174</v>
      </c>
      <c r="AE293" s="78">
        <v>15</v>
      </c>
      <c r="AF293" s="78">
        <f t="shared" si="47"/>
        <v>-4.2129629629629521</v>
      </c>
      <c r="AG293" s="86">
        <f t="shared" si="48"/>
        <v>257.43518518518516</v>
      </c>
      <c r="AH293" s="78">
        <v>-7583.3333333333139</v>
      </c>
      <c r="AI293" s="82">
        <v>463383.33333333331</v>
      </c>
    </row>
    <row r="294" spans="3:35" x14ac:dyDescent="0.25">
      <c r="C294" s="30">
        <v>0.38888888888959627</v>
      </c>
      <c r="D294" s="146">
        <f t="shared" si="45"/>
        <v>234.5</v>
      </c>
      <c r="E294" s="30">
        <f t="shared" si="46"/>
        <v>0.48749999999999999</v>
      </c>
      <c r="F294" s="30">
        <f t="shared" si="44"/>
        <v>-0.68139362059902264</v>
      </c>
      <c r="AE294" s="78">
        <v>15</v>
      </c>
      <c r="AF294" s="78">
        <f t="shared" si="47"/>
        <v>-0.83981481481481346</v>
      </c>
      <c r="AG294" s="86">
        <f t="shared" si="48"/>
        <v>26.684259259259257</v>
      </c>
      <c r="AH294" s="78">
        <v>-1511.6666666666642</v>
      </c>
      <c r="AI294" s="82">
        <v>48031.666666666664</v>
      </c>
    </row>
    <row r="295" spans="3:35" x14ac:dyDescent="0.25">
      <c r="C295" s="30">
        <v>0.38888888888959627</v>
      </c>
      <c r="D295" s="146">
        <f t="shared" si="45"/>
        <v>234.5</v>
      </c>
      <c r="E295" s="30">
        <f t="shared" si="46"/>
        <v>0.48749999999999999</v>
      </c>
      <c r="F295" s="30">
        <f t="shared" si="44"/>
        <v>-0.68139362059902264</v>
      </c>
      <c r="AE295" s="78">
        <v>15</v>
      </c>
      <c r="AF295" s="78">
        <f t="shared" si="47"/>
        <v>7.6111111111111107</v>
      </c>
      <c r="AG295" s="86">
        <f t="shared" si="48"/>
        <v>2345.1666666666665</v>
      </c>
      <c r="AH295" s="78">
        <v>13700</v>
      </c>
      <c r="AI295" s="82">
        <v>4221300</v>
      </c>
    </row>
    <row r="296" spans="3:35" x14ac:dyDescent="0.25">
      <c r="C296" s="30">
        <v>0.40462962962963545</v>
      </c>
      <c r="D296" s="146">
        <f t="shared" si="45"/>
        <v>236</v>
      </c>
      <c r="E296" s="30">
        <f t="shared" si="46"/>
        <v>0.49062499999999998</v>
      </c>
      <c r="F296" s="30">
        <f t="shared" si="44"/>
        <v>-0.51100861822273691</v>
      </c>
      <c r="AE296" s="78">
        <v>15</v>
      </c>
      <c r="AF296" s="78">
        <f t="shared" si="47"/>
        <v>-19.048148148148126</v>
      </c>
      <c r="AG296" s="86">
        <f t="shared" si="48"/>
        <v>293.3259259259259</v>
      </c>
      <c r="AH296" s="78">
        <v>-34286.666666666628</v>
      </c>
      <c r="AI296" s="82">
        <v>527986.66666666663</v>
      </c>
    </row>
    <row r="297" spans="3:35" x14ac:dyDescent="0.25">
      <c r="C297" s="30">
        <v>0.44814814814816373</v>
      </c>
      <c r="D297" s="146">
        <f t="shared" si="45"/>
        <v>237</v>
      </c>
      <c r="E297" s="30">
        <f t="shared" si="46"/>
        <v>0.49270833333333336</v>
      </c>
      <c r="F297" s="30">
        <f t="shared" si="44"/>
        <v>-0.39743669262138459</v>
      </c>
      <c r="AE297" s="78">
        <v>15</v>
      </c>
      <c r="AF297" s="78">
        <f t="shared" si="47"/>
        <v>-11.333333333333334</v>
      </c>
      <c r="AG297" s="86">
        <f t="shared" si="48"/>
        <v>679.66666666666663</v>
      </c>
      <c r="AH297" s="78">
        <v>-20400</v>
      </c>
      <c r="AI297" s="82">
        <v>1223400</v>
      </c>
    </row>
    <row r="298" spans="3:35" x14ac:dyDescent="0.25">
      <c r="C298" s="30">
        <v>0.5555555555557703</v>
      </c>
      <c r="D298" s="146">
        <f t="shared" si="45"/>
        <v>238</v>
      </c>
      <c r="E298" s="30">
        <f t="shared" si="46"/>
        <v>0.49479166666666669</v>
      </c>
      <c r="F298" s="30">
        <f t="shared" si="44"/>
        <v>-0.28387560921884042</v>
      </c>
      <c r="AE298" s="78">
        <v>15</v>
      </c>
      <c r="AF298" s="78">
        <f t="shared" si="47"/>
        <v>-2.2918518518518494</v>
      </c>
      <c r="AG298" s="86">
        <f t="shared" si="48"/>
        <v>71.125185185185188</v>
      </c>
      <c r="AH298" s="78">
        <v>-4125.3333333333285</v>
      </c>
      <c r="AI298" s="82">
        <v>128025.33333333333</v>
      </c>
    </row>
    <row r="299" spans="3:35" x14ac:dyDescent="0.25">
      <c r="C299" s="30">
        <v>0.55925925925924957</v>
      </c>
      <c r="D299" s="146">
        <f t="shared" si="45"/>
        <v>239</v>
      </c>
      <c r="E299" s="30">
        <f t="shared" si="46"/>
        <v>0.49687500000000001</v>
      </c>
      <c r="F299" s="30">
        <f t="shared" si="44"/>
        <v>-0.17032226876550088</v>
      </c>
      <c r="AE299" s="78">
        <v>15</v>
      </c>
      <c r="AF299" s="78">
        <f t="shared" si="47"/>
        <v>12.111111111111111</v>
      </c>
      <c r="AG299" s="86">
        <f t="shared" si="48"/>
        <v>4407.333333333333</v>
      </c>
      <c r="AH299" s="78">
        <v>21800</v>
      </c>
      <c r="AI299" s="82">
        <v>7933200</v>
      </c>
    </row>
    <row r="300" spans="3:35" x14ac:dyDescent="0.25">
      <c r="C300" s="30">
        <v>0.60462962962963474</v>
      </c>
      <c r="D300" s="146">
        <f t="shared" si="45"/>
        <v>240</v>
      </c>
      <c r="E300" s="30">
        <f t="shared" si="46"/>
        <v>0.49895833333333334</v>
      </c>
      <c r="F300" s="30">
        <f t="shared" si="44"/>
        <v>-5.6773573490424944E-2</v>
      </c>
      <c r="AE300" s="78">
        <v>15</v>
      </c>
      <c r="AF300" s="78">
        <f t="shared" si="47"/>
        <v>-53.074074074074034</v>
      </c>
      <c r="AG300" s="86">
        <f t="shared" si="48"/>
        <v>773.07407407407402</v>
      </c>
      <c r="AH300" s="78">
        <v>-95533.333333333256</v>
      </c>
      <c r="AI300" s="82">
        <v>1391533.3333333333</v>
      </c>
    </row>
    <row r="301" spans="3:35" x14ac:dyDescent="0.25">
      <c r="C301" s="30">
        <v>0.61851851851849915</v>
      </c>
      <c r="D301" s="146">
        <f t="shared" si="45"/>
        <v>241</v>
      </c>
      <c r="E301" s="30">
        <f t="shared" si="46"/>
        <v>0.50104166666666672</v>
      </c>
      <c r="F301" s="30">
        <f t="shared" si="44"/>
        <v>5.677357349042797E-2</v>
      </c>
      <c r="AE301" s="78">
        <v>16</v>
      </c>
      <c r="AF301" s="78">
        <f t="shared" si="47"/>
        <v>10.892592592592603</v>
      </c>
      <c r="AG301" s="86">
        <f t="shared" si="48"/>
        <v>257.77407407407406</v>
      </c>
      <c r="AH301" s="78">
        <v>19606.666666666686</v>
      </c>
      <c r="AI301" s="86">
        <v>463993.33333333331</v>
      </c>
    </row>
    <row r="302" spans="3:35" x14ac:dyDescent="0.25">
      <c r="C302" s="30">
        <v>0.78148148148147811</v>
      </c>
      <c r="D302" s="146">
        <f t="shared" si="45"/>
        <v>242</v>
      </c>
      <c r="E302" s="30">
        <f t="shared" si="46"/>
        <v>0.50312500000000004</v>
      </c>
      <c r="F302" s="30">
        <f t="shared" si="44"/>
        <v>0.17032226876550391</v>
      </c>
      <c r="AE302" s="78">
        <v>16</v>
      </c>
      <c r="AF302" s="78">
        <f t="shared" si="47"/>
        <v>-3.5677777777777777</v>
      </c>
      <c r="AG302" s="86">
        <f t="shared" si="48"/>
        <v>26.567777777777778</v>
      </c>
      <c r="AH302" s="78">
        <v>-6422</v>
      </c>
      <c r="AI302" s="82">
        <v>47822</v>
      </c>
    </row>
    <row r="303" spans="3:35" x14ac:dyDescent="0.25">
      <c r="C303" s="30">
        <v>0.793333333333333</v>
      </c>
      <c r="D303" s="146">
        <f t="shared" si="45"/>
        <v>243</v>
      </c>
      <c r="E303" s="30">
        <f t="shared" si="46"/>
        <v>0.50520833333333337</v>
      </c>
      <c r="F303" s="30">
        <f t="shared" si="44"/>
        <v>0.28387560921884342</v>
      </c>
      <c r="AE303" s="78">
        <v>16</v>
      </c>
      <c r="AF303" s="78">
        <f t="shared" si="47"/>
        <v>-6.8148148148149872</v>
      </c>
      <c r="AG303" s="86">
        <f t="shared" si="48"/>
        <v>2344.5925925925926</v>
      </c>
      <c r="AH303" s="78">
        <v>-12266.666666666977</v>
      </c>
      <c r="AI303" s="82">
        <v>4220266.666666667</v>
      </c>
    </row>
    <row r="304" spans="3:35" x14ac:dyDescent="0.25">
      <c r="C304" s="30">
        <v>0.84259259259266628</v>
      </c>
      <c r="D304" s="146">
        <f t="shared" si="45"/>
        <v>244</v>
      </c>
      <c r="E304" s="30">
        <f t="shared" si="46"/>
        <v>0.5072916666666667</v>
      </c>
      <c r="F304" s="30">
        <f t="shared" si="44"/>
        <v>0.39743669262138764</v>
      </c>
      <c r="AE304" s="78">
        <v>16</v>
      </c>
      <c r="AF304" s="78">
        <f t="shared" si="47"/>
        <v>17.807407407407428</v>
      </c>
      <c r="AG304" s="86">
        <f t="shared" si="48"/>
        <v>293.19259259259258</v>
      </c>
      <c r="AH304" s="78">
        <v>32053.333333333372</v>
      </c>
      <c r="AI304" s="82">
        <v>527746.66666666663</v>
      </c>
    </row>
    <row r="305" spans="3:35" x14ac:dyDescent="0.25">
      <c r="C305" s="30">
        <v>0.93222222222222229</v>
      </c>
      <c r="D305" s="146">
        <f t="shared" si="45"/>
        <v>245</v>
      </c>
      <c r="E305" s="30">
        <f t="shared" si="46"/>
        <v>0.50937500000000002</v>
      </c>
      <c r="F305" s="30">
        <f t="shared" si="44"/>
        <v>0.51100861822273691</v>
      </c>
      <c r="AE305" s="78">
        <v>16</v>
      </c>
      <c r="AF305" s="78">
        <f t="shared" si="47"/>
        <v>27.166666666666668</v>
      </c>
      <c r="AG305" s="86">
        <f t="shared" si="48"/>
        <v>680.61111111111109</v>
      </c>
      <c r="AH305" s="78">
        <v>48900</v>
      </c>
      <c r="AI305" s="82">
        <v>1225100</v>
      </c>
    </row>
    <row r="306" spans="3:35" x14ac:dyDescent="0.25">
      <c r="C306" s="30">
        <v>0.99999999999909051</v>
      </c>
      <c r="D306" s="146">
        <f t="shared" si="45"/>
        <v>246</v>
      </c>
      <c r="E306" s="30">
        <f t="shared" si="46"/>
        <v>0.51145833333333335</v>
      </c>
      <c r="F306" s="30">
        <f t="shared" si="44"/>
        <v>0.6245944873436402</v>
      </c>
      <c r="AE306" s="78">
        <v>16</v>
      </c>
      <c r="AF306" s="78">
        <f t="shared" si="47"/>
        <v>-9.1270370370370397</v>
      </c>
      <c r="AG306" s="86">
        <f t="shared" si="48"/>
        <v>70.793703703703713</v>
      </c>
      <c r="AH306" s="78">
        <v>-16428.666666666672</v>
      </c>
      <c r="AI306" s="82">
        <v>127428.66666666667</v>
      </c>
    </row>
    <row r="307" spans="3:35" x14ac:dyDescent="0.25">
      <c r="C307" s="30">
        <v>1.0211111111111109</v>
      </c>
      <c r="D307" s="146">
        <f t="shared" si="45"/>
        <v>247</v>
      </c>
      <c r="E307" s="30">
        <f t="shared" si="46"/>
        <v>0.51354166666666667</v>
      </c>
      <c r="F307" s="30">
        <f t="shared" si="44"/>
        <v>0.73819740396950884</v>
      </c>
      <c r="AE307" s="78">
        <v>16</v>
      </c>
      <c r="AF307" s="78">
        <f t="shared" si="47"/>
        <v>-22.944444444444443</v>
      </c>
      <c r="AG307" s="86">
        <f t="shared" si="48"/>
        <v>4406.833333333333</v>
      </c>
      <c r="AH307" s="78">
        <v>-41300</v>
      </c>
      <c r="AI307" s="82">
        <v>7932300</v>
      </c>
    </row>
    <row r="308" spans="3:35" x14ac:dyDescent="0.25">
      <c r="C308" s="30">
        <v>1.0648148148148948</v>
      </c>
      <c r="D308" s="146">
        <f t="shared" si="45"/>
        <v>248</v>
      </c>
      <c r="E308" s="30">
        <f t="shared" si="46"/>
        <v>0.515625</v>
      </c>
      <c r="F308" s="30">
        <f t="shared" si="44"/>
        <v>0.85182047534525174</v>
      </c>
      <c r="AE308" s="78">
        <v>16</v>
      </c>
      <c r="AF308" s="78">
        <f t="shared" si="47"/>
        <v>49.444444444444443</v>
      </c>
      <c r="AG308" s="86">
        <f t="shared" si="48"/>
        <v>772.77777777777783</v>
      </c>
      <c r="AH308" s="78">
        <v>89000</v>
      </c>
      <c r="AI308" s="82">
        <v>1391000</v>
      </c>
    </row>
    <row r="309" spans="3:35" x14ac:dyDescent="0.25">
      <c r="C309" s="30">
        <v>1.0655555555555551</v>
      </c>
      <c r="D309" s="146">
        <f t="shared" si="45"/>
        <v>249</v>
      </c>
      <c r="E309" s="30">
        <f t="shared" si="46"/>
        <v>0.51770833333333333</v>
      </c>
      <c r="F309" s="30">
        <f t="shared" si="44"/>
        <v>0.9654668125717274</v>
      </c>
      <c r="AE309" s="78">
        <v>16</v>
      </c>
      <c r="AF309" s="78">
        <f t="shared" si="47"/>
        <v>11.064814814814826</v>
      </c>
      <c r="AG309" s="86">
        <f t="shared" si="48"/>
        <v>257.43518518518516</v>
      </c>
      <c r="AH309" s="78">
        <v>19916.666666666686</v>
      </c>
      <c r="AI309" s="82">
        <v>463383.33333333331</v>
      </c>
    </row>
    <row r="310" spans="3:35" x14ac:dyDescent="0.25">
      <c r="C310" s="30">
        <v>1.1525925925925833</v>
      </c>
      <c r="D310" s="146">
        <f t="shared" si="45"/>
        <v>250</v>
      </c>
      <c r="E310" s="30">
        <f t="shared" si="46"/>
        <v>0.51979166666666665</v>
      </c>
      <c r="F310" s="30">
        <f t="shared" si="44"/>
        <v>1.0791395312041079</v>
      </c>
      <c r="AE310" s="78">
        <v>16</v>
      </c>
      <c r="AF310" s="78">
        <f t="shared" si="47"/>
        <v>-2.8120370370370358</v>
      </c>
      <c r="AG310" s="86">
        <f t="shared" si="48"/>
        <v>26.684259259259257</v>
      </c>
      <c r="AH310" s="78">
        <v>-5061.6666666666642</v>
      </c>
      <c r="AI310" s="82">
        <v>48031.666666666664</v>
      </c>
    </row>
    <row r="311" spans="3:35" x14ac:dyDescent="0.25">
      <c r="C311" s="30">
        <v>1.3322222222222209</v>
      </c>
      <c r="D311" s="146">
        <f t="shared" si="45"/>
        <v>251</v>
      </c>
      <c r="E311" s="30">
        <f t="shared" si="46"/>
        <v>0.52187499999999998</v>
      </c>
      <c r="F311" s="30">
        <f t="shared" si="44"/>
        <v>1.1928417518524599</v>
      </c>
      <c r="AE311" s="78">
        <v>16</v>
      </c>
      <c r="AF311" s="78">
        <f t="shared" si="47"/>
        <v>-5.7222222222222223</v>
      </c>
      <c r="AG311" s="86">
        <f t="shared" si="48"/>
        <v>2345.1666666666665</v>
      </c>
      <c r="AH311" s="78">
        <v>-10300</v>
      </c>
      <c r="AI311" s="82">
        <v>4221300</v>
      </c>
    </row>
    <row r="312" spans="3:35" x14ac:dyDescent="0.25">
      <c r="C312" s="30">
        <v>1.3601851851851912</v>
      </c>
      <c r="D312" s="146">
        <f t="shared" si="45"/>
        <v>252</v>
      </c>
      <c r="E312" s="30">
        <f t="shared" si="46"/>
        <v>0.5239583333333333</v>
      </c>
      <c r="F312" s="30">
        <f t="shared" si="44"/>
        <v>1.3065766007848372</v>
      </c>
      <c r="AE312" s="78">
        <v>16</v>
      </c>
      <c r="AF312" s="78">
        <f t="shared" si="47"/>
        <v>16.618518518518542</v>
      </c>
      <c r="AG312" s="86">
        <f t="shared" si="48"/>
        <v>293.3259259259259</v>
      </c>
      <c r="AH312" s="78">
        <v>29913.333333333372</v>
      </c>
      <c r="AI312" s="82">
        <v>527986.66666666663</v>
      </c>
    </row>
    <row r="313" spans="3:35" x14ac:dyDescent="0.25">
      <c r="C313" s="30">
        <v>1.3748148148148118</v>
      </c>
      <c r="D313" s="146">
        <f t="shared" si="45"/>
        <v>253</v>
      </c>
      <c r="E313" s="30">
        <f t="shared" si="46"/>
        <v>0.52604166666666663</v>
      </c>
      <c r="F313" s="30">
        <f t="shared" si="44"/>
        <v>1.4203472105331922</v>
      </c>
      <c r="AE313" s="78">
        <v>16</v>
      </c>
      <c r="AF313" s="78">
        <f t="shared" si="47"/>
        <v>27.555555555555557</v>
      </c>
      <c r="AG313" s="86">
        <f t="shared" si="48"/>
        <v>679.66666666666663</v>
      </c>
      <c r="AH313" s="78">
        <v>49600</v>
      </c>
      <c r="AI313" s="82">
        <v>1223400</v>
      </c>
    </row>
    <row r="314" spans="3:35" x14ac:dyDescent="0.25">
      <c r="C314" s="30">
        <v>1.3981481481482092</v>
      </c>
      <c r="D314" s="146">
        <f t="shared" si="45"/>
        <v>254</v>
      </c>
      <c r="E314" s="30">
        <f t="shared" si="46"/>
        <v>0.52812499999999996</v>
      </c>
      <c r="F314" s="30">
        <f t="shared" si="44"/>
        <v>1.5341567205024151</v>
      </c>
      <c r="AE314" s="78">
        <v>16</v>
      </c>
      <c r="AF314" s="78">
        <f t="shared" si="47"/>
        <v>-7.0140740740740712</v>
      </c>
      <c r="AG314" s="86">
        <f t="shared" si="48"/>
        <v>71.125185185185188</v>
      </c>
      <c r="AH314" s="78">
        <v>-12625.333333333328</v>
      </c>
      <c r="AI314" s="82">
        <v>128025.33333333333</v>
      </c>
    </row>
    <row r="315" spans="3:35" x14ac:dyDescent="0.25">
      <c r="C315" s="30">
        <v>1.4444444444444571</v>
      </c>
      <c r="D315" s="146">
        <f t="shared" si="45"/>
        <v>255</v>
      </c>
      <c r="E315" s="30">
        <f t="shared" si="46"/>
        <v>0.53020833333333328</v>
      </c>
      <c r="F315" s="30">
        <f t="shared" si="44"/>
        <v>1.6480082775828049</v>
      </c>
      <c r="AE315" s="78">
        <v>16</v>
      </c>
      <c r="AF315" s="78">
        <f t="shared" si="47"/>
        <v>-19.555555555555557</v>
      </c>
      <c r="AG315" s="86">
        <f t="shared" si="48"/>
        <v>4407.333333333333</v>
      </c>
      <c r="AH315" s="78">
        <v>-35200</v>
      </c>
      <c r="AI315" s="82">
        <v>7933200</v>
      </c>
    </row>
    <row r="316" spans="3:35" x14ac:dyDescent="0.25">
      <c r="C316" s="30">
        <v>1.5000000000004547</v>
      </c>
      <c r="D316" s="146">
        <f t="shared" si="45"/>
        <v>256.5</v>
      </c>
      <c r="E316" s="30">
        <f t="shared" si="46"/>
        <v>0.53333333333333333</v>
      </c>
      <c r="F316" s="30">
        <f t="shared" si="44"/>
        <v>1.8188713554495131</v>
      </c>
      <c r="AE316" s="78">
        <v>16</v>
      </c>
      <c r="AF316" s="78">
        <f t="shared" si="47"/>
        <v>45.814814814814859</v>
      </c>
      <c r="AG316" s="86">
        <f t="shared" si="48"/>
        <v>773.07407407407402</v>
      </c>
      <c r="AH316" s="78">
        <v>82466.666666666744</v>
      </c>
      <c r="AI316" s="82">
        <v>1391533.3333333333</v>
      </c>
    </row>
    <row r="317" spans="3:35" x14ac:dyDescent="0.25">
      <c r="C317" s="30">
        <v>1.5000000000004547</v>
      </c>
      <c r="D317" s="146">
        <f t="shared" si="45"/>
        <v>256.5</v>
      </c>
      <c r="E317" s="30">
        <f t="shared" si="46"/>
        <v>0.53333333333333333</v>
      </c>
      <c r="F317" s="30">
        <f t="shared" ref="F317:F380" si="49">_xlfn.NORM.INV(E317,0,$I$90)</f>
        <v>1.8188713554495131</v>
      </c>
      <c r="AE317" s="78">
        <v>17</v>
      </c>
      <c r="AF317" s="78">
        <f t="shared" si="47"/>
        <v>4.9481481481481593</v>
      </c>
      <c r="AG317" s="86">
        <f t="shared" si="48"/>
        <v>257.77407407407406</v>
      </c>
      <c r="AH317" s="78">
        <v>8906.6666666666861</v>
      </c>
      <c r="AI317" s="86">
        <v>463993.33333333331</v>
      </c>
    </row>
    <row r="318" spans="3:35" x14ac:dyDescent="0.25">
      <c r="C318" s="30">
        <v>1.5555555555547471</v>
      </c>
      <c r="D318" s="146">
        <f t="shared" ref="D318:D381" si="50" xml:space="preserve"> _xlfn.RANK.AVG(C318,C$61:C$540,1)</f>
        <v>258</v>
      </c>
      <c r="E318" s="30">
        <f t="shared" ref="E318:E381" si="51" xml:space="preserve"> (D318 - 0.5) / ($C$40)</f>
        <v>0.53645833333333337</v>
      </c>
      <c r="F318" s="30">
        <f t="shared" si="49"/>
        <v>1.9898468256444415</v>
      </c>
      <c r="AE318" s="78">
        <v>17</v>
      </c>
      <c r="AF318" s="78">
        <f t="shared" ref="AF318:AF381" si="52" xml:space="preserve"> AH318 / $D$9</f>
        <v>3.0933333333333333</v>
      </c>
      <c r="AG318" s="86">
        <f t="shared" ref="AG318:AG381" si="53">AI318 / $D$9</f>
        <v>26.567777777777778</v>
      </c>
      <c r="AH318" s="78">
        <v>5568</v>
      </c>
      <c r="AI318" s="82">
        <v>47822</v>
      </c>
    </row>
    <row r="319" spans="3:35" x14ac:dyDescent="0.25">
      <c r="C319" s="30">
        <v>1.621296296296304</v>
      </c>
      <c r="D319" s="146">
        <f t="shared" si="50"/>
        <v>259</v>
      </c>
      <c r="E319" s="30">
        <f t="shared" si="51"/>
        <v>0.5385416666666667</v>
      </c>
      <c r="F319" s="30">
        <f t="shared" si="49"/>
        <v>2.1038982114358769</v>
      </c>
      <c r="AE319" s="78">
        <v>17</v>
      </c>
      <c r="AF319" s="78">
        <f t="shared" si="52"/>
        <v>-18.481481481481655</v>
      </c>
      <c r="AG319" s="86">
        <f t="shared" si="53"/>
        <v>2344.5925925925926</v>
      </c>
      <c r="AH319" s="78">
        <v>-33266.666666666977</v>
      </c>
      <c r="AI319" s="82">
        <v>4220266.666666667</v>
      </c>
    </row>
    <row r="320" spans="3:35" x14ac:dyDescent="0.25">
      <c r="C320" s="30">
        <v>1.6759259259259807</v>
      </c>
      <c r="D320" s="146">
        <f t="shared" si="50"/>
        <v>260</v>
      </c>
      <c r="E320" s="30">
        <f t="shared" si="51"/>
        <v>0.54062500000000002</v>
      </c>
      <c r="F320" s="30">
        <f t="shared" si="49"/>
        <v>2.218007512787719</v>
      </c>
      <c r="AE320" s="78">
        <v>17</v>
      </c>
      <c r="AF320" s="78">
        <f t="shared" si="52"/>
        <v>10.640740740740762</v>
      </c>
      <c r="AG320" s="86">
        <f t="shared" si="53"/>
        <v>293.19259259259258</v>
      </c>
      <c r="AH320" s="78">
        <v>19153.333333333372</v>
      </c>
      <c r="AI320" s="82">
        <v>527746.66666666663</v>
      </c>
    </row>
    <row r="321" spans="3:35" x14ac:dyDescent="0.25">
      <c r="C321" s="30">
        <v>1.698888888888888</v>
      </c>
      <c r="D321" s="146">
        <f t="shared" si="50"/>
        <v>261</v>
      </c>
      <c r="E321" s="30">
        <f t="shared" si="51"/>
        <v>0.54270833333333335</v>
      </c>
      <c r="F321" s="30">
        <f t="shared" si="49"/>
        <v>2.3321779345968219</v>
      </c>
      <c r="AE321" s="78">
        <v>17</v>
      </c>
      <c r="AF321" s="78">
        <f t="shared" si="52"/>
        <v>14.944444444444445</v>
      </c>
      <c r="AG321" s="86">
        <f t="shared" si="53"/>
        <v>680.61111111111109</v>
      </c>
      <c r="AH321" s="78">
        <v>26900</v>
      </c>
      <c r="AI321" s="82">
        <v>1225100</v>
      </c>
    </row>
    <row r="322" spans="3:35" x14ac:dyDescent="0.25">
      <c r="C322" s="30">
        <v>1.7490740740740804</v>
      </c>
      <c r="D322" s="146">
        <f t="shared" si="50"/>
        <v>262</v>
      </c>
      <c r="E322" s="30">
        <f t="shared" si="51"/>
        <v>0.54479166666666667</v>
      </c>
      <c r="F322" s="30">
        <f t="shared" si="49"/>
        <v>2.4464126936556632</v>
      </c>
      <c r="AE322" s="78">
        <v>17</v>
      </c>
      <c r="AF322" s="78">
        <f t="shared" si="52"/>
        <v>8.5396296296296264</v>
      </c>
      <c r="AG322" s="86">
        <f t="shared" si="53"/>
        <v>70.793703703703713</v>
      </c>
      <c r="AH322" s="78">
        <v>15371.333333333328</v>
      </c>
      <c r="AI322" s="82">
        <v>127428.66666666667</v>
      </c>
    </row>
    <row r="323" spans="3:35" x14ac:dyDescent="0.25">
      <c r="C323" s="30">
        <v>1.8981481481482092</v>
      </c>
      <c r="D323" s="146">
        <f t="shared" si="50"/>
        <v>263</v>
      </c>
      <c r="E323" s="30">
        <f t="shared" si="51"/>
        <v>0.546875</v>
      </c>
      <c r="F323" s="30">
        <f t="shared" si="49"/>
        <v>2.5607150193038932</v>
      </c>
      <c r="AE323" s="78">
        <v>17</v>
      </c>
      <c r="AF323" s="78">
        <f t="shared" si="52"/>
        <v>5.9444444444444446</v>
      </c>
      <c r="AG323" s="86">
        <f t="shared" si="53"/>
        <v>4406.833333333333</v>
      </c>
      <c r="AH323" s="78">
        <v>10700</v>
      </c>
      <c r="AI323" s="82">
        <v>7932300</v>
      </c>
    </row>
    <row r="324" spans="3:35" x14ac:dyDescent="0.25">
      <c r="C324" s="30">
        <v>1.9990740740740804</v>
      </c>
      <c r="D324" s="146">
        <f t="shared" si="50"/>
        <v>264</v>
      </c>
      <c r="E324" s="30">
        <f t="shared" si="51"/>
        <v>0.54895833333333333</v>
      </c>
      <c r="F324" s="30">
        <f t="shared" si="49"/>
        <v>2.6750881540862794</v>
      </c>
      <c r="AE324" s="78">
        <v>17</v>
      </c>
      <c r="AF324" s="78">
        <f t="shared" si="52"/>
        <v>35</v>
      </c>
      <c r="AG324" s="86">
        <f t="shared" si="53"/>
        <v>772.77777777777783</v>
      </c>
      <c r="AH324" s="78">
        <v>63000</v>
      </c>
      <c r="AI324" s="82">
        <v>1391000</v>
      </c>
    </row>
    <row r="325" spans="3:35" x14ac:dyDescent="0.25">
      <c r="C325" s="30">
        <v>2.0555555555561114</v>
      </c>
      <c r="D325" s="146">
        <f t="shared" si="50"/>
        <v>265.5</v>
      </c>
      <c r="E325" s="30">
        <f t="shared" si="51"/>
        <v>0.55208333333333337</v>
      </c>
      <c r="F325" s="30">
        <f t="shared" si="49"/>
        <v>2.8467877507510293</v>
      </c>
      <c r="AE325" s="78">
        <v>17</v>
      </c>
      <c r="AF325" s="78">
        <f t="shared" si="52"/>
        <v>6.5092592592592702</v>
      </c>
      <c r="AG325" s="86">
        <f t="shared" si="53"/>
        <v>257.43518518518516</v>
      </c>
      <c r="AH325" s="78">
        <v>11716.666666666686</v>
      </c>
      <c r="AI325" s="82">
        <v>463383.33333333331</v>
      </c>
    </row>
    <row r="326" spans="3:35" x14ac:dyDescent="0.25">
      <c r="C326" s="30">
        <v>2.0555555555561114</v>
      </c>
      <c r="D326" s="146">
        <f t="shared" si="50"/>
        <v>265.5</v>
      </c>
      <c r="E326" s="30">
        <f t="shared" si="51"/>
        <v>0.55208333333333337</v>
      </c>
      <c r="F326" s="30">
        <f t="shared" si="49"/>
        <v>2.8467877507510293</v>
      </c>
      <c r="AE326" s="78">
        <v>17</v>
      </c>
      <c r="AF326" s="78">
        <f t="shared" si="52"/>
        <v>3.4435185185185198</v>
      </c>
      <c r="AG326" s="86">
        <f t="shared" si="53"/>
        <v>26.684259259259257</v>
      </c>
      <c r="AH326" s="78">
        <v>6198.3333333333358</v>
      </c>
      <c r="AI326" s="82">
        <v>48031.666666666664</v>
      </c>
    </row>
    <row r="327" spans="3:35" x14ac:dyDescent="0.25">
      <c r="C327" s="30">
        <v>2.0592592592592496</v>
      </c>
      <c r="D327" s="146">
        <f t="shared" si="50"/>
        <v>267</v>
      </c>
      <c r="E327" s="30">
        <f t="shared" si="51"/>
        <v>0.5552083333333333</v>
      </c>
      <c r="F327" s="30">
        <f t="shared" si="49"/>
        <v>3.0186650507718693</v>
      </c>
      <c r="AE327" s="78">
        <v>17</v>
      </c>
      <c r="AF327" s="78">
        <f t="shared" si="52"/>
        <v>-19.611111111111111</v>
      </c>
      <c r="AG327" s="86">
        <f t="shared" si="53"/>
        <v>2345.1666666666665</v>
      </c>
      <c r="AH327" s="78">
        <v>-35300</v>
      </c>
      <c r="AI327" s="82">
        <v>4221300</v>
      </c>
    </row>
    <row r="328" spans="3:35" x14ac:dyDescent="0.25">
      <c r="C328" s="30">
        <v>2.15074074074073</v>
      </c>
      <c r="D328" s="146">
        <f t="shared" si="50"/>
        <v>268</v>
      </c>
      <c r="E328" s="30">
        <f t="shared" si="51"/>
        <v>0.55729166666666663</v>
      </c>
      <c r="F328" s="30">
        <f t="shared" si="49"/>
        <v>3.1333541350578238</v>
      </c>
      <c r="AE328" s="78">
        <v>17</v>
      </c>
      <c r="AF328" s="78">
        <f t="shared" si="52"/>
        <v>9.3962962962963186</v>
      </c>
      <c r="AG328" s="86">
        <f t="shared" si="53"/>
        <v>293.3259259259259</v>
      </c>
      <c r="AH328" s="78">
        <v>16913.333333333372</v>
      </c>
      <c r="AI328" s="82">
        <v>527986.66666666663</v>
      </c>
    </row>
    <row r="329" spans="3:35" x14ac:dyDescent="0.25">
      <c r="C329" s="30">
        <v>2.1666666666667425</v>
      </c>
      <c r="D329" s="146">
        <f t="shared" si="50"/>
        <v>269.5</v>
      </c>
      <c r="E329" s="30">
        <f t="shared" si="51"/>
        <v>0.56041666666666667</v>
      </c>
      <c r="F329" s="30">
        <f t="shared" si="49"/>
        <v>3.3055523847714388</v>
      </c>
      <c r="AE329" s="78">
        <v>17</v>
      </c>
      <c r="AF329" s="78">
        <f t="shared" si="52"/>
        <v>19.777777777777779</v>
      </c>
      <c r="AG329" s="86">
        <f t="shared" si="53"/>
        <v>679.66666666666663</v>
      </c>
      <c r="AH329" s="78">
        <v>35600</v>
      </c>
      <c r="AI329" s="82">
        <v>1223400</v>
      </c>
    </row>
    <row r="330" spans="3:35" x14ac:dyDescent="0.25">
      <c r="C330" s="30">
        <v>2.1666666666667425</v>
      </c>
      <c r="D330" s="146">
        <f t="shared" si="50"/>
        <v>269.5</v>
      </c>
      <c r="E330" s="30">
        <f t="shared" si="51"/>
        <v>0.56041666666666667</v>
      </c>
      <c r="F330" s="30">
        <f t="shared" si="49"/>
        <v>3.3055523847714388</v>
      </c>
      <c r="AE330" s="78">
        <v>17</v>
      </c>
      <c r="AF330" s="78">
        <f t="shared" si="52"/>
        <v>9.4303703703703725</v>
      </c>
      <c r="AG330" s="86">
        <f t="shared" si="53"/>
        <v>71.125185185185188</v>
      </c>
      <c r="AH330" s="78">
        <v>16974.666666666672</v>
      </c>
      <c r="AI330" s="82">
        <v>128025.33333333333</v>
      </c>
    </row>
    <row r="331" spans="3:35" x14ac:dyDescent="0.25">
      <c r="C331" s="30">
        <v>2.2618518518518442</v>
      </c>
      <c r="D331" s="146">
        <f t="shared" si="50"/>
        <v>271</v>
      </c>
      <c r="E331" s="30">
        <f t="shared" si="51"/>
        <v>0.56354166666666672</v>
      </c>
      <c r="F331" s="30">
        <f t="shared" si="49"/>
        <v>3.4779582106635187</v>
      </c>
      <c r="AE331" s="78">
        <v>17</v>
      </c>
      <c r="AF331" s="78">
        <f t="shared" si="52"/>
        <v>7.1111111111111107</v>
      </c>
      <c r="AG331" s="86">
        <f t="shared" si="53"/>
        <v>4407.333333333333</v>
      </c>
      <c r="AH331" s="78">
        <v>12800</v>
      </c>
      <c r="AI331" s="82">
        <v>7933200</v>
      </c>
    </row>
    <row r="332" spans="3:35" x14ac:dyDescent="0.25">
      <c r="C332" s="30">
        <v>2.3407407407407277</v>
      </c>
      <c r="D332" s="146">
        <f t="shared" si="50"/>
        <v>272</v>
      </c>
      <c r="E332" s="30">
        <f t="shared" si="51"/>
        <v>0.56562500000000004</v>
      </c>
      <c r="F332" s="30">
        <f t="shared" si="49"/>
        <v>3.5930163575628264</v>
      </c>
      <c r="AE332" s="78">
        <v>17</v>
      </c>
      <c r="AF332" s="78">
        <f t="shared" si="52"/>
        <v>31.92592592592597</v>
      </c>
      <c r="AG332" s="86">
        <f t="shared" si="53"/>
        <v>773.07407407407402</v>
      </c>
      <c r="AH332" s="78">
        <v>57466.666666666744</v>
      </c>
      <c r="AI332" s="82">
        <v>1391533.3333333333</v>
      </c>
    </row>
    <row r="333" spans="3:35" x14ac:dyDescent="0.25">
      <c r="C333" s="30">
        <v>2.453703703703809</v>
      </c>
      <c r="D333" s="146">
        <f t="shared" si="50"/>
        <v>273</v>
      </c>
      <c r="E333" s="30">
        <f t="shared" si="51"/>
        <v>0.56770833333333337</v>
      </c>
      <c r="F333" s="30">
        <f t="shared" si="49"/>
        <v>3.7081752029315509</v>
      </c>
      <c r="AE333" s="78">
        <v>18</v>
      </c>
      <c r="AF333" s="78">
        <f t="shared" si="52"/>
        <v>2.05925925925927</v>
      </c>
      <c r="AG333" s="86">
        <f t="shared" si="53"/>
        <v>257.77407407407406</v>
      </c>
      <c r="AH333" s="78">
        <v>3706.6666666666861</v>
      </c>
      <c r="AI333" s="86">
        <v>463993.33333333331</v>
      </c>
    </row>
    <row r="334" spans="3:35" x14ac:dyDescent="0.25">
      <c r="C334" s="30">
        <v>2.4814814814815236</v>
      </c>
      <c r="D334" s="146">
        <f t="shared" si="50"/>
        <v>274</v>
      </c>
      <c r="E334" s="30">
        <f t="shared" si="51"/>
        <v>0.5697916666666667</v>
      </c>
      <c r="F334" s="30">
        <f t="shared" si="49"/>
        <v>3.8234381592257205</v>
      </c>
      <c r="AE334" s="78">
        <v>18</v>
      </c>
      <c r="AF334" s="78">
        <f t="shared" si="52"/>
        <v>-5.206666666666667</v>
      </c>
      <c r="AG334" s="86">
        <f t="shared" si="53"/>
        <v>26.567777777777778</v>
      </c>
      <c r="AH334" s="78">
        <v>-9372</v>
      </c>
      <c r="AI334" s="82">
        <v>47822</v>
      </c>
    </row>
    <row r="335" spans="3:35" x14ac:dyDescent="0.25">
      <c r="C335" s="30">
        <v>2.6296296296295623</v>
      </c>
      <c r="D335" s="146">
        <f t="shared" si="50"/>
        <v>276</v>
      </c>
      <c r="E335" s="30">
        <f t="shared" si="51"/>
        <v>0.57395833333333335</v>
      </c>
      <c r="F335" s="30">
        <f t="shared" si="49"/>
        <v>4.0542901600414272</v>
      </c>
      <c r="AE335" s="78">
        <v>18</v>
      </c>
      <c r="AF335" s="78">
        <f t="shared" si="52"/>
        <v>10.962962962962791</v>
      </c>
      <c r="AG335" s="86">
        <f t="shared" si="53"/>
        <v>2344.5925925925926</v>
      </c>
      <c r="AH335" s="78">
        <v>19733.333333333023</v>
      </c>
      <c r="AI335" s="82">
        <v>4220266.666666667</v>
      </c>
    </row>
    <row r="336" spans="3:35" x14ac:dyDescent="0.25">
      <c r="C336" s="30">
        <v>2.6296296296295623</v>
      </c>
      <c r="D336" s="146">
        <f t="shared" si="50"/>
        <v>276</v>
      </c>
      <c r="E336" s="30">
        <f t="shared" si="51"/>
        <v>0.57395833333333335</v>
      </c>
      <c r="F336" s="30">
        <f t="shared" si="49"/>
        <v>4.0542901600414272</v>
      </c>
      <c r="AE336" s="78">
        <v>18</v>
      </c>
      <c r="AF336" s="78">
        <f t="shared" si="52"/>
        <v>-11.192592592592572</v>
      </c>
      <c r="AG336" s="86">
        <f t="shared" si="53"/>
        <v>293.19259259259258</v>
      </c>
      <c r="AH336" s="78">
        <v>-20146.666666666628</v>
      </c>
      <c r="AI336" s="82">
        <v>527746.66666666663</v>
      </c>
    </row>
    <row r="337" spans="3:35" x14ac:dyDescent="0.25">
      <c r="C337" s="30">
        <v>2.6296296296295623</v>
      </c>
      <c r="D337" s="146">
        <f t="shared" si="50"/>
        <v>276</v>
      </c>
      <c r="E337" s="30">
        <f t="shared" si="51"/>
        <v>0.57395833333333335</v>
      </c>
      <c r="F337" s="30">
        <f t="shared" si="49"/>
        <v>4.0542901600414272</v>
      </c>
      <c r="AE337" s="78">
        <v>18</v>
      </c>
      <c r="AF337" s="78">
        <f t="shared" si="52"/>
        <v>4.3888888888888893</v>
      </c>
      <c r="AG337" s="86">
        <f t="shared" si="53"/>
        <v>680.61111111111109</v>
      </c>
      <c r="AH337" s="78">
        <v>7900</v>
      </c>
      <c r="AI337" s="82">
        <v>1225100</v>
      </c>
    </row>
    <row r="338" spans="3:35" x14ac:dyDescent="0.25">
      <c r="C338" s="30">
        <v>2.6759259259259807</v>
      </c>
      <c r="D338" s="146">
        <f t="shared" si="50"/>
        <v>278</v>
      </c>
      <c r="E338" s="30">
        <f t="shared" si="51"/>
        <v>0.578125</v>
      </c>
      <c r="F338" s="30">
        <f t="shared" si="49"/>
        <v>4.2856000929551721</v>
      </c>
      <c r="AE338" s="78">
        <v>18</v>
      </c>
      <c r="AF338" s="78">
        <f t="shared" si="52"/>
        <v>-13.73814814814815</v>
      </c>
      <c r="AG338" s="86">
        <f t="shared" si="53"/>
        <v>70.793703703703713</v>
      </c>
      <c r="AH338" s="78">
        <v>-24728.666666666672</v>
      </c>
      <c r="AI338" s="82">
        <v>127428.66666666667</v>
      </c>
    </row>
    <row r="339" spans="3:35" x14ac:dyDescent="0.25">
      <c r="C339" s="30">
        <v>2.698888888888888</v>
      </c>
      <c r="D339" s="146">
        <f t="shared" si="50"/>
        <v>279</v>
      </c>
      <c r="E339" s="30">
        <f t="shared" si="51"/>
        <v>0.58020833333333333</v>
      </c>
      <c r="F339" s="30">
        <f t="shared" si="49"/>
        <v>4.4014355517681958</v>
      </c>
      <c r="AE339" s="78">
        <v>18</v>
      </c>
      <c r="AF339" s="78">
        <f t="shared" si="52"/>
        <v>27.055555555555557</v>
      </c>
      <c r="AG339" s="86">
        <f t="shared" si="53"/>
        <v>4406.833333333333</v>
      </c>
      <c r="AH339" s="78">
        <v>48700</v>
      </c>
      <c r="AI339" s="82">
        <v>7932300</v>
      </c>
    </row>
    <row r="340" spans="3:35" x14ac:dyDescent="0.25">
      <c r="C340" s="30">
        <v>2.7259259259259352</v>
      </c>
      <c r="D340" s="146">
        <f t="shared" si="50"/>
        <v>280</v>
      </c>
      <c r="E340" s="30">
        <f t="shared" si="51"/>
        <v>0.58229166666666665</v>
      </c>
      <c r="F340" s="30">
        <f t="shared" si="49"/>
        <v>4.5173960638502946</v>
      </c>
      <c r="AE340" s="78">
        <v>18</v>
      </c>
      <c r="AF340" s="78">
        <f t="shared" si="52"/>
        <v>-28.888888888888889</v>
      </c>
      <c r="AG340" s="86">
        <f t="shared" si="53"/>
        <v>772.77777777777783</v>
      </c>
      <c r="AH340" s="78">
        <v>-52000</v>
      </c>
      <c r="AI340" s="82">
        <v>1391000</v>
      </c>
    </row>
    <row r="341" spans="3:35" x14ac:dyDescent="0.25">
      <c r="C341" s="30">
        <v>2.8601851851851912</v>
      </c>
      <c r="D341" s="146">
        <f t="shared" si="50"/>
        <v>281</v>
      </c>
      <c r="E341" s="30">
        <f t="shared" si="51"/>
        <v>0.58437499999999998</v>
      </c>
      <c r="F341" s="30">
        <f t="shared" si="49"/>
        <v>4.6334852049507456</v>
      </c>
      <c r="AE341" s="78">
        <v>18</v>
      </c>
      <c r="AF341" s="78">
        <f t="shared" si="52"/>
        <v>3.898148148148159</v>
      </c>
      <c r="AG341" s="86">
        <f t="shared" si="53"/>
        <v>257.43518518518516</v>
      </c>
      <c r="AH341" s="78">
        <v>7016.6666666666861</v>
      </c>
      <c r="AI341" s="82">
        <v>463383.33333333331</v>
      </c>
    </row>
    <row r="342" spans="3:35" x14ac:dyDescent="0.25">
      <c r="C342" s="30">
        <v>2.8729629629629585</v>
      </c>
      <c r="D342" s="146">
        <f t="shared" si="50"/>
        <v>282</v>
      </c>
      <c r="E342" s="30">
        <f t="shared" si="51"/>
        <v>0.5864583333333333</v>
      </c>
      <c r="F342" s="30">
        <f t="shared" si="49"/>
        <v>4.7497065774071405</v>
      </c>
      <c r="AE342" s="78">
        <v>18</v>
      </c>
      <c r="AF342" s="78">
        <f t="shared" si="52"/>
        <v>-4.4731481481481472</v>
      </c>
      <c r="AG342" s="86">
        <f t="shared" si="53"/>
        <v>26.684259259259257</v>
      </c>
      <c r="AH342" s="78">
        <v>-8051.6666666666642</v>
      </c>
      <c r="AI342" s="82">
        <v>48031.666666666664</v>
      </c>
    </row>
    <row r="343" spans="3:35" x14ac:dyDescent="0.25">
      <c r="C343" s="30">
        <v>2.8925925925926208</v>
      </c>
      <c r="D343" s="146">
        <f t="shared" si="50"/>
        <v>283</v>
      </c>
      <c r="E343" s="30">
        <f t="shared" si="51"/>
        <v>0.58854166666666663</v>
      </c>
      <c r="F343" s="30">
        <f t="shared" si="49"/>
        <v>4.8660638110023759</v>
      </c>
      <c r="AE343" s="78">
        <v>18</v>
      </c>
      <c r="AF343" s="78">
        <f t="shared" si="52"/>
        <v>12.055555555555555</v>
      </c>
      <c r="AG343" s="86">
        <f t="shared" si="53"/>
        <v>2345.1666666666665</v>
      </c>
      <c r="AH343" s="78">
        <v>21700</v>
      </c>
      <c r="AI343" s="82">
        <v>4221300</v>
      </c>
    </row>
    <row r="344" spans="3:35" x14ac:dyDescent="0.25">
      <c r="C344" s="30">
        <v>3.0370370370370665</v>
      </c>
      <c r="D344" s="146">
        <f t="shared" si="50"/>
        <v>284</v>
      </c>
      <c r="E344" s="30">
        <f t="shared" si="51"/>
        <v>0.59062499999999996</v>
      </c>
      <c r="F344" s="30">
        <f t="shared" si="49"/>
        <v>4.9825605638369668</v>
      </c>
      <c r="AE344" s="78">
        <v>18</v>
      </c>
      <c r="AF344" s="78">
        <f t="shared" si="52"/>
        <v>-11.159259259259239</v>
      </c>
      <c r="AG344" s="86">
        <f t="shared" si="53"/>
        <v>293.3259259259259</v>
      </c>
      <c r="AH344" s="78">
        <v>-20086.666666666628</v>
      </c>
      <c r="AI344" s="82">
        <v>527986.66666666663</v>
      </c>
    </row>
    <row r="345" spans="3:35" x14ac:dyDescent="0.25">
      <c r="C345" s="30">
        <v>3.0933333333333337</v>
      </c>
      <c r="D345" s="146">
        <f t="shared" si="50"/>
        <v>285</v>
      </c>
      <c r="E345" s="30">
        <f t="shared" si="51"/>
        <v>0.59270833333333328</v>
      </c>
      <c r="F345" s="30">
        <f t="shared" si="49"/>
        <v>5.0992005232172204</v>
      </c>
      <c r="AE345" s="78">
        <v>18</v>
      </c>
      <c r="AF345" s="78">
        <f t="shared" si="52"/>
        <v>8.6666666666666661</v>
      </c>
      <c r="AG345" s="86">
        <f t="shared" si="53"/>
        <v>679.66666666666663</v>
      </c>
      <c r="AH345" s="78">
        <v>15600</v>
      </c>
      <c r="AI345" s="82">
        <v>1223400</v>
      </c>
    </row>
    <row r="346" spans="3:35" x14ac:dyDescent="0.25">
      <c r="C346" s="30">
        <v>3.1111111111111995</v>
      </c>
      <c r="D346" s="146">
        <f t="shared" si="50"/>
        <v>286</v>
      </c>
      <c r="E346" s="30">
        <f t="shared" si="51"/>
        <v>0.59479166666666672</v>
      </c>
      <c r="F346" s="30">
        <f t="shared" si="49"/>
        <v>5.215987406559905</v>
      </c>
      <c r="AE346" s="78">
        <v>18</v>
      </c>
      <c r="AF346" s="78">
        <f t="shared" si="52"/>
        <v>-11.736296296296294</v>
      </c>
      <c r="AG346" s="86">
        <f t="shared" si="53"/>
        <v>71.125185185185188</v>
      </c>
      <c r="AH346" s="78">
        <v>-21125.333333333328</v>
      </c>
      <c r="AI346" s="82">
        <v>128025.33333333333</v>
      </c>
    </row>
    <row r="347" spans="3:35" x14ac:dyDescent="0.25">
      <c r="C347" s="30">
        <v>3.1666666666674246</v>
      </c>
      <c r="D347" s="146">
        <f t="shared" si="50"/>
        <v>287</v>
      </c>
      <c r="E347" s="30">
        <f t="shared" si="51"/>
        <v>0.59687500000000004</v>
      </c>
      <c r="F347" s="30">
        <f t="shared" si="49"/>
        <v>5.3329249623139727</v>
      </c>
      <c r="AE347" s="78">
        <v>18</v>
      </c>
      <c r="AF347" s="78">
        <f t="shared" si="52"/>
        <v>28.777777777777779</v>
      </c>
      <c r="AG347" s="86">
        <f t="shared" si="53"/>
        <v>4407.333333333333</v>
      </c>
      <c r="AH347" s="78">
        <v>51800</v>
      </c>
      <c r="AI347" s="82">
        <v>7933200</v>
      </c>
    </row>
    <row r="348" spans="3:35" x14ac:dyDescent="0.25">
      <c r="C348" s="30">
        <v>3.1703703703703923</v>
      </c>
      <c r="D348" s="146">
        <f t="shared" si="50"/>
        <v>288</v>
      </c>
      <c r="E348" s="30">
        <f t="shared" si="51"/>
        <v>0.59895833333333337</v>
      </c>
      <c r="F348" s="30">
        <f t="shared" si="49"/>
        <v>5.4500169709000792</v>
      </c>
      <c r="AE348" s="78">
        <v>18</v>
      </c>
      <c r="AF348" s="78">
        <f t="shared" si="52"/>
        <v>-28.07407407407403</v>
      </c>
      <c r="AG348" s="86">
        <f t="shared" si="53"/>
        <v>773.07407407407402</v>
      </c>
      <c r="AH348" s="78">
        <v>-50533.333333333256</v>
      </c>
      <c r="AI348" s="82">
        <v>1391533.3333333333</v>
      </c>
    </row>
    <row r="349" spans="3:35" x14ac:dyDescent="0.25">
      <c r="C349" s="30">
        <v>3.1851851851852189</v>
      </c>
      <c r="D349" s="146">
        <f t="shared" si="50"/>
        <v>289</v>
      </c>
      <c r="E349" s="30">
        <f t="shared" si="51"/>
        <v>0.6010416666666667</v>
      </c>
      <c r="F349" s="30">
        <f t="shared" si="49"/>
        <v>5.5672672456684156</v>
      </c>
      <c r="AE349" s="78">
        <v>19</v>
      </c>
      <c r="AF349" s="78">
        <f t="shared" si="52"/>
        <v>0.55925925925927</v>
      </c>
      <c r="AG349" s="86">
        <f t="shared" si="53"/>
        <v>257.77407407407406</v>
      </c>
      <c r="AH349" s="78">
        <v>1006.6666666666861</v>
      </c>
      <c r="AI349" s="86">
        <v>463993.33333333331</v>
      </c>
    </row>
    <row r="350" spans="3:35" x14ac:dyDescent="0.25">
      <c r="C350" s="30">
        <v>3.2157407407407455</v>
      </c>
      <c r="D350" s="146">
        <f t="shared" si="50"/>
        <v>290</v>
      </c>
      <c r="E350" s="30">
        <f t="shared" si="51"/>
        <v>0.60312500000000002</v>
      </c>
      <c r="F350" s="30">
        <f t="shared" si="49"/>
        <v>5.6846796338756205</v>
      </c>
      <c r="AE350" s="78">
        <v>19</v>
      </c>
      <c r="AF350" s="78">
        <f t="shared" si="52"/>
        <v>-2.6955555555555555</v>
      </c>
      <c r="AG350" s="86">
        <f t="shared" si="53"/>
        <v>26.567777777777778</v>
      </c>
      <c r="AH350" s="78">
        <v>-4852</v>
      </c>
      <c r="AI350" s="82">
        <v>47822</v>
      </c>
    </row>
    <row r="351" spans="3:35" x14ac:dyDescent="0.25">
      <c r="C351" s="30">
        <v>3.3433333333333337</v>
      </c>
      <c r="D351" s="146">
        <f t="shared" si="50"/>
        <v>291</v>
      </c>
      <c r="E351" s="30">
        <f t="shared" si="51"/>
        <v>0.60520833333333335</v>
      </c>
      <c r="F351" s="30">
        <f t="shared" si="49"/>
        <v>5.8022580176814547</v>
      </c>
      <c r="AE351" s="78">
        <v>19</v>
      </c>
      <c r="AF351" s="78">
        <f t="shared" si="52"/>
        <v>-22.925925925926098</v>
      </c>
      <c r="AG351" s="86">
        <f t="shared" si="53"/>
        <v>2344.5925925925926</v>
      </c>
      <c r="AH351" s="78">
        <v>-41266.666666666977</v>
      </c>
      <c r="AI351" s="82">
        <v>4220266.666666667</v>
      </c>
    </row>
    <row r="352" spans="3:35" x14ac:dyDescent="0.25">
      <c r="C352" s="30">
        <v>3.3729629629629585</v>
      </c>
      <c r="D352" s="146">
        <f t="shared" si="50"/>
        <v>292.5</v>
      </c>
      <c r="E352" s="30">
        <f t="shared" si="51"/>
        <v>0.60833333333333328</v>
      </c>
      <c r="F352" s="30">
        <f t="shared" si="49"/>
        <v>5.9789454160146818</v>
      </c>
      <c r="AE352" s="78">
        <v>19</v>
      </c>
      <c r="AF352" s="78">
        <f t="shared" si="52"/>
        <v>-3.1370370370370155</v>
      </c>
      <c r="AG352" s="86">
        <f t="shared" si="53"/>
        <v>293.19259259259258</v>
      </c>
      <c r="AH352" s="78">
        <v>-5646.6666666666279</v>
      </c>
      <c r="AI352" s="82">
        <v>527746.66666666663</v>
      </c>
    </row>
    <row r="353" spans="3:35" x14ac:dyDescent="0.25">
      <c r="C353" s="30">
        <v>3.3729629629629585</v>
      </c>
      <c r="D353" s="146">
        <f t="shared" si="50"/>
        <v>292.5</v>
      </c>
      <c r="E353" s="30">
        <f t="shared" si="51"/>
        <v>0.60833333333333328</v>
      </c>
      <c r="F353" s="30">
        <f t="shared" si="49"/>
        <v>5.9789454160146818</v>
      </c>
      <c r="AE353" s="78">
        <v>19</v>
      </c>
      <c r="AF353" s="78">
        <f t="shared" si="52"/>
        <v>2.1666666666666665</v>
      </c>
      <c r="AG353" s="86">
        <f t="shared" si="53"/>
        <v>680.61111111111109</v>
      </c>
      <c r="AH353" s="78">
        <v>3900</v>
      </c>
      <c r="AI353" s="82">
        <v>1225100</v>
      </c>
    </row>
    <row r="354" spans="3:35" x14ac:dyDescent="0.25">
      <c r="C354" s="30">
        <v>3.4435185185185233</v>
      </c>
      <c r="D354" s="146">
        <f t="shared" si="50"/>
        <v>294</v>
      </c>
      <c r="E354" s="30">
        <f t="shared" si="51"/>
        <v>0.61145833333333333</v>
      </c>
      <c r="F354" s="30">
        <f t="shared" si="49"/>
        <v>6.1560285093441669</v>
      </c>
      <c r="AE354" s="78">
        <v>19</v>
      </c>
      <c r="AF354" s="78">
        <f t="shared" si="52"/>
        <v>-7.2937037037037067</v>
      </c>
      <c r="AG354" s="86">
        <f t="shared" si="53"/>
        <v>70.793703703703713</v>
      </c>
      <c r="AH354" s="78">
        <v>-13128.666666666672</v>
      </c>
      <c r="AI354" s="82">
        <v>127428.66666666667</v>
      </c>
    </row>
    <row r="355" spans="3:35" x14ac:dyDescent="0.25">
      <c r="C355" s="30">
        <v>3.6666666666667425</v>
      </c>
      <c r="D355" s="146">
        <f t="shared" si="50"/>
        <v>295</v>
      </c>
      <c r="E355" s="30">
        <f t="shared" si="51"/>
        <v>0.61354166666666665</v>
      </c>
      <c r="F355" s="30">
        <f t="shared" si="49"/>
        <v>6.2743104312550564</v>
      </c>
      <c r="AE355" s="78">
        <v>19</v>
      </c>
      <c r="AF355" s="78">
        <f t="shared" si="52"/>
        <v>-55.166666666666664</v>
      </c>
      <c r="AG355" s="86">
        <f t="shared" si="53"/>
        <v>4406.833333333333</v>
      </c>
      <c r="AH355" s="78">
        <v>-99300</v>
      </c>
      <c r="AI355" s="82">
        <v>7932300</v>
      </c>
    </row>
    <row r="356" spans="3:35" x14ac:dyDescent="0.25">
      <c r="C356" s="30">
        <v>3.837037037037021</v>
      </c>
      <c r="D356" s="146">
        <f t="shared" si="50"/>
        <v>296</v>
      </c>
      <c r="E356" s="30">
        <f t="shared" si="51"/>
        <v>0.61562499999999998</v>
      </c>
      <c r="F356" s="30">
        <f t="shared" si="49"/>
        <v>6.3927783194686381</v>
      </c>
      <c r="AE356" s="78">
        <v>19</v>
      </c>
      <c r="AF356" s="78">
        <f t="shared" si="52"/>
        <v>-5</v>
      </c>
      <c r="AG356" s="86">
        <f t="shared" si="53"/>
        <v>772.77777777777783</v>
      </c>
      <c r="AH356" s="78">
        <v>-9000</v>
      </c>
      <c r="AI356" s="82">
        <v>1391000</v>
      </c>
    </row>
    <row r="357" spans="3:35" x14ac:dyDescent="0.25">
      <c r="C357" s="30">
        <v>3.8629629629629676</v>
      </c>
      <c r="D357" s="146">
        <f t="shared" si="50"/>
        <v>297</v>
      </c>
      <c r="E357" s="30">
        <f t="shared" si="51"/>
        <v>0.6177083333333333</v>
      </c>
      <c r="F357" s="30">
        <f t="shared" si="49"/>
        <v>6.5114362876931189</v>
      </c>
      <c r="AE357" s="78">
        <v>19</v>
      </c>
      <c r="AF357" s="78">
        <f t="shared" si="52"/>
        <v>2.4537037037037144</v>
      </c>
      <c r="AG357" s="86">
        <f t="shared" si="53"/>
        <v>257.43518518518516</v>
      </c>
      <c r="AH357" s="78">
        <v>4416.6666666666861</v>
      </c>
      <c r="AI357" s="82">
        <v>463383.33333333331</v>
      </c>
    </row>
    <row r="358" spans="3:35" x14ac:dyDescent="0.25">
      <c r="C358" s="30">
        <v>3.8888888888890278</v>
      </c>
      <c r="D358" s="146">
        <f t="shared" si="50"/>
        <v>298</v>
      </c>
      <c r="E358" s="30">
        <f t="shared" si="51"/>
        <v>0.61979166666666663</v>
      </c>
      <c r="F358" s="30">
        <f t="shared" si="49"/>
        <v>6.630288492133074</v>
      </c>
      <c r="AE358" s="78">
        <v>19</v>
      </c>
      <c r="AF358" s="78">
        <f t="shared" si="52"/>
        <v>-2.2620370370370355</v>
      </c>
      <c r="AG358" s="86">
        <f t="shared" si="53"/>
        <v>26.684259259259257</v>
      </c>
      <c r="AH358" s="78">
        <v>-4071.6666666666642</v>
      </c>
      <c r="AI358" s="82">
        <v>48031.666666666664</v>
      </c>
    </row>
    <row r="359" spans="3:35" x14ac:dyDescent="0.25">
      <c r="C359" s="30">
        <v>3.8981481481482092</v>
      </c>
      <c r="D359" s="146">
        <f t="shared" si="50"/>
        <v>299.5</v>
      </c>
      <c r="E359" s="30">
        <f t="shared" si="51"/>
        <v>0.62291666666666667</v>
      </c>
      <c r="F359" s="30">
        <f t="shared" si="49"/>
        <v>6.8089401911831615</v>
      </c>
      <c r="AE359" s="78">
        <v>19</v>
      </c>
      <c r="AF359" s="78">
        <f t="shared" si="52"/>
        <v>-25.722222222222221</v>
      </c>
      <c r="AG359" s="86">
        <f t="shared" si="53"/>
        <v>2345.1666666666665</v>
      </c>
      <c r="AH359" s="78">
        <v>-46300</v>
      </c>
      <c r="AI359" s="82">
        <v>4221300</v>
      </c>
    </row>
    <row r="360" spans="3:35" x14ac:dyDescent="0.25">
      <c r="C360" s="30">
        <v>3.8981481481482092</v>
      </c>
      <c r="D360" s="146">
        <f t="shared" si="50"/>
        <v>299.5</v>
      </c>
      <c r="E360" s="30">
        <f t="shared" si="51"/>
        <v>0.62291666666666667</v>
      </c>
      <c r="F360" s="30">
        <f t="shared" si="49"/>
        <v>6.8089401911831615</v>
      </c>
      <c r="AE360" s="78">
        <v>19</v>
      </c>
      <c r="AF360" s="78">
        <f t="shared" si="52"/>
        <v>-3.38148148148146</v>
      </c>
      <c r="AG360" s="86">
        <f t="shared" si="53"/>
        <v>293.3259259259259</v>
      </c>
      <c r="AH360" s="78">
        <v>-6086.6666666666279</v>
      </c>
      <c r="AI360" s="82">
        <v>527986.66666666663</v>
      </c>
    </row>
    <row r="361" spans="3:35" x14ac:dyDescent="0.25">
      <c r="C361" s="30">
        <v>4.1759259259259807</v>
      </c>
      <c r="D361" s="146">
        <f t="shared" si="50"/>
        <v>301</v>
      </c>
      <c r="E361" s="30">
        <f t="shared" si="51"/>
        <v>0.62604166666666672</v>
      </c>
      <c r="F361" s="30">
        <f t="shared" si="49"/>
        <v>6.9880527472650389</v>
      </c>
      <c r="AE361" s="78">
        <v>19</v>
      </c>
      <c r="AF361" s="78">
        <f t="shared" si="52"/>
        <v>6.4444444444444446</v>
      </c>
      <c r="AG361" s="86">
        <f t="shared" si="53"/>
        <v>679.66666666666663</v>
      </c>
      <c r="AH361" s="78">
        <v>11600</v>
      </c>
      <c r="AI361" s="82">
        <v>1223400</v>
      </c>
    </row>
    <row r="362" spans="3:35" x14ac:dyDescent="0.25">
      <c r="C362" s="30">
        <v>4.2081481481481404</v>
      </c>
      <c r="D362" s="146">
        <f t="shared" si="50"/>
        <v>302</v>
      </c>
      <c r="E362" s="30">
        <f t="shared" si="51"/>
        <v>0.62812500000000004</v>
      </c>
      <c r="F362" s="30">
        <f t="shared" si="49"/>
        <v>7.1077243505122443</v>
      </c>
      <c r="AE362" s="78">
        <v>19</v>
      </c>
      <c r="AF362" s="78">
        <f t="shared" si="52"/>
        <v>-6.2362962962962936</v>
      </c>
      <c r="AG362" s="86">
        <f t="shared" si="53"/>
        <v>71.125185185185188</v>
      </c>
      <c r="AH362" s="78">
        <v>-11225.333333333328</v>
      </c>
      <c r="AI362" s="82">
        <v>128025.33333333333</v>
      </c>
    </row>
    <row r="363" spans="3:35" x14ac:dyDescent="0.25">
      <c r="C363" s="30">
        <v>4.2962962962960773</v>
      </c>
      <c r="D363" s="146">
        <f t="shared" si="50"/>
        <v>303</v>
      </c>
      <c r="E363" s="30">
        <f t="shared" si="51"/>
        <v>0.63020833333333337</v>
      </c>
      <c r="F363" s="30">
        <f t="shared" si="49"/>
        <v>7.2276116508099655</v>
      </c>
      <c r="AE363" s="78">
        <v>19</v>
      </c>
      <c r="AF363" s="78">
        <f t="shared" si="52"/>
        <v>-61.777777777777779</v>
      </c>
      <c r="AG363" s="86">
        <f t="shared" si="53"/>
        <v>4407.333333333333</v>
      </c>
      <c r="AH363" s="78">
        <v>-111200</v>
      </c>
      <c r="AI363" s="82">
        <v>7933200</v>
      </c>
    </row>
    <row r="364" spans="3:35" x14ac:dyDescent="0.25">
      <c r="C364" s="30">
        <v>4.3192592592592547</v>
      </c>
      <c r="D364" s="146">
        <f t="shared" si="50"/>
        <v>304</v>
      </c>
      <c r="E364" s="30">
        <f t="shared" si="51"/>
        <v>0.6322916666666667</v>
      </c>
      <c r="F364" s="30">
        <f t="shared" si="49"/>
        <v>7.3477190851639467</v>
      </c>
      <c r="AE364" s="78">
        <v>19</v>
      </c>
      <c r="AF364" s="78">
        <f t="shared" si="52"/>
        <v>-6.4074074074073639</v>
      </c>
      <c r="AG364" s="86">
        <f t="shared" si="53"/>
        <v>773.07407407407402</v>
      </c>
      <c r="AH364" s="78">
        <v>-11533.333333333256</v>
      </c>
      <c r="AI364" s="82">
        <v>1391533.3333333333</v>
      </c>
    </row>
    <row r="365" spans="3:35" x14ac:dyDescent="0.25">
      <c r="C365" s="30">
        <v>4.337037037037021</v>
      </c>
      <c r="D365" s="146">
        <f t="shared" si="50"/>
        <v>305</v>
      </c>
      <c r="E365" s="30">
        <f t="shared" si="51"/>
        <v>0.63437500000000002</v>
      </c>
      <c r="F365" s="30">
        <f t="shared" si="49"/>
        <v>7.4680511419614133</v>
      </c>
      <c r="AE365" s="78">
        <v>20</v>
      </c>
      <c r="AF365" s="78">
        <f t="shared" si="52"/>
        <v>3.1703703703703812</v>
      </c>
      <c r="AG365" s="86">
        <f t="shared" si="53"/>
        <v>257.77407407407406</v>
      </c>
      <c r="AH365" s="78">
        <v>5706.6666666666861</v>
      </c>
      <c r="AI365" s="86">
        <v>463993.33333333331</v>
      </c>
    </row>
    <row r="366" spans="3:35" x14ac:dyDescent="0.25">
      <c r="C366" s="30">
        <v>4.3888888888889142</v>
      </c>
      <c r="D366" s="146">
        <f t="shared" si="50"/>
        <v>306</v>
      </c>
      <c r="E366" s="30">
        <f t="shared" si="51"/>
        <v>0.63645833333333335</v>
      </c>
      <c r="F366" s="30">
        <f t="shared" si="49"/>
        <v>7.5886123623658142</v>
      </c>
      <c r="AE366" s="78">
        <v>20</v>
      </c>
      <c r="AF366" s="78">
        <f t="shared" si="52"/>
        <v>1.6988888888888889</v>
      </c>
      <c r="AG366" s="86">
        <f t="shared" si="53"/>
        <v>26.567777777777778</v>
      </c>
      <c r="AH366" s="78">
        <v>3058</v>
      </c>
      <c r="AI366" s="82">
        <v>47822</v>
      </c>
    </row>
    <row r="367" spans="3:35" x14ac:dyDescent="0.25">
      <c r="C367" s="30">
        <v>4.5379629629629683</v>
      </c>
      <c r="D367" s="146">
        <f t="shared" si="50"/>
        <v>307</v>
      </c>
      <c r="E367" s="30">
        <f t="shared" si="51"/>
        <v>0.63854166666666667</v>
      </c>
      <c r="F367" s="30">
        <f t="shared" si="49"/>
        <v>7.7094073417463731</v>
      </c>
      <c r="AE367" s="78">
        <v>20</v>
      </c>
      <c r="AF367" s="78">
        <f t="shared" si="52"/>
        <v>-11.814814814814987</v>
      </c>
      <c r="AG367" s="86">
        <f t="shared" si="53"/>
        <v>2344.5925925925926</v>
      </c>
      <c r="AH367" s="78">
        <v>-21266.666666666977</v>
      </c>
      <c r="AI367" s="82">
        <v>4220266.666666667</v>
      </c>
    </row>
    <row r="368" spans="3:35" x14ac:dyDescent="0.25">
      <c r="C368" s="30">
        <v>4.6148148148148493</v>
      </c>
      <c r="D368" s="146">
        <f t="shared" si="50"/>
        <v>308</v>
      </c>
      <c r="E368" s="30">
        <f t="shared" si="51"/>
        <v>0.640625</v>
      </c>
      <c r="F368" s="30">
        <f t="shared" si="49"/>
        <v>7.8304407311437281</v>
      </c>
      <c r="AE368" s="78">
        <v>20</v>
      </c>
      <c r="AF368" s="78">
        <f t="shared" si="52"/>
        <v>10.307407407407428</v>
      </c>
      <c r="AG368" s="86">
        <f t="shared" si="53"/>
        <v>293.19259259259258</v>
      </c>
      <c r="AH368" s="78">
        <v>18553.333333333372</v>
      </c>
      <c r="AI368" s="82">
        <v>527746.66666666663</v>
      </c>
    </row>
    <row r="369" spans="3:35" x14ac:dyDescent="0.25">
      <c r="C369" s="30">
        <v>4.6185185185184991</v>
      </c>
      <c r="D369" s="146">
        <f t="shared" si="50"/>
        <v>309</v>
      </c>
      <c r="E369" s="30">
        <f t="shared" si="51"/>
        <v>0.64270833333333333</v>
      </c>
      <c r="F369" s="30">
        <f t="shared" si="49"/>
        <v>7.9517172387729511</v>
      </c>
      <c r="AE369" s="78">
        <v>20</v>
      </c>
      <c r="AF369" s="78">
        <f t="shared" si="52"/>
        <v>-0.61111111111111116</v>
      </c>
      <c r="AG369" s="86">
        <f t="shared" si="53"/>
        <v>680.61111111111109</v>
      </c>
      <c r="AH369" s="78">
        <v>-1100</v>
      </c>
      <c r="AI369" s="82">
        <v>1225100</v>
      </c>
    </row>
    <row r="370" spans="3:35" x14ac:dyDescent="0.25">
      <c r="C370" s="30">
        <v>4.65074074074073</v>
      </c>
      <c r="D370" s="146">
        <f t="shared" si="50"/>
        <v>310</v>
      </c>
      <c r="E370" s="30">
        <f t="shared" si="51"/>
        <v>0.64479166666666665</v>
      </c>
      <c r="F370" s="30">
        <f t="shared" si="49"/>
        <v>8.0732416315652831</v>
      </c>
      <c r="AE370" s="78">
        <v>20</v>
      </c>
      <c r="AF370" s="78">
        <f t="shared" si="52"/>
        <v>4.650740740740738</v>
      </c>
      <c r="AG370" s="86">
        <f t="shared" si="53"/>
        <v>70.793703703703713</v>
      </c>
      <c r="AH370" s="78">
        <v>8371.3333333333285</v>
      </c>
      <c r="AI370" s="82">
        <v>127428.66666666667</v>
      </c>
    </row>
    <row r="371" spans="3:35" x14ac:dyDescent="0.25">
      <c r="C371" s="30">
        <v>4.6962962962963388</v>
      </c>
      <c r="D371" s="146">
        <f t="shared" si="50"/>
        <v>311</v>
      </c>
      <c r="E371" s="30">
        <f t="shared" si="51"/>
        <v>0.64687499999999998</v>
      </c>
      <c r="F371" s="30">
        <f t="shared" si="49"/>
        <v>8.1950187367500629</v>
      </c>
      <c r="AE371" s="78">
        <v>20</v>
      </c>
      <c r="AF371" s="78">
        <f t="shared" si="52"/>
        <v>-63.5</v>
      </c>
      <c r="AG371" s="86">
        <f t="shared" si="53"/>
        <v>4406.833333333333</v>
      </c>
      <c r="AH371" s="78">
        <v>-114300</v>
      </c>
      <c r="AI371" s="82">
        <v>7932300</v>
      </c>
    </row>
    <row r="372" spans="3:35" x14ac:dyDescent="0.25">
      <c r="C372" s="30">
        <v>4.7637037037036976</v>
      </c>
      <c r="D372" s="146">
        <f t="shared" si="50"/>
        <v>312</v>
      </c>
      <c r="E372" s="30">
        <f t="shared" si="51"/>
        <v>0.6489583333333333</v>
      </c>
      <c r="F372" s="30">
        <f t="shared" si="49"/>
        <v>8.3170534434782688</v>
      </c>
      <c r="AE372" s="78">
        <v>20</v>
      </c>
      <c r="AF372" s="78">
        <f t="shared" si="52"/>
        <v>15</v>
      </c>
      <c r="AG372" s="86">
        <f t="shared" si="53"/>
        <v>772.77777777777783</v>
      </c>
      <c r="AH372" s="78">
        <v>27000</v>
      </c>
      <c r="AI372" s="82">
        <v>1391000</v>
      </c>
    </row>
    <row r="373" spans="3:35" x14ac:dyDescent="0.25">
      <c r="C373" s="30">
        <v>4.8333333333330302</v>
      </c>
      <c r="D373" s="146">
        <f t="shared" si="50"/>
        <v>313</v>
      </c>
      <c r="E373" s="30">
        <f t="shared" si="51"/>
        <v>0.65104166666666663</v>
      </c>
      <c r="F373" s="30">
        <f t="shared" si="49"/>
        <v>8.4393507044892093</v>
      </c>
      <c r="AE373" s="78">
        <v>20</v>
      </c>
      <c r="AF373" s="78">
        <f t="shared" si="52"/>
        <v>2.6759259259259367</v>
      </c>
      <c r="AG373" s="86">
        <f t="shared" si="53"/>
        <v>257.43518518518516</v>
      </c>
      <c r="AH373" s="78">
        <v>4816.6666666666861</v>
      </c>
      <c r="AI373" s="82">
        <v>463383.33333333331</v>
      </c>
    </row>
    <row r="374" spans="3:35" x14ac:dyDescent="0.25">
      <c r="C374" s="30">
        <v>4.9481481481481637</v>
      </c>
      <c r="D374" s="146">
        <f t="shared" si="50"/>
        <v>314</v>
      </c>
      <c r="E374" s="30">
        <f t="shared" si="51"/>
        <v>0.65312499999999996</v>
      </c>
      <c r="F374" s="30">
        <f t="shared" si="49"/>
        <v>8.561915537821946</v>
      </c>
      <c r="AE374" s="78">
        <v>20</v>
      </c>
      <c r="AF374" s="78">
        <f t="shared" si="52"/>
        <v>1.7490740740740753</v>
      </c>
      <c r="AG374" s="86">
        <f t="shared" si="53"/>
        <v>26.684259259259257</v>
      </c>
      <c r="AH374" s="78">
        <v>3148.3333333333358</v>
      </c>
      <c r="AI374" s="82">
        <v>48031.666666666664</v>
      </c>
    </row>
    <row r="375" spans="3:35" x14ac:dyDescent="0.25">
      <c r="C375" s="30">
        <v>5.0970370370370404</v>
      </c>
      <c r="D375" s="146">
        <f t="shared" si="50"/>
        <v>315</v>
      </c>
      <c r="E375" s="30">
        <f t="shared" si="51"/>
        <v>0.65520833333333328</v>
      </c>
      <c r="F375" s="30">
        <f t="shared" si="49"/>
        <v>8.684753028573148</v>
      </c>
      <c r="AE375" s="78">
        <v>20</v>
      </c>
      <c r="AF375" s="78">
        <f t="shared" si="52"/>
        <v>-11.833333333333334</v>
      </c>
      <c r="AG375" s="86">
        <f t="shared" si="53"/>
        <v>2345.1666666666665</v>
      </c>
      <c r="AH375" s="78">
        <v>-21300</v>
      </c>
      <c r="AI375" s="82">
        <v>4221300</v>
      </c>
    </row>
    <row r="376" spans="3:35" x14ac:dyDescent="0.25">
      <c r="C376" s="30">
        <v>5.2488888888888887</v>
      </c>
      <c r="D376" s="146">
        <f t="shared" si="50"/>
        <v>316</v>
      </c>
      <c r="E376" s="30">
        <f t="shared" si="51"/>
        <v>0.65729166666666672</v>
      </c>
      <c r="F376" s="30">
        <f t="shared" si="49"/>
        <v>8.8078683307030232</v>
      </c>
      <c r="AE376" s="78">
        <v>20</v>
      </c>
      <c r="AF376" s="78">
        <f t="shared" si="52"/>
        <v>10.396296296296319</v>
      </c>
      <c r="AG376" s="86">
        <f t="shared" si="53"/>
        <v>293.3259259259259</v>
      </c>
      <c r="AH376" s="78">
        <v>18713.333333333372</v>
      </c>
      <c r="AI376" s="82">
        <v>527986.66666666663</v>
      </c>
    </row>
    <row r="377" spans="3:35" x14ac:dyDescent="0.25">
      <c r="C377" s="30">
        <v>5.3333333333333712</v>
      </c>
      <c r="D377" s="146">
        <f t="shared" si="50"/>
        <v>317</v>
      </c>
      <c r="E377" s="30">
        <f t="shared" si="51"/>
        <v>0.65937500000000004</v>
      </c>
      <c r="F377" s="30">
        <f t="shared" si="49"/>
        <v>8.931266668891169</v>
      </c>
      <c r="AE377" s="78">
        <v>20</v>
      </c>
      <c r="AF377" s="78">
        <f t="shared" si="52"/>
        <v>-1.8888888888888888</v>
      </c>
      <c r="AG377" s="86">
        <f t="shared" si="53"/>
        <v>679.66666666666663</v>
      </c>
      <c r="AH377" s="78">
        <v>-3400</v>
      </c>
      <c r="AI377" s="82">
        <v>1223400</v>
      </c>
    </row>
    <row r="378" spans="3:35" x14ac:dyDescent="0.25">
      <c r="C378" s="30">
        <v>5.4212962962963012</v>
      </c>
      <c r="D378" s="146">
        <f t="shared" si="50"/>
        <v>318</v>
      </c>
      <c r="E378" s="30">
        <f t="shared" si="51"/>
        <v>0.66145833333333337</v>
      </c>
      <c r="F378" s="30">
        <f t="shared" si="49"/>
        <v>9.0549533404442162</v>
      </c>
      <c r="AE378" s="78">
        <v>20</v>
      </c>
      <c r="AF378" s="78">
        <f t="shared" si="52"/>
        <v>4.7637037037037064</v>
      </c>
      <c r="AG378" s="86">
        <f t="shared" si="53"/>
        <v>71.125185185185188</v>
      </c>
      <c r="AH378" s="78">
        <v>8574.6666666666715</v>
      </c>
      <c r="AI378" s="82">
        <v>128025.33333333333</v>
      </c>
    </row>
    <row r="379" spans="3:35" x14ac:dyDescent="0.25">
      <c r="C379" s="30">
        <v>5.4600000000000009</v>
      </c>
      <c r="D379" s="146">
        <f t="shared" si="50"/>
        <v>319</v>
      </c>
      <c r="E379" s="30">
        <f t="shared" si="51"/>
        <v>0.6635416666666667</v>
      </c>
      <c r="F379" s="30">
        <f t="shared" si="49"/>
        <v>9.1789337172571468</v>
      </c>
      <c r="AE379" s="78">
        <v>20</v>
      </c>
      <c r="AF379" s="78">
        <f t="shared" si="52"/>
        <v>-61.777777777777779</v>
      </c>
      <c r="AG379" s="86">
        <f t="shared" si="53"/>
        <v>4407.333333333333</v>
      </c>
      <c r="AH379" s="78">
        <v>-111200</v>
      </c>
      <c r="AI379" s="82">
        <v>7933200</v>
      </c>
    </row>
    <row r="380" spans="3:35" x14ac:dyDescent="0.25">
      <c r="C380" s="30">
        <v>5.5555555555557703</v>
      </c>
      <c r="D380" s="146">
        <f t="shared" si="50"/>
        <v>320</v>
      </c>
      <c r="E380" s="30">
        <f t="shared" si="51"/>
        <v>0.66562500000000002</v>
      </c>
      <c r="F380" s="30">
        <f t="shared" si="49"/>
        <v>9.3032132478304064</v>
      </c>
      <c r="AE380" s="78">
        <v>20</v>
      </c>
      <c r="AF380" s="78">
        <f t="shared" si="52"/>
        <v>15.814814814814858</v>
      </c>
      <c r="AG380" s="86">
        <f t="shared" si="53"/>
        <v>773.07407407407402</v>
      </c>
      <c r="AH380" s="78">
        <v>28466.666666666744</v>
      </c>
      <c r="AI380" s="82">
        <v>1391533.3333333333</v>
      </c>
    </row>
    <row r="381" spans="3:35" x14ac:dyDescent="0.25">
      <c r="C381" s="30">
        <v>5.5824074074074126</v>
      </c>
      <c r="D381" s="146">
        <f t="shared" si="50"/>
        <v>321</v>
      </c>
      <c r="E381" s="30">
        <f t="shared" si="51"/>
        <v>0.66770833333333335</v>
      </c>
      <c r="F381" s="30">
        <f t="shared" ref="F381:F444" si="54">_xlfn.NORM.INV(E381,0,$I$90)</f>
        <v>9.4277974593447862</v>
      </c>
      <c r="AE381" s="78">
        <v>21</v>
      </c>
      <c r="AF381" s="78">
        <f t="shared" si="52"/>
        <v>-1.9962962962962856</v>
      </c>
      <c r="AG381" s="86">
        <f t="shared" si="53"/>
        <v>257.77407407407406</v>
      </c>
      <c r="AH381" s="78">
        <v>-3593.3333333333139</v>
      </c>
      <c r="AI381" s="86">
        <v>463993.33333333331</v>
      </c>
    </row>
    <row r="382" spans="3:35" x14ac:dyDescent="0.25">
      <c r="C382" s="30">
        <v>5.7211111111111137</v>
      </c>
      <c r="D382" s="146">
        <f t="shared" ref="D382:D445" si="55" xml:space="preserve"> _xlfn.RANK.AVG(C382,C$61:C$540,1)</f>
        <v>322</v>
      </c>
      <c r="E382" s="30">
        <f t="shared" ref="E382:E445" si="56" xml:space="preserve"> (D382 - 0.5) / ($C$40)</f>
        <v>0.66979166666666667</v>
      </c>
      <c r="F382" s="30">
        <f t="shared" si="54"/>
        <v>9.5526919597964302</v>
      </c>
      <c r="AE382" s="78">
        <v>21</v>
      </c>
      <c r="AF382" s="78">
        <f t="shared" ref="AF382:AF445" si="57" xml:space="preserve"> AH382 / $D$9</f>
        <v>5.46</v>
      </c>
      <c r="AG382" s="86">
        <f t="shared" ref="AG382:AG445" si="58">AI382 / $D$9</f>
        <v>26.567777777777778</v>
      </c>
      <c r="AH382" s="78">
        <v>9828</v>
      </c>
      <c r="AI382" s="82">
        <v>47822</v>
      </c>
    </row>
    <row r="383" spans="3:35" x14ac:dyDescent="0.25">
      <c r="C383" s="30">
        <v>5.8425925925926663</v>
      </c>
      <c r="D383" s="146">
        <f t="shared" si="55"/>
        <v>323</v>
      </c>
      <c r="E383" s="30">
        <f t="shared" si="56"/>
        <v>0.671875</v>
      </c>
      <c r="F383" s="30">
        <f t="shared" si="54"/>
        <v>9.677902440194126</v>
      </c>
      <c r="AE383" s="78">
        <v>21</v>
      </c>
      <c r="AF383" s="78">
        <f t="shared" si="57"/>
        <v>37.629629629629456</v>
      </c>
      <c r="AG383" s="86">
        <f t="shared" si="58"/>
        <v>2344.5925925925926</v>
      </c>
      <c r="AH383" s="78">
        <v>67733.333333333023</v>
      </c>
      <c r="AI383" s="82">
        <v>4220266.666666667</v>
      </c>
    </row>
    <row r="384" spans="3:35" x14ac:dyDescent="0.25">
      <c r="C384" s="30">
        <v>5.8981481481482092</v>
      </c>
      <c r="D384" s="146">
        <f t="shared" si="55"/>
        <v>324</v>
      </c>
      <c r="E384" s="30">
        <f t="shared" si="56"/>
        <v>0.67395833333333333</v>
      </c>
      <c r="F384" s="30">
        <f t="shared" si="54"/>
        <v>9.8034346768213645</v>
      </c>
      <c r="AE384" s="78">
        <v>21</v>
      </c>
      <c r="AF384" s="78">
        <f t="shared" si="57"/>
        <v>7.6962962962963175</v>
      </c>
      <c r="AG384" s="86">
        <f t="shared" si="58"/>
        <v>293.19259259259258</v>
      </c>
      <c r="AH384" s="78">
        <v>13853.333333333372</v>
      </c>
      <c r="AI384" s="82">
        <v>527746.66666666663</v>
      </c>
    </row>
    <row r="385" spans="3:35" x14ac:dyDescent="0.25">
      <c r="C385" s="30">
        <v>5.9444444444434339</v>
      </c>
      <c r="D385" s="146">
        <f t="shared" si="55"/>
        <v>325</v>
      </c>
      <c r="E385" s="30">
        <f t="shared" si="56"/>
        <v>0.67604166666666665</v>
      </c>
      <c r="F385" s="30">
        <f t="shared" si="54"/>
        <v>9.92929453356561</v>
      </c>
      <c r="AE385" s="78">
        <v>21</v>
      </c>
      <c r="AF385" s="78">
        <f t="shared" si="57"/>
        <v>-6.166666666666667</v>
      </c>
      <c r="AG385" s="86">
        <f t="shared" si="58"/>
        <v>680.61111111111109</v>
      </c>
      <c r="AH385" s="78">
        <v>-11100</v>
      </c>
      <c r="AI385" s="82">
        <v>1225100</v>
      </c>
    </row>
    <row r="386" spans="3:35" x14ac:dyDescent="0.25">
      <c r="C386" s="30">
        <v>5.9481481481481637</v>
      </c>
      <c r="D386" s="146">
        <f t="shared" si="55"/>
        <v>326</v>
      </c>
      <c r="E386" s="30">
        <f t="shared" si="56"/>
        <v>0.67812499999999998</v>
      </c>
      <c r="F386" s="30">
        <f t="shared" si="54"/>
        <v>10.055487964317404</v>
      </c>
      <c r="AE386" s="78">
        <v>21</v>
      </c>
      <c r="AF386" s="78">
        <f t="shared" si="57"/>
        <v>14.76185185185185</v>
      </c>
      <c r="AG386" s="86">
        <f t="shared" si="58"/>
        <v>70.793703703703713</v>
      </c>
      <c r="AH386" s="78">
        <v>26571.333333333328</v>
      </c>
      <c r="AI386" s="82">
        <v>127428.66666666667</v>
      </c>
    </row>
    <row r="387" spans="3:35" x14ac:dyDescent="0.25">
      <c r="C387" s="30">
        <v>5.9629629629630472</v>
      </c>
      <c r="D387" s="146">
        <f t="shared" si="55"/>
        <v>327.5</v>
      </c>
      <c r="E387" s="30">
        <f t="shared" si="56"/>
        <v>0.68125000000000002</v>
      </c>
      <c r="F387" s="30">
        <f t="shared" si="54"/>
        <v>10.245416814044624</v>
      </c>
      <c r="AE387" s="78">
        <v>21</v>
      </c>
      <c r="AF387" s="78">
        <f t="shared" si="57"/>
        <v>26.5</v>
      </c>
      <c r="AG387" s="86">
        <f t="shared" si="58"/>
        <v>4406.833333333333</v>
      </c>
      <c r="AH387" s="78">
        <v>47700</v>
      </c>
      <c r="AI387" s="82">
        <v>7932300</v>
      </c>
    </row>
    <row r="388" spans="3:35" x14ac:dyDescent="0.25">
      <c r="C388" s="30">
        <v>5.9629629629630472</v>
      </c>
      <c r="D388" s="146">
        <f t="shared" si="55"/>
        <v>327.5</v>
      </c>
      <c r="E388" s="30">
        <f t="shared" si="56"/>
        <v>0.68125000000000002</v>
      </c>
      <c r="F388" s="30">
        <f t="shared" si="54"/>
        <v>10.245416814044624</v>
      </c>
      <c r="AE388" s="78">
        <v>21</v>
      </c>
      <c r="AF388" s="78">
        <f t="shared" si="57"/>
        <v>20</v>
      </c>
      <c r="AG388" s="86">
        <f t="shared" si="58"/>
        <v>772.77777777777783</v>
      </c>
      <c r="AH388" s="78">
        <v>36000</v>
      </c>
      <c r="AI388" s="82">
        <v>1391000</v>
      </c>
    </row>
    <row r="389" spans="3:35" x14ac:dyDescent="0.25">
      <c r="C389" s="30">
        <v>6.0592592592592496</v>
      </c>
      <c r="D389" s="146">
        <f t="shared" si="55"/>
        <v>329</v>
      </c>
      <c r="E389" s="30">
        <f t="shared" si="56"/>
        <v>0.68437499999999996</v>
      </c>
      <c r="F389" s="30">
        <f t="shared" si="54"/>
        <v>10.436130642005539</v>
      </c>
      <c r="AE389" s="78">
        <v>21</v>
      </c>
      <c r="AF389" s="78">
        <f t="shared" si="57"/>
        <v>-2.9351851851851745</v>
      </c>
      <c r="AG389" s="86">
        <f t="shared" si="58"/>
        <v>257.43518518518516</v>
      </c>
      <c r="AH389" s="78">
        <v>-5283.3333333333139</v>
      </c>
      <c r="AI389" s="82">
        <v>463383.33333333331</v>
      </c>
    </row>
    <row r="390" spans="3:35" x14ac:dyDescent="0.25">
      <c r="C390" s="30">
        <v>6.4444444444444571</v>
      </c>
      <c r="D390" s="146">
        <f t="shared" si="55"/>
        <v>330</v>
      </c>
      <c r="E390" s="30">
        <f t="shared" si="56"/>
        <v>0.68645833333333328</v>
      </c>
      <c r="F390" s="30">
        <f t="shared" si="54"/>
        <v>10.56371979586724</v>
      </c>
      <c r="AE390" s="78">
        <v>21</v>
      </c>
      <c r="AF390" s="78">
        <f t="shared" si="57"/>
        <v>5.4212962962962976</v>
      </c>
      <c r="AG390" s="86">
        <f t="shared" si="58"/>
        <v>26.684259259259257</v>
      </c>
      <c r="AH390" s="78">
        <v>9758.3333333333358</v>
      </c>
      <c r="AI390" s="82">
        <v>48031.666666666664</v>
      </c>
    </row>
    <row r="391" spans="3:35" x14ac:dyDescent="0.25">
      <c r="C391" s="30">
        <v>6.5000000000004547</v>
      </c>
      <c r="D391" s="146">
        <f t="shared" si="55"/>
        <v>331</v>
      </c>
      <c r="E391" s="30">
        <f t="shared" si="56"/>
        <v>0.68854166666666672</v>
      </c>
      <c r="F391" s="30">
        <f t="shared" si="54"/>
        <v>10.691673732446013</v>
      </c>
      <c r="AE391" s="78">
        <v>21</v>
      </c>
      <c r="AF391" s="78">
        <f t="shared" si="57"/>
        <v>38.166666666666664</v>
      </c>
      <c r="AG391" s="86">
        <f t="shared" si="58"/>
        <v>2345.1666666666665</v>
      </c>
      <c r="AH391" s="78">
        <v>68700</v>
      </c>
      <c r="AI391" s="82">
        <v>4221300</v>
      </c>
    </row>
    <row r="392" spans="3:35" x14ac:dyDescent="0.25">
      <c r="C392" s="30">
        <v>6.5092592592593519</v>
      </c>
      <c r="D392" s="146">
        <f t="shared" si="55"/>
        <v>332</v>
      </c>
      <c r="E392" s="30">
        <f t="shared" si="56"/>
        <v>0.69062500000000004</v>
      </c>
      <c r="F392" s="30">
        <f t="shared" si="54"/>
        <v>10.819999000301584</v>
      </c>
      <c r="AE392" s="78">
        <v>21</v>
      </c>
      <c r="AF392" s="78">
        <f t="shared" si="57"/>
        <v>7.785185185185207</v>
      </c>
      <c r="AG392" s="86">
        <f t="shared" si="58"/>
        <v>293.3259259259259</v>
      </c>
      <c r="AH392" s="78">
        <v>14013.333333333372</v>
      </c>
      <c r="AI392" s="82">
        <v>527986.66666666663</v>
      </c>
    </row>
    <row r="393" spans="3:35" x14ac:dyDescent="0.25">
      <c r="C393" s="30">
        <v>6.6111111111110858</v>
      </c>
      <c r="D393" s="146">
        <f t="shared" si="55"/>
        <v>333</v>
      </c>
      <c r="E393" s="30">
        <f t="shared" si="56"/>
        <v>0.69270833333333337</v>
      </c>
      <c r="F393" s="30">
        <f t="shared" si="54"/>
        <v>10.948702256990575</v>
      </c>
      <c r="AE393" s="78">
        <v>21</v>
      </c>
      <c r="AF393" s="78">
        <f t="shared" si="57"/>
        <v>-8</v>
      </c>
      <c r="AG393" s="86">
        <f t="shared" si="58"/>
        <v>679.66666666666663</v>
      </c>
      <c r="AH393" s="78">
        <v>-14400</v>
      </c>
      <c r="AI393" s="82">
        <v>1223400</v>
      </c>
    </row>
    <row r="394" spans="3:35" x14ac:dyDescent="0.25">
      <c r="C394" s="30">
        <v>6.9840740740740586</v>
      </c>
      <c r="D394" s="146">
        <f t="shared" si="55"/>
        <v>334</v>
      </c>
      <c r="E394" s="30">
        <f t="shared" si="56"/>
        <v>0.6947916666666667</v>
      </c>
      <c r="F394" s="30">
        <f t="shared" si="54"/>
        <v>11.077790272133209</v>
      </c>
      <c r="AE394" s="78">
        <v>21</v>
      </c>
      <c r="AF394" s="78">
        <f t="shared" si="57"/>
        <v>14.708148148148151</v>
      </c>
      <c r="AG394" s="86">
        <f t="shared" si="58"/>
        <v>71.125185185185188</v>
      </c>
      <c r="AH394" s="78">
        <v>26474.666666666672</v>
      </c>
      <c r="AI394" s="82">
        <v>128025.33333333333</v>
      </c>
    </row>
    <row r="395" spans="3:35" x14ac:dyDescent="0.25">
      <c r="C395" s="30">
        <v>7.1111111111104037</v>
      </c>
      <c r="D395" s="146">
        <f t="shared" si="55"/>
        <v>335</v>
      </c>
      <c r="E395" s="30">
        <f t="shared" si="56"/>
        <v>0.69687500000000002</v>
      </c>
      <c r="F395" s="30">
        <f t="shared" si="54"/>
        <v>11.207269930579322</v>
      </c>
      <c r="AE395" s="78">
        <v>21</v>
      </c>
      <c r="AF395" s="78">
        <f t="shared" si="57"/>
        <v>28.777777777777779</v>
      </c>
      <c r="AG395" s="86">
        <f t="shared" si="58"/>
        <v>4407.333333333333</v>
      </c>
      <c r="AH395" s="78">
        <v>51800</v>
      </c>
      <c r="AI395" s="82">
        <v>7933200</v>
      </c>
    </row>
    <row r="396" spans="3:35" x14ac:dyDescent="0.25">
      <c r="C396" s="30">
        <v>7.2870370370371234</v>
      </c>
      <c r="D396" s="146">
        <f t="shared" si="55"/>
        <v>336</v>
      </c>
      <c r="E396" s="30">
        <f t="shared" si="56"/>
        <v>0.69895833333333335</v>
      </c>
      <c r="F396" s="30">
        <f t="shared" si="54"/>
        <v>11.337148235677713</v>
      </c>
      <c r="AE396" s="78">
        <v>21</v>
      </c>
      <c r="AF396" s="78">
        <f t="shared" si="57"/>
        <v>20.814814814814859</v>
      </c>
      <c r="AG396" s="86">
        <f t="shared" si="58"/>
        <v>773.07407407407402</v>
      </c>
      <c r="AH396" s="78">
        <v>37466.666666666744</v>
      </c>
      <c r="AI396" s="82">
        <v>1391533.3333333333</v>
      </c>
    </row>
    <row r="397" spans="3:35" x14ac:dyDescent="0.25">
      <c r="C397" s="30">
        <v>7.611111111111768</v>
      </c>
      <c r="D397" s="146">
        <f t="shared" si="55"/>
        <v>337</v>
      </c>
      <c r="E397" s="30">
        <f t="shared" si="56"/>
        <v>0.70104166666666667</v>
      </c>
      <c r="F397" s="30">
        <f t="shared" si="54"/>
        <v>11.467432312653038</v>
      </c>
      <c r="AE397" s="78">
        <v>22</v>
      </c>
      <c r="AF397" s="78">
        <f t="shared" si="57"/>
        <v>2.7259259259259365</v>
      </c>
      <c r="AG397" s="86">
        <f t="shared" si="58"/>
        <v>257.77407407407406</v>
      </c>
      <c r="AH397" s="78">
        <v>4906.6666666666861</v>
      </c>
      <c r="AI397" s="86">
        <v>463993.33333333331</v>
      </c>
    </row>
    <row r="398" spans="3:35" x14ac:dyDescent="0.25">
      <c r="C398" s="30">
        <v>7.6407407407407391</v>
      </c>
      <c r="D398" s="146">
        <f t="shared" si="55"/>
        <v>338</v>
      </c>
      <c r="E398" s="30">
        <f t="shared" si="56"/>
        <v>0.703125</v>
      </c>
      <c r="F398" s="30">
        <f t="shared" si="54"/>
        <v>11.598129412094837</v>
      </c>
      <c r="AE398" s="78">
        <v>22</v>
      </c>
      <c r="AF398" s="78">
        <f t="shared" si="57"/>
        <v>-0.86777777777777776</v>
      </c>
      <c r="AG398" s="86">
        <f t="shared" si="58"/>
        <v>26.567777777777778</v>
      </c>
      <c r="AH398" s="78">
        <v>-1562</v>
      </c>
      <c r="AI398" s="82">
        <v>47822</v>
      </c>
    </row>
    <row r="399" spans="3:35" x14ac:dyDescent="0.25">
      <c r="C399" s="30">
        <v>7.6666666666660603</v>
      </c>
      <c r="D399" s="146">
        <f t="shared" si="55"/>
        <v>339</v>
      </c>
      <c r="E399" s="30">
        <f t="shared" si="56"/>
        <v>0.70520833333333333</v>
      </c>
      <c r="F399" s="30">
        <f t="shared" si="54"/>
        <v>11.729246913563214</v>
      </c>
      <c r="AE399" s="78">
        <v>22</v>
      </c>
      <c r="AF399" s="78">
        <f t="shared" si="57"/>
        <v>2.629629629629457</v>
      </c>
      <c r="AG399" s="86">
        <f t="shared" si="58"/>
        <v>2344.5925925925926</v>
      </c>
      <c r="AH399" s="78">
        <v>4733.3333333330229</v>
      </c>
      <c r="AI399" s="82">
        <v>4220266.666666667</v>
      </c>
    </row>
    <row r="400" spans="3:35" x14ac:dyDescent="0.25">
      <c r="C400" s="30">
        <v>7.6962962962963388</v>
      </c>
      <c r="D400" s="146">
        <f t="shared" si="55"/>
        <v>340</v>
      </c>
      <c r="E400" s="30">
        <f t="shared" si="56"/>
        <v>0.70729166666666665</v>
      </c>
      <c r="F400" s="30">
        <f t="shared" si="54"/>
        <v>11.860792329316244</v>
      </c>
      <c r="AE400" s="78">
        <v>22</v>
      </c>
      <c r="AF400" s="78">
        <f t="shared" si="57"/>
        <v>11.418518518518541</v>
      </c>
      <c r="AG400" s="86">
        <f t="shared" si="58"/>
        <v>293.19259259259258</v>
      </c>
      <c r="AH400" s="78">
        <v>20553.333333333372</v>
      </c>
      <c r="AI400" s="82">
        <v>527746.66666666663</v>
      </c>
    </row>
    <row r="401" spans="3:35" x14ac:dyDescent="0.25">
      <c r="C401" s="30">
        <v>7.7081481481481404</v>
      </c>
      <c r="D401" s="146">
        <f t="shared" si="55"/>
        <v>341</v>
      </c>
      <c r="E401" s="30">
        <f t="shared" si="56"/>
        <v>0.70937499999999998</v>
      </c>
      <c r="F401" s="30">
        <f t="shared" si="54"/>
        <v>11.992773308164146</v>
      </c>
      <c r="AE401" s="78">
        <v>22</v>
      </c>
      <c r="AF401" s="78">
        <f t="shared" si="57"/>
        <v>8.2777777777777786</v>
      </c>
      <c r="AG401" s="86">
        <f t="shared" si="58"/>
        <v>680.61111111111109</v>
      </c>
      <c r="AH401" s="78">
        <v>14900</v>
      </c>
      <c r="AI401" s="82">
        <v>1225100</v>
      </c>
    </row>
    <row r="402" spans="3:35" x14ac:dyDescent="0.25">
      <c r="C402" s="30">
        <v>7.729629629629585</v>
      </c>
      <c r="D402" s="146">
        <f t="shared" si="55"/>
        <v>342</v>
      </c>
      <c r="E402" s="30">
        <f t="shared" si="56"/>
        <v>0.7114583333333333</v>
      </c>
      <c r="F402" s="30">
        <f t="shared" si="54"/>
        <v>12.125197639455667</v>
      </c>
      <c r="AE402" s="78">
        <v>22</v>
      </c>
      <c r="AF402" s="78">
        <f t="shared" si="57"/>
        <v>-2.349259259259262</v>
      </c>
      <c r="AG402" s="86">
        <f t="shared" si="58"/>
        <v>70.793703703703713</v>
      </c>
      <c r="AH402" s="78">
        <v>-4228.6666666666715</v>
      </c>
      <c r="AI402" s="82">
        <v>127428.66666666667</v>
      </c>
    </row>
    <row r="403" spans="3:35" x14ac:dyDescent="0.25">
      <c r="C403" s="30">
        <v>7.7851851851851279</v>
      </c>
      <c r="D403" s="146">
        <f t="shared" si="55"/>
        <v>343</v>
      </c>
      <c r="E403" s="30">
        <f t="shared" si="56"/>
        <v>0.71354166666666663</v>
      </c>
      <c r="F403" s="30">
        <f t="shared" si="54"/>
        <v>12.258073257202348</v>
      </c>
      <c r="AE403" s="78">
        <v>22</v>
      </c>
      <c r="AF403" s="78">
        <f t="shared" si="57"/>
        <v>18.722222222222221</v>
      </c>
      <c r="AG403" s="86">
        <f t="shared" si="58"/>
        <v>4406.833333333333</v>
      </c>
      <c r="AH403" s="78">
        <v>33700</v>
      </c>
      <c r="AI403" s="82">
        <v>7932300</v>
      </c>
    </row>
    <row r="404" spans="3:35" x14ac:dyDescent="0.25">
      <c r="C404" s="30">
        <v>7.7870370370371234</v>
      </c>
      <c r="D404" s="146">
        <f t="shared" si="55"/>
        <v>344</v>
      </c>
      <c r="E404" s="30">
        <f t="shared" si="56"/>
        <v>0.71562499999999996</v>
      </c>
      <c r="F404" s="30">
        <f t="shared" si="54"/>
        <v>12.39140824434662</v>
      </c>
      <c r="AE404" s="78">
        <v>22</v>
      </c>
      <c r="AF404" s="78">
        <f t="shared" si="57"/>
        <v>33.333333333333336</v>
      </c>
      <c r="AG404" s="86">
        <f t="shared" si="58"/>
        <v>772.77777777777783</v>
      </c>
      <c r="AH404" s="78">
        <v>60000</v>
      </c>
      <c r="AI404" s="82">
        <v>1391000</v>
      </c>
    </row>
    <row r="405" spans="3:35" x14ac:dyDescent="0.25">
      <c r="C405" s="30">
        <v>8.1666666666674246</v>
      </c>
      <c r="D405" s="146">
        <f t="shared" si="55"/>
        <v>345</v>
      </c>
      <c r="E405" s="30">
        <f t="shared" si="56"/>
        <v>0.71770833333333328</v>
      </c>
      <c r="F405" s="30">
        <f t="shared" si="54"/>
        <v>12.525210837179992</v>
      </c>
      <c r="AE405" s="78">
        <v>22</v>
      </c>
      <c r="AF405" s="78">
        <f t="shared" si="57"/>
        <v>0.84259259259260333</v>
      </c>
      <c r="AG405" s="86">
        <f t="shared" si="58"/>
        <v>257.43518518518516</v>
      </c>
      <c r="AH405" s="78">
        <v>1516.6666666666861</v>
      </c>
      <c r="AI405" s="82">
        <v>463383.33333333331</v>
      </c>
    </row>
    <row r="406" spans="3:35" x14ac:dyDescent="0.25">
      <c r="C406" s="30">
        <v>8.2777777777778283</v>
      </c>
      <c r="D406" s="146">
        <f t="shared" si="55"/>
        <v>346.5</v>
      </c>
      <c r="E406" s="30">
        <f t="shared" si="56"/>
        <v>0.72083333333333333</v>
      </c>
      <c r="F406" s="30">
        <f t="shared" si="54"/>
        <v>12.726809893788369</v>
      </c>
      <c r="AE406" s="78">
        <v>22</v>
      </c>
      <c r="AF406" s="78">
        <f t="shared" si="57"/>
        <v>-0.49537037037036902</v>
      </c>
      <c r="AG406" s="86">
        <f t="shared" si="58"/>
        <v>26.684259259259257</v>
      </c>
      <c r="AH406" s="78">
        <v>-891.66666666666424</v>
      </c>
      <c r="AI406" s="82">
        <v>48031.666666666664</v>
      </c>
    </row>
    <row r="407" spans="3:35" x14ac:dyDescent="0.25">
      <c r="C407" s="30">
        <v>8.2777777777778283</v>
      </c>
      <c r="D407" s="146">
        <f t="shared" si="55"/>
        <v>346.5</v>
      </c>
      <c r="E407" s="30">
        <f t="shared" si="56"/>
        <v>0.72083333333333333</v>
      </c>
      <c r="F407" s="30">
        <f t="shared" si="54"/>
        <v>12.726809893788369</v>
      </c>
      <c r="AE407" s="78">
        <v>22</v>
      </c>
      <c r="AF407" s="78">
        <f t="shared" si="57"/>
        <v>1.5</v>
      </c>
      <c r="AG407" s="86">
        <f t="shared" si="58"/>
        <v>2345.1666666666665</v>
      </c>
      <c r="AH407" s="78">
        <v>2700</v>
      </c>
      <c r="AI407" s="82">
        <v>4221300</v>
      </c>
    </row>
    <row r="408" spans="3:35" x14ac:dyDescent="0.25">
      <c r="C408" s="30">
        <v>8.430370370370369</v>
      </c>
      <c r="D408" s="146">
        <f t="shared" si="55"/>
        <v>348</v>
      </c>
      <c r="E408" s="30">
        <f t="shared" si="56"/>
        <v>0.72395833333333337</v>
      </c>
      <c r="F408" s="30">
        <f t="shared" si="54"/>
        <v>12.929509010190269</v>
      </c>
      <c r="AE408" s="78">
        <v>22</v>
      </c>
      <c r="AF408" s="78">
        <f t="shared" si="57"/>
        <v>8.4518518518518739</v>
      </c>
      <c r="AG408" s="86">
        <f t="shared" si="58"/>
        <v>293.3259259259259</v>
      </c>
      <c r="AH408" s="78">
        <v>15213.333333333372</v>
      </c>
      <c r="AI408" s="82">
        <v>527986.66666666663</v>
      </c>
    </row>
    <row r="409" spans="3:35" x14ac:dyDescent="0.25">
      <c r="C409" s="30">
        <v>8.4518518518518135</v>
      </c>
      <c r="D409" s="146">
        <f t="shared" si="55"/>
        <v>349</v>
      </c>
      <c r="E409" s="30">
        <f t="shared" si="56"/>
        <v>0.7260416666666667</v>
      </c>
      <c r="F409" s="30">
        <f t="shared" si="54"/>
        <v>13.065267619282931</v>
      </c>
      <c r="AE409" s="78">
        <v>22</v>
      </c>
      <c r="AF409" s="78">
        <f t="shared" si="57"/>
        <v>3.1111111111111112</v>
      </c>
      <c r="AG409" s="86">
        <f t="shared" si="58"/>
        <v>679.66666666666663</v>
      </c>
      <c r="AH409" s="78">
        <v>5600</v>
      </c>
      <c r="AI409" s="82">
        <v>1223400</v>
      </c>
    </row>
    <row r="410" spans="3:35" x14ac:dyDescent="0.25">
      <c r="C410" s="30">
        <v>8.5396296296296157</v>
      </c>
      <c r="D410" s="146">
        <f t="shared" si="55"/>
        <v>350</v>
      </c>
      <c r="E410" s="30">
        <f t="shared" si="56"/>
        <v>0.72812500000000002</v>
      </c>
      <c r="F410" s="30">
        <f t="shared" si="54"/>
        <v>13.201537481758614</v>
      </c>
      <c r="AE410" s="78">
        <v>22</v>
      </c>
      <c r="AF410" s="78">
        <f t="shared" si="57"/>
        <v>-1.4029629629629603</v>
      </c>
      <c r="AG410" s="86">
        <f t="shared" si="58"/>
        <v>71.125185185185188</v>
      </c>
      <c r="AH410" s="78">
        <v>-2525.3333333333285</v>
      </c>
      <c r="AI410" s="82">
        <v>128025.33333333333</v>
      </c>
    </row>
    <row r="411" spans="3:35" x14ac:dyDescent="0.25">
      <c r="C411" s="30">
        <v>8.6666666666667425</v>
      </c>
      <c r="D411" s="146">
        <f t="shared" si="55"/>
        <v>351</v>
      </c>
      <c r="E411" s="30">
        <f t="shared" si="56"/>
        <v>0.73020833333333335</v>
      </c>
      <c r="F411" s="30">
        <f t="shared" si="54"/>
        <v>13.338327856062683</v>
      </c>
      <c r="AE411" s="78">
        <v>22</v>
      </c>
      <c r="AF411" s="78">
        <f t="shared" si="57"/>
        <v>16.555555555555557</v>
      </c>
      <c r="AG411" s="86">
        <f t="shared" si="58"/>
        <v>4407.333333333333</v>
      </c>
      <c r="AH411" s="78">
        <v>29800</v>
      </c>
      <c r="AI411" s="82">
        <v>7933200</v>
      </c>
    </row>
    <row r="412" spans="3:35" x14ac:dyDescent="0.25">
      <c r="C412" s="30">
        <v>8.7222222222217169</v>
      </c>
      <c r="D412" s="146">
        <f t="shared" si="55"/>
        <v>352</v>
      </c>
      <c r="E412" s="30">
        <f t="shared" si="56"/>
        <v>0.73229166666666667</v>
      </c>
      <c r="F412" s="30">
        <f t="shared" si="54"/>
        <v>13.475648189716599</v>
      </c>
      <c r="AE412" s="78">
        <v>22</v>
      </c>
      <c r="AF412" s="78">
        <f t="shared" si="57"/>
        <v>25.814814814814859</v>
      </c>
      <c r="AG412" s="86">
        <f t="shared" si="58"/>
        <v>773.07407407407402</v>
      </c>
      <c r="AH412" s="78">
        <v>46466.666666666744</v>
      </c>
      <c r="AI412" s="82">
        <v>1391533.3333333333</v>
      </c>
    </row>
    <row r="413" spans="3:35" x14ac:dyDescent="0.25">
      <c r="C413" s="30">
        <v>8.8333333333333712</v>
      </c>
      <c r="D413" s="146">
        <f t="shared" si="55"/>
        <v>353</v>
      </c>
      <c r="E413" s="30">
        <f t="shared" si="56"/>
        <v>0.734375</v>
      </c>
      <c r="F413" s="30">
        <f t="shared" si="54"/>
        <v>13.613508125204381</v>
      </c>
      <c r="AE413" s="78">
        <v>23</v>
      </c>
      <c r="AF413" s="78">
        <f t="shared" si="57"/>
        <v>4.3370370370370477</v>
      </c>
      <c r="AG413" s="86">
        <f t="shared" si="58"/>
        <v>257.77407407407406</v>
      </c>
      <c r="AH413" s="78">
        <v>7806.6666666666861</v>
      </c>
      <c r="AI413" s="86">
        <v>463993.33333333331</v>
      </c>
    </row>
    <row r="414" spans="3:35" x14ac:dyDescent="0.25">
      <c r="C414" s="30">
        <v>9.0951851851851728</v>
      </c>
      <c r="D414" s="146">
        <f t="shared" si="55"/>
        <v>354</v>
      </c>
      <c r="E414" s="30">
        <f t="shared" si="56"/>
        <v>0.73645833333333333</v>
      </c>
      <c r="F414" s="30">
        <f t="shared" si="54"/>
        <v>13.751917506082373</v>
      </c>
      <c r="AE414" s="78">
        <v>23</v>
      </c>
      <c r="AF414" s="78">
        <f t="shared" si="57"/>
        <v>1.0211111111111111</v>
      </c>
      <c r="AG414" s="86">
        <f t="shared" si="58"/>
        <v>26.567777777777778</v>
      </c>
      <c r="AH414" s="78">
        <v>1838</v>
      </c>
      <c r="AI414" s="82">
        <v>47822</v>
      </c>
    </row>
    <row r="415" spans="3:35" x14ac:dyDescent="0.25">
      <c r="C415" s="30">
        <v>9.3824074074074169</v>
      </c>
      <c r="D415" s="146">
        <f t="shared" si="55"/>
        <v>355</v>
      </c>
      <c r="E415" s="30">
        <f t="shared" si="56"/>
        <v>0.73854166666666665</v>
      </c>
      <c r="F415" s="30">
        <f t="shared" si="54"/>
        <v>13.890886383322547</v>
      </c>
      <c r="AE415" s="78">
        <v>23</v>
      </c>
      <c r="AF415" s="78">
        <f t="shared" si="57"/>
        <v>23.185185185185013</v>
      </c>
      <c r="AG415" s="86">
        <f t="shared" si="58"/>
        <v>2344.5925925925926</v>
      </c>
      <c r="AH415" s="78">
        <v>41733.333333333023</v>
      </c>
      <c r="AI415" s="82">
        <v>4220266.666666667</v>
      </c>
    </row>
    <row r="416" spans="3:35" x14ac:dyDescent="0.25">
      <c r="C416" s="30">
        <v>9.3962962962962706</v>
      </c>
      <c r="D416" s="146">
        <f t="shared" si="55"/>
        <v>356</v>
      </c>
      <c r="E416" s="30">
        <f t="shared" si="56"/>
        <v>0.74062499999999998</v>
      </c>
      <c r="F416" s="30">
        <f t="shared" si="54"/>
        <v>14.030425021900605</v>
      </c>
      <c r="AE416" s="78">
        <v>23</v>
      </c>
      <c r="AF416" s="78">
        <f t="shared" si="57"/>
        <v>-4.2481481481481262</v>
      </c>
      <c r="AG416" s="86">
        <f t="shared" si="58"/>
        <v>293.19259259259258</v>
      </c>
      <c r="AH416" s="78">
        <v>-7646.6666666666279</v>
      </c>
      <c r="AI416" s="82">
        <v>527746.66666666663</v>
      </c>
    </row>
    <row r="417" spans="3:35" x14ac:dyDescent="0.25">
      <c r="C417" s="30">
        <v>9.430370370370369</v>
      </c>
      <c r="D417" s="146">
        <f t="shared" si="55"/>
        <v>357</v>
      </c>
      <c r="E417" s="30">
        <f t="shared" si="56"/>
        <v>0.7427083333333333</v>
      </c>
      <c r="F417" s="30">
        <f t="shared" si="54"/>
        <v>14.170543907640283</v>
      </c>
      <c r="AE417" s="78">
        <v>23</v>
      </c>
      <c r="AF417" s="78">
        <f t="shared" si="57"/>
        <v>11.611111111111111</v>
      </c>
      <c r="AG417" s="86">
        <f t="shared" si="58"/>
        <v>680.61111111111109</v>
      </c>
      <c r="AH417" s="78">
        <v>20900</v>
      </c>
      <c r="AI417" s="82">
        <v>1225100</v>
      </c>
    </row>
    <row r="418" spans="3:35" x14ac:dyDescent="0.25">
      <c r="C418" s="30">
        <v>9.4444444444445708</v>
      </c>
      <c r="D418" s="146">
        <f t="shared" si="55"/>
        <v>358</v>
      </c>
      <c r="E418" s="30">
        <f t="shared" si="56"/>
        <v>0.74479166666666663</v>
      </c>
      <c r="F418" s="30">
        <f t="shared" si="54"/>
        <v>14.311253754326311</v>
      </c>
      <c r="AE418" s="78">
        <v>23</v>
      </c>
      <c r="AF418" s="78">
        <f t="shared" si="57"/>
        <v>3.3729629629629603</v>
      </c>
      <c r="AG418" s="86">
        <f t="shared" si="58"/>
        <v>70.793703703703713</v>
      </c>
      <c r="AH418" s="78">
        <v>6071.3333333333285</v>
      </c>
      <c r="AI418" s="82">
        <v>127428.66666666667</v>
      </c>
    </row>
    <row r="419" spans="3:35" x14ac:dyDescent="0.25">
      <c r="C419" s="30">
        <v>9.6407407407407391</v>
      </c>
      <c r="D419" s="146">
        <f t="shared" si="55"/>
        <v>359</v>
      </c>
      <c r="E419" s="30">
        <f t="shared" si="56"/>
        <v>0.74687499999999996</v>
      </c>
      <c r="F419" s="30">
        <f t="shared" si="54"/>
        <v>14.452565511098889</v>
      </c>
      <c r="AE419" s="78">
        <v>23</v>
      </c>
      <c r="AF419" s="78">
        <f t="shared" si="57"/>
        <v>32.611111111111114</v>
      </c>
      <c r="AG419" s="86">
        <f t="shared" si="58"/>
        <v>4406.833333333333</v>
      </c>
      <c r="AH419" s="78">
        <v>58700</v>
      </c>
      <c r="AI419" s="82">
        <v>7932300</v>
      </c>
    </row>
    <row r="420" spans="3:35" x14ac:dyDescent="0.25">
      <c r="C420" s="30">
        <v>9.7777777777778283</v>
      </c>
      <c r="D420" s="146">
        <f t="shared" si="55"/>
        <v>360</v>
      </c>
      <c r="E420" s="30">
        <f t="shared" si="56"/>
        <v>0.74895833333333328</v>
      </c>
      <c r="F420" s="30">
        <f t="shared" si="54"/>
        <v>14.59449037014342</v>
      </c>
      <c r="AE420" s="78">
        <v>23</v>
      </c>
      <c r="AF420" s="78">
        <f t="shared" si="57"/>
        <v>-9.4444444444444446</v>
      </c>
      <c r="AG420" s="86">
        <f t="shared" si="58"/>
        <v>772.77777777777783</v>
      </c>
      <c r="AH420" s="78">
        <v>-17000</v>
      </c>
      <c r="AI420" s="82">
        <v>1391000</v>
      </c>
    </row>
    <row r="421" spans="3:35" x14ac:dyDescent="0.25">
      <c r="C421" s="30">
        <v>9.851851851851734</v>
      </c>
      <c r="D421" s="146">
        <f t="shared" si="55"/>
        <v>361</v>
      </c>
      <c r="E421" s="30">
        <f t="shared" si="56"/>
        <v>0.75104166666666672</v>
      </c>
      <c r="F421" s="30">
        <f t="shared" si="54"/>
        <v>14.737039774690029</v>
      </c>
      <c r="AE421" s="78">
        <v>23</v>
      </c>
      <c r="AF421" s="78">
        <f t="shared" si="57"/>
        <v>5.8425925925926032</v>
      </c>
      <c r="AG421" s="86">
        <f t="shared" si="58"/>
        <v>257.43518518518516</v>
      </c>
      <c r="AH421" s="78">
        <v>10516.666666666686</v>
      </c>
      <c r="AI421" s="82">
        <v>463383.33333333331</v>
      </c>
    </row>
    <row r="422" spans="3:35" x14ac:dyDescent="0.25">
      <c r="C422" s="30">
        <v>10.143333333333331</v>
      </c>
      <c r="D422" s="146">
        <f t="shared" si="55"/>
        <v>362</v>
      </c>
      <c r="E422" s="30">
        <f t="shared" si="56"/>
        <v>0.75312500000000004</v>
      </c>
      <c r="F422" s="30">
        <f t="shared" si="54"/>
        <v>14.880225427338058</v>
      </c>
      <c r="AE422" s="78">
        <v>23</v>
      </c>
      <c r="AF422" s="78">
        <f t="shared" si="57"/>
        <v>1.3601851851851865</v>
      </c>
      <c r="AG422" s="86">
        <f t="shared" si="58"/>
        <v>26.684259259259257</v>
      </c>
      <c r="AH422" s="78">
        <v>2448.3333333333358</v>
      </c>
      <c r="AI422" s="82">
        <v>48031.666666666664</v>
      </c>
    </row>
    <row r="423" spans="3:35" x14ac:dyDescent="0.25">
      <c r="C423" s="30">
        <v>10.307407407407425</v>
      </c>
      <c r="D423" s="146">
        <f t="shared" si="55"/>
        <v>363</v>
      </c>
      <c r="E423" s="30">
        <f t="shared" si="56"/>
        <v>0.75520833333333337</v>
      </c>
      <c r="F423" s="30">
        <f t="shared" si="54"/>
        <v>15.024059298721998</v>
      </c>
      <c r="AE423" s="78">
        <v>23</v>
      </c>
      <c r="AF423" s="78">
        <f t="shared" si="57"/>
        <v>25.388888888888889</v>
      </c>
      <c r="AG423" s="86">
        <f t="shared" si="58"/>
        <v>2345.1666666666665</v>
      </c>
      <c r="AH423" s="78">
        <v>45700</v>
      </c>
      <c r="AI423" s="82">
        <v>4221300</v>
      </c>
    </row>
    <row r="424" spans="3:35" x14ac:dyDescent="0.25">
      <c r="C424" s="30">
        <v>10.396296296296271</v>
      </c>
      <c r="D424" s="146">
        <f t="shared" si="55"/>
        <v>364</v>
      </c>
      <c r="E424" s="30">
        <f t="shared" si="56"/>
        <v>0.7572916666666667</v>
      </c>
      <c r="F424" s="30">
        <f t="shared" si="54"/>
        <v>15.168553636535707</v>
      </c>
      <c r="AE424" s="78">
        <v>23</v>
      </c>
      <c r="AF424" s="78">
        <f t="shared" si="57"/>
        <v>-3.7703703703703488</v>
      </c>
      <c r="AG424" s="86">
        <f t="shared" si="58"/>
        <v>293.3259259259259</v>
      </c>
      <c r="AH424" s="78">
        <v>-6786.6666666666279</v>
      </c>
      <c r="AI424" s="82">
        <v>527986.66666666663</v>
      </c>
    </row>
    <row r="425" spans="3:35" x14ac:dyDescent="0.25">
      <c r="C425" s="30">
        <v>10.407407407407391</v>
      </c>
      <c r="D425" s="146">
        <f t="shared" si="55"/>
        <v>365</v>
      </c>
      <c r="E425" s="30">
        <f t="shared" si="56"/>
        <v>0.75937500000000002</v>
      </c>
      <c r="F425" s="30">
        <f t="shared" si="54"/>
        <v>15.313720974933478</v>
      </c>
      <c r="AE425" s="78">
        <v>23</v>
      </c>
      <c r="AF425" s="78">
        <f t="shared" si="57"/>
        <v>14.777777777777779</v>
      </c>
      <c r="AG425" s="86">
        <f t="shared" si="58"/>
        <v>679.66666666666663</v>
      </c>
      <c r="AH425" s="78">
        <v>26600</v>
      </c>
      <c r="AI425" s="82">
        <v>1223400</v>
      </c>
    </row>
    <row r="426" spans="3:35" x14ac:dyDescent="0.25">
      <c r="C426" s="30">
        <v>10.614814814814849</v>
      </c>
      <c r="D426" s="146">
        <f t="shared" si="55"/>
        <v>366</v>
      </c>
      <c r="E426" s="30">
        <f t="shared" si="56"/>
        <v>0.76145833333333335</v>
      </c>
      <c r="F426" s="30">
        <f t="shared" si="54"/>
        <v>15.459574144326808</v>
      </c>
      <c r="AE426" s="78">
        <v>23</v>
      </c>
      <c r="AF426" s="78">
        <f t="shared" si="57"/>
        <v>4.2081481481481511</v>
      </c>
      <c r="AG426" s="86">
        <f t="shared" si="58"/>
        <v>71.125185185185188</v>
      </c>
      <c r="AH426" s="78">
        <v>7574.6666666666715</v>
      </c>
      <c r="AI426" s="82">
        <v>128025.33333333333</v>
      </c>
    </row>
    <row r="427" spans="3:35" x14ac:dyDescent="0.25">
      <c r="C427" s="30">
        <v>10.640740740740739</v>
      </c>
      <c r="D427" s="146">
        <f t="shared" si="55"/>
        <v>367</v>
      </c>
      <c r="E427" s="30">
        <f t="shared" si="56"/>
        <v>0.76354166666666667</v>
      </c>
      <c r="F427" s="30">
        <f t="shared" si="54"/>
        <v>15.606126281597732</v>
      </c>
      <c r="AE427" s="78">
        <v>23</v>
      </c>
      <c r="AF427" s="78">
        <f t="shared" si="57"/>
        <v>34.333333333333336</v>
      </c>
      <c r="AG427" s="86">
        <f t="shared" si="58"/>
        <v>4407.333333333333</v>
      </c>
      <c r="AH427" s="78">
        <v>61800</v>
      </c>
      <c r="AI427" s="82">
        <v>7933200</v>
      </c>
    </row>
    <row r="428" spans="3:35" x14ac:dyDescent="0.25">
      <c r="C428" s="30">
        <v>10.892592592592621</v>
      </c>
      <c r="D428" s="146">
        <f t="shared" si="55"/>
        <v>368</v>
      </c>
      <c r="E428" s="30">
        <f t="shared" si="56"/>
        <v>0.765625</v>
      </c>
      <c r="F428" s="30">
        <f t="shared" si="54"/>
        <v>15.753390840750045</v>
      </c>
      <c r="AE428" s="78">
        <v>23</v>
      </c>
      <c r="AF428" s="78">
        <f t="shared" si="57"/>
        <v>-7.5185185185184755</v>
      </c>
      <c r="AG428" s="86">
        <f t="shared" si="58"/>
        <v>773.07407407407402</v>
      </c>
      <c r="AH428" s="78">
        <v>-13533.333333333256</v>
      </c>
      <c r="AI428" s="82">
        <v>1391533.3333333333</v>
      </c>
    </row>
    <row r="429" spans="3:35" x14ac:dyDescent="0.25">
      <c r="C429" s="30">
        <v>10.962962962963047</v>
      </c>
      <c r="D429" s="146">
        <f t="shared" si="55"/>
        <v>369</v>
      </c>
      <c r="E429" s="30">
        <f t="shared" si="56"/>
        <v>0.76770833333333333</v>
      </c>
      <c r="F429" s="30">
        <f t="shared" si="54"/>
        <v>15.901381604021633</v>
      </c>
      <c r="AE429" s="78">
        <v>24</v>
      </c>
      <c r="AF429" s="78">
        <f t="shared" si="57"/>
        <v>3.8370370370370477</v>
      </c>
      <c r="AG429" s="86">
        <f t="shared" si="58"/>
        <v>257.77407407407406</v>
      </c>
      <c r="AH429" s="78">
        <v>6906.6666666666861</v>
      </c>
      <c r="AI429" s="86">
        <v>463993.33333333331</v>
      </c>
    </row>
    <row r="430" spans="3:35" x14ac:dyDescent="0.25">
      <c r="C430" s="30">
        <v>11.064814814814895</v>
      </c>
      <c r="D430" s="146">
        <f t="shared" si="55"/>
        <v>370</v>
      </c>
      <c r="E430" s="30">
        <f t="shared" si="56"/>
        <v>0.76979166666666665</v>
      </c>
      <c r="F430" s="30">
        <f t="shared" si="54"/>
        <v>16.05011269348233</v>
      </c>
      <c r="AE430" s="78">
        <v>24</v>
      </c>
      <c r="AF430" s="78">
        <f t="shared" si="57"/>
        <v>-0.25666666666666665</v>
      </c>
      <c r="AG430" s="86">
        <f t="shared" si="58"/>
        <v>26.567777777777778</v>
      </c>
      <c r="AH430" s="78">
        <v>-462</v>
      </c>
      <c r="AI430" s="82">
        <v>47822</v>
      </c>
    </row>
    <row r="431" spans="3:35" x14ac:dyDescent="0.25">
      <c r="C431" s="30">
        <v>11.229629629629585</v>
      </c>
      <c r="D431" s="146">
        <f t="shared" si="55"/>
        <v>371</v>
      </c>
      <c r="E431" s="30">
        <f t="shared" si="56"/>
        <v>0.77187499999999998</v>
      </c>
      <c r="F431" s="30">
        <f t="shared" si="54"/>
        <v>16.19959858314315</v>
      </c>
      <c r="AE431" s="78">
        <v>24</v>
      </c>
      <c r="AF431" s="78">
        <f t="shared" si="57"/>
        <v>5.9629629629627905</v>
      </c>
      <c r="AG431" s="86">
        <f t="shared" si="58"/>
        <v>2344.5925925925926</v>
      </c>
      <c r="AH431" s="78">
        <v>10733.333333333023</v>
      </c>
      <c r="AI431" s="82">
        <v>4220266.666666667</v>
      </c>
    </row>
    <row r="432" spans="3:35" x14ac:dyDescent="0.25">
      <c r="C432" s="30">
        <v>11.418518518518511</v>
      </c>
      <c r="D432" s="146">
        <f t="shared" si="55"/>
        <v>372</v>
      </c>
      <c r="E432" s="30">
        <f t="shared" si="56"/>
        <v>0.7739583333333333</v>
      </c>
      <c r="F432" s="30">
        <f t="shared" si="54"/>
        <v>16.349854111604607</v>
      </c>
      <c r="AE432" s="78">
        <v>24</v>
      </c>
      <c r="AF432" s="78">
        <f t="shared" si="57"/>
        <v>4.6962962962963175</v>
      </c>
      <c r="AG432" s="86">
        <f t="shared" si="58"/>
        <v>293.19259259259258</v>
      </c>
      <c r="AH432" s="78">
        <v>8453.3333333333721</v>
      </c>
      <c r="AI432" s="82">
        <v>527746.66666666663</v>
      </c>
    </row>
    <row r="433" spans="3:35" x14ac:dyDescent="0.25">
      <c r="C433" s="30">
        <v>11.444444444444457</v>
      </c>
      <c r="D433" s="146">
        <f t="shared" si="55"/>
        <v>373</v>
      </c>
      <c r="E433" s="30">
        <f t="shared" si="56"/>
        <v>0.77604166666666663</v>
      </c>
      <c r="F433" s="30">
        <f t="shared" si="54"/>
        <v>16.500894495273442</v>
      </c>
      <c r="AE433" s="78">
        <v>24</v>
      </c>
      <c r="AF433" s="78">
        <f t="shared" si="57"/>
        <v>6.6111111111111107</v>
      </c>
      <c r="AG433" s="86">
        <f t="shared" si="58"/>
        <v>680.61111111111109</v>
      </c>
      <c r="AH433" s="78">
        <v>11900</v>
      </c>
      <c r="AI433" s="82">
        <v>1225100</v>
      </c>
    </row>
    <row r="434" spans="3:35" x14ac:dyDescent="0.25">
      <c r="C434" s="30">
        <v>11.500000000000455</v>
      </c>
      <c r="D434" s="146">
        <f t="shared" si="55"/>
        <v>374</v>
      </c>
      <c r="E434" s="30">
        <f t="shared" si="56"/>
        <v>0.77812499999999996</v>
      </c>
      <c r="F434" s="30">
        <f t="shared" si="54"/>
        <v>16.652735342178914</v>
      </c>
      <c r="AE434" s="78">
        <v>24</v>
      </c>
      <c r="AF434" s="78">
        <f t="shared" si="57"/>
        <v>-0.79370370370370635</v>
      </c>
      <c r="AG434" s="86">
        <f t="shared" si="58"/>
        <v>70.793703703703713</v>
      </c>
      <c r="AH434" s="78">
        <v>-1428.6666666666715</v>
      </c>
      <c r="AI434" s="82">
        <v>127428.66666666667</v>
      </c>
    </row>
    <row r="435" spans="3:35" x14ac:dyDescent="0.25">
      <c r="C435" s="30">
        <v>11.611111111111086</v>
      </c>
      <c r="D435" s="146">
        <f t="shared" si="55"/>
        <v>375</v>
      </c>
      <c r="E435" s="30">
        <f t="shared" si="56"/>
        <v>0.78020833333333328</v>
      </c>
      <c r="F435" s="30">
        <f t="shared" si="54"/>
        <v>16.805392666422165</v>
      </c>
      <c r="AE435" s="78">
        <v>24</v>
      </c>
      <c r="AF435" s="78">
        <f t="shared" si="57"/>
        <v>-25.722222222222221</v>
      </c>
      <c r="AG435" s="86">
        <f t="shared" si="58"/>
        <v>4406.833333333333</v>
      </c>
      <c r="AH435" s="78">
        <v>-46300</v>
      </c>
      <c r="AI435" s="82">
        <v>7932300</v>
      </c>
    </row>
    <row r="436" spans="3:35" x14ac:dyDescent="0.25">
      <c r="C436" s="30">
        <v>11.925925925925981</v>
      </c>
      <c r="D436" s="146">
        <f t="shared" si="55"/>
        <v>376</v>
      </c>
      <c r="E436" s="30">
        <f t="shared" si="56"/>
        <v>0.78229166666666672</v>
      </c>
      <c r="F436" s="30">
        <f t="shared" si="54"/>
        <v>16.958882903293887</v>
      </c>
      <c r="AE436" s="78">
        <v>24</v>
      </c>
      <c r="AF436" s="78">
        <f t="shared" si="57"/>
        <v>5.5555555555555554</v>
      </c>
      <c r="AG436" s="86">
        <f t="shared" si="58"/>
        <v>772.77777777777783</v>
      </c>
      <c r="AH436" s="78">
        <v>10000</v>
      </c>
      <c r="AI436" s="82">
        <v>1391000</v>
      </c>
    </row>
    <row r="437" spans="3:35" x14ac:dyDescent="0.25">
      <c r="C437" s="30">
        <v>11.930370370370369</v>
      </c>
      <c r="D437" s="146">
        <f t="shared" si="55"/>
        <v>377</v>
      </c>
      <c r="E437" s="30">
        <f t="shared" si="56"/>
        <v>0.78437500000000004</v>
      </c>
      <c r="F437" s="30">
        <f t="shared" si="54"/>
        <v>17.11322292509794</v>
      </c>
      <c r="AE437" s="78">
        <v>24</v>
      </c>
      <c r="AF437" s="78">
        <f t="shared" si="57"/>
        <v>1.6759259259259367</v>
      </c>
      <c r="AG437" s="86">
        <f t="shared" si="58"/>
        <v>257.43518518518516</v>
      </c>
      <c r="AH437" s="78">
        <v>3016.6666666666861</v>
      </c>
      <c r="AI437" s="82">
        <v>463383.33333333331</v>
      </c>
    </row>
    <row r="438" spans="3:35" x14ac:dyDescent="0.25">
      <c r="C438" s="30">
        <v>12</v>
      </c>
      <c r="D438" s="146">
        <f t="shared" si="55"/>
        <v>378</v>
      </c>
      <c r="E438" s="30">
        <f t="shared" si="56"/>
        <v>0.78645833333333337</v>
      </c>
      <c r="F438" s="30">
        <f t="shared" si="54"/>
        <v>17.268430057721844</v>
      </c>
      <c r="AE438" s="78">
        <v>24</v>
      </c>
      <c r="AF438" s="78">
        <f t="shared" si="57"/>
        <v>-0.56759259259259121</v>
      </c>
      <c r="AG438" s="86">
        <f t="shared" si="58"/>
        <v>26.684259259259257</v>
      </c>
      <c r="AH438" s="78">
        <v>-1021.6666666666642</v>
      </c>
      <c r="AI438" s="82">
        <v>48031.666666666664</v>
      </c>
    </row>
    <row r="439" spans="3:35" x14ac:dyDescent="0.25">
      <c r="C439" s="30">
        <v>12.055555555554747</v>
      </c>
      <c r="D439" s="146">
        <f t="shared" si="55"/>
        <v>379</v>
      </c>
      <c r="E439" s="30">
        <f t="shared" si="56"/>
        <v>0.7885416666666667</v>
      </c>
      <c r="F439" s="30">
        <f t="shared" si="54"/>
        <v>17.42452209799637</v>
      </c>
      <c r="AE439" s="78">
        <v>24</v>
      </c>
      <c r="AF439" s="78">
        <f t="shared" si="57"/>
        <v>6.5</v>
      </c>
      <c r="AG439" s="86">
        <f t="shared" si="58"/>
        <v>2345.1666666666665</v>
      </c>
      <c r="AH439" s="78">
        <v>11700</v>
      </c>
      <c r="AI439" s="82">
        <v>4221300</v>
      </c>
    </row>
    <row r="440" spans="3:35" x14ac:dyDescent="0.25">
      <c r="C440" s="30">
        <v>12.055555555556111</v>
      </c>
      <c r="D440" s="146">
        <f t="shared" si="55"/>
        <v>380</v>
      </c>
      <c r="E440" s="30">
        <f t="shared" si="56"/>
        <v>0.79062500000000002</v>
      </c>
      <c r="F440" s="30">
        <f t="shared" si="54"/>
        <v>17.581517331890961</v>
      </c>
      <c r="AE440" s="78">
        <v>24</v>
      </c>
      <c r="AF440" s="78">
        <f t="shared" si="57"/>
        <v>2.3407407407407623</v>
      </c>
      <c r="AG440" s="86">
        <f t="shared" si="58"/>
        <v>293.3259259259259</v>
      </c>
      <c r="AH440" s="78">
        <v>4213.3333333333721</v>
      </c>
      <c r="AI440" s="82">
        <v>527986.66666666663</v>
      </c>
    </row>
    <row r="441" spans="3:35" x14ac:dyDescent="0.25">
      <c r="C441" s="30">
        <v>12.111111111110404</v>
      </c>
      <c r="D441" s="146">
        <f t="shared" si="55"/>
        <v>381</v>
      </c>
      <c r="E441" s="30">
        <f t="shared" si="56"/>
        <v>0.79270833333333335</v>
      </c>
      <c r="F441" s="30">
        <f t="shared" si="54"/>
        <v>17.739434553593401</v>
      </c>
      <c r="AE441" s="78">
        <v>24</v>
      </c>
      <c r="AF441" s="78">
        <f t="shared" si="57"/>
        <v>1.4444444444444444</v>
      </c>
      <c r="AG441" s="86">
        <f t="shared" si="58"/>
        <v>679.66666666666663</v>
      </c>
      <c r="AH441" s="78">
        <v>2600</v>
      </c>
      <c r="AI441" s="82">
        <v>1223400</v>
      </c>
    </row>
    <row r="442" spans="3:35" x14ac:dyDescent="0.25">
      <c r="C442" s="30">
        <v>12.140740740740739</v>
      </c>
      <c r="D442" s="146">
        <f t="shared" si="55"/>
        <v>382</v>
      </c>
      <c r="E442" s="30">
        <f t="shared" si="56"/>
        <v>0.79479166666666667</v>
      </c>
      <c r="F442" s="30">
        <f t="shared" si="54"/>
        <v>17.898293085526937</v>
      </c>
      <c r="AE442" s="78">
        <v>24</v>
      </c>
      <c r="AF442" s="78">
        <f t="shared" si="57"/>
        <v>-1.7362962962962936</v>
      </c>
      <c r="AG442" s="86">
        <f t="shared" si="58"/>
        <v>71.125185185185188</v>
      </c>
      <c r="AH442" s="78">
        <v>-3125.3333333333285</v>
      </c>
      <c r="AI442" s="82">
        <v>128025.33333333333</v>
      </c>
    </row>
    <row r="443" spans="3:35" x14ac:dyDescent="0.25">
      <c r="C443" s="30">
        <v>12.507407407407356</v>
      </c>
      <c r="D443" s="146">
        <f t="shared" si="55"/>
        <v>383</v>
      </c>
      <c r="E443" s="30">
        <f t="shared" si="56"/>
        <v>0.796875</v>
      </c>
      <c r="F443" s="30">
        <f t="shared" si="54"/>
        <v>18.05811279936044</v>
      </c>
      <c r="AE443" s="78">
        <v>24</v>
      </c>
      <c r="AF443" s="78">
        <f t="shared" si="57"/>
        <v>-24.555555555555557</v>
      </c>
      <c r="AG443" s="86">
        <f t="shared" si="58"/>
        <v>4407.333333333333</v>
      </c>
      <c r="AH443" s="78">
        <v>-44200</v>
      </c>
      <c r="AI443" s="82">
        <v>7933200</v>
      </c>
    </row>
    <row r="444" spans="3:35" x14ac:dyDescent="0.25">
      <c r="C444" s="30">
        <v>13.16666666666606</v>
      </c>
      <c r="D444" s="146">
        <f t="shared" si="55"/>
        <v>384</v>
      </c>
      <c r="E444" s="30">
        <f t="shared" si="56"/>
        <v>0.79895833333333333</v>
      </c>
      <c r="F444" s="30">
        <f t="shared" si="54"/>
        <v>18.218914138072432</v>
      </c>
      <c r="AE444" s="78">
        <v>24</v>
      </c>
      <c r="AF444" s="78">
        <f t="shared" si="57"/>
        <v>-0.2962962962962532</v>
      </c>
      <c r="AG444" s="86">
        <f t="shared" si="58"/>
        <v>773.07407407407402</v>
      </c>
      <c r="AH444" s="78">
        <v>-533.33333333325572</v>
      </c>
      <c r="AI444" s="82">
        <v>1391533.3333333333</v>
      </c>
    </row>
    <row r="445" spans="3:35" x14ac:dyDescent="0.25">
      <c r="C445" s="30">
        <v>13.185185185185219</v>
      </c>
      <c r="D445" s="146">
        <f t="shared" si="55"/>
        <v>385</v>
      </c>
      <c r="E445" s="30">
        <f t="shared" si="56"/>
        <v>0.80104166666666665</v>
      </c>
      <c r="F445" s="30">
        <f t="shared" ref="F445:F508" si="59">_xlfn.NORM.INV(E445,0,$I$90)</f>
        <v>18.380718139133037</v>
      </c>
      <c r="AE445" s="78">
        <v>25</v>
      </c>
      <c r="AF445" s="78">
        <f t="shared" si="57"/>
        <v>14.503703703703714</v>
      </c>
      <c r="AG445" s="86">
        <f t="shared" si="58"/>
        <v>257.77407407407406</v>
      </c>
      <c r="AH445" s="78">
        <v>26106.666666666686</v>
      </c>
      <c r="AI445" s="86">
        <v>463993.33333333331</v>
      </c>
    </row>
    <row r="446" spans="3:35" x14ac:dyDescent="0.25">
      <c r="C446" s="30">
        <v>13.342592592592666</v>
      </c>
      <c r="D446" s="146">
        <f t="shared" ref="D446:D509" si="60" xml:space="preserve"> _xlfn.RANK.AVG(C446,C$61:C$540,1)</f>
        <v>386</v>
      </c>
      <c r="E446" s="30">
        <f t="shared" ref="E446:E509" si="61" xml:space="preserve"> (D446 - 0.5) / ($C$40)</f>
        <v>0.80312499999999998</v>
      </c>
      <c r="F446" s="30">
        <f t="shared" si="59"/>
        <v>18.543546458873269</v>
      </c>
      <c r="AE446" s="78">
        <v>25</v>
      </c>
      <c r="AF446" s="78">
        <f t="shared" ref="AF446:AF509" si="62" xml:space="preserve"> AH446 / $D$9</f>
        <v>-1.69</v>
      </c>
      <c r="AG446" s="86">
        <f t="shared" ref="AG446:AG509" si="63">AI446 / $D$9</f>
        <v>26.567777777777778</v>
      </c>
      <c r="AH446" s="78">
        <v>-3042</v>
      </c>
      <c r="AI446" s="82">
        <v>47822</v>
      </c>
    </row>
    <row r="447" spans="3:35" x14ac:dyDescent="0.25">
      <c r="C447" s="30">
        <v>13.777777777777374</v>
      </c>
      <c r="D447" s="146">
        <f t="shared" si="60"/>
        <v>387</v>
      </c>
      <c r="E447" s="30">
        <f t="shared" si="61"/>
        <v>0.8052083333333333</v>
      </c>
      <c r="F447" s="30">
        <f t="shared" si="59"/>
        <v>18.707421398115823</v>
      </c>
      <c r="AE447" s="78">
        <v>25</v>
      </c>
      <c r="AF447" s="78">
        <f t="shared" si="62"/>
        <v>-0.70370370370387614</v>
      </c>
      <c r="AG447" s="86">
        <f t="shared" si="63"/>
        <v>2344.5925925925926</v>
      </c>
      <c r="AH447" s="78">
        <v>-1266.6666666669771</v>
      </c>
      <c r="AI447" s="82">
        <v>4220266.666666667</v>
      </c>
    </row>
    <row r="448" spans="3:35" x14ac:dyDescent="0.25">
      <c r="C448" s="30">
        <v>13.817407407407401</v>
      </c>
      <c r="D448" s="146">
        <f t="shared" si="60"/>
        <v>388</v>
      </c>
      <c r="E448" s="30">
        <f t="shared" si="61"/>
        <v>0.80729166666666663</v>
      </c>
      <c r="F448" s="30">
        <f t="shared" si="59"/>
        <v>18.872365929147165</v>
      </c>
      <c r="AE448" s="78">
        <v>25</v>
      </c>
      <c r="AF448" s="78">
        <f t="shared" si="62"/>
        <v>12.140740740740762</v>
      </c>
      <c r="AG448" s="86">
        <f t="shared" si="63"/>
        <v>293.19259259259258</v>
      </c>
      <c r="AH448" s="78">
        <v>21853.333333333372</v>
      </c>
      <c r="AI448" s="82">
        <v>527746.66666666663</v>
      </c>
    </row>
    <row r="449" spans="3:35" x14ac:dyDescent="0.25">
      <c r="C449" s="30">
        <v>14.319259259259255</v>
      </c>
      <c r="D449" s="146">
        <f t="shared" si="60"/>
        <v>389</v>
      </c>
      <c r="E449" s="30">
        <f t="shared" si="61"/>
        <v>0.80937499999999996</v>
      </c>
      <c r="F449" s="30">
        <f t="shared" si="59"/>
        <v>19.038403724116851</v>
      </c>
      <c r="AE449" s="78">
        <v>25</v>
      </c>
      <c r="AF449" s="78">
        <f t="shared" si="62"/>
        <v>37.722222222222221</v>
      </c>
      <c r="AG449" s="86">
        <f t="shared" si="63"/>
        <v>680.61111111111109</v>
      </c>
      <c r="AH449" s="78">
        <v>67900</v>
      </c>
      <c r="AI449" s="82">
        <v>1225100</v>
      </c>
    </row>
    <row r="450" spans="3:35" x14ac:dyDescent="0.25">
      <c r="C450" s="30">
        <v>14.503703703703707</v>
      </c>
      <c r="D450" s="146">
        <f t="shared" si="60"/>
        <v>390</v>
      </c>
      <c r="E450" s="30">
        <f t="shared" si="61"/>
        <v>0.81145833333333328</v>
      </c>
      <c r="F450" s="30">
        <f t="shared" si="59"/>
        <v>19.205559184955792</v>
      </c>
      <c r="AE450" s="78">
        <v>25</v>
      </c>
      <c r="AF450" s="78">
        <f t="shared" si="62"/>
        <v>-4.515925925925929</v>
      </c>
      <c r="AG450" s="86">
        <f t="shared" si="63"/>
        <v>70.793703703703713</v>
      </c>
      <c r="AH450" s="78">
        <v>-8128.6666666666715</v>
      </c>
      <c r="AI450" s="82">
        <v>127428.66666666667</v>
      </c>
    </row>
    <row r="451" spans="3:35" x14ac:dyDescent="0.25">
      <c r="C451" s="30">
        <v>14.70814814814814</v>
      </c>
      <c r="D451" s="146">
        <f t="shared" si="60"/>
        <v>391</v>
      </c>
      <c r="E451" s="30">
        <f t="shared" si="61"/>
        <v>0.81354166666666672</v>
      </c>
      <c r="F451" s="30">
        <f t="shared" si="59"/>
        <v>19.373857474913162</v>
      </c>
      <c r="AE451" s="78">
        <v>25</v>
      </c>
      <c r="AF451" s="78">
        <f t="shared" si="62"/>
        <v>-1.2777777777777777</v>
      </c>
      <c r="AG451" s="86">
        <f t="shared" si="63"/>
        <v>4406.833333333333</v>
      </c>
      <c r="AH451" s="78">
        <v>-2300</v>
      </c>
      <c r="AI451" s="82">
        <v>7932300</v>
      </c>
    </row>
    <row r="452" spans="3:35" x14ac:dyDescent="0.25">
      <c r="C452" s="30">
        <v>14.761851851851844</v>
      </c>
      <c r="D452" s="146">
        <f t="shared" si="60"/>
        <v>392</v>
      </c>
      <c r="E452" s="30">
        <f t="shared" si="61"/>
        <v>0.81562500000000004</v>
      </c>
      <c r="F452" s="30">
        <f t="shared" si="59"/>
        <v>19.5433245518186</v>
      </c>
      <c r="AE452" s="78">
        <v>25</v>
      </c>
      <c r="AF452" s="78">
        <f t="shared" si="62"/>
        <v>33.333333333333336</v>
      </c>
      <c r="AG452" s="86">
        <f t="shared" si="63"/>
        <v>772.77777777777783</v>
      </c>
      <c r="AH452" s="78">
        <v>60000</v>
      </c>
      <c r="AI452" s="82">
        <v>1391000</v>
      </c>
    </row>
    <row r="453" spans="3:35" x14ac:dyDescent="0.25">
      <c r="C453" s="30">
        <v>14.777777777777828</v>
      </c>
      <c r="D453" s="146">
        <f t="shared" si="60"/>
        <v>393.5</v>
      </c>
      <c r="E453" s="30">
        <f t="shared" si="61"/>
        <v>0.81874999999999998</v>
      </c>
      <c r="F453" s="30">
        <f t="shared" si="59"/>
        <v>19.799775476335544</v>
      </c>
      <c r="AE453" s="78">
        <v>25</v>
      </c>
      <c r="AF453" s="78">
        <f t="shared" si="62"/>
        <v>13.342592592592604</v>
      </c>
      <c r="AG453" s="86">
        <f t="shared" si="63"/>
        <v>257.43518518518516</v>
      </c>
      <c r="AH453" s="78">
        <v>24016.666666666686</v>
      </c>
      <c r="AI453" s="82">
        <v>463383.33333333331</v>
      </c>
    </row>
    <row r="454" spans="3:35" x14ac:dyDescent="0.25">
      <c r="C454" s="30">
        <v>14.777777777777828</v>
      </c>
      <c r="D454" s="146">
        <f t="shared" si="60"/>
        <v>393.5</v>
      </c>
      <c r="E454" s="30">
        <f t="shared" si="61"/>
        <v>0.81874999999999998</v>
      </c>
      <c r="F454" s="30">
        <f t="shared" si="59"/>
        <v>19.799775476335544</v>
      </c>
      <c r="AE454" s="78">
        <v>25</v>
      </c>
      <c r="AF454" s="78">
        <f t="shared" si="62"/>
        <v>-2.7009259259259246</v>
      </c>
      <c r="AG454" s="86">
        <f t="shared" si="63"/>
        <v>26.684259259259257</v>
      </c>
      <c r="AH454" s="78">
        <v>-4861.6666666666642</v>
      </c>
      <c r="AI454" s="82">
        <v>48031.666666666664</v>
      </c>
    </row>
    <row r="455" spans="3:35" x14ac:dyDescent="0.25">
      <c r="C455" s="30">
        <v>14.83333333333303</v>
      </c>
      <c r="D455" s="146">
        <f t="shared" si="60"/>
        <v>395</v>
      </c>
      <c r="E455" s="30">
        <f t="shared" si="61"/>
        <v>0.82187500000000002</v>
      </c>
      <c r="F455" s="30">
        <f t="shared" si="59"/>
        <v>20.059010752278564</v>
      </c>
      <c r="AE455" s="78">
        <v>25</v>
      </c>
      <c r="AF455" s="78">
        <f t="shared" si="62"/>
        <v>0.3888888888888889</v>
      </c>
      <c r="AG455" s="86">
        <f t="shared" si="63"/>
        <v>2345.1666666666665</v>
      </c>
      <c r="AH455" s="78">
        <v>700</v>
      </c>
      <c r="AI455" s="82">
        <v>4221300</v>
      </c>
    </row>
    <row r="456" spans="3:35" x14ac:dyDescent="0.25">
      <c r="C456" s="30">
        <v>14.872962962962958</v>
      </c>
      <c r="D456" s="146">
        <f t="shared" si="60"/>
        <v>396</v>
      </c>
      <c r="E456" s="30">
        <f t="shared" si="61"/>
        <v>0.82395833333333335</v>
      </c>
      <c r="F456" s="30">
        <f t="shared" si="59"/>
        <v>20.233429717702766</v>
      </c>
      <c r="AE456" s="78">
        <v>25</v>
      </c>
      <c r="AF456" s="78">
        <f t="shared" si="62"/>
        <v>12.507407407407429</v>
      </c>
      <c r="AG456" s="86">
        <f t="shared" si="63"/>
        <v>293.3259259259259</v>
      </c>
      <c r="AH456" s="78">
        <v>22513.333333333372</v>
      </c>
      <c r="AI456" s="82">
        <v>527986.66666666663</v>
      </c>
    </row>
    <row r="457" spans="3:35" x14ac:dyDescent="0.25">
      <c r="C457" s="30">
        <v>14.944444444444457</v>
      </c>
      <c r="D457" s="146">
        <f t="shared" si="60"/>
        <v>397.5</v>
      </c>
      <c r="E457" s="30">
        <f t="shared" si="61"/>
        <v>0.82708333333333328</v>
      </c>
      <c r="F457" s="30">
        <f t="shared" si="59"/>
        <v>20.497527594823772</v>
      </c>
      <c r="AE457" s="78">
        <v>25</v>
      </c>
      <c r="AF457" s="78">
        <f t="shared" si="62"/>
        <v>34.777777777777779</v>
      </c>
      <c r="AG457" s="86">
        <f t="shared" si="63"/>
        <v>679.66666666666663</v>
      </c>
      <c r="AH457" s="78">
        <v>62600</v>
      </c>
      <c r="AI457" s="82">
        <v>1223400</v>
      </c>
    </row>
    <row r="458" spans="3:35" x14ac:dyDescent="0.25">
      <c r="C458" s="30">
        <v>14.944444444444457</v>
      </c>
      <c r="D458" s="146">
        <f t="shared" si="60"/>
        <v>397.5</v>
      </c>
      <c r="E458" s="30">
        <f t="shared" si="61"/>
        <v>0.82708333333333328</v>
      </c>
      <c r="F458" s="30">
        <f t="shared" si="59"/>
        <v>20.497527594823772</v>
      </c>
      <c r="AE458" s="78">
        <v>25</v>
      </c>
      <c r="AF458" s="78">
        <f t="shared" si="62"/>
        <v>-7.1807407407407382</v>
      </c>
      <c r="AG458" s="86">
        <f t="shared" si="63"/>
        <v>71.125185185185188</v>
      </c>
      <c r="AH458" s="78">
        <v>-12925.333333333328</v>
      </c>
      <c r="AI458" s="82">
        <v>128025.33333333333</v>
      </c>
    </row>
    <row r="459" spans="3:35" x14ac:dyDescent="0.25">
      <c r="C459" s="30">
        <v>15.000000000000227</v>
      </c>
      <c r="D459" s="146">
        <f t="shared" si="60"/>
        <v>399</v>
      </c>
      <c r="E459" s="30">
        <f t="shared" si="61"/>
        <v>0.83020833333333333</v>
      </c>
      <c r="F459" s="30">
        <f t="shared" si="59"/>
        <v>20.764684615893952</v>
      </c>
      <c r="AE459" s="78">
        <v>25</v>
      </c>
      <c r="AF459" s="78">
        <f t="shared" si="62"/>
        <v>1.5555555555555556</v>
      </c>
      <c r="AG459" s="86">
        <f t="shared" si="63"/>
        <v>4407.333333333333</v>
      </c>
      <c r="AH459" s="78">
        <v>2800</v>
      </c>
      <c r="AI459" s="82">
        <v>7933200</v>
      </c>
    </row>
    <row r="460" spans="3:35" x14ac:dyDescent="0.25">
      <c r="C460" s="30">
        <v>15.444444444443434</v>
      </c>
      <c r="D460" s="146">
        <f t="shared" si="60"/>
        <v>400</v>
      </c>
      <c r="E460" s="30">
        <f t="shared" si="61"/>
        <v>0.83229166666666665</v>
      </c>
      <c r="F460" s="30">
        <f t="shared" si="59"/>
        <v>20.944544377566526</v>
      </c>
      <c r="AE460" s="78">
        <v>25</v>
      </c>
      <c r="AF460" s="78">
        <f t="shared" si="62"/>
        <v>34.703703703703745</v>
      </c>
      <c r="AG460" s="86">
        <f t="shared" si="63"/>
        <v>773.07407407407402</v>
      </c>
      <c r="AH460" s="78">
        <v>62466.666666666744</v>
      </c>
      <c r="AI460" s="82">
        <v>1391533.3333333333</v>
      </c>
    </row>
    <row r="461" spans="3:35" x14ac:dyDescent="0.25">
      <c r="C461" s="30">
        <v>15.5</v>
      </c>
      <c r="D461" s="146">
        <f t="shared" si="60"/>
        <v>401</v>
      </c>
      <c r="E461" s="30">
        <f t="shared" si="61"/>
        <v>0.83437499999999998</v>
      </c>
      <c r="F461" s="30">
        <f t="shared" si="59"/>
        <v>21.125848810677848</v>
      </c>
      <c r="AE461" s="78">
        <v>26</v>
      </c>
      <c r="AF461" s="78">
        <f t="shared" si="62"/>
        <v>-13.385185185185174</v>
      </c>
      <c r="AG461" s="86">
        <f t="shared" si="63"/>
        <v>257.77407407407406</v>
      </c>
      <c r="AH461" s="78">
        <v>-24093.333333333314</v>
      </c>
      <c r="AI461" s="86">
        <v>463993.33333333331</v>
      </c>
    </row>
    <row r="462" spans="3:35" x14ac:dyDescent="0.25">
      <c r="C462" s="30">
        <v>15.814814814814895</v>
      </c>
      <c r="D462" s="146">
        <f t="shared" si="60"/>
        <v>402</v>
      </c>
      <c r="E462" s="30">
        <f t="shared" si="61"/>
        <v>0.8364583333333333</v>
      </c>
      <c r="F462" s="30">
        <f t="shared" si="59"/>
        <v>21.308634123627602</v>
      </c>
      <c r="AE462" s="78">
        <v>26</v>
      </c>
      <c r="AF462" s="78">
        <f t="shared" si="62"/>
        <v>-2.5344444444444445</v>
      </c>
      <c r="AG462" s="86">
        <f t="shared" si="63"/>
        <v>26.567777777777778</v>
      </c>
      <c r="AH462" s="78">
        <v>-4562</v>
      </c>
      <c r="AI462" s="82">
        <v>47822</v>
      </c>
    </row>
    <row r="463" spans="3:35" x14ac:dyDescent="0.25">
      <c r="C463" s="30">
        <v>15.944444444445253</v>
      </c>
      <c r="D463" s="146">
        <f t="shared" si="60"/>
        <v>403</v>
      </c>
      <c r="E463" s="30">
        <f t="shared" si="61"/>
        <v>0.83854166666666663</v>
      </c>
      <c r="F463" s="30">
        <f t="shared" si="59"/>
        <v>21.492937839889453</v>
      </c>
      <c r="AE463" s="78">
        <v>26</v>
      </c>
      <c r="AF463" s="78">
        <f t="shared" si="62"/>
        <v>-22.370370370370544</v>
      </c>
      <c r="AG463" s="86">
        <f t="shared" si="63"/>
        <v>2344.5925925925926</v>
      </c>
      <c r="AH463" s="78">
        <v>-40266.666666666977</v>
      </c>
      <c r="AI463" s="82">
        <v>4220266.666666667</v>
      </c>
    </row>
    <row r="464" spans="3:35" x14ac:dyDescent="0.25">
      <c r="C464" s="30">
        <v>16.229629629629585</v>
      </c>
      <c r="D464" s="146">
        <f t="shared" si="60"/>
        <v>404</v>
      </c>
      <c r="E464" s="30">
        <f t="shared" si="61"/>
        <v>0.84062499999999996</v>
      </c>
      <c r="F464" s="30">
        <f t="shared" si="59"/>
        <v>21.678798864307307</v>
      </c>
      <c r="AE464" s="78">
        <v>26</v>
      </c>
      <c r="AF464" s="78">
        <f t="shared" si="62"/>
        <v>-30.692592592592572</v>
      </c>
      <c r="AG464" s="86">
        <f t="shared" si="63"/>
        <v>293.19259259259258</v>
      </c>
      <c r="AH464" s="78">
        <v>-55246.666666666628</v>
      </c>
      <c r="AI464" s="82">
        <v>527746.66666666663</v>
      </c>
    </row>
    <row r="465" spans="3:35" x14ac:dyDescent="0.25">
      <c r="C465" s="30">
        <v>16.555555555554747</v>
      </c>
      <c r="D465" s="146">
        <f t="shared" si="60"/>
        <v>405</v>
      </c>
      <c r="E465" s="30">
        <f t="shared" si="61"/>
        <v>0.84270833333333328</v>
      </c>
      <c r="F465" s="30">
        <f t="shared" si="59"/>
        <v>21.866257553644004</v>
      </c>
      <c r="AE465" s="78">
        <v>26</v>
      </c>
      <c r="AF465" s="78">
        <f t="shared" si="62"/>
        <v>-36.166666666666664</v>
      </c>
      <c r="AG465" s="86">
        <f t="shared" si="63"/>
        <v>680.61111111111109</v>
      </c>
      <c r="AH465" s="78">
        <v>-65100</v>
      </c>
      <c r="AI465" s="82">
        <v>1225100</v>
      </c>
    </row>
    <row r="466" spans="3:35" x14ac:dyDescent="0.25">
      <c r="C466" s="30">
        <v>16.585185185185196</v>
      </c>
      <c r="D466" s="146">
        <f t="shared" si="60"/>
        <v>406</v>
      </c>
      <c r="E466" s="30">
        <f t="shared" si="61"/>
        <v>0.84479166666666672</v>
      </c>
      <c r="F466" s="30">
        <f t="shared" si="59"/>
        <v>22.055355791715893</v>
      </c>
      <c r="AE466" s="78">
        <v>26</v>
      </c>
      <c r="AF466" s="78">
        <f t="shared" si="62"/>
        <v>-7.0714814814814844</v>
      </c>
      <c r="AG466" s="86">
        <f t="shared" si="63"/>
        <v>70.793703703703713</v>
      </c>
      <c r="AH466" s="78">
        <v>-12728.666666666672</v>
      </c>
      <c r="AI466" s="82">
        <v>127428.66666666667</v>
      </c>
    </row>
    <row r="467" spans="3:35" x14ac:dyDescent="0.25">
      <c r="C467" s="30">
        <v>16.618518518518499</v>
      </c>
      <c r="D467" s="146">
        <f t="shared" si="60"/>
        <v>407</v>
      </c>
      <c r="E467" s="30">
        <f t="shared" si="61"/>
        <v>0.84687500000000004</v>
      </c>
      <c r="F467" s="30">
        <f t="shared" si="59"/>
        <v>22.246137069477971</v>
      </c>
      <c r="AE467" s="78">
        <v>26</v>
      </c>
      <c r="AF467" s="78">
        <f t="shared" si="62"/>
        <v>-46.277777777777779</v>
      </c>
      <c r="AG467" s="86">
        <f t="shared" si="63"/>
        <v>4406.833333333333</v>
      </c>
      <c r="AH467" s="78">
        <v>-83300</v>
      </c>
      <c r="AI467" s="82">
        <v>7932300</v>
      </c>
    </row>
    <row r="468" spans="3:35" x14ac:dyDescent="0.25">
      <c r="C468" s="30">
        <v>17.166666666666742</v>
      </c>
      <c r="D468" s="146">
        <f t="shared" si="60"/>
        <v>408</v>
      </c>
      <c r="E468" s="30">
        <f t="shared" si="61"/>
        <v>0.84895833333333337</v>
      </c>
      <c r="F468" s="30">
        <f t="shared" si="59"/>
        <v>22.438646570457923</v>
      </c>
      <c r="AE468" s="78">
        <v>26</v>
      </c>
      <c r="AF468" s="78">
        <f t="shared" si="62"/>
        <v>-80</v>
      </c>
      <c r="AG468" s="86">
        <f t="shared" si="63"/>
        <v>772.77777777777783</v>
      </c>
      <c r="AH468" s="78">
        <v>-144000</v>
      </c>
      <c r="AI468" s="82">
        <v>1391000</v>
      </c>
    </row>
    <row r="469" spans="3:35" x14ac:dyDescent="0.25">
      <c r="C469" s="30">
        <v>17.777777777777942</v>
      </c>
      <c r="D469" s="146">
        <f t="shared" si="60"/>
        <v>409</v>
      </c>
      <c r="E469" s="30">
        <f t="shared" si="61"/>
        <v>0.8510416666666667</v>
      </c>
      <c r="F469" s="30">
        <f t="shared" si="59"/>
        <v>22.632931261977298</v>
      </c>
      <c r="AE469" s="78">
        <v>26</v>
      </c>
      <c r="AF469" s="78">
        <f t="shared" si="62"/>
        <v>-17.435185185185173</v>
      </c>
      <c r="AG469" s="86">
        <f t="shared" si="63"/>
        <v>257.43518518518516</v>
      </c>
      <c r="AH469" s="78">
        <v>-31383.333333333314</v>
      </c>
      <c r="AI469" s="82">
        <v>463383.33333333331</v>
      </c>
    </row>
    <row r="470" spans="3:35" x14ac:dyDescent="0.25">
      <c r="C470" s="30">
        <v>17.807407407407425</v>
      </c>
      <c r="D470" s="146">
        <f t="shared" si="60"/>
        <v>410</v>
      </c>
      <c r="E470" s="30">
        <f t="shared" si="61"/>
        <v>0.85312500000000002</v>
      </c>
      <c r="F470" s="30">
        <f t="shared" si="59"/>
        <v>22.829039992636435</v>
      </c>
      <c r="AE470" s="78">
        <v>26</v>
      </c>
      <c r="AF470" s="78">
        <f t="shared" si="62"/>
        <v>-2.9842592592592578</v>
      </c>
      <c r="AG470" s="86">
        <f t="shared" si="63"/>
        <v>26.684259259259257</v>
      </c>
      <c r="AH470" s="78">
        <v>-5371.6666666666642</v>
      </c>
      <c r="AI470" s="82">
        <v>48031.666666666664</v>
      </c>
    </row>
    <row r="471" spans="3:35" x14ac:dyDescent="0.25">
      <c r="C471" s="30">
        <v>18.592592592592609</v>
      </c>
      <c r="D471" s="146">
        <f t="shared" si="60"/>
        <v>411</v>
      </c>
      <c r="E471" s="30">
        <f t="shared" si="61"/>
        <v>0.85520833333333335</v>
      </c>
      <c r="F471" s="30">
        <f t="shared" si="59"/>
        <v>23.027023596593423</v>
      </c>
      <c r="AE471" s="78">
        <v>26</v>
      </c>
      <c r="AF471" s="78">
        <f t="shared" si="62"/>
        <v>-23.5</v>
      </c>
      <c r="AG471" s="86">
        <f t="shared" si="63"/>
        <v>2345.1666666666665</v>
      </c>
      <c r="AH471" s="78">
        <v>-42300</v>
      </c>
      <c r="AI471" s="82">
        <v>4221300</v>
      </c>
    </row>
    <row r="472" spans="3:35" x14ac:dyDescent="0.25">
      <c r="C472" s="30">
        <v>18.722222222221717</v>
      </c>
      <c r="D472" s="146">
        <f t="shared" si="60"/>
        <v>412</v>
      </c>
      <c r="E472" s="30">
        <f t="shared" si="61"/>
        <v>0.85729166666666667</v>
      </c>
      <c r="F472" s="30">
        <f t="shared" si="59"/>
        <v>23.226935005212443</v>
      </c>
      <c r="AE472" s="78">
        <v>26</v>
      </c>
      <c r="AF472" s="78">
        <f t="shared" si="62"/>
        <v>-31.770370370370348</v>
      </c>
      <c r="AG472" s="86">
        <f t="shared" si="63"/>
        <v>293.3259259259259</v>
      </c>
      <c r="AH472" s="78">
        <v>-57186.666666666628</v>
      </c>
      <c r="AI472" s="82">
        <v>527986.66666666663</v>
      </c>
    </row>
    <row r="473" spans="3:35" x14ac:dyDescent="0.25">
      <c r="C473" s="30">
        <v>19.620370370370438</v>
      </c>
      <c r="D473" s="146">
        <f t="shared" si="60"/>
        <v>413</v>
      </c>
      <c r="E473" s="30">
        <f t="shared" si="61"/>
        <v>0.859375</v>
      </c>
      <c r="F473" s="30">
        <f t="shared" si="59"/>
        <v>23.428829366721345</v>
      </c>
      <c r="AE473" s="78">
        <v>26</v>
      </c>
      <c r="AF473" s="78">
        <f t="shared" si="62"/>
        <v>-46.888888888888886</v>
      </c>
      <c r="AG473" s="86">
        <f t="shared" si="63"/>
        <v>679.66666666666663</v>
      </c>
      <c r="AH473" s="78">
        <v>-84400</v>
      </c>
      <c r="AI473" s="82">
        <v>1223400</v>
      </c>
    </row>
    <row r="474" spans="3:35" x14ac:dyDescent="0.25">
      <c r="C474" s="30">
        <v>19.777777777777828</v>
      </c>
      <c r="D474" s="146">
        <f t="shared" si="60"/>
        <v>414</v>
      </c>
      <c r="E474" s="30">
        <f t="shared" si="61"/>
        <v>0.86145833333333333</v>
      </c>
      <c r="F474" s="30">
        <f t="shared" si="59"/>
        <v>23.632764174580682</v>
      </c>
      <c r="AE474" s="78">
        <v>26</v>
      </c>
      <c r="AF474" s="78">
        <f t="shared" si="62"/>
        <v>-8.4029629629629596</v>
      </c>
      <c r="AG474" s="86">
        <f t="shared" si="63"/>
        <v>71.125185185185188</v>
      </c>
      <c r="AH474" s="78">
        <v>-15125.333333333328</v>
      </c>
      <c r="AI474" s="82">
        <v>128025.33333333333</v>
      </c>
    </row>
    <row r="475" spans="3:35" x14ac:dyDescent="0.25">
      <c r="C475" s="30">
        <v>20.000000000000227</v>
      </c>
      <c r="D475" s="146">
        <f t="shared" si="60"/>
        <v>415</v>
      </c>
      <c r="E475" s="30">
        <f t="shared" si="61"/>
        <v>0.86354166666666665</v>
      </c>
      <c r="F475" s="30">
        <f t="shared" si="59"/>
        <v>23.838799405340914</v>
      </c>
      <c r="AE475" s="78">
        <v>26</v>
      </c>
      <c r="AF475" s="78">
        <f t="shared" si="62"/>
        <v>-46.777777777777779</v>
      </c>
      <c r="AG475" s="86">
        <f t="shared" si="63"/>
        <v>4407.333333333333</v>
      </c>
      <c r="AH475" s="78">
        <v>-84200</v>
      </c>
      <c r="AI475" s="82">
        <v>7933200</v>
      </c>
    </row>
    <row r="476" spans="3:35" x14ac:dyDescent="0.25">
      <c r="C476" s="30">
        <v>20.281481481481478</v>
      </c>
      <c r="D476" s="146">
        <f t="shared" si="60"/>
        <v>416</v>
      </c>
      <c r="E476" s="30">
        <f t="shared" si="61"/>
        <v>0.86562499999999998</v>
      </c>
      <c r="F476" s="30">
        <f t="shared" si="59"/>
        <v>24.046997666846263</v>
      </c>
      <c r="AE476" s="78">
        <v>26</v>
      </c>
      <c r="AF476" s="78">
        <f t="shared" si="62"/>
        <v>-82.518518518518476</v>
      </c>
      <c r="AG476" s="86">
        <f t="shared" si="63"/>
        <v>773.07407407407402</v>
      </c>
      <c r="AH476" s="78">
        <v>-148533.33333333326</v>
      </c>
      <c r="AI476" s="82">
        <v>1391533.3333333333</v>
      </c>
    </row>
    <row r="477" spans="3:35" x14ac:dyDescent="0.25">
      <c r="C477" s="30">
        <v>20.814814814814895</v>
      </c>
      <c r="D477" s="146">
        <f t="shared" si="60"/>
        <v>417</v>
      </c>
      <c r="E477" s="30">
        <f t="shared" si="61"/>
        <v>0.8677083333333333</v>
      </c>
      <c r="F477" s="30">
        <f t="shared" si="59"/>
        <v>24.25742435773655</v>
      </c>
      <c r="AE477" s="78">
        <v>27</v>
      </c>
      <c r="AF477" s="78">
        <f t="shared" si="62"/>
        <v>20.281481481481492</v>
      </c>
      <c r="AG477" s="86">
        <f t="shared" si="63"/>
        <v>257.77407407407406</v>
      </c>
      <c r="AH477" s="78">
        <v>36506.666666666686</v>
      </c>
      <c r="AI477" s="86">
        <v>463993.33333333331</v>
      </c>
    </row>
    <row r="478" spans="3:35" x14ac:dyDescent="0.25">
      <c r="C478" s="30">
        <v>21.140740740740739</v>
      </c>
      <c r="D478" s="146">
        <f t="shared" si="60"/>
        <v>418</v>
      </c>
      <c r="E478" s="30">
        <f t="shared" si="61"/>
        <v>0.86979166666666663</v>
      </c>
      <c r="F478" s="30">
        <f t="shared" si="59"/>
        <v>24.470147839301688</v>
      </c>
      <c r="AE478" s="78">
        <v>27</v>
      </c>
      <c r="AF478" s="78">
        <f t="shared" si="62"/>
        <v>10.143333333333333</v>
      </c>
      <c r="AG478" s="86">
        <f t="shared" si="63"/>
        <v>26.567777777777778</v>
      </c>
      <c r="AH478" s="78">
        <v>18258</v>
      </c>
      <c r="AI478" s="82">
        <v>47822</v>
      </c>
    </row>
    <row r="479" spans="3:35" x14ac:dyDescent="0.25">
      <c r="C479" s="30">
        <v>22.055555555556111</v>
      </c>
      <c r="D479" s="146">
        <f t="shared" si="60"/>
        <v>419</v>
      </c>
      <c r="E479" s="30">
        <f t="shared" si="61"/>
        <v>0.87187499999999996</v>
      </c>
      <c r="F479" s="30">
        <f t="shared" si="59"/>
        <v>24.685239620861473</v>
      </c>
      <c r="AE479" s="78">
        <v>27</v>
      </c>
      <c r="AF479" s="78">
        <f t="shared" si="62"/>
        <v>4.2962962962961235</v>
      </c>
      <c r="AG479" s="86">
        <f t="shared" si="63"/>
        <v>2344.5925925925926</v>
      </c>
      <c r="AH479" s="78">
        <v>7733.3333333330229</v>
      </c>
      <c r="AI479" s="82">
        <v>4220266.666666667</v>
      </c>
    </row>
    <row r="480" spans="3:35" x14ac:dyDescent="0.25">
      <c r="C480" s="30">
        <v>22.111111111110404</v>
      </c>
      <c r="D480" s="146">
        <f t="shared" si="60"/>
        <v>420</v>
      </c>
      <c r="E480" s="30">
        <f t="shared" si="61"/>
        <v>0.87395833333333328</v>
      </c>
      <c r="F480" s="30">
        <f t="shared" si="59"/>
        <v>24.902774559974578</v>
      </c>
      <c r="AE480" s="78">
        <v>27</v>
      </c>
      <c r="AF480" s="78">
        <f t="shared" si="62"/>
        <v>-1.1925925925925711</v>
      </c>
      <c r="AG480" s="86">
        <f t="shared" si="63"/>
        <v>293.19259259259258</v>
      </c>
      <c r="AH480" s="78">
        <v>-2146.6666666666279</v>
      </c>
      <c r="AI480" s="82">
        <v>527746.66666666663</v>
      </c>
    </row>
    <row r="481" spans="3:35" x14ac:dyDescent="0.25">
      <c r="C481" s="30">
        <v>22.118518518518499</v>
      </c>
      <c r="D481" s="146">
        <f t="shared" si="60"/>
        <v>421</v>
      </c>
      <c r="E481" s="30">
        <f t="shared" si="61"/>
        <v>0.87604166666666672</v>
      </c>
      <c r="F481" s="30">
        <f t="shared" si="59"/>
        <v>25.122831078931437</v>
      </c>
      <c r="AE481" s="78">
        <v>27</v>
      </c>
      <c r="AF481" s="78">
        <f t="shared" si="62"/>
        <v>54.388888888888886</v>
      </c>
      <c r="AG481" s="86">
        <f t="shared" si="63"/>
        <v>680.61111111111109</v>
      </c>
      <c r="AH481" s="78">
        <v>97900</v>
      </c>
      <c r="AI481" s="82">
        <v>1225100</v>
      </c>
    </row>
    <row r="482" spans="3:35" x14ac:dyDescent="0.25">
      <c r="C482" s="30">
        <v>22.555555555555543</v>
      </c>
      <c r="D482" s="146">
        <f t="shared" si="60"/>
        <v>422.5</v>
      </c>
      <c r="E482" s="30">
        <f t="shared" si="61"/>
        <v>0.87916666666666665</v>
      </c>
      <c r="F482" s="30">
        <f t="shared" si="59"/>
        <v>25.457824779862904</v>
      </c>
      <c r="AE482" s="78">
        <v>27</v>
      </c>
      <c r="AF482" s="78">
        <f t="shared" si="62"/>
        <v>26.817407407407405</v>
      </c>
      <c r="AG482" s="86">
        <f t="shared" si="63"/>
        <v>70.793703703703713</v>
      </c>
      <c r="AH482" s="78">
        <v>48271.333333333328</v>
      </c>
      <c r="AI482" s="82">
        <v>127428.66666666667</v>
      </c>
    </row>
    <row r="483" spans="3:35" x14ac:dyDescent="0.25">
      <c r="C483" s="30">
        <v>22.555555555555543</v>
      </c>
      <c r="D483" s="146">
        <f t="shared" si="60"/>
        <v>422.5</v>
      </c>
      <c r="E483" s="30">
        <f t="shared" si="61"/>
        <v>0.87916666666666665</v>
      </c>
      <c r="F483" s="30">
        <f t="shared" si="59"/>
        <v>25.457824779862904</v>
      </c>
      <c r="AE483" s="78">
        <v>27</v>
      </c>
      <c r="AF483" s="78">
        <f t="shared" si="62"/>
        <v>8.7222222222222214</v>
      </c>
      <c r="AG483" s="86">
        <f t="shared" si="63"/>
        <v>4406.833333333333</v>
      </c>
      <c r="AH483" s="78">
        <v>15700</v>
      </c>
      <c r="AI483" s="82">
        <v>7932300</v>
      </c>
    </row>
    <row r="484" spans="3:35" x14ac:dyDescent="0.25">
      <c r="C484" s="30">
        <v>22.629629629629562</v>
      </c>
      <c r="D484" s="146">
        <f t="shared" si="60"/>
        <v>424</v>
      </c>
      <c r="E484" s="30">
        <f t="shared" si="61"/>
        <v>0.8822916666666667</v>
      </c>
      <c r="F484" s="30">
        <f t="shared" si="59"/>
        <v>25.798972871261128</v>
      </c>
      <c r="AE484" s="78">
        <v>27</v>
      </c>
      <c r="AF484" s="78">
        <f t="shared" si="62"/>
        <v>-6.666666666666667</v>
      </c>
      <c r="AG484" s="86">
        <f t="shared" si="63"/>
        <v>772.77777777777783</v>
      </c>
      <c r="AH484" s="78">
        <v>-12000</v>
      </c>
      <c r="AI484" s="82">
        <v>1391000</v>
      </c>
    </row>
    <row r="485" spans="3:35" x14ac:dyDescent="0.25">
      <c r="C485" s="30">
        <v>23.16666666666606</v>
      </c>
      <c r="D485" s="146">
        <f t="shared" si="60"/>
        <v>425</v>
      </c>
      <c r="E485" s="30">
        <f t="shared" si="61"/>
        <v>0.88437500000000002</v>
      </c>
      <c r="F485" s="30">
        <f t="shared" si="59"/>
        <v>26.029979859863154</v>
      </c>
      <c r="AE485" s="78">
        <v>27</v>
      </c>
      <c r="AF485" s="78">
        <f t="shared" si="62"/>
        <v>19.620370370370381</v>
      </c>
      <c r="AG485" s="86">
        <f t="shared" si="63"/>
        <v>257.43518518518516</v>
      </c>
      <c r="AH485" s="78">
        <v>35316.666666666686</v>
      </c>
      <c r="AI485" s="82">
        <v>463383.33333333331</v>
      </c>
    </row>
    <row r="486" spans="3:35" x14ac:dyDescent="0.25">
      <c r="C486" s="30">
        <v>23.185185185185219</v>
      </c>
      <c r="D486" s="146">
        <f t="shared" si="60"/>
        <v>426</v>
      </c>
      <c r="E486" s="30">
        <f t="shared" si="61"/>
        <v>0.88645833333333335</v>
      </c>
      <c r="F486" s="30">
        <f t="shared" si="59"/>
        <v>26.263962949654399</v>
      </c>
      <c r="AE486" s="78">
        <v>27</v>
      </c>
      <c r="AF486" s="78">
        <f t="shared" si="62"/>
        <v>9.382407407407408</v>
      </c>
      <c r="AG486" s="86">
        <f t="shared" si="63"/>
        <v>26.684259259259257</v>
      </c>
      <c r="AH486" s="78">
        <v>16888.333333333336</v>
      </c>
      <c r="AI486" s="82">
        <v>48031.666666666664</v>
      </c>
    </row>
    <row r="487" spans="3:35" x14ac:dyDescent="0.25">
      <c r="C487" s="30">
        <v>23.222222222221717</v>
      </c>
      <c r="D487" s="146">
        <f t="shared" si="60"/>
        <v>427</v>
      </c>
      <c r="E487" s="30">
        <f t="shared" si="61"/>
        <v>0.88854166666666667</v>
      </c>
      <c r="F487" s="30">
        <f t="shared" si="59"/>
        <v>26.501027640860862</v>
      </c>
      <c r="AE487" s="78">
        <v>27</v>
      </c>
      <c r="AF487" s="78">
        <f t="shared" si="62"/>
        <v>1.5</v>
      </c>
      <c r="AG487" s="86">
        <f t="shared" si="63"/>
        <v>2345.1666666666665</v>
      </c>
      <c r="AH487" s="78">
        <v>2700</v>
      </c>
      <c r="AI487" s="82">
        <v>4221300</v>
      </c>
    </row>
    <row r="488" spans="3:35" x14ac:dyDescent="0.25">
      <c r="C488" s="30">
        <v>24.174074074074042</v>
      </c>
      <c r="D488" s="146">
        <f t="shared" si="60"/>
        <v>428</v>
      </c>
      <c r="E488" s="30">
        <f t="shared" si="61"/>
        <v>0.890625</v>
      </c>
      <c r="F488" s="30">
        <f t="shared" si="59"/>
        <v>26.741285134283306</v>
      </c>
      <c r="AE488" s="78">
        <v>27</v>
      </c>
      <c r="AF488" s="78">
        <f t="shared" si="62"/>
        <v>0.61851851851854012</v>
      </c>
      <c r="AG488" s="86">
        <f t="shared" si="63"/>
        <v>293.3259259259259</v>
      </c>
      <c r="AH488" s="78">
        <v>1113.3333333333721</v>
      </c>
      <c r="AI488" s="82">
        <v>527986.66666666663</v>
      </c>
    </row>
    <row r="489" spans="3:35" x14ac:dyDescent="0.25">
      <c r="C489" s="30">
        <v>24.277777777778283</v>
      </c>
      <c r="D489" s="146">
        <f t="shared" si="60"/>
        <v>429</v>
      </c>
      <c r="E489" s="30">
        <f t="shared" si="61"/>
        <v>0.89270833333333333</v>
      </c>
      <c r="F489" s="30">
        <f t="shared" si="59"/>
        <v>26.984852756682653</v>
      </c>
      <c r="AE489" s="78">
        <v>27</v>
      </c>
      <c r="AF489" s="78">
        <f t="shared" si="62"/>
        <v>52.555555555555557</v>
      </c>
      <c r="AG489" s="86">
        <f t="shared" si="63"/>
        <v>679.66666666666663</v>
      </c>
      <c r="AH489" s="78">
        <v>94600</v>
      </c>
      <c r="AI489" s="82">
        <v>1223400</v>
      </c>
    </row>
    <row r="490" spans="3:35" x14ac:dyDescent="0.25">
      <c r="C490" s="30">
        <v>24.296296296296077</v>
      </c>
      <c r="D490" s="146">
        <f t="shared" si="60"/>
        <v>430</v>
      </c>
      <c r="E490" s="30">
        <f t="shared" si="61"/>
        <v>0.89479166666666665</v>
      </c>
      <c r="F490" s="30">
        <f t="shared" si="59"/>
        <v>27.231854426890237</v>
      </c>
      <c r="AE490" s="78">
        <v>27</v>
      </c>
      <c r="AF490" s="78">
        <f t="shared" si="62"/>
        <v>24.930370370370373</v>
      </c>
      <c r="AG490" s="86">
        <f t="shared" si="63"/>
        <v>71.125185185185188</v>
      </c>
      <c r="AH490" s="78">
        <v>44874.666666666672</v>
      </c>
      <c r="AI490" s="82">
        <v>128025.33333333333</v>
      </c>
    </row>
    <row r="491" spans="3:35" x14ac:dyDescent="0.25">
      <c r="C491" s="30">
        <v>24.444444444444571</v>
      </c>
      <c r="D491" s="146">
        <f t="shared" si="60"/>
        <v>431</v>
      </c>
      <c r="E491" s="30">
        <f t="shared" si="61"/>
        <v>0.89687499999999998</v>
      </c>
      <c r="F491" s="30">
        <f t="shared" si="59"/>
        <v>27.48242116743824</v>
      </c>
      <c r="AE491" s="78">
        <v>27</v>
      </c>
      <c r="AF491" s="78">
        <f t="shared" si="62"/>
        <v>7.666666666666667</v>
      </c>
      <c r="AG491" s="86">
        <f t="shared" si="63"/>
        <v>4407.333333333333</v>
      </c>
      <c r="AH491" s="78">
        <v>13800</v>
      </c>
      <c r="AI491" s="82">
        <v>7933200</v>
      </c>
    </row>
    <row r="492" spans="3:35" x14ac:dyDescent="0.25">
      <c r="C492" s="30">
        <v>24.696296296296339</v>
      </c>
      <c r="D492" s="146">
        <f t="shared" si="60"/>
        <v>432</v>
      </c>
      <c r="E492" s="30">
        <f t="shared" si="61"/>
        <v>0.8989583333333333</v>
      </c>
      <c r="F492" s="30">
        <f t="shared" si="59"/>
        <v>27.736691667177716</v>
      </c>
      <c r="AE492" s="78">
        <v>27</v>
      </c>
      <c r="AF492" s="78">
        <f t="shared" si="62"/>
        <v>-3.0740740740740309</v>
      </c>
      <c r="AG492" s="86">
        <f t="shared" si="63"/>
        <v>773.07407407407402</v>
      </c>
      <c r="AH492" s="78">
        <v>-5533.3333333332557</v>
      </c>
      <c r="AI492" s="82">
        <v>1391533.3333333333</v>
      </c>
    </row>
    <row r="493" spans="3:35" x14ac:dyDescent="0.25">
      <c r="C493" s="30">
        <v>24.83333333333303</v>
      </c>
      <c r="D493" s="146">
        <f t="shared" si="60"/>
        <v>433</v>
      </c>
      <c r="E493" s="30">
        <f t="shared" si="61"/>
        <v>0.90104166666666663</v>
      </c>
      <c r="F493" s="30">
        <f t="shared" si="59"/>
        <v>27.994812901137625</v>
      </c>
      <c r="AE493" s="78">
        <v>28</v>
      </c>
      <c r="AF493" s="78">
        <f t="shared" si="62"/>
        <v>-17.996296296296286</v>
      </c>
      <c r="AG493" s="86">
        <f t="shared" si="63"/>
        <v>257.77407407407406</v>
      </c>
      <c r="AH493" s="78">
        <v>-32393.333333333314</v>
      </c>
      <c r="AI493" s="86">
        <v>463993.33333333331</v>
      </c>
    </row>
    <row r="494" spans="3:35" x14ac:dyDescent="0.25">
      <c r="C494" s="30">
        <v>24.930370370370369</v>
      </c>
      <c r="D494" s="146">
        <f t="shared" si="60"/>
        <v>434</v>
      </c>
      <c r="E494" s="30">
        <f t="shared" si="61"/>
        <v>0.90312499999999996</v>
      </c>
      <c r="F494" s="30">
        <f t="shared" si="59"/>
        <v>28.256940814794319</v>
      </c>
      <c r="AE494" s="78">
        <v>28</v>
      </c>
      <c r="AF494" s="78">
        <f t="shared" si="62"/>
        <v>5.2488888888888887</v>
      </c>
      <c r="AG494" s="86">
        <f t="shared" si="63"/>
        <v>26.567777777777778</v>
      </c>
      <c r="AH494" s="78">
        <v>9448</v>
      </c>
      <c r="AI494" s="82">
        <v>47822</v>
      </c>
    </row>
    <row r="495" spans="3:35" x14ac:dyDescent="0.25">
      <c r="C495" s="30">
        <v>25.388888888889596</v>
      </c>
      <c r="D495" s="146">
        <f t="shared" si="60"/>
        <v>435</v>
      </c>
      <c r="E495" s="30">
        <f t="shared" si="61"/>
        <v>0.90520833333333328</v>
      </c>
      <c r="F495" s="30">
        <f t="shared" si="59"/>
        <v>28.523241080994641</v>
      </c>
      <c r="AE495" s="78">
        <v>28</v>
      </c>
      <c r="AF495" s="78">
        <f t="shared" si="62"/>
        <v>22.629629629629456</v>
      </c>
      <c r="AG495" s="86">
        <f t="shared" si="63"/>
        <v>2344.5925925925926</v>
      </c>
      <c r="AH495" s="78">
        <v>40733.333333333023</v>
      </c>
      <c r="AI495" s="82">
        <v>4220266.666666667</v>
      </c>
    </row>
    <row r="496" spans="3:35" x14ac:dyDescent="0.25">
      <c r="C496" s="30">
        <v>25.814814814814895</v>
      </c>
      <c r="D496" s="146">
        <f t="shared" si="60"/>
        <v>436</v>
      </c>
      <c r="E496" s="30">
        <f t="shared" si="61"/>
        <v>0.90729166666666672</v>
      </c>
      <c r="F496" s="30">
        <f t="shared" si="59"/>
        <v>28.793889939037872</v>
      </c>
      <c r="AE496" s="78">
        <v>28</v>
      </c>
      <c r="AF496" s="78">
        <f t="shared" si="62"/>
        <v>-21.748148148148125</v>
      </c>
      <c r="AG496" s="86">
        <f t="shared" si="63"/>
        <v>293.19259259259258</v>
      </c>
      <c r="AH496" s="78">
        <v>-39146.666666666628</v>
      </c>
      <c r="AI496" s="82">
        <v>527746.66666666663</v>
      </c>
    </row>
    <row r="497" spans="3:35" x14ac:dyDescent="0.25">
      <c r="C497" s="30">
        <v>26.499999999999091</v>
      </c>
      <c r="D497" s="146">
        <f t="shared" si="60"/>
        <v>437</v>
      </c>
      <c r="E497" s="30">
        <f t="shared" si="61"/>
        <v>0.90937500000000004</v>
      </c>
      <c r="F497" s="30">
        <f t="shared" si="59"/>
        <v>29.069075126910953</v>
      </c>
      <c r="AE497" s="78">
        <v>28</v>
      </c>
      <c r="AF497" s="78">
        <f t="shared" si="62"/>
        <v>-48.388888888888886</v>
      </c>
      <c r="AG497" s="86">
        <f t="shared" si="63"/>
        <v>680.61111111111109</v>
      </c>
      <c r="AH497" s="78">
        <v>-87100</v>
      </c>
      <c r="AI497" s="82">
        <v>1225100</v>
      </c>
    </row>
    <row r="498" spans="3:35" x14ac:dyDescent="0.25">
      <c r="C498" s="30">
        <v>26.817407407407401</v>
      </c>
      <c r="D498" s="146">
        <f t="shared" si="60"/>
        <v>438</v>
      </c>
      <c r="E498" s="30">
        <f t="shared" si="61"/>
        <v>0.91145833333333337</v>
      </c>
      <c r="F498" s="30">
        <f t="shared" si="59"/>
        <v>29.348996919431546</v>
      </c>
      <c r="AE498" s="78">
        <v>28</v>
      </c>
      <c r="AF498" s="78">
        <f t="shared" si="62"/>
        <v>13.817407407407405</v>
      </c>
      <c r="AG498" s="86">
        <f t="shared" si="63"/>
        <v>70.793703703703713</v>
      </c>
      <c r="AH498" s="78">
        <v>24871.333333333328</v>
      </c>
      <c r="AI498" s="82">
        <v>127428.66666666667</v>
      </c>
    </row>
    <row r="499" spans="3:35" x14ac:dyDescent="0.25">
      <c r="C499" s="30">
        <v>27.055555555554747</v>
      </c>
      <c r="D499" s="146">
        <f t="shared" si="60"/>
        <v>439</v>
      </c>
      <c r="E499" s="30">
        <f t="shared" si="61"/>
        <v>0.9135416666666667</v>
      </c>
      <c r="F499" s="30">
        <f t="shared" si="59"/>
        <v>29.633869287147267</v>
      </c>
      <c r="AE499" s="78">
        <v>28</v>
      </c>
      <c r="AF499" s="78">
        <f t="shared" si="62"/>
        <v>14.833333333333334</v>
      </c>
      <c r="AG499" s="86">
        <f t="shared" si="63"/>
        <v>4406.833333333333</v>
      </c>
      <c r="AH499" s="78">
        <v>26700</v>
      </c>
      <c r="AI499" s="82">
        <v>7932300</v>
      </c>
    </row>
    <row r="500" spans="3:35" x14ac:dyDescent="0.25">
      <c r="C500" s="30">
        <v>27.166666666666742</v>
      </c>
      <c r="D500" s="146">
        <f t="shared" si="60"/>
        <v>440</v>
      </c>
      <c r="E500" s="30">
        <f t="shared" si="61"/>
        <v>0.91562500000000002</v>
      </c>
      <c r="F500" s="30">
        <f t="shared" si="59"/>
        <v>29.923921193334735</v>
      </c>
      <c r="AE500" s="78">
        <v>28</v>
      </c>
      <c r="AF500" s="78">
        <f t="shared" si="62"/>
        <v>-58.333333333333336</v>
      </c>
      <c r="AG500" s="86">
        <f t="shared" si="63"/>
        <v>772.77777777777783</v>
      </c>
      <c r="AH500" s="78">
        <v>-105000</v>
      </c>
      <c r="AI500" s="82">
        <v>1391000</v>
      </c>
    </row>
    <row r="501" spans="3:35" x14ac:dyDescent="0.25">
      <c r="C501" s="30">
        <v>27.555555555555543</v>
      </c>
      <c r="D501" s="146">
        <f t="shared" si="60"/>
        <v>441</v>
      </c>
      <c r="E501" s="30">
        <f t="shared" si="61"/>
        <v>0.91770833333333335</v>
      </c>
      <c r="F501" s="30">
        <f t="shared" si="59"/>
        <v>30.219398049429543</v>
      </c>
      <c r="AE501" s="78">
        <v>28</v>
      </c>
      <c r="AF501" s="78">
        <f t="shared" si="62"/>
        <v>-17.49074074074073</v>
      </c>
      <c r="AG501" s="86">
        <f t="shared" si="63"/>
        <v>257.43518518518516</v>
      </c>
      <c r="AH501" s="78">
        <v>-31483.333333333314</v>
      </c>
      <c r="AI501" s="82">
        <v>463383.33333333331</v>
      </c>
    </row>
    <row r="502" spans="3:35" x14ac:dyDescent="0.25">
      <c r="C502" s="30">
        <v>28.777777777777374</v>
      </c>
      <c r="D502" s="146">
        <f t="shared" si="60"/>
        <v>442.5</v>
      </c>
      <c r="E502" s="30">
        <f t="shared" si="61"/>
        <v>0.92083333333333328</v>
      </c>
      <c r="F502" s="30">
        <f t="shared" si="59"/>
        <v>30.673366910580132</v>
      </c>
      <c r="AE502" s="78">
        <v>28</v>
      </c>
      <c r="AF502" s="78">
        <f t="shared" si="62"/>
        <v>4.5379629629629648</v>
      </c>
      <c r="AG502" s="86">
        <f t="shared" si="63"/>
        <v>26.684259259259257</v>
      </c>
      <c r="AH502" s="78">
        <v>8168.3333333333358</v>
      </c>
      <c r="AI502" s="82">
        <v>48031.666666666664</v>
      </c>
    </row>
    <row r="503" spans="3:35" x14ac:dyDescent="0.25">
      <c r="C503" s="30">
        <v>28.777777777777374</v>
      </c>
      <c r="D503" s="146">
        <f t="shared" si="60"/>
        <v>442.5</v>
      </c>
      <c r="E503" s="30">
        <f t="shared" si="61"/>
        <v>0.92083333333333328</v>
      </c>
      <c r="F503" s="30">
        <f t="shared" si="59"/>
        <v>30.673366910580132</v>
      </c>
      <c r="AE503" s="78">
        <v>28</v>
      </c>
      <c r="AF503" s="78">
        <f t="shared" si="62"/>
        <v>24.277777777777779</v>
      </c>
      <c r="AG503" s="86">
        <f t="shared" si="63"/>
        <v>2345.1666666666665</v>
      </c>
      <c r="AH503" s="78">
        <v>43700</v>
      </c>
      <c r="AI503" s="82">
        <v>4221300</v>
      </c>
    </row>
    <row r="504" spans="3:35" x14ac:dyDescent="0.25">
      <c r="C504" s="30">
        <v>29.148148148148152</v>
      </c>
      <c r="D504" s="146">
        <f t="shared" si="60"/>
        <v>444</v>
      </c>
      <c r="E504" s="30">
        <f t="shared" si="61"/>
        <v>0.92395833333333333</v>
      </c>
      <c r="F504" s="30">
        <f t="shared" si="59"/>
        <v>31.141115055234241</v>
      </c>
      <c r="AE504" s="78">
        <v>28</v>
      </c>
      <c r="AF504" s="78">
        <f t="shared" si="62"/>
        <v>-21.159259259259237</v>
      </c>
      <c r="AG504" s="86">
        <f t="shared" si="63"/>
        <v>293.3259259259259</v>
      </c>
      <c r="AH504" s="78">
        <v>-38086.666666666628</v>
      </c>
      <c r="AI504" s="82">
        <v>527986.66666666663</v>
      </c>
    </row>
    <row r="505" spans="3:35" x14ac:dyDescent="0.25">
      <c r="C505" s="30">
        <v>30.5</v>
      </c>
      <c r="D505" s="146">
        <f t="shared" si="60"/>
        <v>445</v>
      </c>
      <c r="E505" s="30">
        <f t="shared" si="61"/>
        <v>0.92604166666666665</v>
      </c>
      <c r="F505" s="30">
        <f t="shared" si="59"/>
        <v>31.461136775050228</v>
      </c>
      <c r="AE505" s="78">
        <v>28</v>
      </c>
      <c r="AF505" s="78">
        <f t="shared" si="62"/>
        <v>-46.888888888888886</v>
      </c>
      <c r="AG505" s="86">
        <f t="shared" si="63"/>
        <v>679.66666666666663</v>
      </c>
      <c r="AH505" s="78">
        <v>-84400</v>
      </c>
      <c r="AI505" s="82">
        <v>1223400</v>
      </c>
    </row>
    <row r="506" spans="3:35" x14ac:dyDescent="0.25">
      <c r="C506" s="30">
        <v>31.555555555554747</v>
      </c>
      <c r="D506" s="146">
        <f t="shared" si="60"/>
        <v>446</v>
      </c>
      <c r="E506" s="30">
        <f t="shared" si="61"/>
        <v>0.92812499999999998</v>
      </c>
      <c r="F506" s="30">
        <f t="shared" si="59"/>
        <v>31.788122668885531</v>
      </c>
      <c r="AE506" s="78">
        <v>28</v>
      </c>
      <c r="AF506" s="78">
        <f t="shared" si="62"/>
        <v>11.930370370370373</v>
      </c>
      <c r="AG506" s="86">
        <f t="shared" si="63"/>
        <v>71.125185185185188</v>
      </c>
      <c r="AH506" s="78">
        <v>21474.666666666672</v>
      </c>
      <c r="AI506" s="82">
        <v>128025.33333333333</v>
      </c>
    </row>
    <row r="507" spans="3:35" x14ac:dyDescent="0.25">
      <c r="C507" s="30">
        <v>31.925925925925981</v>
      </c>
      <c r="D507" s="146">
        <f t="shared" si="60"/>
        <v>447</v>
      </c>
      <c r="E507" s="30">
        <f t="shared" si="61"/>
        <v>0.9302083333333333</v>
      </c>
      <c r="F507" s="30">
        <f t="shared" si="59"/>
        <v>32.122459921004655</v>
      </c>
      <c r="AE507" s="78">
        <v>28</v>
      </c>
      <c r="AF507" s="78">
        <f t="shared" si="62"/>
        <v>15.444444444444445</v>
      </c>
      <c r="AG507" s="86">
        <f t="shared" si="63"/>
        <v>4407.333333333333</v>
      </c>
      <c r="AH507" s="78">
        <v>27800</v>
      </c>
      <c r="AI507" s="82">
        <v>7933200</v>
      </c>
    </row>
    <row r="508" spans="3:35" x14ac:dyDescent="0.25">
      <c r="C508" s="30">
        <v>32.611111111110404</v>
      </c>
      <c r="D508" s="146">
        <f t="shared" si="60"/>
        <v>448</v>
      </c>
      <c r="E508" s="30">
        <f t="shared" si="61"/>
        <v>0.93229166666666663</v>
      </c>
      <c r="F508" s="30">
        <f t="shared" si="59"/>
        <v>32.464569482591322</v>
      </c>
      <c r="AE508" s="78">
        <v>28</v>
      </c>
      <c r="AF508" s="78">
        <f t="shared" si="62"/>
        <v>-56.962962962962919</v>
      </c>
      <c r="AG508" s="86">
        <f t="shared" si="63"/>
        <v>773.07407407407402</v>
      </c>
      <c r="AH508" s="78">
        <v>-102533.33333333326</v>
      </c>
      <c r="AI508" s="82">
        <v>1391533.3333333333</v>
      </c>
    </row>
    <row r="509" spans="3:35" x14ac:dyDescent="0.25">
      <c r="C509" s="30">
        <v>33.16666666666606</v>
      </c>
      <c r="D509" s="146">
        <f t="shared" si="60"/>
        <v>449.5</v>
      </c>
      <c r="E509" s="30">
        <f t="shared" si="61"/>
        <v>0.93541666666666667</v>
      </c>
      <c r="F509" s="30">
        <f t="shared" ref="F509:F540" si="64">_xlfn.NORM.INV(E509,0,$I$90)</f>
        <v>32.993322077820942</v>
      </c>
      <c r="AE509" s="78">
        <v>29</v>
      </c>
      <c r="AF509" s="78">
        <f t="shared" si="62"/>
        <v>0.44814814814815895</v>
      </c>
      <c r="AG509" s="86">
        <f t="shared" si="63"/>
        <v>257.77407407407406</v>
      </c>
      <c r="AH509" s="78">
        <v>806.66666666668607</v>
      </c>
      <c r="AI509" s="86">
        <v>463993.33333333331</v>
      </c>
    </row>
    <row r="510" spans="3:35" x14ac:dyDescent="0.25">
      <c r="C510" s="30">
        <v>33.16666666666606</v>
      </c>
      <c r="D510" s="146">
        <f t="shared" ref="D510:D540" si="65" xml:space="preserve"> _xlfn.RANK.AVG(C510,C$61:C$540,1)</f>
        <v>449.5</v>
      </c>
      <c r="E510" s="30">
        <f t="shared" ref="E510:E540" si="66" xml:space="preserve"> (D510 - 0.5) / ($C$40)</f>
        <v>0.93541666666666667</v>
      </c>
      <c r="F510" s="30">
        <f t="shared" si="64"/>
        <v>32.993322077820942</v>
      </c>
      <c r="AE510" s="78">
        <v>29</v>
      </c>
      <c r="AF510" s="78">
        <f t="shared" ref="AF510:AF540" si="67" xml:space="preserve"> AH510 / $D$9</f>
        <v>0.79333333333333333</v>
      </c>
      <c r="AG510" s="86">
        <f t="shared" ref="AG510:AG540" si="68">AI510 / $D$9</f>
        <v>26.567777777777778</v>
      </c>
      <c r="AH510" s="78">
        <v>1428</v>
      </c>
      <c r="AI510" s="82">
        <v>47822</v>
      </c>
    </row>
    <row r="511" spans="3:35" x14ac:dyDescent="0.25">
      <c r="C511" s="30">
        <v>33.222222222221717</v>
      </c>
      <c r="D511" s="146">
        <f t="shared" si="65"/>
        <v>451</v>
      </c>
      <c r="E511" s="30">
        <f t="shared" si="66"/>
        <v>0.93854166666666672</v>
      </c>
      <c r="F511" s="30">
        <f t="shared" si="64"/>
        <v>33.542338800410079</v>
      </c>
      <c r="AE511" s="78">
        <v>29</v>
      </c>
      <c r="AF511" s="78">
        <f t="shared" si="67"/>
        <v>-47.370370370370544</v>
      </c>
      <c r="AG511" s="86">
        <f t="shared" si="68"/>
        <v>2344.5925925925926</v>
      </c>
      <c r="AH511" s="78">
        <v>-85266.666666666977</v>
      </c>
      <c r="AI511" s="82">
        <v>4220266.666666667</v>
      </c>
    </row>
    <row r="512" spans="3:35" x14ac:dyDescent="0.25">
      <c r="C512" s="30">
        <v>33.333333333333485</v>
      </c>
      <c r="D512" s="146">
        <f t="shared" si="65"/>
        <v>452.5</v>
      </c>
      <c r="E512" s="30">
        <f t="shared" si="66"/>
        <v>0.94166666666666665</v>
      </c>
      <c r="F512" s="30">
        <f t="shared" si="64"/>
        <v>34.113614210589304</v>
      </c>
      <c r="AE512" s="78">
        <v>29</v>
      </c>
      <c r="AF512" s="78">
        <f t="shared" si="67"/>
        <v>-11.081481481481459</v>
      </c>
      <c r="AG512" s="86">
        <f t="shared" si="68"/>
        <v>293.19259259259258</v>
      </c>
      <c r="AH512" s="78">
        <v>-19946.666666666628</v>
      </c>
      <c r="AI512" s="82">
        <v>527746.66666666663</v>
      </c>
    </row>
    <row r="513" spans="3:35" x14ac:dyDescent="0.25">
      <c r="C513" s="30">
        <v>33.333333333333485</v>
      </c>
      <c r="D513" s="146">
        <f t="shared" si="65"/>
        <v>452.5</v>
      </c>
      <c r="E513" s="30">
        <f t="shared" si="66"/>
        <v>0.94166666666666665</v>
      </c>
      <c r="F513" s="30">
        <f t="shared" si="64"/>
        <v>34.113614210589304</v>
      </c>
      <c r="AE513" s="78">
        <v>29</v>
      </c>
      <c r="AF513" s="78">
        <f t="shared" si="67"/>
        <v>2.1666666666666665</v>
      </c>
      <c r="AG513" s="86">
        <f t="shared" si="68"/>
        <v>680.61111111111109</v>
      </c>
      <c r="AH513" s="78">
        <v>3900</v>
      </c>
      <c r="AI513" s="82">
        <v>1225100</v>
      </c>
    </row>
    <row r="514" spans="3:35" x14ac:dyDescent="0.25">
      <c r="C514" s="30">
        <v>34.148148148148152</v>
      </c>
      <c r="D514" s="146">
        <f t="shared" si="65"/>
        <v>454</v>
      </c>
      <c r="E514" s="30">
        <f t="shared" si="66"/>
        <v>0.9447916666666667</v>
      </c>
      <c r="F514" s="30">
        <f t="shared" si="64"/>
        <v>34.709459028705076</v>
      </c>
      <c r="AE514" s="78">
        <v>29</v>
      </c>
      <c r="AF514" s="78">
        <f t="shared" si="67"/>
        <v>2.150740740740738</v>
      </c>
      <c r="AG514" s="86">
        <f t="shared" si="68"/>
        <v>70.793703703703713</v>
      </c>
      <c r="AH514" s="78">
        <v>3871.3333333333285</v>
      </c>
      <c r="AI514" s="82">
        <v>127428.66666666667</v>
      </c>
    </row>
    <row r="515" spans="3:35" x14ac:dyDescent="0.25">
      <c r="C515" s="30">
        <v>34.277777777777374</v>
      </c>
      <c r="D515" s="146">
        <f t="shared" si="65"/>
        <v>455</v>
      </c>
      <c r="E515" s="30">
        <f t="shared" si="66"/>
        <v>0.94687500000000002</v>
      </c>
      <c r="F515" s="30">
        <f t="shared" si="64"/>
        <v>35.121652561517074</v>
      </c>
      <c r="AE515" s="78">
        <v>29</v>
      </c>
      <c r="AF515" s="78">
        <f t="shared" si="67"/>
        <v>-80.166666666666671</v>
      </c>
      <c r="AG515" s="86">
        <f t="shared" si="68"/>
        <v>4406.833333333333</v>
      </c>
      <c r="AH515" s="78">
        <v>-144300</v>
      </c>
      <c r="AI515" s="82">
        <v>7932300</v>
      </c>
    </row>
    <row r="516" spans="3:35" x14ac:dyDescent="0.25">
      <c r="C516" s="30">
        <v>34.33333333333303</v>
      </c>
      <c r="D516" s="146">
        <f t="shared" si="65"/>
        <v>456.5</v>
      </c>
      <c r="E516" s="30">
        <f t="shared" si="66"/>
        <v>0.95</v>
      </c>
      <c r="F516" s="30">
        <f t="shared" si="64"/>
        <v>35.764675831953092</v>
      </c>
      <c r="AE516" s="78">
        <v>29</v>
      </c>
      <c r="AF516" s="78">
        <f t="shared" si="67"/>
        <v>-28.333333333333332</v>
      </c>
      <c r="AG516" s="86">
        <f t="shared" si="68"/>
        <v>772.77777777777783</v>
      </c>
      <c r="AH516" s="78">
        <v>-51000</v>
      </c>
      <c r="AI516" s="82">
        <v>1391000</v>
      </c>
    </row>
    <row r="517" spans="3:35" x14ac:dyDescent="0.25">
      <c r="C517" s="30">
        <v>34.33333333333303</v>
      </c>
      <c r="D517" s="146">
        <f t="shared" si="65"/>
        <v>456.5</v>
      </c>
      <c r="E517" s="30">
        <f t="shared" si="66"/>
        <v>0.95</v>
      </c>
      <c r="F517" s="30">
        <f t="shared" si="64"/>
        <v>35.764675831953092</v>
      </c>
      <c r="AE517" s="78">
        <v>29</v>
      </c>
      <c r="AF517" s="78">
        <f t="shared" si="67"/>
        <v>9.2592592592700383E-3</v>
      </c>
      <c r="AG517" s="86">
        <f t="shared" si="68"/>
        <v>257.43518518518516</v>
      </c>
      <c r="AH517" s="78">
        <v>16.666666666686069</v>
      </c>
      <c r="AI517" s="82">
        <v>463383.33333333331</v>
      </c>
    </row>
    <row r="518" spans="3:35" x14ac:dyDescent="0.25">
      <c r="C518" s="30">
        <v>34.703703703703809</v>
      </c>
      <c r="D518" s="146">
        <f t="shared" si="65"/>
        <v>458</v>
      </c>
      <c r="E518" s="30">
        <f t="shared" si="66"/>
        <v>0.953125</v>
      </c>
      <c r="F518" s="30">
        <f t="shared" si="64"/>
        <v>36.440592595449196</v>
      </c>
      <c r="AE518" s="78">
        <v>29</v>
      </c>
      <c r="AF518" s="78">
        <f t="shared" si="67"/>
        <v>1.6212962962962976</v>
      </c>
      <c r="AG518" s="86">
        <f t="shared" si="68"/>
        <v>26.684259259259257</v>
      </c>
      <c r="AH518" s="78">
        <v>2918.3333333333358</v>
      </c>
      <c r="AI518" s="82">
        <v>48031.666666666664</v>
      </c>
    </row>
    <row r="519" spans="3:35" x14ac:dyDescent="0.25">
      <c r="C519" s="30">
        <v>34.777777777777828</v>
      </c>
      <c r="D519" s="146">
        <f t="shared" si="65"/>
        <v>459</v>
      </c>
      <c r="E519" s="30">
        <f t="shared" si="66"/>
        <v>0.95520833333333333</v>
      </c>
      <c r="F519" s="30">
        <f t="shared" si="64"/>
        <v>36.911554399193619</v>
      </c>
      <c r="AE519" s="78">
        <v>29</v>
      </c>
      <c r="AF519" s="78">
        <f t="shared" si="67"/>
        <v>-45.722222222222221</v>
      </c>
      <c r="AG519" s="86">
        <f t="shared" si="68"/>
        <v>2345.1666666666665</v>
      </c>
      <c r="AH519" s="78">
        <v>-82300</v>
      </c>
      <c r="AI519" s="82">
        <v>4221300</v>
      </c>
    </row>
    <row r="520" spans="3:35" x14ac:dyDescent="0.25">
      <c r="C520" s="30">
        <v>35.000000000000227</v>
      </c>
      <c r="D520" s="146">
        <f t="shared" si="65"/>
        <v>460</v>
      </c>
      <c r="E520" s="30">
        <f t="shared" si="66"/>
        <v>0.95729166666666665</v>
      </c>
      <c r="F520" s="30">
        <f t="shared" si="64"/>
        <v>37.400499002298893</v>
      </c>
      <c r="AE520" s="78">
        <v>29</v>
      </c>
      <c r="AF520" s="78">
        <f t="shared" si="67"/>
        <v>-11.214814814814794</v>
      </c>
      <c r="AG520" s="86">
        <f t="shared" si="68"/>
        <v>293.3259259259259</v>
      </c>
      <c r="AH520" s="78">
        <v>-20186.666666666628</v>
      </c>
      <c r="AI520" s="82">
        <v>527986.66666666663</v>
      </c>
    </row>
    <row r="521" spans="3:35" x14ac:dyDescent="0.25">
      <c r="C521" s="30">
        <v>35.388888888889596</v>
      </c>
      <c r="D521" s="146">
        <f t="shared" si="65"/>
        <v>461</v>
      </c>
      <c r="E521" s="30">
        <f t="shared" si="66"/>
        <v>0.95937499999999998</v>
      </c>
      <c r="F521" s="30">
        <f t="shared" si="64"/>
        <v>37.90912213007315</v>
      </c>
      <c r="AE521" s="78">
        <v>29</v>
      </c>
      <c r="AF521" s="78">
        <f t="shared" si="67"/>
        <v>0.33333333333333331</v>
      </c>
      <c r="AG521" s="86">
        <f t="shared" si="68"/>
        <v>679.66666666666663</v>
      </c>
      <c r="AH521" s="78">
        <v>600</v>
      </c>
      <c r="AI521" s="82">
        <v>1223400</v>
      </c>
    </row>
    <row r="522" spans="3:35" x14ac:dyDescent="0.25">
      <c r="C522" s="30">
        <v>35.407407407407391</v>
      </c>
      <c r="D522" s="146">
        <f t="shared" si="65"/>
        <v>462</v>
      </c>
      <c r="E522" s="30">
        <f t="shared" si="66"/>
        <v>0.9614583333333333</v>
      </c>
      <c r="F522" s="30">
        <f t="shared" si="64"/>
        <v>38.439377188880066</v>
      </c>
      <c r="AE522" s="78">
        <v>29</v>
      </c>
      <c r="AF522" s="78">
        <f t="shared" si="67"/>
        <v>4.3192592592592618</v>
      </c>
      <c r="AG522" s="86">
        <f t="shared" si="68"/>
        <v>71.125185185185188</v>
      </c>
      <c r="AH522" s="78">
        <v>7774.6666666666715</v>
      </c>
      <c r="AI522" s="82">
        <v>128025.33333333333</v>
      </c>
    </row>
    <row r="523" spans="3:35" x14ac:dyDescent="0.25">
      <c r="C523" s="30">
        <v>35.55555555555577</v>
      </c>
      <c r="D523" s="146">
        <f t="shared" si="65"/>
        <v>463</v>
      </c>
      <c r="E523" s="30">
        <f t="shared" si="66"/>
        <v>0.96354166666666663</v>
      </c>
      <c r="F523" s="30">
        <f t="shared" si="64"/>
        <v>38.993530999327774</v>
      </c>
      <c r="AE523" s="78">
        <v>29</v>
      </c>
      <c r="AF523" s="78">
        <f t="shared" si="67"/>
        <v>-78.444444444444443</v>
      </c>
      <c r="AG523" s="86">
        <f t="shared" si="68"/>
        <v>4407.333333333333</v>
      </c>
      <c r="AH523" s="78">
        <v>-141200</v>
      </c>
      <c r="AI523" s="82">
        <v>7933200</v>
      </c>
    </row>
    <row r="524" spans="3:35" x14ac:dyDescent="0.25">
      <c r="C524" s="30">
        <v>37.611111111110404</v>
      </c>
      <c r="D524" s="146">
        <f t="shared" si="65"/>
        <v>464</v>
      </c>
      <c r="E524" s="30">
        <f t="shared" si="66"/>
        <v>0.96562499999999996</v>
      </c>
      <c r="F524" s="30">
        <f t="shared" si="64"/>
        <v>39.574235585991005</v>
      </c>
      <c r="AE524" s="78">
        <v>29</v>
      </c>
      <c r="AF524" s="78">
        <f t="shared" si="67"/>
        <v>-28.629629629629587</v>
      </c>
      <c r="AG524" s="86">
        <f t="shared" si="68"/>
        <v>773.07407407407402</v>
      </c>
      <c r="AH524" s="78">
        <v>-51533.333333333256</v>
      </c>
      <c r="AI524" s="82">
        <v>1391533.3333333333</v>
      </c>
    </row>
    <row r="525" spans="3:35" x14ac:dyDescent="0.25">
      <c r="C525" s="30">
        <v>37.629629629629562</v>
      </c>
      <c r="D525" s="146">
        <f t="shared" si="65"/>
        <v>465</v>
      </c>
      <c r="E525" s="30">
        <f t="shared" si="66"/>
        <v>0.96770833333333328</v>
      </c>
      <c r="F525" s="30">
        <f t="shared" si="64"/>
        <v>40.184621946556746</v>
      </c>
      <c r="AE525" s="78">
        <v>30</v>
      </c>
      <c r="AF525" s="78">
        <f t="shared" si="67"/>
        <v>2.8925925925926035</v>
      </c>
      <c r="AG525" s="86">
        <f t="shared" si="68"/>
        <v>257.77407407407406</v>
      </c>
      <c r="AH525" s="78">
        <v>5206.6666666666861</v>
      </c>
      <c r="AI525" s="86">
        <v>463993.33333333331</v>
      </c>
    </row>
    <row r="526" spans="3:35" x14ac:dyDescent="0.25">
      <c r="C526" s="30">
        <v>37.66666666666606</v>
      </c>
      <c r="D526" s="146">
        <f t="shared" si="65"/>
        <v>466</v>
      </c>
      <c r="E526" s="30">
        <f t="shared" si="66"/>
        <v>0.96979166666666672</v>
      </c>
      <c r="F526" s="30">
        <f t="shared" si="64"/>
        <v>40.828424450555033</v>
      </c>
      <c r="AE526" s="78">
        <v>30</v>
      </c>
      <c r="AF526" s="78">
        <f t="shared" si="67"/>
        <v>0.93222222222222217</v>
      </c>
      <c r="AG526" s="86">
        <f t="shared" si="68"/>
        <v>26.567777777777778</v>
      </c>
      <c r="AH526" s="78">
        <v>1678</v>
      </c>
      <c r="AI526" s="82">
        <v>47822</v>
      </c>
    </row>
    <row r="527" spans="3:35" x14ac:dyDescent="0.25">
      <c r="C527" s="30">
        <v>37.722222222222285</v>
      </c>
      <c r="D527" s="146">
        <f t="shared" si="65"/>
        <v>467</v>
      </c>
      <c r="E527" s="30">
        <f t="shared" si="66"/>
        <v>0.97187500000000004</v>
      </c>
      <c r="F527" s="30">
        <f t="shared" si="64"/>
        <v>41.510148786578746</v>
      </c>
      <c r="AE527" s="78">
        <v>30</v>
      </c>
      <c r="AF527" s="78">
        <f t="shared" si="67"/>
        <v>-0.70370370370387614</v>
      </c>
      <c r="AG527" s="86">
        <f t="shared" si="68"/>
        <v>2344.5925925925926</v>
      </c>
      <c r="AH527" s="78">
        <v>-1266.6666666669771</v>
      </c>
      <c r="AI527" s="82">
        <v>4220266.666666667</v>
      </c>
    </row>
    <row r="528" spans="3:35" x14ac:dyDescent="0.25">
      <c r="C528" s="30">
        <v>38.166666666667425</v>
      </c>
      <c r="D528" s="146">
        <f t="shared" si="65"/>
        <v>468</v>
      </c>
      <c r="E528" s="30">
        <f t="shared" si="66"/>
        <v>0.97395833333333337</v>
      </c>
      <c r="F528" s="30">
        <f t="shared" si="64"/>
        <v>42.23530324485597</v>
      </c>
      <c r="AE528" s="78">
        <v>30</v>
      </c>
      <c r="AF528" s="78">
        <f t="shared" si="67"/>
        <v>24.696296296296318</v>
      </c>
      <c r="AG528" s="86">
        <f t="shared" si="68"/>
        <v>293.19259259259258</v>
      </c>
      <c r="AH528" s="78">
        <v>44453.333333333372</v>
      </c>
      <c r="AI528" s="82">
        <v>527746.66666666663</v>
      </c>
    </row>
    <row r="529" spans="3:35" x14ac:dyDescent="0.25">
      <c r="C529" s="30">
        <v>45.814814814814895</v>
      </c>
      <c r="D529" s="146">
        <f t="shared" si="65"/>
        <v>469</v>
      </c>
      <c r="E529" s="30">
        <f t="shared" si="66"/>
        <v>0.9760416666666667</v>
      </c>
      <c r="F529" s="30">
        <f t="shared" si="64"/>
        <v>43.010724522273861</v>
      </c>
      <c r="AE529" s="78">
        <v>30</v>
      </c>
      <c r="AF529" s="78">
        <f t="shared" si="67"/>
        <v>8.8333333333333339</v>
      </c>
      <c r="AG529" s="86">
        <f t="shared" si="68"/>
        <v>680.61111111111109</v>
      </c>
      <c r="AH529" s="78">
        <v>15900</v>
      </c>
      <c r="AI529" s="82">
        <v>1225100</v>
      </c>
    </row>
    <row r="530" spans="3:35" x14ac:dyDescent="0.25">
      <c r="C530" s="30">
        <v>47.055555555554747</v>
      </c>
      <c r="D530" s="146">
        <f t="shared" si="65"/>
        <v>470</v>
      </c>
      <c r="E530" s="30">
        <f t="shared" si="66"/>
        <v>0.97812500000000002</v>
      </c>
      <c r="F530" s="30">
        <f t="shared" si="64"/>
        <v>43.845048848698333</v>
      </c>
      <c r="AE530" s="78">
        <v>30</v>
      </c>
      <c r="AF530" s="78">
        <f t="shared" si="67"/>
        <v>2.2618518518518491</v>
      </c>
      <c r="AG530" s="86">
        <f t="shared" si="68"/>
        <v>70.793703703703713</v>
      </c>
      <c r="AH530" s="78">
        <v>4071.3333333333285</v>
      </c>
      <c r="AI530" s="82">
        <v>127428.66666666667</v>
      </c>
    </row>
    <row r="531" spans="3:35" x14ac:dyDescent="0.25">
      <c r="C531" s="30">
        <v>47.611111111110404</v>
      </c>
      <c r="D531" s="146">
        <f t="shared" si="65"/>
        <v>471</v>
      </c>
      <c r="E531" s="30">
        <f t="shared" si="66"/>
        <v>0.98020833333333335</v>
      </c>
      <c r="F531" s="30">
        <f t="shared" si="64"/>
        <v>44.749414394605367</v>
      </c>
      <c r="AE531" s="78">
        <v>30</v>
      </c>
      <c r="AF531" s="78">
        <f t="shared" si="67"/>
        <v>34.277777777777779</v>
      </c>
      <c r="AG531" s="86">
        <f t="shared" si="68"/>
        <v>4406.833333333333</v>
      </c>
      <c r="AH531" s="78">
        <v>61700</v>
      </c>
      <c r="AI531" s="82">
        <v>7932300</v>
      </c>
    </row>
    <row r="532" spans="3:35" x14ac:dyDescent="0.25">
      <c r="C532" s="30">
        <v>48.222222222221717</v>
      </c>
      <c r="D532" s="146">
        <f t="shared" si="65"/>
        <v>472</v>
      </c>
      <c r="E532" s="30">
        <f t="shared" si="66"/>
        <v>0.98229166666666667</v>
      </c>
      <c r="F532" s="30">
        <f t="shared" si="64"/>
        <v>45.738547084632891</v>
      </c>
      <c r="AE532" s="78">
        <v>30</v>
      </c>
      <c r="AF532" s="78">
        <f t="shared" si="67"/>
        <v>65</v>
      </c>
      <c r="AG532" s="86">
        <f t="shared" si="68"/>
        <v>772.77777777777783</v>
      </c>
      <c r="AH532" s="78">
        <v>117000</v>
      </c>
      <c r="AI532" s="82">
        <v>1391000</v>
      </c>
    </row>
    <row r="533" spans="3:35" x14ac:dyDescent="0.25">
      <c r="C533" s="30">
        <v>49.444444444444571</v>
      </c>
      <c r="D533" s="146">
        <f t="shared" si="65"/>
        <v>473</v>
      </c>
      <c r="E533" s="30">
        <f t="shared" si="66"/>
        <v>0.984375</v>
      </c>
      <c r="F533" s="30">
        <f t="shared" si="64"/>
        <v>46.832513819801314</v>
      </c>
      <c r="AE533" s="78">
        <v>30</v>
      </c>
      <c r="AF533" s="78">
        <f t="shared" si="67"/>
        <v>3.898148148148159</v>
      </c>
      <c r="AG533" s="86">
        <f t="shared" si="68"/>
        <v>257.43518518518516</v>
      </c>
      <c r="AH533" s="78">
        <v>7016.6666666666861</v>
      </c>
      <c r="AI533" s="82">
        <v>463383.33333333331</v>
      </c>
    </row>
    <row r="534" spans="3:35" x14ac:dyDescent="0.25">
      <c r="C534" s="30">
        <v>52.111111111110404</v>
      </c>
      <c r="D534" s="146">
        <f t="shared" si="65"/>
        <v>474</v>
      </c>
      <c r="E534" s="30">
        <f t="shared" si="66"/>
        <v>0.98645833333333333</v>
      </c>
      <c r="F534" s="30">
        <f t="shared" si="64"/>
        <v>48.059708938058499</v>
      </c>
      <c r="AE534" s="78">
        <v>30</v>
      </c>
      <c r="AF534" s="78">
        <f t="shared" si="67"/>
        <v>1.9990740740740753</v>
      </c>
      <c r="AG534" s="86">
        <f t="shared" si="68"/>
        <v>26.684259259259257</v>
      </c>
      <c r="AH534" s="78">
        <v>3598.3333333333358</v>
      </c>
      <c r="AI534" s="82">
        <v>48031.666666666664</v>
      </c>
    </row>
    <row r="535" spans="3:35" x14ac:dyDescent="0.25">
      <c r="C535" s="30">
        <v>52.555555555555543</v>
      </c>
      <c r="D535" s="146">
        <f t="shared" si="65"/>
        <v>475</v>
      </c>
      <c r="E535" s="30">
        <f t="shared" si="66"/>
        <v>0.98854166666666665</v>
      </c>
      <c r="F535" s="30">
        <f t="shared" si="64"/>
        <v>49.462296377758257</v>
      </c>
      <c r="AE535" s="78">
        <v>30</v>
      </c>
      <c r="AF535" s="78">
        <f t="shared" si="67"/>
        <v>2.0555555555555554</v>
      </c>
      <c r="AG535" s="86">
        <f t="shared" si="68"/>
        <v>2345.1666666666665</v>
      </c>
      <c r="AH535" s="78">
        <v>3700</v>
      </c>
      <c r="AI535" s="82">
        <v>4221300</v>
      </c>
    </row>
    <row r="536" spans="3:35" x14ac:dyDescent="0.25">
      <c r="C536" s="30">
        <v>54.388888888888914</v>
      </c>
      <c r="D536" s="146">
        <f t="shared" si="65"/>
        <v>476</v>
      </c>
      <c r="E536" s="30">
        <f t="shared" si="66"/>
        <v>0.99062499999999998</v>
      </c>
      <c r="F536" s="30">
        <f t="shared" si="64"/>
        <v>51.107038808575346</v>
      </c>
      <c r="AE536" s="78">
        <v>30</v>
      </c>
      <c r="AF536" s="78">
        <f t="shared" si="67"/>
        <v>24.174074074074095</v>
      </c>
      <c r="AG536" s="86">
        <f t="shared" si="68"/>
        <v>293.3259259259259</v>
      </c>
      <c r="AH536" s="78">
        <v>43513.333333333372</v>
      </c>
      <c r="AI536" s="82">
        <v>527986.66666666663</v>
      </c>
    </row>
    <row r="537" spans="3:35" x14ac:dyDescent="0.25">
      <c r="C537" s="30">
        <v>57.222222222222399</v>
      </c>
      <c r="D537" s="146">
        <f t="shared" si="65"/>
        <v>477</v>
      </c>
      <c r="E537" s="30">
        <f t="shared" si="66"/>
        <v>0.9927083333333333</v>
      </c>
      <c r="F537" s="30">
        <f t="shared" si="64"/>
        <v>53.10960035185893</v>
      </c>
      <c r="AE537" s="78">
        <v>30</v>
      </c>
      <c r="AF537" s="78">
        <f t="shared" si="67"/>
        <v>11.444444444444445</v>
      </c>
      <c r="AG537" s="86">
        <f t="shared" si="68"/>
        <v>679.66666666666663</v>
      </c>
      <c r="AH537" s="78">
        <v>20600</v>
      </c>
      <c r="AI537" s="82">
        <v>1223400</v>
      </c>
    </row>
    <row r="538" spans="3:35" x14ac:dyDescent="0.25">
      <c r="C538" s="30">
        <v>59.148148148148152</v>
      </c>
      <c r="D538" s="146">
        <f t="shared" si="65"/>
        <v>478</v>
      </c>
      <c r="E538" s="30">
        <f t="shared" si="66"/>
        <v>0.99479166666666663</v>
      </c>
      <c r="F538" s="30">
        <f t="shared" si="64"/>
        <v>55.699621222398683</v>
      </c>
      <c r="AE538" s="78">
        <v>30</v>
      </c>
      <c r="AF538" s="78">
        <f t="shared" si="67"/>
        <v>5.0970370370370395</v>
      </c>
      <c r="AG538" s="86">
        <f t="shared" si="68"/>
        <v>71.125185185185188</v>
      </c>
      <c r="AH538" s="78">
        <v>9174.6666666666715</v>
      </c>
      <c r="AI538" s="82">
        <v>128025.33333333333</v>
      </c>
    </row>
    <row r="539" spans="3:35" x14ac:dyDescent="0.25">
      <c r="C539" s="30">
        <v>63.592592592592609</v>
      </c>
      <c r="D539" s="146">
        <f t="shared" si="65"/>
        <v>479</v>
      </c>
      <c r="E539" s="30">
        <f t="shared" si="66"/>
        <v>0.99687499999999996</v>
      </c>
      <c r="F539" s="30">
        <f t="shared" si="64"/>
        <v>59.454416887305932</v>
      </c>
      <c r="AE539" s="78">
        <v>30</v>
      </c>
      <c r="AF539" s="78">
        <f t="shared" si="67"/>
        <v>34.333333333333336</v>
      </c>
      <c r="AG539" s="86">
        <f t="shared" si="68"/>
        <v>4407.333333333333</v>
      </c>
      <c r="AH539" s="78">
        <v>61800</v>
      </c>
      <c r="AI539" s="82">
        <v>7933200</v>
      </c>
    </row>
    <row r="540" spans="3:35" x14ac:dyDescent="0.25">
      <c r="C540" s="30">
        <v>65.000000000000227</v>
      </c>
      <c r="D540" s="146">
        <f t="shared" si="65"/>
        <v>480</v>
      </c>
      <c r="E540" s="30">
        <f t="shared" si="66"/>
        <v>0.99895833333333328</v>
      </c>
      <c r="F540" s="30">
        <f t="shared" si="64"/>
        <v>66.928035603650116</v>
      </c>
      <c r="AE540" s="78">
        <v>30</v>
      </c>
      <c r="AF540" s="78">
        <f t="shared" si="67"/>
        <v>63.592592592592638</v>
      </c>
      <c r="AG540" s="86">
        <f t="shared" si="68"/>
        <v>773.07407407407402</v>
      </c>
      <c r="AH540" s="78">
        <v>114466.66666666674</v>
      </c>
      <c r="AI540" s="82">
        <v>1391533.3333333333</v>
      </c>
    </row>
  </sheetData>
  <pageMargins left="0.7" right="0.7" top="0.75" bottom="0.75" header="0.3" footer="0.3"/>
  <ignoredErrors>
    <ignoredError sqref="C38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8D30-6B2D-4D28-9595-67CBAEC4376F}">
  <dimension ref="A2:BN190"/>
  <sheetViews>
    <sheetView zoomScale="51" zoomScaleNormal="51" workbookViewId="0">
      <selection activeCell="AM22" sqref="AM22"/>
    </sheetView>
  </sheetViews>
  <sheetFormatPr defaultRowHeight="15" x14ac:dyDescent="0.25"/>
  <cols>
    <col min="1" max="1" width="8.5703125" bestFit="1" customWidth="1"/>
    <col min="2" max="2" width="11.7109375" customWidth="1"/>
    <col min="3" max="3" width="10.140625" customWidth="1"/>
    <col min="4" max="4" width="12.85546875" customWidth="1"/>
    <col min="5" max="5" width="11.5703125" bestFit="1" customWidth="1"/>
    <col min="6" max="6" width="20" customWidth="1"/>
    <col min="7" max="28" width="10.5703125" bestFit="1" customWidth="1"/>
    <col min="29" max="29" width="10.28515625" customWidth="1"/>
    <col min="30" max="32" width="10.5703125" bestFit="1" customWidth="1"/>
    <col min="33" max="33" width="17.85546875" bestFit="1" customWidth="1"/>
    <col min="34" max="34" width="15.140625" bestFit="1" customWidth="1"/>
    <col min="35" max="35" width="30.7109375" customWidth="1"/>
    <col min="36" max="36" width="25.140625" customWidth="1"/>
    <col min="37" max="37" width="25.7109375" customWidth="1"/>
    <col min="38" max="38" width="18.7109375" customWidth="1"/>
    <col min="66" max="66" width="16" customWidth="1"/>
  </cols>
  <sheetData>
    <row r="2" spans="1:38" x14ac:dyDescent="0.25">
      <c r="A2" s="26" t="s">
        <v>109</v>
      </c>
      <c r="B2" s="26" t="s">
        <v>10</v>
      </c>
      <c r="AG2" s="26" t="s">
        <v>119</v>
      </c>
      <c r="AH2" s="26" t="s">
        <v>127</v>
      </c>
      <c r="AI2" s="26" t="s">
        <v>129</v>
      </c>
      <c r="AJ2" s="26" t="s">
        <v>128</v>
      </c>
      <c r="AK2" s="116" t="s">
        <v>118</v>
      </c>
      <c r="AL2" s="117"/>
    </row>
    <row r="3" spans="1:38" x14ac:dyDescent="0.25">
      <c r="A3" s="88">
        <v>2500</v>
      </c>
      <c r="B3" s="88">
        <v>50</v>
      </c>
      <c r="C3" s="108">
        <v>1.8270000000000001E-3</v>
      </c>
      <c r="D3" s="108">
        <v>3.6210000000000001E-3</v>
      </c>
      <c r="E3" s="108">
        <v>2.1719999999999999E-3</v>
      </c>
      <c r="F3" s="108">
        <v>3.5950000000000001E-3</v>
      </c>
      <c r="G3" s="108">
        <v>7.0200000000000004E-4</v>
      </c>
      <c r="H3" s="108">
        <v>3.3159999999999999E-3</v>
      </c>
      <c r="I3" s="108">
        <v>2.3779999999999999E-3</v>
      </c>
      <c r="J3" s="108">
        <v>3.4090000000000001E-3</v>
      </c>
      <c r="K3" s="108">
        <v>2.63E-3</v>
      </c>
      <c r="L3" s="108">
        <v>4.1989999999999996E-3</v>
      </c>
      <c r="M3" s="108">
        <v>4.1609999999999998E-3</v>
      </c>
      <c r="N3" s="108">
        <v>3.5699999999999998E-3</v>
      </c>
      <c r="O3" s="108">
        <v>3.6229999999999999E-3</v>
      </c>
      <c r="P3" s="108">
        <v>2.9199999999999999E-3</v>
      </c>
      <c r="Q3" s="108">
        <v>3.5239999999999998E-3</v>
      </c>
      <c r="R3" s="108">
        <v>5.5399999999999998E-3</v>
      </c>
      <c r="S3" s="108">
        <v>2.5019999999999999E-3</v>
      </c>
      <c r="T3" s="108">
        <v>4.346E-3</v>
      </c>
      <c r="U3" s="108">
        <v>3.509E-3</v>
      </c>
      <c r="V3" s="108">
        <v>7.8919999999999997E-3</v>
      </c>
      <c r="W3" s="108">
        <v>3.421E-3</v>
      </c>
      <c r="X3" s="108">
        <v>2.1359999999999999E-3</v>
      </c>
      <c r="Y3" s="108">
        <v>3.643E-3</v>
      </c>
      <c r="Z3" s="108">
        <v>5.0020000000000004E-3</v>
      </c>
      <c r="AA3" s="108">
        <v>4.4520000000000002E-3</v>
      </c>
      <c r="AB3" s="108">
        <v>3.895E-3</v>
      </c>
      <c r="AC3" s="108">
        <v>3.8210000000000002E-3</v>
      </c>
      <c r="AD3" s="108">
        <v>3.2539999999999999E-3</v>
      </c>
      <c r="AE3" s="108">
        <v>2.9729999999999999E-3</v>
      </c>
      <c r="AF3" s="108">
        <v>3.3630000000000001E-3</v>
      </c>
      <c r="AG3" s="69">
        <f>AVERAGE(C3:AF3)</f>
        <v>3.5131999999999997E-3</v>
      </c>
      <c r="AH3" s="69">
        <f>LOG(AG3)</f>
        <v>-2.4542971259199087</v>
      </c>
      <c r="AI3" s="69">
        <f xml:space="preserve"> _xlfn.STDEV.S(C3:AF3)</f>
        <v>1.267346437681287E-3</v>
      </c>
      <c r="AJ3" s="69">
        <f t="shared" ref="AJ3:AJ11" si="0" xml:space="preserve"> _xlfn.VAR.S(C3:AF3)</f>
        <v>1.6061669931034481E-6</v>
      </c>
      <c r="AK3" s="120">
        <f xml:space="preserve"> (AI3 / SQRT($B$66))*$AJ$17</f>
        <v>7.6137150023275089E-4</v>
      </c>
      <c r="AL3" s="120">
        <f xml:space="preserve">  (AI3 / SQRT($B$66))*$AJ$17</f>
        <v>7.6137150023275089E-4</v>
      </c>
    </row>
    <row r="4" spans="1:38" x14ac:dyDescent="0.25">
      <c r="A4" s="88">
        <v>2500</v>
      </c>
      <c r="B4" s="88">
        <v>100</v>
      </c>
      <c r="C4" s="108">
        <v>9.2039999999999997E-2</v>
      </c>
      <c r="D4" s="108">
        <v>0.105</v>
      </c>
      <c r="E4" s="108">
        <v>9.6089999999999898E-2</v>
      </c>
      <c r="F4" s="108">
        <v>0.1061</v>
      </c>
      <c r="G4" s="108">
        <v>8.9249999999999996E-2</v>
      </c>
      <c r="H4" s="108">
        <v>0.1113</v>
      </c>
      <c r="I4" s="108">
        <v>0.1026</v>
      </c>
      <c r="J4" s="108">
        <v>0.1067</v>
      </c>
      <c r="K4" s="108">
        <v>0.1104</v>
      </c>
      <c r="L4" s="108">
        <v>9.7670000000000007E-2</v>
      </c>
      <c r="M4" s="108">
        <v>9.1389999999999999E-2</v>
      </c>
      <c r="N4" s="108">
        <v>9.8650000000000002E-2</v>
      </c>
      <c r="O4" s="108">
        <v>0.12189999999999999</v>
      </c>
      <c r="P4" s="108">
        <v>0.1162</v>
      </c>
      <c r="Q4" s="108">
        <v>9.8720000000000002E-2</v>
      </c>
      <c r="R4" s="108">
        <v>9.9290000000000003E-2</v>
      </c>
      <c r="S4" s="108">
        <v>9.6750000000000003E-2</v>
      </c>
      <c r="T4" s="108">
        <v>0.104</v>
      </c>
      <c r="U4" s="108">
        <v>0.1104</v>
      </c>
      <c r="V4" s="108">
        <v>0.1147</v>
      </c>
      <c r="W4" s="108">
        <v>0.10979999999999999</v>
      </c>
      <c r="X4" s="108">
        <v>0.10100000000000001</v>
      </c>
      <c r="Y4" s="108">
        <v>0.1052</v>
      </c>
      <c r="Z4" s="108">
        <v>0.1074</v>
      </c>
      <c r="AA4" s="108">
        <v>0.1105</v>
      </c>
      <c r="AB4" s="108">
        <v>0.1043</v>
      </c>
      <c r="AC4" s="108">
        <v>0.10299999999999999</v>
      </c>
      <c r="AD4" s="108">
        <v>9.8070000000000004E-2</v>
      </c>
      <c r="AE4" s="108">
        <v>9.7839999999999996E-2</v>
      </c>
      <c r="AF4" s="108">
        <v>9.5119999999999996E-2</v>
      </c>
      <c r="AG4" s="69">
        <f t="shared" ref="AG4:AG11" si="1">AVERAGE(C4:AF4)</f>
        <v>0.10337933333333332</v>
      </c>
      <c r="AH4" s="69">
        <f t="shared" ref="AH4:AH11" si="2">LOG(AG4)</f>
        <v>-0.98556627281243847</v>
      </c>
      <c r="AI4" s="69">
        <f t="shared" ref="AI4:AI11" si="3" xml:space="preserve"> _xlfn.STDEV.S(C4:AF4)</f>
        <v>7.7158564605324447E-3</v>
      </c>
      <c r="AJ4" s="69">
        <f t="shared" si="0"/>
        <v>5.9534440919540262E-5</v>
      </c>
      <c r="AK4" s="120">
        <f t="shared" ref="AK4:AK11" si="4" xml:space="preserve"> (AI4 / SQRT($B$66))*$AJ$17</f>
        <v>4.6353806932887811E-3</v>
      </c>
      <c r="AL4" s="120">
        <f t="shared" ref="AL4:AL11" si="5" xml:space="preserve">  (AI4 / SQRT($B$66))*$AJ$17</f>
        <v>4.6353806932887811E-3</v>
      </c>
    </row>
    <row r="5" spans="1:38" x14ac:dyDescent="0.25">
      <c r="A5" s="88">
        <v>2500</v>
      </c>
      <c r="B5" s="88">
        <v>170</v>
      </c>
      <c r="C5" s="108">
        <v>0.91669999999999996</v>
      </c>
      <c r="D5" s="108">
        <v>0.93489999999999995</v>
      </c>
      <c r="E5" s="108">
        <v>0.94110000000000005</v>
      </c>
      <c r="F5" s="108">
        <v>0.95630000000000004</v>
      </c>
      <c r="G5" s="108">
        <v>0.94979999999999998</v>
      </c>
      <c r="H5" s="108">
        <v>0.9657</v>
      </c>
      <c r="I5" s="108">
        <v>0.97409999999999997</v>
      </c>
      <c r="J5" s="108">
        <v>0.97860000000000003</v>
      </c>
      <c r="K5" s="108">
        <v>0.9486</v>
      </c>
      <c r="L5" s="108">
        <v>0.97360000000000002</v>
      </c>
      <c r="M5" s="108">
        <v>0.95479999999999998</v>
      </c>
      <c r="N5" s="108">
        <v>0.9496</v>
      </c>
      <c r="O5" s="108">
        <v>1.02</v>
      </c>
      <c r="P5" s="108">
        <v>0.96679999999999999</v>
      </c>
      <c r="Q5" s="108">
        <v>0.95950000000000002</v>
      </c>
      <c r="R5" s="108">
        <v>0.96330000000000005</v>
      </c>
      <c r="S5" s="108">
        <v>0.9335</v>
      </c>
      <c r="T5" s="108">
        <v>0.96330000000000005</v>
      </c>
      <c r="U5" s="108">
        <v>0.96909999999999996</v>
      </c>
      <c r="V5" s="108">
        <v>0.97840000000000005</v>
      </c>
      <c r="W5" s="108">
        <v>0.998</v>
      </c>
      <c r="X5" s="108">
        <v>0.95069999999999999</v>
      </c>
      <c r="Y5" s="108">
        <v>0.97889999999999999</v>
      </c>
      <c r="Z5" s="108">
        <v>0.97889999999999999</v>
      </c>
      <c r="AA5" s="108">
        <v>0.96340000000000003</v>
      </c>
      <c r="AB5" s="108">
        <v>0.96250000000000002</v>
      </c>
      <c r="AC5" s="108">
        <v>0.96430000000000005</v>
      </c>
      <c r="AD5" s="108">
        <v>0.98570000000000002</v>
      </c>
      <c r="AE5" s="108">
        <v>0.94189999999999996</v>
      </c>
      <c r="AF5" s="108">
        <v>0.94340000000000002</v>
      </c>
      <c r="AG5" s="69">
        <f t="shared" si="1"/>
        <v>0.96218000000000015</v>
      </c>
      <c r="AH5" s="69">
        <f t="shared" si="2"/>
        <v>-1.6743674641842083E-2</v>
      </c>
      <c r="AI5" s="69">
        <f t="shared" si="3"/>
        <v>2.0511904029040112E-2</v>
      </c>
      <c r="AJ5" s="69">
        <f t="shared" si="0"/>
        <v>4.2073820689655201E-4</v>
      </c>
      <c r="AK5" s="120">
        <f t="shared" si="4"/>
        <v>1.2322738817803734E-2</v>
      </c>
      <c r="AL5" s="120">
        <f t="shared" si="5"/>
        <v>1.2322738817803734E-2</v>
      </c>
    </row>
    <row r="6" spans="1:38" x14ac:dyDescent="0.25">
      <c r="A6" s="45">
        <v>5000</v>
      </c>
      <c r="B6" s="45">
        <v>50</v>
      </c>
      <c r="C6" s="109">
        <v>0</v>
      </c>
      <c r="D6" s="109">
        <v>3.01E-4</v>
      </c>
      <c r="E6" s="129">
        <v>0</v>
      </c>
      <c r="F6" s="109">
        <v>4.8200000000000001E-4</v>
      </c>
      <c r="G6" s="109">
        <v>0</v>
      </c>
      <c r="H6" s="109">
        <v>1.03E-4</v>
      </c>
      <c r="I6" s="109">
        <v>1.74E-4</v>
      </c>
      <c r="J6" s="109">
        <v>0</v>
      </c>
      <c r="K6" s="109">
        <v>1.2E-5</v>
      </c>
      <c r="L6" s="109">
        <v>2.3900000000000001E-4</v>
      </c>
      <c r="M6" s="109">
        <v>6.4599999999999998E-4</v>
      </c>
      <c r="N6" s="109">
        <v>3.97E-4</v>
      </c>
      <c r="O6" s="109">
        <v>0</v>
      </c>
      <c r="P6" s="109">
        <v>1.4E-5</v>
      </c>
      <c r="Q6" s="109">
        <v>0</v>
      </c>
      <c r="R6" s="109">
        <v>3.0000000000000001E-6</v>
      </c>
      <c r="S6" s="109">
        <v>0</v>
      </c>
      <c r="T6" s="109">
        <v>2.1999999999999999E-5</v>
      </c>
      <c r="U6" s="109">
        <v>0</v>
      </c>
      <c r="V6" s="109">
        <v>8.7699999999999996E-4</v>
      </c>
      <c r="W6" s="109">
        <v>4.6E-5</v>
      </c>
      <c r="X6" s="109">
        <v>0</v>
      </c>
      <c r="Y6" s="109">
        <v>0</v>
      </c>
      <c r="Z6" s="109">
        <v>3.3599999999999998E-4</v>
      </c>
      <c r="AA6" s="109">
        <v>7.4999999999999993E-5</v>
      </c>
      <c r="AB6" s="109">
        <v>0</v>
      </c>
      <c r="AC6" s="109">
        <v>4.6E-5</v>
      </c>
      <c r="AD6" s="109">
        <v>3.6099999999999999E-4</v>
      </c>
      <c r="AE6" s="109">
        <v>9.0000000000000002E-6</v>
      </c>
      <c r="AF6" s="109">
        <v>2.1999999999999999E-5</v>
      </c>
      <c r="AG6" s="69">
        <f t="shared" si="1"/>
        <v>1.3883333333333336E-4</v>
      </c>
      <c r="AH6" s="69">
        <f t="shared" si="2"/>
        <v>-3.8575062489768559</v>
      </c>
      <c r="AI6" s="69">
        <f t="shared" si="3"/>
        <v>2.2292848448639822E-4</v>
      </c>
      <c r="AJ6" s="69">
        <f t="shared" si="0"/>
        <v>4.9697109195402292E-8</v>
      </c>
      <c r="AK6" s="120">
        <f t="shared" si="4"/>
        <v>1.3392659625773666E-4</v>
      </c>
      <c r="AL6" s="120">
        <f t="shared" si="5"/>
        <v>1.3392659625773666E-4</v>
      </c>
    </row>
    <row r="7" spans="1:38" x14ac:dyDescent="0.25">
      <c r="A7" s="45">
        <v>5000</v>
      </c>
      <c r="B7" s="45">
        <v>100</v>
      </c>
      <c r="C7" s="109">
        <v>4.3909999999999999E-3</v>
      </c>
      <c r="D7" s="109">
        <v>3.3990000000000001E-3</v>
      </c>
      <c r="E7" s="109">
        <v>2.1640000000000001E-3</v>
      </c>
      <c r="F7" s="109">
        <v>5.3930000000000002E-3</v>
      </c>
      <c r="G7" s="109">
        <v>1.2030000000000001E-3</v>
      </c>
      <c r="H7" s="109">
        <v>8.6789999999999905E-3</v>
      </c>
      <c r="I7" s="109">
        <v>4.6090000000000002E-3</v>
      </c>
      <c r="J7" s="109">
        <v>5.9979999999999999E-3</v>
      </c>
      <c r="K7" s="109">
        <v>3.6709999999999998E-3</v>
      </c>
      <c r="L7" s="109">
        <v>5.1359999999999999E-3</v>
      </c>
      <c r="M7" s="109">
        <v>4.9919999999999999E-3</v>
      </c>
      <c r="N7" s="109">
        <v>5.646E-3</v>
      </c>
      <c r="O7" s="109">
        <v>3.4589999999999998E-3</v>
      </c>
      <c r="P7" s="109">
        <v>4.261E-3</v>
      </c>
      <c r="Q7" s="109">
        <v>5.4609999999999997E-3</v>
      </c>
      <c r="R7" s="109">
        <v>4.5510000000000004E-3</v>
      </c>
      <c r="S7" s="109">
        <v>1.792E-3</v>
      </c>
      <c r="T7" s="109">
        <v>4.6880000000000003E-3</v>
      </c>
      <c r="U7" s="109">
        <v>3.1610000000000002E-3</v>
      </c>
      <c r="V7" s="109">
        <v>1.094E-2</v>
      </c>
      <c r="W7" s="109">
        <v>4.6709999999999998E-3</v>
      </c>
      <c r="X7" s="109">
        <v>2.6570000000000001E-3</v>
      </c>
      <c r="Y7" s="109">
        <v>4.0819999999999997E-3</v>
      </c>
      <c r="Z7" s="109">
        <v>8.2520000000000007E-3</v>
      </c>
      <c r="AA7" s="109">
        <v>4.7559999999999998E-3</v>
      </c>
      <c r="AB7" s="109">
        <v>3.8909999999999999E-3</v>
      </c>
      <c r="AC7" s="109">
        <v>6.2579999999999997E-3</v>
      </c>
      <c r="AD7" s="109">
        <v>4.5750000000000001E-3</v>
      </c>
      <c r="AE7" s="109">
        <v>4.3670000000000002E-3</v>
      </c>
      <c r="AF7" s="109">
        <v>5.1640000000000002E-3</v>
      </c>
      <c r="AG7" s="69">
        <f t="shared" si="1"/>
        <v>4.7422333333333325E-3</v>
      </c>
      <c r="AH7" s="69">
        <f t="shared" si="2"/>
        <v>-2.32401708112838</v>
      </c>
      <c r="AI7" s="69">
        <f t="shared" si="3"/>
        <v>1.9768202556096248E-3</v>
      </c>
      <c r="AJ7" s="69">
        <f t="shared" si="0"/>
        <v>3.907818322988503E-6</v>
      </c>
      <c r="AK7" s="120">
        <f t="shared" si="4"/>
        <v>1.1875952454308252E-3</v>
      </c>
      <c r="AL7" s="120">
        <f t="shared" si="5"/>
        <v>1.1875952454308252E-3</v>
      </c>
    </row>
    <row r="8" spans="1:38" x14ac:dyDescent="0.25">
      <c r="A8" s="45">
        <v>5000</v>
      </c>
      <c r="B8" s="45">
        <v>170</v>
      </c>
      <c r="C8" s="109">
        <v>4.0750000000000001E-2</v>
      </c>
      <c r="D8" s="109">
        <v>4.138E-2</v>
      </c>
      <c r="E8" s="109">
        <v>4.1570000000000003E-2</v>
      </c>
      <c r="F8" s="109">
        <v>4.5990000000000003E-2</v>
      </c>
      <c r="G8" s="109">
        <v>3.6499999999999998E-2</v>
      </c>
      <c r="H8" s="109">
        <v>5.1709999999999999E-2</v>
      </c>
      <c r="I8" s="109">
        <v>4.7910000000000001E-2</v>
      </c>
      <c r="J8" s="109">
        <v>5.2330000000000002E-2</v>
      </c>
      <c r="K8" s="109">
        <v>5.6189999999999997E-2</v>
      </c>
      <c r="L8" s="109">
        <v>4.265E-2</v>
      </c>
      <c r="M8" s="109">
        <v>4.428E-2</v>
      </c>
      <c r="N8" s="109">
        <v>5.0009999999999999E-2</v>
      </c>
      <c r="O8" s="109">
        <v>5.8689999999999999E-2</v>
      </c>
      <c r="P8" s="109">
        <v>5.9089999999999997E-2</v>
      </c>
      <c r="Q8" s="109">
        <v>4.5710000000000001E-2</v>
      </c>
      <c r="R8" s="109">
        <v>4.7359999999999999E-2</v>
      </c>
      <c r="S8" s="109">
        <v>4.3720000000000002E-2</v>
      </c>
      <c r="T8" s="109">
        <v>4.8599999999999997E-2</v>
      </c>
      <c r="U8" s="109">
        <v>4.7840000000000001E-2</v>
      </c>
      <c r="V8" s="109">
        <v>5.2670000000000002E-2</v>
      </c>
      <c r="W8" s="109">
        <v>4.7660000000000001E-2</v>
      </c>
      <c r="X8" s="109">
        <v>4.6760000000000003E-2</v>
      </c>
      <c r="Y8" s="109">
        <v>5.0119999999999998E-2</v>
      </c>
      <c r="Z8" s="109">
        <v>4.8259999999999997E-2</v>
      </c>
      <c r="AA8" s="109">
        <v>4.7730000000000002E-2</v>
      </c>
      <c r="AB8" s="109">
        <v>4.7480000000000001E-2</v>
      </c>
      <c r="AC8" s="109">
        <v>4.8419999999999998E-2</v>
      </c>
      <c r="AD8" s="109">
        <v>4.6980000000000001E-2</v>
      </c>
      <c r="AE8" s="109">
        <v>5.0770000000000003E-2</v>
      </c>
      <c r="AF8" s="109">
        <v>4.3839999999999997E-2</v>
      </c>
      <c r="AG8" s="69">
        <f t="shared" si="1"/>
        <v>4.7765666666666665E-2</v>
      </c>
      <c r="AH8" s="69">
        <f t="shared" si="2"/>
        <v>-1.3208841564164135</v>
      </c>
      <c r="AI8" s="69">
        <f t="shared" si="3"/>
        <v>5.03319099669339E-3</v>
      </c>
      <c r="AJ8" s="69">
        <f t="shared" si="0"/>
        <v>2.5333011609195399E-5</v>
      </c>
      <c r="AK8" s="120">
        <f t="shared" si="4"/>
        <v>3.0237416275234181E-3</v>
      </c>
      <c r="AL8" s="120">
        <f t="shared" si="5"/>
        <v>3.0237416275234181E-3</v>
      </c>
    </row>
    <row r="9" spans="1:38" x14ac:dyDescent="0.25">
      <c r="A9" s="89">
        <v>8000</v>
      </c>
      <c r="B9" s="89">
        <v>50</v>
      </c>
      <c r="C9" s="107">
        <v>0</v>
      </c>
      <c r="D9" s="107">
        <v>0</v>
      </c>
      <c r="E9" s="107">
        <v>0</v>
      </c>
      <c r="F9" s="107">
        <v>0</v>
      </c>
      <c r="G9" s="107">
        <v>0</v>
      </c>
      <c r="H9" s="107">
        <v>1.2300000000000001E-4</v>
      </c>
      <c r="I9" s="107">
        <v>0</v>
      </c>
      <c r="J9" s="107">
        <v>0</v>
      </c>
      <c r="K9" s="107">
        <v>0</v>
      </c>
      <c r="L9" s="107">
        <v>0</v>
      </c>
      <c r="M9" s="107">
        <v>4.5000000000000003E-5</v>
      </c>
      <c r="N9" s="107">
        <v>0</v>
      </c>
      <c r="O9" s="107">
        <v>0</v>
      </c>
      <c r="P9" s="107">
        <v>0</v>
      </c>
      <c r="Q9" s="107">
        <v>0</v>
      </c>
      <c r="R9" s="107">
        <v>0</v>
      </c>
      <c r="S9" s="107">
        <v>0</v>
      </c>
      <c r="T9" s="107">
        <v>0</v>
      </c>
      <c r="U9" s="107">
        <v>0</v>
      </c>
      <c r="V9" s="107">
        <v>0</v>
      </c>
      <c r="W9" s="107">
        <v>0</v>
      </c>
      <c r="X9" s="107">
        <v>0</v>
      </c>
      <c r="Y9" s="107">
        <v>0</v>
      </c>
      <c r="Z9" s="107">
        <v>0</v>
      </c>
      <c r="AA9" s="107">
        <v>0</v>
      </c>
      <c r="AB9" s="107">
        <v>0</v>
      </c>
      <c r="AC9" s="107">
        <v>0</v>
      </c>
      <c r="AD9" s="107">
        <v>0</v>
      </c>
      <c r="AE9" s="107">
        <v>0</v>
      </c>
      <c r="AF9" s="107">
        <v>0</v>
      </c>
      <c r="AG9" s="69">
        <f t="shared" si="1"/>
        <v>5.6000000000000006E-6</v>
      </c>
      <c r="AH9" s="69">
        <f t="shared" si="2"/>
        <v>-5.2518119729937993</v>
      </c>
      <c r="AI9" s="69">
        <f t="shared" si="3"/>
        <v>2.3644785092467348E-5</v>
      </c>
      <c r="AJ9" s="69">
        <f t="shared" si="0"/>
        <v>5.5907586206896613E-10</v>
      </c>
      <c r="AK9" s="120">
        <f t="shared" si="4"/>
        <v>1.4204849568575595E-5</v>
      </c>
      <c r="AL9" s="120">
        <f t="shared" si="5"/>
        <v>1.4204849568575595E-5</v>
      </c>
    </row>
    <row r="10" spans="1:38" x14ac:dyDescent="0.25">
      <c r="A10" s="89">
        <v>8000</v>
      </c>
      <c r="B10" s="89">
        <v>100</v>
      </c>
      <c r="C10" s="107">
        <v>1.75E-4</v>
      </c>
      <c r="D10" s="107">
        <v>1.1400000000000001E-4</v>
      </c>
      <c r="E10" s="107">
        <v>0</v>
      </c>
      <c r="F10" s="107">
        <v>4.7399999999999997E-4</v>
      </c>
      <c r="G10" s="107">
        <v>6.9999999999999999E-6</v>
      </c>
      <c r="H10" s="107">
        <v>8.34E-4</v>
      </c>
      <c r="I10" s="107">
        <v>6.3100000000000005E-4</v>
      </c>
      <c r="J10" s="107">
        <v>1.7699999999999999E-4</v>
      </c>
      <c r="K10" s="107">
        <v>0</v>
      </c>
      <c r="L10" s="107">
        <v>7.4799999999999997E-4</v>
      </c>
      <c r="M10" s="107">
        <v>9.5500000000000001E-4</v>
      </c>
      <c r="N10" s="107">
        <v>2.4000000000000001E-4</v>
      </c>
      <c r="O10" s="107">
        <v>0</v>
      </c>
      <c r="P10" s="107">
        <v>2.5099999999999998E-4</v>
      </c>
      <c r="Q10" s="107">
        <v>7.5500000000000003E-4</v>
      </c>
      <c r="R10" s="107">
        <v>1.54E-4</v>
      </c>
      <c r="S10" s="107">
        <v>3.1000000000000001E-5</v>
      </c>
      <c r="T10" s="107">
        <v>4.0900000000000002E-4</v>
      </c>
      <c r="U10" s="107">
        <v>1.3300000000000001E-4</v>
      </c>
      <c r="V10" s="107">
        <v>1.516E-3</v>
      </c>
      <c r="W10" s="107">
        <v>1.9900000000000001E-4</v>
      </c>
      <c r="X10" s="107">
        <v>0</v>
      </c>
      <c r="Y10" s="107">
        <v>0</v>
      </c>
      <c r="Z10" s="107">
        <v>1.2750000000000001E-3</v>
      </c>
      <c r="AA10" s="107">
        <v>2.8800000000000001E-4</v>
      </c>
      <c r="AB10" s="107">
        <v>0</v>
      </c>
      <c r="AC10" s="107">
        <v>5.6300000000000002E-4</v>
      </c>
      <c r="AD10" s="107">
        <v>1.2750000000000001E-3</v>
      </c>
      <c r="AE10" s="107">
        <v>7.6000000000000004E-5</v>
      </c>
      <c r="AF10" s="107">
        <v>2.5900000000000001E-4</v>
      </c>
      <c r="AG10" s="69">
        <f t="shared" si="1"/>
        <v>3.8463333333333332E-4</v>
      </c>
      <c r="AH10" s="69">
        <f t="shared" si="2"/>
        <v>-3.4149530813678797</v>
      </c>
      <c r="AI10" s="69">
        <f t="shared" si="3"/>
        <v>4.3106871868634253E-4</v>
      </c>
      <c r="AJ10" s="69">
        <f t="shared" si="0"/>
        <v>1.8582024022988512E-7</v>
      </c>
      <c r="AK10" s="120">
        <f t="shared" si="4"/>
        <v>2.5896899797193972E-4</v>
      </c>
      <c r="AL10" s="120">
        <f t="shared" si="5"/>
        <v>2.5896899797193972E-4</v>
      </c>
    </row>
    <row r="11" spans="1:38" x14ac:dyDescent="0.25">
      <c r="A11" s="89">
        <v>8000</v>
      </c>
      <c r="B11" s="89">
        <v>170</v>
      </c>
      <c r="C11" s="107">
        <v>4.3909999999999999E-3</v>
      </c>
      <c r="D11" s="107">
        <v>3.3990000000000001E-3</v>
      </c>
      <c r="E11" s="107">
        <v>2.1640000000000001E-3</v>
      </c>
      <c r="F11" s="107">
        <v>5.3930000000000002E-3</v>
      </c>
      <c r="G11" s="107">
        <v>1.2030000000000001E-3</v>
      </c>
      <c r="H11" s="107">
        <v>8.6789999999999992E-3</v>
      </c>
      <c r="I11" s="107">
        <v>4.6090000000000002E-3</v>
      </c>
      <c r="J11" s="107">
        <v>5.9979999999999999E-3</v>
      </c>
      <c r="K11" s="107">
        <v>3.6709999999999998E-3</v>
      </c>
      <c r="L11" s="107">
        <v>5.1359999999999999E-3</v>
      </c>
      <c r="M11" s="107">
        <v>4.9919999999999999E-3</v>
      </c>
      <c r="N11" s="107">
        <v>5.646E-3</v>
      </c>
      <c r="O11" s="107">
        <v>3.4589999999999998E-3</v>
      </c>
      <c r="P11" s="107">
        <v>4.261E-3</v>
      </c>
      <c r="Q11" s="107">
        <v>5.4609999999999997E-3</v>
      </c>
      <c r="R11" s="107">
        <v>4.5510000000000004E-3</v>
      </c>
      <c r="S11" s="107">
        <v>1.792E-3</v>
      </c>
      <c r="T11" s="107">
        <v>4.6880000000000003E-3</v>
      </c>
      <c r="U11" s="107">
        <v>3.1610000000000002E-3</v>
      </c>
      <c r="V11" s="107">
        <v>1.094E-2</v>
      </c>
      <c r="W11" s="107">
        <v>4.6709999999999998E-3</v>
      </c>
      <c r="X11" s="107">
        <v>2.6570000000000001E-3</v>
      </c>
      <c r="Y11" s="107">
        <v>4.0819999999999997E-3</v>
      </c>
      <c r="Z11" s="107">
        <v>8.2520000000000007E-3</v>
      </c>
      <c r="AA11" s="107">
        <v>4.7559999999999998E-3</v>
      </c>
      <c r="AB11" s="107">
        <v>3.8909999999999999E-3</v>
      </c>
      <c r="AC11" s="107">
        <v>6.2579999999999997E-3</v>
      </c>
      <c r="AD11" s="107">
        <v>4.5750000000000001E-3</v>
      </c>
      <c r="AE11" s="107">
        <v>4.3670000000000002E-3</v>
      </c>
      <c r="AF11" s="107">
        <v>5.1640000000000002E-3</v>
      </c>
      <c r="AG11" s="69">
        <f t="shared" si="1"/>
        <v>4.7422333333333334E-3</v>
      </c>
      <c r="AH11" s="69">
        <f t="shared" si="2"/>
        <v>-2.32401708112838</v>
      </c>
      <c r="AI11" s="69">
        <f t="shared" si="3"/>
        <v>1.9768202556096257E-3</v>
      </c>
      <c r="AJ11" s="69">
        <f t="shared" si="0"/>
        <v>3.9078183229885055E-6</v>
      </c>
      <c r="AK11" s="120">
        <f t="shared" si="4"/>
        <v>1.1875952454308259E-3</v>
      </c>
      <c r="AL11" s="120">
        <f t="shared" si="5"/>
        <v>1.1875952454308259E-3</v>
      </c>
    </row>
    <row r="15" spans="1:38" x14ac:dyDescent="0.25">
      <c r="AG15" s="119" t="s">
        <v>117</v>
      </c>
      <c r="AH15" s="114">
        <v>1E-3</v>
      </c>
      <c r="AI15" s="115">
        <f xml:space="preserve"> 1 - AH15</f>
        <v>0.999</v>
      </c>
      <c r="AJ15" s="110" t="s">
        <v>118</v>
      </c>
    </row>
    <row r="17" spans="1:36" x14ac:dyDescent="0.25">
      <c r="AI17" s="140" t="s">
        <v>130</v>
      </c>
      <c r="AJ17" s="141">
        <v>3.2905000000000002</v>
      </c>
    </row>
    <row r="18" spans="1:36" x14ac:dyDescent="0.25">
      <c r="AI18" s="138">
        <v>0.9</v>
      </c>
      <c r="AJ18" s="118">
        <v>1.645</v>
      </c>
    </row>
    <row r="19" spans="1:36" x14ac:dyDescent="0.25">
      <c r="AI19" s="138">
        <v>0.95</v>
      </c>
      <c r="AJ19" s="118">
        <v>1.9590000000000001</v>
      </c>
    </row>
    <row r="20" spans="1:36" x14ac:dyDescent="0.25">
      <c r="AI20" s="138">
        <v>0.99</v>
      </c>
      <c r="AJ20" s="118">
        <v>2.5758000000000001</v>
      </c>
    </row>
    <row r="21" spans="1:36" x14ac:dyDescent="0.25">
      <c r="AI21" s="139">
        <v>0.999</v>
      </c>
      <c r="AJ21" s="118">
        <v>3.2905000000000002</v>
      </c>
    </row>
    <row r="24" spans="1:36" x14ac:dyDescent="0.25">
      <c r="A24" s="26" t="s">
        <v>109</v>
      </c>
      <c r="B24" s="26" t="s">
        <v>10</v>
      </c>
      <c r="AG24" s="26" t="s">
        <v>119</v>
      </c>
      <c r="AH24" s="26" t="s">
        <v>120</v>
      </c>
      <c r="AI24" s="26" t="s">
        <v>121</v>
      </c>
      <c r="AJ24" s="26" t="s">
        <v>122</v>
      </c>
    </row>
    <row r="25" spans="1:36" x14ac:dyDescent="0.25">
      <c r="A25" s="88">
        <v>2500</v>
      </c>
      <c r="B25" s="88">
        <v>50</v>
      </c>
      <c r="C25" s="136">
        <v>705.55555555555554</v>
      </c>
      <c r="D25" s="136">
        <v>630</v>
      </c>
      <c r="E25" s="136">
        <v>680</v>
      </c>
      <c r="F25" s="136">
        <v>627.77777777777783</v>
      </c>
      <c r="G25" s="136">
        <v>688.33333333333337</v>
      </c>
      <c r="H25" s="136">
        <v>661.66666666666663</v>
      </c>
      <c r="I25" s="136">
        <v>676.11111111111109</v>
      </c>
      <c r="J25" s="136">
        <v>698.88888888888891</v>
      </c>
      <c r="K25" s="136">
        <v>707.22222222222217</v>
      </c>
      <c r="L25" s="136">
        <v>701.11111111111109</v>
      </c>
      <c r="M25" s="136">
        <v>678.33333333333337</v>
      </c>
      <c r="N25" s="136">
        <v>675</v>
      </c>
      <c r="O25" s="136">
        <v>680</v>
      </c>
      <c r="P25" s="136">
        <v>666.66666666666663</v>
      </c>
      <c r="Q25" s="136">
        <v>681.66666666666663</v>
      </c>
      <c r="R25" s="136">
        <v>708.33333333333337</v>
      </c>
      <c r="S25" s="136">
        <v>693.88888888888891</v>
      </c>
      <c r="T25" s="136">
        <v>687.77777777777783</v>
      </c>
      <c r="U25" s="136">
        <v>678.33333333333337</v>
      </c>
      <c r="V25" s="136">
        <v>680</v>
      </c>
      <c r="W25" s="136">
        <v>671.11111111111109</v>
      </c>
      <c r="X25" s="136">
        <v>683.88888888888891</v>
      </c>
      <c r="Y25" s="136">
        <v>691.66666666666663</v>
      </c>
      <c r="Z25" s="136">
        <v>682.77777777777783</v>
      </c>
      <c r="AA25" s="136">
        <v>717.22222222222217</v>
      </c>
      <c r="AB25" s="136">
        <v>640</v>
      </c>
      <c r="AC25" s="136">
        <v>731.11111111111109</v>
      </c>
      <c r="AD25" s="136">
        <v>632.22222222222217</v>
      </c>
      <c r="AE25" s="136">
        <v>682.77777777777783</v>
      </c>
      <c r="AF25" s="136">
        <v>691.11111111111109</v>
      </c>
      <c r="AG25" s="13">
        <f xml:space="preserve"> AVERAGE(C25:AF25)</f>
        <v>681.01851851851836</v>
      </c>
      <c r="AH25" s="90">
        <f xml:space="preserve"> _xlfn.STDEV.S(C25:AF25)</f>
        <v>24.445786855047132</v>
      </c>
      <c r="AI25" s="90">
        <f xml:space="preserve">  (AH25 / SQRT($B$66))*$AJ$17</f>
        <v>14.686059674614349</v>
      </c>
      <c r="AJ25" s="90">
        <f>(AH25 / SQRT($B$66))*$AJ$17</f>
        <v>14.686059674614349</v>
      </c>
    </row>
    <row r="26" spans="1:36" x14ac:dyDescent="0.25">
      <c r="A26" s="88">
        <v>2500</v>
      </c>
      <c r="B26" s="88">
        <v>100</v>
      </c>
      <c r="C26" s="136">
        <v>2423.8888888888887</v>
      </c>
      <c r="D26" s="136">
        <v>2248.3333333333335</v>
      </c>
      <c r="E26" s="136">
        <v>2368.3333333333335</v>
      </c>
      <c r="F26" s="136">
        <v>2460</v>
      </c>
      <c r="G26" s="136">
        <v>2397.7777777777778</v>
      </c>
      <c r="H26" s="136">
        <v>2361.6666666666665</v>
      </c>
      <c r="I26" s="136">
        <v>2353.3333333333335</v>
      </c>
      <c r="J26" s="136">
        <v>2368.3333333333335</v>
      </c>
      <c r="K26" s="136">
        <v>2436.6666666666665</v>
      </c>
      <c r="L26" s="136">
        <v>2412.7777777777778</v>
      </c>
      <c r="M26" s="136">
        <v>2426.6666666666665</v>
      </c>
      <c r="N26" s="136">
        <v>2413.8888888888887</v>
      </c>
      <c r="O26" s="136">
        <v>2392.7777777777778</v>
      </c>
      <c r="P26" s="136">
        <v>2388.3333333333335</v>
      </c>
      <c r="Q26" s="136">
        <v>2452.7777777777778</v>
      </c>
      <c r="R26" s="136">
        <v>2410.5555555555557</v>
      </c>
      <c r="S26" s="136">
        <v>2400</v>
      </c>
      <c r="T26" s="136">
        <v>2375</v>
      </c>
      <c r="U26" s="136">
        <v>2400.5555555555557</v>
      </c>
      <c r="V26" s="136">
        <v>2369.4444444444443</v>
      </c>
      <c r="W26" s="136">
        <v>2423.3333333333335</v>
      </c>
      <c r="X26" s="136">
        <v>2396.1111111111113</v>
      </c>
      <c r="Y26" s="136">
        <v>2371.1111111111113</v>
      </c>
      <c r="Z26" s="136">
        <v>2419.4444444444443</v>
      </c>
      <c r="AA26" s="136">
        <v>2402.2222222222222</v>
      </c>
      <c r="AB26" s="136">
        <v>2358.3333333333335</v>
      </c>
      <c r="AC26" s="136">
        <v>2431.6666666666665</v>
      </c>
      <c r="AD26" s="136">
        <v>2334.4444444444443</v>
      </c>
      <c r="AE26" s="136">
        <v>2366.1111111111113</v>
      </c>
      <c r="AF26" s="136">
        <v>2454.4444444444443</v>
      </c>
      <c r="AG26" s="13">
        <f t="shared" ref="AG26:AG33" si="6" xml:space="preserve"> AVERAGE(C26:AF26)</f>
        <v>2393.9444444444439</v>
      </c>
      <c r="AH26" s="90">
        <f t="shared" ref="AH26:AH33" si="7" xml:space="preserve"> _xlfn.STDEV.S(C26:AF26)</f>
        <v>42.228107575301379</v>
      </c>
      <c r="AI26" s="90">
        <f t="shared" ref="AI26:AI33" si="8" xml:space="preserve">  (AH26 / SQRT($B$66))*$AJ$17</f>
        <v>25.368973045302887</v>
      </c>
      <c r="AJ26" s="90">
        <f t="shared" ref="AJ26:AJ33" si="9">(AH26 / SQRT($B$66))*$AJ$17</f>
        <v>25.368973045302887</v>
      </c>
    </row>
    <row r="27" spans="1:36" x14ac:dyDescent="0.25">
      <c r="A27" s="88">
        <v>2500</v>
      </c>
      <c r="B27" s="88">
        <v>170</v>
      </c>
      <c r="C27" s="136">
        <v>4412.2222222222226</v>
      </c>
      <c r="D27" s="136">
        <v>4420</v>
      </c>
      <c r="E27" s="136">
        <v>4429.4444444444443</v>
      </c>
      <c r="F27" s="136">
        <v>4437.7777777777774</v>
      </c>
      <c r="G27" s="136">
        <v>4432.2222222222226</v>
      </c>
      <c r="H27" s="136">
        <v>4370.5555555555557</v>
      </c>
      <c r="I27" s="136">
        <v>4398.333333333333</v>
      </c>
      <c r="J27" s="136">
        <v>4363.333333333333</v>
      </c>
      <c r="K27" s="136">
        <v>4452.2222222222226</v>
      </c>
      <c r="L27" s="136">
        <v>4446.666666666667</v>
      </c>
      <c r="M27" s="136">
        <v>4456.666666666667</v>
      </c>
      <c r="N27" s="136">
        <v>4438.8888888888887</v>
      </c>
      <c r="O27" s="136">
        <v>4396.666666666667</v>
      </c>
      <c r="P27" s="136">
        <v>4356.666666666667</v>
      </c>
      <c r="Q27" s="136">
        <v>4417.7777777777774</v>
      </c>
      <c r="R27" s="136">
        <v>4385.5555555555557</v>
      </c>
      <c r="S27" s="136">
        <v>4411.666666666667</v>
      </c>
      <c r="T27" s="136">
        <v>4434.4444444444443</v>
      </c>
      <c r="U27" s="136">
        <v>4349.4444444444443</v>
      </c>
      <c r="V27" s="136">
        <v>4342.2222222222226</v>
      </c>
      <c r="W27" s="136">
        <v>4433.8888888888887</v>
      </c>
      <c r="X27" s="136">
        <v>4424.4444444444443</v>
      </c>
      <c r="Y27" s="136">
        <v>4439.4444444444443</v>
      </c>
      <c r="Z27" s="136">
        <v>4381.666666666667</v>
      </c>
      <c r="AA27" s="136">
        <v>4405</v>
      </c>
      <c r="AB27" s="136">
        <v>4360</v>
      </c>
      <c r="AC27" s="136">
        <v>4415.5555555555557</v>
      </c>
      <c r="AD27" s="136">
        <v>4417.2222222222226</v>
      </c>
      <c r="AE27" s="136">
        <v>4327.7777777777774</v>
      </c>
      <c r="AF27" s="136">
        <v>4440.5555555555557</v>
      </c>
      <c r="AG27" s="13">
        <f t="shared" si="6"/>
        <v>4406.6111111111104</v>
      </c>
      <c r="AH27" s="90">
        <f t="shared" si="7"/>
        <v>35.576906305063297</v>
      </c>
      <c r="AI27" s="90">
        <f t="shared" si="8"/>
        <v>21.373194985803853</v>
      </c>
      <c r="AJ27" s="90">
        <f t="shared" si="9"/>
        <v>21.373194985803853</v>
      </c>
    </row>
    <row r="28" spans="1:36" x14ac:dyDescent="0.25">
      <c r="A28" s="45">
        <v>5000</v>
      </c>
      <c r="B28" s="45">
        <v>50</v>
      </c>
      <c r="C28" s="136">
        <v>185.5</v>
      </c>
      <c r="D28" s="136">
        <v>152.44444444444446</v>
      </c>
      <c r="E28" s="136">
        <v>191.94444444444446</v>
      </c>
      <c r="F28" s="136">
        <v>162.72222222222223</v>
      </c>
      <c r="G28" s="136">
        <v>158.33333333333334</v>
      </c>
      <c r="H28" s="136">
        <v>172.16666666666666</v>
      </c>
      <c r="I28" s="136">
        <v>201.16666666666666</v>
      </c>
      <c r="J28" s="136">
        <v>177.5</v>
      </c>
      <c r="K28" s="136">
        <v>155.22222222222223</v>
      </c>
      <c r="L28" s="136">
        <v>192.5</v>
      </c>
      <c r="M28" s="136">
        <v>169.05555555555554</v>
      </c>
      <c r="N28" s="136">
        <v>182.33333333333334</v>
      </c>
      <c r="O28" s="136">
        <v>154.77777777777777</v>
      </c>
      <c r="P28" s="136">
        <v>174.05555555555554</v>
      </c>
      <c r="Q28" s="136">
        <v>163.55555555555554</v>
      </c>
      <c r="R28" s="136">
        <v>169.72222222222223</v>
      </c>
      <c r="S28" s="136">
        <v>186.88888888888889</v>
      </c>
      <c r="T28" s="136">
        <v>169.83333333333334</v>
      </c>
      <c r="U28" s="136">
        <v>165.27777777777777</v>
      </c>
      <c r="V28" s="136">
        <v>196.33333333333334</v>
      </c>
      <c r="W28" s="136">
        <v>190.22222222222223</v>
      </c>
      <c r="X28" s="136">
        <v>174.44444444444446</v>
      </c>
      <c r="Y28" s="136">
        <v>190.22222222222223</v>
      </c>
      <c r="Z28" s="136">
        <v>183.38888888888889</v>
      </c>
      <c r="AA28" s="136">
        <v>184.22222222222223</v>
      </c>
      <c r="AB28" s="136">
        <v>168.11111111111111</v>
      </c>
      <c r="AC28" s="136">
        <v>195.11111111111111</v>
      </c>
      <c r="AD28" s="136">
        <v>168.77777777777777</v>
      </c>
      <c r="AE28" s="136">
        <v>177.05555555555554</v>
      </c>
      <c r="AF28" s="136">
        <v>191.83333333333334</v>
      </c>
      <c r="AG28" s="13">
        <f t="shared" si="6"/>
        <v>176.82407407407408</v>
      </c>
      <c r="AH28" s="90">
        <f t="shared" si="7"/>
        <v>13.650857467826887</v>
      </c>
      <c r="AI28" s="90">
        <f t="shared" si="8"/>
        <v>8.2008940260709835</v>
      </c>
      <c r="AJ28" s="90">
        <f t="shared" si="9"/>
        <v>8.2008940260709835</v>
      </c>
    </row>
    <row r="29" spans="1:36" x14ac:dyDescent="0.25">
      <c r="A29" s="45">
        <v>5000</v>
      </c>
      <c r="B29" s="45">
        <v>100</v>
      </c>
      <c r="C29" s="136">
        <v>702.22222222222217</v>
      </c>
      <c r="D29" s="136">
        <v>629.44444444444446</v>
      </c>
      <c r="E29" s="136">
        <v>697.22222222222217</v>
      </c>
      <c r="F29" s="136">
        <v>648.88888888888891</v>
      </c>
      <c r="G29" s="136">
        <v>685</v>
      </c>
      <c r="H29" s="136">
        <v>687.22222222222217</v>
      </c>
      <c r="I29" s="136">
        <v>726.66666666666663</v>
      </c>
      <c r="J29" s="136">
        <v>695.55555555555554</v>
      </c>
      <c r="K29" s="136">
        <v>668.88888888888891</v>
      </c>
      <c r="L29" s="136">
        <v>716.11111111111109</v>
      </c>
      <c r="M29" s="136">
        <v>684.44444444444446</v>
      </c>
      <c r="N29" s="136">
        <v>689.44444444444446</v>
      </c>
      <c r="O29" s="136">
        <v>664.44444444444446</v>
      </c>
      <c r="P29" s="136">
        <v>691.66666666666663</v>
      </c>
      <c r="Q29" s="136">
        <v>642.22222222222217</v>
      </c>
      <c r="R29" s="136">
        <v>725</v>
      </c>
      <c r="S29" s="136">
        <v>697.22222222222217</v>
      </c>
      <c r="T29" s="136">
        <v>669.44444444444446</v>
      </c>
      <c r="U29" s="136">
        <v>678.33333333333337</v>
      </c>
      <c r="V29" s="136">
        <v>713.88888888888891</v>
      </c>
      <c r="W29" s="136">
        <v>695</v>
      </c>
      <c r="X29" s="136">
        <v>691.11111111111109</v>
      </c>
      <c r="Y29" s="136">
        <v>685</v>
      </c>
      <c r="Z29" s="136">
        <v>698.33333333333337</v>
      </c>
      <c r="AA29" s="136">
        <v>731.11111111111109</v>
      </c>
      <c r="AB29" s="136">
        <v>638.88888888888891</v>
      </c>
      <c r="AC29" s="136">
        <v>698.33333333333337</v>
      </c>
      <c r="AD29" s="136">
        <v>654.44444444444446</v>
      </c>
      <c r="AE29" s="136">
        <v>663.88888888888891</v>
      </c>
      <c r="AF29" s="136">
        <v>733.33333333333337</v>
      </c>
      <c r="AG29" s="13">
        <f t="shared" si="6"/>
        <v>686.75925925925935</v>
      </c>
      <c r="AH29" s="90">
        <f t="shared" si="7"/>
        <v>27.210327893828904</v>
      </c>
      <c r="AI29" s="90">
        <f t="shared" si="8"/>
        <v>16.346886340133896</v>
      </c>
      <c r="AJ29" s="90">
        <f t="shared" si="9"/>
        <v>16.346886340133896</v>
      </c>
    </row>
    <row r="30" spans="1:36" x14ac:dyDescent="0.25">
      <c r="A30" s="45">
        <v>5000</v>
      </c>
      <c r="B30" s="45">
        <v>170</v>
      </c>
      <c r="C30" s="136">
        <v>1793.3333333333333</v>
      </c>
      <c r="D30" s="136">
        <v>1663.8888888888889</v>
      </c>
      <c r="E30" s="136">
        <v>1828.8888888888889</v>
      </c>
      <c r="F30" s="136">
        <v>1867.2222222222222</v>
      </c>
      <c r="G30" s="136">
        <v>1843.3333333333333</v>
      </c>
      <c r="H30" s="136">
        <v>1872.2222222222222</v>
      </c>
      <c r="I30" s="136">
        <v>1808.8888888888889</v>
      </c>
      <c r="J30" s="136">
        <v>1826.1111111111111</v>
      </c>
      <c r="K30" s="136">
        <v>1886.1111111111111</v>
      </c>
      <c r="L30" s="136">
        <v>1855</v>
      </c>
      <c r="M30" s="136">
        <v>1845</v>
      </c>
      <c r="N30" s="136">
        <v>1848.3333333333333</v>
      </c>
      <c r="O30" s="136">
        <v>1850.5555555555557</v>
      </c>
      <c r="P30" s="136">
        <v>1871.6666666666667</v>
      </c>
      <c r="Q30" s="136">
        <v>1824.4444444444443</v>
      </c>
      <c r="R30" s="136">
        <v>1880</v>
      </c>
      <c r="S30" s="136">
        <v>1831.1111111111111</v>
      </c>
      <c r="T30" s="136">
        <v>1784.4444444444443</v>
      </c>
      <c r="U30" s="136">
        <v>1840</v>
      </c>
      <c r="V30" s="136">
        <v>1799.4444444444443</v>
      </c>
      <c r="W30" s="136">
        <v>1826.1111111111111</v>
      </c>
      <c r="X30" s="136">
        <v>1872.2222222222222</v>
      </c>
      <c r="Y30" s="136">
        <v>1785</v>
      </c>
      <c r="Z30" s="136">
        <v>1818.3333333333333</v>
      </c>
      <c r="AA30" s="136">
        <v>1819.4444444444443</v>
      </c>
      <c r="AB30" s="136">
        <v>1756.6666666666667</v>
      </c>
      <c r="AC30" s="136">
        <v>1846.6666666666667</v>
      </c>
      <c r="AD30" s="136">
        <v>1747.7777777777778</v>
      </c>
      <c r="AE30" s="136">
        <v>1771.6666666666667</v>
      </c>
      <c r="AF30" s="136">
        <v>1905.5555555555557</v>
      </c>
      <c r="AG30" s="13">
        <f t="shared" si="6"/>
        <v>1825.648148148148</v>
      </c>
      <c r="AH30" s="90">
        <f t="shared" si="7"/>
        <v>49.098532424021656</v>
      </c>
      <c r="AI30" s="90">
        <f t="shared" si="8"/>
        <v>29.496451940400402</v>
      </c>
      <c r="AJ30" s="90">
        <f t="shared" si="9"/>
        <v>29.496451940400402</v>
      </c>
    </row>
    <row r="31" spans="1:36" x14ac:dyDescent="0.25">
      <c r="A31" s="89">
        <v>8000</v>
      </c>
      <c r="B31" s="89">
        <v>50</v>
      </c>
      <c r="C31" s="136">
        <v>75.944444444444443</v>
      </c>
      <c r="D31" s="136">
        <v>59.888888888888886</v>
      </c>
      <c r="E31" s="136">
        <v>84.222222222222229</v>
      </c>
      <c r="F31" s="136">
        <v>56.666666666666664</v>
      </c>
      <c r="G31" s="136">
        <v>68.111111111111114</v>
      </c>
      <c r="H31" s="136">
        <v>63.833333333333336</v>
      </c>
      <c r="I31" s="136">
        <v>81.055555555555557</v>
      </c>
      <c r="J31" s="136">
        <v>72.722222222222229</v>
      </c>
      <c r="K31" s="136">
        <v>55.383333333333333</v>
      </c>
      <c r="L31" s="136">
        <v>69.777777777777771</v>
      </c>
      <c r="M31" s="136">
        <v>64.666666666666671</v>
      </c>
      <c r="N31" s="136">
        <v>78.333333333333329</v>
      </c>
      <c r="O31" s="136">
        <v>65.555555555555557</v>
      </c>
      <c r="P31" s="136">
        <v>70.444444444444443</v>
      </c>
      <c r="Q31" s="136">
        <v>67.5</v>
      </c>
      <c r="R31" s="136">
        <v>61.444444444444443</v>
      </c>
      <c r="S31" s="136">
        <v>79.333333333333329</v>
      </c>
      <c r="T31" s="136">
        <v>58.111111111111114</v>
      </c>
      <c r="U31" s="136">
        <v>63.333333333333336</v>
      </c>
      <c r="V31" s="136">
        <v>74.611111111111114</v>
      </c>
      <c r="W31" s="136">
        <v>86.555555555555557</v>
      </c>
      <c r="X31" s="136">
        <v>68.5</v>
      </c>
      <c r="Y31" s="136">
        <v>75.666666666666671</v>
      </c>
      <c r="Z31" s="136">
        <v>68.277777777777771</v>
      </c>
      <c r="AA31" s="136">
        <v>67.722222222222229</v>
      </c>
      <c r="AB31" s="136">
        <v>64</v>
      </c>
      <c r="AC31" s="136">
        <v>97.777777777777771</v>
      </c>
      <c r="AD31" s="136">
        <v>83.555555555555557</v>
      </c>
      <c r="AE31" s="136">
        <v>76.111111111111114</v>
      </c>
      <c r="AF31" s="136">
        <v>74.444444444444443</v>
      </c>
      <c r="AG31" s="13">
        <f t="shared" si="6"/>
        <v>71.118333333333339</v>
      </c>
      <c r="AH31" s="90">
        <f t="shared" si="7"/>
        <v>9.6874204867717406</v>
      </c>
      <c r="AI31" s="90">
        <f t="shared" si="8"/>
        <v>5.8198182044787803</v>
      </c>
      <c r="AJ31" s="90">
        <f t="shared" si="9"/>
        <v>5.8198182044787803</v>
      </c>
    </row>
    <row r="32" spans="1:36" x14ac:dyDescent="0.25">
      <c r="A32" s="89">
        <v>8000</v>
      </c>
      <c r="B32" s="89">
        <v>100</v>
      </c>
      <c r="C32" s="136">
        <v>281.33333333333331</v>
      </c>
      <c r="D32" s="136">
        <v>251.77777777777777</v>
      </c>
      <c r="E32" s="136">
        <v>294.33333333333331</v>
      </c>
      <c r="F32" s="136">
        <v>248.44444444444446</v>
      </c>
      <c r="G32" s="136">
        <v>263.88888888888891</v>
      </c>
      <c r="H32" s="136">
        <v>283.61111111111109</v>
      </c>
      <c r="I32" s="136">
        <v>300.66666666666669</v>
      </c>
      <c r="J32" s="136">
        <v>271.88888888888891</v>
      </c>
      <c r="K32" s="136">
        <v>229.61111111111111</v>
      </c>
      <c r="L32" s="136">
        <v>291.33333333333331</v>
      </c>
      <c r="M32" s="136">
        <v>266.27777777777777</v>
      </c>
      <c r="N32" s="136">
        <v>271.27777777777777</v>
      </c>
      <c r="O32" s="136">
        <v>273.16666666666669</v>
      </c>
      <c r="P32" s="136">
        <v>266.11111111111109</v>
      </c>
      <c r="Q32" s="136">
        <v>264.61111111111109</v>
      </c>
      <c r="R32" s="136">
        <v>277.94444444444446</v>
      </c>
      <c r="S32" s="136">
        <v>283.61111111111109</v>
      </c>
      <c r="T32" s="136">
        <v>251.11111111111111</v>
      </c>
      <c r="U32" s="136">
        <v>262.66666666666669</v>
      </c>
      <c r="V32" s="136">
        <v>293.83333333333331</v>
      </c>
      <c r="W32" s="136">
        <v>297.5</v>
      </c>
      <c r="X32" s="136">
        <v>280.55555555555554</v>
      </c>
      <c r="Y32" s="136">
        <v>284.22222222222223</v>
      </c>
      <c r="Z32" s="136">
        <v>281.05555555555554</v>
      </c>
      <c r="AA32" s="136">
        <v>291.11111111111109</v>
      </c>
      <c r="AB32" s="136">
        <v>247.88888888888889</v>
      </c>
      <c r="AC32" s="136">
        <v>318.55555555555554</v>
      </c>
      <c r="AD32" s="136">
        <v>268.61111111111109</v>
      </c>
      <c r="AE32" s="136">
        <v>275.5</v>
      </c>
      <c r="AF32" s="136">
        <v>307.38888888888891</v>
      </c>
      <c r="AG32" s="13">
        <f t="shared" si="6"/>
        <v>275.99629629629635</v>
      </c>
      <c r="AH32" s="90">
        <f t="shared" si="7"/>
        <v>19.38958288635633</v>
      </c>
      <c r="AI32" s="90">
        <f t="shared" si="8"/>
        <v>11.648492765783839</v>
      </c>
      <c r="AJ32" s="90">
        <f t="shared" si="9"/>
        <v>11.648492765783839</v>
      </c>
    </row>
    <row r="33" spans="1:36" x14ac:dyDescent="0.25">
      <c r="A33" s="89">
        <v>8000</v>
      </c>
      <c r="B33" s="89">
        <v>170</v>
      </c>
      <c r="C33" s="136">
        <v>763.33333333333337</v>
      </c>
      <c r="D33" s="136">
        <v>702.77777777777783</v>
      </c>
      <c r="E33" s="136">
        <v>765</v>
      </c>
      <c r="F33" s="136">
        <v>766.66666666666663</v>
      </c>
      <c r="G33" s="136">
        <v>775.55555555555554</v>
      </c>
      <c r="H33" s="136">
        <v>809.44444444444446</v>
      </c>
      <c r="I33" s="136">
        <v>831.66666666666663</v>
      </c>
      <c r="J33" s="136">
        <v>792.22222222222217</v>
      </c>
      <c r="K33" s="136">
        <v>741.66666666666663</v>
      </c>
      <c r="L33" s="136">
        <v>801.66666666666663</v>
      </c>
      <c r="M33" s="136">
        <v>781.66666666666663</v>
      </c>
      <c r="N33" s="136">
        <v>763.33333333333337</v>
      </c>
      <c r="O33" s="136">
        <v>771.11111111111109</v>
      </c>
      <c r="P33" s="136">
        <v>767.77777777777783</v>
      </c>
      <c r="Q33" s="136">
        <v>722.77777777777783</v>
      </c>
      <c r="R33" s="136">
        <v>822.77777777777783</v>
      </c>
      <c r="S33" s="136">
        <v>804.44444444444446</v>
      </c>
      <c r="T33" s="136">
        <v>743.88888888888891</v>
      </c>
      <c r="U33" s="136">
        <v>766.66666666666663</v>
      </c>
      <c r="V33" s="136">
        <v>791.11111111111109</v>
      </c>
      <c r="W33" s="136">
        <v>793.33333333333337</v>
      </c>
      <c r="X33" s="136">
        <v>805</v>
      </c>
      <c r="Y33" s="136">
        <v>766.11111111111109</v>
      </c>
      <c r="Z33" s="136">
        <v>776.66666666666663</v>
      </c>
      <c r="AA33" s="136">
        <v>806.66666666666663</v>
      </c>
      <c r="AB33" s="136">
        <v>688.88888888888891</v>
      </c>
      <c r="AC33" s="136">
        <v>767.22222222222217</v>
      </c>
      <c r="AD33" s="136">
        <v>717.22222222222217</v>
      </c>
      <c r="AE33" s="136">
        <v>741.66666666666663</v>
      </c>
      <c r="AF33" s="136">
        <v>836.66666666666663</v>
      </c>
      <c r="AG33" s="13">
        <f t="shared" si="6"/>
        <v>772.8333333333336</v>
      </c>
      <c r="AH33" s="90">
        <f t="shared" si="7"/>
        <v>35.896162507413237</v>
      </c>
      <c r="AI33" s="90">
        <f t="shared" si="8"/>
        <v>21.564991456377836</v>
      </c>
      <c r="AJ33" s="90">
        <f t="shared" si="9"/>
        <v>21.564991456377836</v>
      </c>
    </row>
    <row r="35" spans="1:36" x14ac:dyDescent="0.25">
      <c r="AG35" s="26" t="s">
        <v>10</v>
      </c>
      <c r="AH35" s="26" t="s">
        <v>109</v>
      </c>
      <c r="AI35" s="106" t="s">
        <v>178</v>
      </c>
      <c r="AJ35" s="26" t="s">
        <v>177</v>
      </c>
    </row>
    <row r="36" spans="1:36" x14ac:dyDescent="0.25">
      <c r="AG36" s="6">
        <v>50</v>
      </c>
      <c r="AH36" s="6">
        <v>2500</v>
      </c>
      <c r="AI36" s="112">
        <f xml:space="preserve"> AG3</f>
        <v>3.5131999999999997E-3</v>
      </c>
      <c r="AJ36" s="112">
        <f xml:space="preserve"> AK3</f>
        <v>7.6137150023275089E-4</v>
      </c>
    </row>
    <row r="37" spans="1:36" x14ac:dyDescent="0.25">
      <c r="AG37" s="6">
        <v>50</v>
      </c>
      <c r="AH37" s="6">
        <v>5000</v>
      </c>
      <c r="AI37" s="112">
        <f xml:space="preserve"> AG6</f>
        <v>1.3883333333333336E-4</v>
      </c>
      <c r="AJ37" s="112">
        <f xml:space="preserve"> AK6</f>
        <v>1.3392659625773666E-4</v>
      </c>
    </row>
    <row r="38" spans="1:36" x14ac:dyDescent="0.25">
      <c r="AG38" s="6">
        <v>50</v>
      </c>
      <c r="AH38" s="6">
        <v>8000</v>
      </c>
      <c r="AI38" s="112">
        <f xml:space="preserve"> AG9</f>
        <v>5.6000000000000006E-6</v>
      </c>
      <c r="AJ38" s="112">
        <f xml:space="preserve"> AK9</f>
        <v>1.4204849568575595E-5</v>
      </c>
    </row>
    <row r="39" spans="1:36" x14ac:dyDescent="0.25">
      <c r="AG39" s="8">
        <v>100</v>
      </c>
      <c r="AH39" s="8">
        <v>2500</v>
      </c>
      <c r="AI39" s="84">
        <f xml:space="preserve"> AG4</f>
        <v>0.10337933333333332</v>
      </c>
      <c r="AJ39" s="84">
        <f xml:space="preserve"> AK4</f>
        <v>4.6353806932887811E-3</v>
      </c>
    </row>
    <row r="40" spans="1:36" x14ac:dyDescent="0.25">
      <c r="AG40" s="8">
        <v>100</v>
      </c>
      <c r="AH40" s="8">
        <v>5000</v>
      </c>
      <c r="AI40" s="84">
        <f t="shared" ref="AI40:AI44" si="10" xml:space="preserve"> AG7</f>
        <v>4.7422333333333325E-3</v>
      </c>
      <c r="AJ40" s="84">
        <f xml:space="preserve"> AK7</f>
        <v>1.1875952454308252E-3</v>
      </c>
    </row>
    <row r="41" spans="1:36" x14ac:dyDescent="0.25">
      <c r="AG41" s="8">
        <v>100</v>
      </c>
      <c r="AH41" s="8">
        <v>8000</v>
      </c>
      <c r="AI41" s="84">
        <f xml:space="preserve"> AG10</f>
        <v>3.8463333333333332E-4</v>
      </c>
      <c r="AJ41" s="84">
        <f xml:space="preserve"> AK10</f>
        <v>2.5896899797193972E-4</v>
      </c>
    </row>
    <row r="42" spans="1:36" x14ac:dyDescent="0.25">
      <c r="AG42" s="111">
        <v>170</v>
      </c>
      <c r="AH42" s="111">
        <v>2500</v>
      </c>
      <c r="AI42" s="113">
        <f xml:space="preserve"> AG5</f>
        <v>0.96218000000000015</v>
      </c>
      <c r="AJ42" s="113">
        <f xml:space="preserve"> AK5</f>
        <v>1.2322738817803734E-2</v>
      </c>
    </row>
    <row r="43" spans="1:36" x14ac:dyDescent="0.25">
      <c r="AG43" s="111">
        <v>170</v>
      </c>
      <c r="AH43" s="111">
        <v>5000</v>
      </c>
      <c r="AI43" s="113">
        <f xml:space="preserve"> AG8</f>
        <v>4.7765666666666665E-2</v>
      </c>
      <c r="AJ43" s="113">
        <f xml:space="preserve"> AK8</f>
        <v>3.0237416275234181E-3</v>
      </c>
    </row>
    <row r="44" spans="1:36" x14ac:dyDescent="0.25">
      <c r="AG44" s="111">
        <v>170</v>
      </c>
      <c r="AH44" s="111">
        <v>8000</v>
      </c>
      <c r="AI44" s="113">
        <f t="shared" si="10"/>
        <v>4.7422333333333334E-3</v>
      </c>
      <c r="AJ44" s="113">
        <f xml:space="preserve"> AK11</f>
        <v>1.1875952454308259E-3</v>
      </c>
    </row>
    <row r="45" spans="1:36" x14ac:dyDescent="0.25">
      <c r="B45" s="92">
        <v>-1</v>
      </c>
      <c r="C45" s="92">
        <v>1</v>
      </c>
    </row>
    <row r="46" spans="1:36" x14ac:dyDescent="0.25">
      <c r="A46" s="92" t="s">
        <v>109</v>
      </c>
      <c r="B46" s="46">
        <v>2500</v>
      </c>
      <c r="C46" s="47">
        <v>8000</v>
      </c>
    </row>
    <row r="47" spans="1:36" x14ac:dyDescent="0.25">
      <c r="A47" s="92" t="s">
        <v>10</v>
      </c>
      <c r="B47" s="20">
        <v>50</v>
      </c>
      <c r="C47" s="18">
        <v>170</v>
      </c>
    </row>
    <row r="49" spans="1:66" x14ac:dyDescent="0.25">
      <c r="A49" s="23" t="s">
        <v>35</v>
      </c>
      <c r="B49" s="24" t="s">
        <v>109</v>
      </c>
      <c r="C49" s="24" t="s">
        <v>10</v>
      </c>
    </row>
    <row r="50" spans="1:66" x14ac:dyDescent="0.25">
      <c r="A50" s="23" t="s">
        <v>30</v>
      </c>
      <c r="B50" s="24" t="s">
        <v>31</v>
      </c>
      <c r="C50" s="24" t="s">
        <v>32</v>
      </c>
      <c r="D50" s="24" t="s">
        <v>36</v>
      </c>
      <c r="E50" s="24">
        <f xml:space="preserve"> C45</f>
        <v>1</v>
      </c>
      <c r="F50" s="24">
        <f xml:space="preserve"> E50 +1</f>
        <v>2</v>
      </c>
      <c r="G50" s="24">
        <f t="shared" ref="G50:AH50" si="11" xml:space="preserve"> F50 +1</f>
        <v>3</v>
      </c>
      <c r="H50" s="24">
        <f t="shared" si="11"/>
        <v>4</v>
      </c>
      <c r="I50" s="24">
        <f t="shared" si="11"/>
        <v>5</v>
      </c>
      <c r="J50" s="24">
        <f t="shared" si="11"/>
        <v>6</v>
      </c>
      <c r="K50" s="24">
        <f t="shared" si="11"/>
        <v>7</v>
      </c>
      <c r="L50" s="24">
        <f t="shared" si="11"/>
        <v>8</v>
      </c>
      <c r="M50" s="24">
        <f t="shared" si="11"/>
        <v>9</v>
      </c>
      <c r="N50" s="24">
        <f t="shared" si="11"/>
        <v>10</v>
      </c>
      <c r="O50" s="24">
        <f t="shared" si="11"/>
        <v>11</v>
      </c>
      <c r="P50" s="24">
        <f t="shared" si="11"/>
        <v>12</v>
      </c>
      <c r="Q50" s="24">
        <f t="shared" si="11"/>
        <v>13</v>
      </c>
      <c r="R50" s="24">
        <f t="shared" si="11"/>
        <v>14</v>
      </c>
      <c r="S50" s="24">
        <f t="shared" si="11"/>
        <v>15</v>
      </c>
      <c r="T50" s="24">
        <f t="shared" si="11"/>
        <v>16</v>
      </c>
      <c r="U50" s="24">
        <f t="shared" si="11"/>
        <v>17</v>
      </c>
      <c r="V50" s="24">
        <f t="shared" si="11"/>
        <v>18</v>
      </c>
      <c r="W50" s="24">
        <f t="shared" si="11"/>
        <v>19</v>
      </c>
      <c r="X50" s="24">
        <f t="shared" si="11"/>
        <v>20</v>
      </c>
      <c r="Y50" s="24">
        <f t="shared" si="11"/>
        <v>21</v>
      </c>
      <c r="Z50" s="24">
        <f t="shared" si="11"/>
        <v>22</v>
      </c>
      <c r="AA50" s="24">
        <f t="shared" si="11"/>
        <v>23</v>
      </c>
      <c r="AB50" s="24">
        <f t="shared" si="11"/>
        <v>24</v>
      </c>
      <c r="AC50" s="24">
        <f t="shared" si="11"/>
        <v>25</v>
      </c>
      <c r="AD50" s="24">
        <f t="shared" si="11"/>
        <v>26</v>
      </c>
      <c r="AE50" s="24">
        <f t="shared" si="11"/>
        <v>27</v>
      </c>
      <c r="AF50" s="24">
        <f t="shared" si="11"/>
        <v>28</v>
      </c>
      <c r="AG50" s="24">
        <f t="shared" si="11"/>
        <v>29</v>
      </c>
      <c r="AH50" s="24">
        <f t="shared" si="11"/>
        <v>30</v>
      </c>
      <c r="AI50" s="91" t="s">
        <v>35</v>
      </c>
      <c r="AJ50" s="91" t="s">
        <v>123</v>
      </c>
      <c r="BN50" s="93" t="s">
        <v>124</v>
      </c>
    </row>
    <row r="51" spans="1:66" ht="15.75" x14ac:dyDescent="0.25">
      <c r="A51" s="39">
        <v>1</v>
      </c>
      <c r="B51" s="36">
        <v>-1</v>
      </c>
      <c r="C51" s="36">
        <v>-1</v>
      </c>
      <c r="D51" s="36">
        <f xml:space="preserve"> B51 * C51</f>
        <v>1</v>
      </c>
      <c r="E51" s="97">
        <f t="shared" ref="E51:AH51" si="12" xml:space="preserve"> C3</f>
        <v>1.8270000000000001E-3</v>
      </c>
      <c r="F51" s="97">
        <f t="shared" si="12"/>
        <v>3.6210000000000001E-3</v>
      </c>
      <c r="G51" s="97">
        <f t="shared" si="12"/>
        <v>2.1719999999999999E-3</v>
      </c>
      <c r="H51" s="97">
        <f t="shared" si="12"/>
        <v>3.5950000000000001E-3</v>
      </c>
      <c r="I51" s="97">
        <f t="shared" si="12"/>
        <v>7.0200000000000004E-4</v>
      </c>
      <c r="J51" s="97">
        <f t="shared" si="12"/>
        <v>3.3159999999999999E-3</v>
      </c>
      <c r="K51" s="97">
        <f t="shared" si="12"/>
        <v>2.3779999999999999E-3</v>
      </c>
      <c r="L51" s="97">
        <f t="shared" si="12"/>
        <v>3.4090000000000001E-3</v>
      </c>
      <c r="M51" s="97">
        <f t="shared" si="12"/>
        <v>2.63E-3</v>
      </c>
      <c r="N51" s="97">
        <f t="shared" si="12"/>
        <v>4.1989999999999996E-3</v>
      </c>
      <c r="O51" s="97">
        <f t="shared" si="12"/>
        <v>4.1609999999999998E-3</v>
      </c>
      <c r="P51" s="97">
        <f t="shared" si="12"/>
        <v>3.5699999999999998E-3</v>
      </c>
      <c r="Q51" s="97">
        <f t="shared" si="12"/>
        <v>3.6229999999999999E-3</v>
      </c>
      <c r="R51" s="97">
        <f t="shared" si="12"/>
        <v>2.9199999999999999E-3</v>
      </c>
      <c r="S51" s="97">
        <f t="shared" si="12"/>
        <v>3.5239999999999998E-3</v>
      </c>
      <c r="T51" s="97">
        <f t="shared" si="12"/>
        <v>5.5399999999999998E-3</v>
      </c>
      <c r="U51" s="97">
        <f t="shared" si="12"/>
        <v>2.5019999999999999E-3</v>
      </c>
      <c r="V51" s="97">
        <f t="shared" si="12"/>
        <v>4.346E-3</v>
      </c>
      <c r="W51" s="97">
        <f t="shared" si="12"/>
        <v>3.509E-3</v>
      </c>
      <c r="X51" s="97">
        <f t="shared" si="12"/>
        <v>7.8919999999999997E-3</v>
      </c>
      <c r="Y51" s="97">
        <f t="shared" si="12"/>
        <v>3.421E-3</v>
      </c>
      <c r="Z51" s="97">
        <f t="shared" si="12"/>
        <v>2.1359999999999999E-3</v>
      </c>
      <c r="AA51" s="97">
        <f t="shared" si="12"/>
        <v>3.643E-3</v>
      </c>
      <c r="AB51" s="97">
        <f t="shared" si="12"/>
        <v>5.0020000000000004E-3</v>
      </c>
      <c r="AC51" s="97">
        <f t="shared" si="12"/>
        <v>4.4520000000000002E-3</v>
      </c>
      <c r="AD51" s="97">
        <f t="shared" si="12"/>
        <v>3.895E-3</v>
      </c>
      <c r="AE51" s="97">
        <f t="shared" si="12"/>
        <v>3.8210000000000002E-3</v>
      </c>
      <c r="AF51" s="97">
        <f t="shared" si="12"/>
        <v>3.2539999999999999E-3</v>
      </c>
      <c r="AG51" s="97">
        <f t="shared" si="12"/>
        <v>2.9729999999999999E-3</v>
      </c>
      <c r="AH51" s="98">
        <f t="shared" si="12"/>
        <v>3.3630000000000001E-3</v>
      </c>
      <c r="AI51" s="128">
        <f>AVERAGE(E51:AH51)</f>
        <v>3.5131999999999997E-3</v>
      </c>
      <c r="AJ51" s="94">
        <f xml:space="preserve"> E51 - $AI$51</f>
        <v>-1.6861999999999997E-3</v>
      </c>
      <c r="AK51" s="94">
        <f t="shared" ref="AK51:BM51" si="13" xml:space="preserve"> F51 - $AI$51</f>
        <v>1.0780000000000034E-4</v>
      </c>
      <c r="AL51" s="94">
        <f t="shared" si="13"/>
        <v>-1.3411999999999999E-3</v>
      </c>
      <c r="AM51" s="94">
        <f t="shared" si="13"/>
        <v>8.1800000000000362E-5</v>
      </c>
      <c r="AN51" s="94">
        <f t="shared" si="13"/>
        <v>-2.8111999999999998E-3</v>
      </c>
      <c r="AO51" s="94">
        <f t="shared" si="13"/>
        <v>-1.9719999999999981E-4</v>
      </c>
      <c r="AP51" s="94">
        <f t="shared" si="13"/>
        <v>-1.1351999999999998E-3</v>
      </c>
      <c r="AQ51" s="94">
        <f t="shared" si="13"/>
        <v>-1.0419999999999961E-4</v>
      </c>
      <c r="AR51" s="94">
        <f t="shared" si="13"/>
        <v>-8.8319999999999978E-4</v>
      </c>
      <c r="AS51" s="94">
        <f t="shared" si="13"/>
        <v>6.8579999999999986E-4</v>
      </c>
      <c r="AT51" s="94">
        <f t="shared" si="13"/>
        <v>6.4780000000000003E-4</v>
      </c>
      <c r="AU51" s="94">
        <f t="shared" si="13"/>
        <v>5.680000000000008E-5</v>
      </c>
      <c r="AV51" s="94">
        <f t="shared" si="13"/>
        <v>1.0980000000000018E-4</v>
      </c>
      <c r="AW51" s="94">
        <f t="shared" si="13"/>
        <v>-5.9319999999999989E-4</v>
      </c>
      <c r="AX51" s="94">
        <f t="shared" si="13"/>
        <v>1.0800000000000046E-5</v>
      </c>
      <c r="AY51" s="94">
        <f t="shared" si="13"/>
        <v>2.0268E-3</v>
      </c>
      <c r="AZ51" s="94">
        <f t="shared" si="13"/>
        <v>-1.0111999999999999E-3</v>
      </c>
      <c r="BA51" s="94">
        <f t="shared" si="13"/>
        <v>8.3280000000000029E-4</v>
      </c>
      <c r="BB51" s="94">
        <f t="shared" si="13"/>
        <v>-4.1999999999997768E-6</v>
      </c>
      <c r="BC51" s="94">
        <f t="shared" si="13"/>
        <v>4.3788000000000004E-3</v>
      </c>
      <c r="BD51" s="94">
        <f t="shared" si="13"/>
        <v>-9.2199999999999747E-5</v>
      </c>
      <c r="BE51" s="94">
        <f t="shared" si="13"/>
        <v>-1.3771999999999999E-3</v>
      </c>
      <c r="BF51" s="94">
        <f t="shared" si="13"/>
        <v>1.2980000000000023E-4</v>
      </c>
      <c r="BG51" s="94">
        <f t="shared" si="13"/>
        <v>1.4888000000000006E-3</v>
      </c>
      <c r="BH51" s="94">
        <f t="shared" si="13"/>
        <v>9.3880000000000048E-4</v>
      </c>
      <c r="BI51" s="94">
        <f t="shared" si="13"/>
        <v>3.8180000000000028E-4</v>
      </c>
      <c r="BJ51" s="94">
        <f t="shared" si="13"/>
        <v>3.0780000000000043E-4</v>
      </c>
      <c r="BK51" s="94">
        <f t="shared" si="13"/>
        <v>-2.591999999999998E-4</v>
      </c>
      <c r="BL51" s="94">
        <f t="shared" si="13"/>
        <v>-5.4019999999999979E-4</v>
      </c>
      <c r="BM51" s="94">
        <f t="shared" si="13"/>
        <v>-1.5019999999999964E-4</v>
      </c>
      <c r="BN51" s="67">
        <f xml:space="preserve"> AVERAGE(AJ51:BM51)</f>
        <v>2.6020852139652105E-19</v>
      </c>
    </row>
    <row r="52" spans="1:66" ht="15.75" x14ac:dyDescent="0.25">
      <c r="A52" s="39">
        <v>1</v>
      </c>
      <c r="B52" s="36">
        <v>1</v>
      </c>
      <c r="C52" s="36">
        <v>-1</v>
      </c>
      <c r="D52" s="36">
        <f t="shared" ref="D52:D54" si="14" xml:space="preserve"> B52 * C52</f>
        <v>-1</v>
      </c>
      <c r="E52" s="97">
        <f xml:space="preserve"> C9</f>
        <v>0</v>
      </c>
      <c r="F52" s="97">
        <f t="shared" ref="F52:AH52" si="15" xml:space="preserve"> D9</f>
        <v>0</v>
      </c>
      <c r="G52" s="97">
        <f t="shared" si="15"/>
        <v>0</v>
      </c>
      <c r="H52" s="97">
        <f t="shared" si="15"/>
        <v>0</v>
      </c>
      <c r="I52" s="97">
        <f t="shared" si="15"/>
        <v>0</v>
      </c>
      <c r="J52" s="97">
        <f t="shared" si="15"/>
        <v>1.2300000000000001E-4</v>
      </c>
      <c r="K52" s="97">
        <f t="shared" si="15"/>
        <v>0</v>
      </c>
      <c r="L52" s="97">
        <f t="shared" si="15"/>
        <v>0</v>
      </c>
      <c r="M52" s="97">
        <f t="shared" si="15"/>
        <v>0</v>
      </c>
      <c r="N52" s="97">
        <f t="shared" si="15"/>
        <v>0</v>
      </c>
      <c r="O52" s="97">
        <f t="shared" si="15"/>
        <v>4.5000000000000003E-5</v>
      </c>
      <c r="P52" s="97">
        <f t="shared" si="15"/>
        <v>0</v>
      </c>
      <c r="Q52" s="97">
        <f t="shared" si="15"/>
        <v>0</v>
      </c>
      <c r="R52" s="97">
        <f t="shared" si="15"/>
        <v>0</v>
      </c>
      <c r="S52" s="97">
        <f t="shared" si="15"/>
        <v>0</v>
      </c>
      <c r="T52" s="97">
        <f t="shared" si="15"/>
        <v>0</v>
      </c>
      <c r="U52" s="97">
        <f t="shared" si="15"/>
        <v>0</v>
      </c>
      <c r="V52" s="97">
        <f t="shared" si="15"/>
        <v>0</v>
      </c>
      <c r="W52" s="97">
        <f t="shared" si="15"/>
        <v>0</v>
      </c>
      <c r="X52" s="97">
        <f t="shared" si="15"/>
        <v>0</v>
      </c>
      <c r="Y52" s="97">
        <f t="shared" si="15"/>
        <v>0</v>
      </c>
      <c r="Z52" s="97">
        <f t="shared" si="15"/>
        <v>0</v>
      </c>
      <c r="AA52" s="97">
        <f t="shared" si="15"/>
        <v>0</v>
      </c>
      <c r="AB52" s="97">
        <f t="shared" si="15"/>
        <v>0</v>
      </c>
      <c r="AC52" s="97">
        <f t="shared" si="15"/>
        <v>0</v>
      </c>
      <c r="AD52" s="97">
        <f t="shared" si="15"/>
        <v>0</v>
      </c>
      <c r="AE52" s="97">
        <f t="shared" si="15"/>
        <v>0</v>
      </c>
      <c r="AF52" s="97">
        <f t="shared" si="15"/>
        <v>0</v>
      </c>
      <c r="AG52" s="97">
        <f t="shared" si="15"/>
        <v>0</v>
      </c>
      <c r="AH52" s="97">
        <f t="shared" si="15"/>
        <v>0</v>
      </c>
      <c r="AI52" s="128">
        <f t="shared" ref="AI52:AI54" si="16">AVERAGE(E52:AH52)</f>
        <v>5.6000000000000006E-6</v>
      </c>
      <c r="AJ52" s="94">
        <f xml:space="preserve"> E52 - $AI$52</f>
        <v>-5.6000000000000006E-6</v>
      </c>
      <c r="AK52" s="94">
        <f t="shared" ref="AK52:BM52" si="17" xml:space="preserve"> F52 - $AI$52</f>
        <v>-5.6000000000000006E-6</v>
      </c>
      <c r="AL52" s="94">
        <f t="shared" si="17"/>
        <v>-5.6000000000000006E-6</v>
      </c>
      <c r="AM52" s="94">
        <f t="shared" si="17"/>
        <v>-5.6000000000000006E-6</v>
      </c>
      <c r="AN52" s="94">
        <f t="shared" si="17"/>
        <v>-5.6000000000000006E-6</v>
      </c>
      <c r="AO52" s="94">
        <f t="shared" si="17"/>
        <v>1.1740000000000001E-4</v>
      </c>
      <c r="AP52" s="94">
        <f t="shared" si="17"/>
        <v>-5.6000000000000006E-6</v>
      </c>
      <c r="AQ52" s="94">
        <f t="shared" si="17"/>
        <v>-5.6000000000000006E-6</v>
      </c>
      <c r="AR52" s="94">
        <f t="shared" si="17"/>
        <v>-5.6000000000000006E-6</v>
      </c>
      <c r="AS52" s="94">
        <f t="shared" si="17"/>
        <v>-5.6000000000000006E-6</v>
      </c>
      <c r="AT52" s="94">
        <f t="shared" si="17"/>
        <v>3.9400000000000002E-5</v>
      </c>
      <c r="AU52" s="94">
        <f t="shared" si="17"/>
        <v>-5.6000000000000006E-6</v>
      </c>
      <c r="AV52" s="94">
        <f t="shared" si="17"/>
        <v>-5.6000000000000006E-6</v>
      </c>
      <c r="AW52" s="94">
        <f t="shared" si="17"/>
        <v>-5.6000000000000006E-6</v>
      </c>
      <c r="AX52" s="94">
        <f t="shared" si="17"/>
        <v>-5.6000000000000006E-6</v>
      </c>
      <c r="AY52" s="94">
        <f t="shared" si="17"/>
        <v>-5.6000000000000006E-6</v>
      </c>
      <c r="AZ52" s="94">
        <f t="shared" si="17"/>
        <v>-5.6000000000000006E-6</v>
      </c>
      <c r="BA52" s="94">
        <f t="shared" si="17"/>
        <v>-5.6000000000000006E-6</v>
      </c>
      <c r="BB52" s="94">
        <f t="shared" si="17"/>
        <v>-5.6000000000000006E-6</v>
      </c>
      <c r="BC52" s="94">
        <f t="shared" si="17"/>
        <v>-5.6000000000000006E-6</v>
      </c>
      <c r="BD52" s="94">
        <f t="shared" si="17"/>
        <v>-5.6000000000000006E-6</v>
      </c>
      <c r="BE52" s="94">
        <f t="shared" si="17"/>
        <v>-5.6000000000000006E-6</v>
      </c>
      <c r="BF52" s="94">
        <f t="shared" si="17"/>
        <v>-5.6000000000000006E-6</v>
      </c>
      <c r="BG52" s="94">
        <f t="shared" si="17"/>
        <v>-5.6000000000000006E-6</v>
      </c>
      <c r="BH52" s="94">
        <f t="shared" si="17"/>
        <v>-5.6000000000000006E-6</v>
      </c>
      <c r="BI52" s="94">
        <f t="shared" si="17"/>
        <v>-5.6000000000000006E-6</v>
      </c>
      <c r="BJ52" s="94">
        <f t="shared" si="17"/>
        <v>-5.6000000000000006E-6</v>
      </c>
      <c r="BK52" s="94">
        <f t="shared" si="17"/>
        <v>-5.6000000000000006E-6</v>
      </c>
      <c r="BL52" s="94">
        <f t="shared" si="17"/>
        <v>-5.6000000000000006E-6</v>
      </c>
      <c r="BM52" s="94">
        <f t="shared" si="17"/>
        <v>-5.6000000000000006E-6</v>
      </c>
      <c r="BN52" s="67">
        <f t="shared" ref="BN52:BN54" si="18" xml:space="preserve"> AVERAGE(AJ52:BM52)</f>
        <v>0</v>
      </c>
    </row>
    <row r="53" spans="1:66" ht="15.75" x14ac:dyDescent="0.25">
      <c r="A53" s="39">
        <v>1</v>
      </c>
      <c r="B53" s="36">
        <v>-1</v>
      </c>
      <c r="C53" s="36">
        <v>1</v>
      </c>
      <c r="D53" s="36">
        <f t="shared" si="14"/>
        <v>-1</v>
      </c>
      <c r="E53" s="97">
        <f t="shared" ref="E53:AH53" si="19" xml:space="preserve"> C5</f>
        <v>0.91669999999999996</v>
      </c>
      <c r="F53" s="97">
        <f t="shared" si="19"/>
        <v>0.93489999999999995</v>
      </c>
      <c r="G53" s="97">
        <f t="shared" si="19"/>
        <v>0.94110000000000005</v>
      </c>
      <c r="H53" s="97">
        <f t="shared" si="19"/>
        <v>0.95630000000000004</v>
      </c>
      <c r="I53" s="97">
        <f t="shared" si="19"/>
        <v>0.94979999999999998</v>
      </c>
      <c r="J53" s="97">
        <f t="shared" si="19"/>
        <v>0.9657</v>
      </c>
      <c r="K53" s="97">
        <f t="shared" si="19"/>
        <v>0.97409999999999997</v>
      </c>
      <c r="L53" s="97">
        <f t="shared" si="19"/>
        <v>0.97860000000000003</v>
      </c>
      <c r="M53" s="97">
        <f t="shared" si="19"/>
        <v>0.9486</v>
      </c>
      <c r="N53" s="97">
        <f t="shared" si="19"/>
        <v>0.97360000000000002</v>
      </c>
      <c r="O53" s="97">
        <f t="shared" si="19"/>
        <v>0.95479999999999998</v>
      </c>
      <c r="P53" s="97">
        <f t="shared" si="19"/>
        <v>0.9496</v>
      </c>
      <c r="Q53" s="97">
        <f t="shared" si="19"/>
        <v>1.02</v>
      </c>
      <c r="R53" s="97">
        <f t="shared" si="19"/>
        <v>0.96679999999999999</v>
      </c>
      <c r="S53" s="97">
        <f t="shared" si="19"/>
        <v>0.95950000000000002</v>
      </c>
      <c r="T53" s="97">
        <f t="shared" si="19"/>
        <v>0.96330000000000005</v>
      </c>
      <c r="U53" s="97">
        <f t="shared" si="19"/>
        <v>0.9335</v>
      </c>
      <c r="V53" s="97">
        <f t="shared" si="19"/>
        <v>0.96330000000000005</v>
      </c>
      <c r="W53" s="97">
        <f t="shared" si="19"/>
        <v>0.96909999999999996</v>
      </c>
      <c r="X53" s="97">
        <f t="shared" si="19"/>
        <v>0.97840000000000005</v>
      </c>
      <c r="Y53" s="97">
        <f t="shared" si="19"/>
        <v>0.998</v>
      </c>
      <c r="Z53" s="97">
        <f t="shared" si="19"/>
        <v>0.95069999999999999</v>
      </c>
      <c r="AA53" s="97">
        <f t="shared" si="19"/>
        <v>0.97889999999999999</v>
      </c>
      <c r="AB53" s="97">
        <f t="shared" si="19"/>
        <v>0.97889999999999999</v>
      </c>
      <c r="AC53" s="97">
        <f t="shared" si="19"/>
        <v>0.96340000000000003</v>
      </c>
      <c r="AD53" s="97">
        <f t="shared" si="19"/>
        <v>0.96250000000000002</v>
      </c>
      <c r="AE53" s="97">
        <f t="shared" si="19"/>
        <v>0.96430000000000005</v>
      </c>
      <c r="AF53" s="97">
        <f t="shared" si="19"/>
        <v>0.98570000000000002</v>
      </c>
      <c r="AG53" s="97">
        <f t="shared" si="19"/>
        <v>0.94189999999999996</v>
      </c>
      <c r="AH53" s="98">
        <f t="shared" si="19"/>
        <v>0.94340000000000002</v>
      </c>
      <c r="AI53" s="128">
        <f t="shared" si="16"/>
        <v>0.96218000000000015</v>
      </c>
      <c r="AJ53" s="94">
        <f xml:space="preserve"> E53 - $AI$53</f>
        <v>-4.5480000000000187E-2</v>
      </c>
      <c r="AK53" s="94">
        <f t="shared" ref="AK53:BM53" si="20" xml:space="preserve"> F53 - $AI$53</f>
        <v>-2.7280000000000193E-2</v>
      </c>
      <c r="AL53" s="94">
        <f t="shared" si="20"/>
        <v>-2.1080000000000099E-2</v>
      </c>
      <c r="AM53" s="94">
        <f t="shared" si="20"/>
        <v>-5.8800000000001074E-3</v>
      </c>
      <c r="AN53" s="94">
        <f t="shared" si="20"/>
        <v>-1.2380000000000169E-2</v>
      </c>
      <c r="AO53" s="94">
        <f t="shared" si="20"/>
        <v>3.5199999999998566E-3</v>
      </c>
      <c r="AP53" s="94">
        <f t="shared" si="20"/>
        <v>1.191999999999982E-2</v>
      </c>
      <c r="AQ53" s="94">
        <f t="shared" si="20"/>
        <v>1.6419999999999879E-2</v>
      </c>
      <c r="AR53" s="94">
        <f t="shared" si="20"/>
        <v>-1.3580000000000148E-2</v>
      </c>
      <c r="AS53" s="94">
        <f t="shared" si="20"/>
        <v>1.1419999999999875E-2</v>
      </c>
      <c r="AT53" s="94">
        <f t="shared" si="20"/>
        <v>-7.3800000000001642E-3</v>
      </c>
      <c r="AU53" s="94">
        <f t="shared" si="20"/>
        <v>-1.2580000000000147E-2</v>
      </c>
      <c r="AV53" s="94">
        <f t="shared" si="20"/>
        <v>5.7819999999999871E-2</v>
      </c>
      <c r="AW53" s="94">
        <f t="shared" si="20"/>
        <v>4.6199999999998465E-3</v>
      </c>
      <c r="AX53" s="94">
        <f t="shared" si="20"/>
        <v>-2.6800000000001267E-3</v>
      </c>
      <c r="AY53" s="94">
        <f t="shared" si="20"/>
        <v>1.1199999999998989E-3</v>
      </c>
      <c r="AZ53" s="94">
        <f t="shared" si="20"/>
        <v>-2.868000000000015E-2</v>
      </c>
      <c r="BA53" s="94">
        <f t="shared" si="20"/>
        <v>1.1199999999998989E-3</v>
      </c>
      <c r="BB53" s="94">
        <f t="shared" si="20"/>
        <v>6.9199999999998152E-3</v>
      </c>
      <c r="BC53" s="94">
        <f t="shared" si="20"/>
        <v>1.6219999999999901E-2</v>
      </c>
      <c r="BD53" s="94">
        <f t="shared" si="20"/>
        <v>3.5819999999999852E-2</v>
      </c>
      <c r="BE53" s="94">
        <f t="shared" si="20"/>
        <v>-1.1480000000000157E-2</v>
      </c>
      <c r="BF53" s="94">
        <f t="shared" si="20"/>
        <v>1.6719999999999846E-2</v>
      </c>
      <c r="BG53" s="94">
        <f t="shared" si="20"/>
        <v>1.6719999999999846E-2</v>
      </c>
      <c r="BH53" s="94">
        <f t="shared" si="20"/>
        <v>1.2199999999998878E-3</v>
      </c>
      <c r="BI53" s="94">
        <f t="shared" si="20"/>
        <v>3.1999999999987594E-4</v>
      </c>
      <c r="BJ53" s="94">
        <f t="shared" si="20"/>
        <v>2.1199999999998997E-3</v>
      </c>
      <c r="BK53" s="94">
        <f t="shared" si="20"/>
        <v>2.3519999999999874E-2</v>
      </c>
      <c r="BL53" s="94">
        <f t="shared" si="20"/>
        <v>-2.0280000000000187E-2</v>
      </c>
      <c r="BM53" s="94">
        <f t="shared" si="20"/>
        <v>-1.878000000000013E-2</v>
      </c>
      <c r="BN53" s="67">
        <f t="shared" si="18"/>
        <v>-1.4062824978585316E-16</v>
      </c>
    </row>
    <row r="54" spans="1:66" ht="15.75" x14ac:dyDescent="0.25">
      <c r="A54" s="39">
        <v>1</v>
      </c>
      <c r="B54" s="36">
        <v>1</v>
      </c>
      <c r="C54" s="36">
        <v>1</v>
      </c>
      <c r="D54" s="36">
        <f t="shared" si="14"/>
        <v>1</v>
      </c>
      <c r="E54" s="97">
        <f t="shared" ref="E54:AH54" si="21">C11</f>
        <v>4.3909999999999999E-3</v>
      </c>
      <c r="F54" s="97">
        <f t="shared" si="21"/>
        <v>3.3990000000000001E-3</v>
      </c>
      <c r="G54" s="97">
        <f t="shared" si="21"/>
        <v>2.1640000000000001E-3</v>
      </c>
      <c r="H54" s="97">
        <f t="shared" si="21"/>
        <v>5.3930000000000002E-3</v>
      </c>
      <c r="I54" s="97">
        <f t="shared" si="21"/>
        <v>1.2030000000000001E-3</v>
      </c>
      <c r="J54" s="97">
        <f t="shared" si="21"/>
        <v>8.6789999999999992E-3</v>
      </c>
      <c r="K54" s="97">
        <f t="shared" si="21"/>
        <v>4.6090000000000002E-3</v>
      </c>
      <c r="L54" s="97">
        <f t="shared" si="21"/>
        <v>5.9979999999999999E-3</v>
      </c>
      <c r="M54" s="97">
        <f t="shared" si="21"/>
        <v>3.6709999999999998E-3</v>
      </c>
      <c r="N54" s="97">
        <f t="shared" si="21"/>
        <v>5.1359999999999999E-3</v>
      </c>
      <c r="O54" s="97">
        <f t="shared" si="21"/>
        <v>4.9919999999999999E-3</v>
      </c>
      <c r="P54" s="97">
        <f t="shared" si="21"/>
        <v>5.646E-3</v>
      </c>
      <c r="Q54" s="97">
        <f t="shared" si="21"/>
        <v>3.4589999999999998E-3</v>
      </c>
      <c r="R54" s="97">
        <f t="shared" si="21"/>
        <v>4.261E-3</v>
      </c>
      <c r="S54" s="97">
        <f t="shared" si="21"/>
        <v>5.4609999999999997E-3</v>
      </c>
      <c r="T54" s="97">
        <f t="shared" si="21"/>
        <v>4.5510000000000004E-3</v>
      </c>
      <c r="U54" s="97">
        <f t="shared" si="21"/>
        <v>1.792E-3</v>
      </c>
      <c r="V54" s="97">
        <f t="shared" si="21"/>
        <v>4.6880000000000003E-3</v>
      </c>
      <c r="W54" s="97">
        <f t="shared" si="21"/>
        <v>3.1610000000000002E-3</v>
      </c>
      <c r="X54" s="97">
        <f t="shared" si="21"/>
        <v>1.094E-2</v>
      </c>
      <c r="Y54" s="97">
        <f t="shared" si="21"/>
        <v>4.6709999999999998E-3</v>
      </c>
      <c r="Z54" s="97">
        <f t="shared" si="21"/>
        <v>2.6570000000000001E-3</v>
      </c>
      <c r="AA54" s="97">
        <f t="shared" si="21"/>
        <v>4.0819999999999997E-3</v>
      </c>
      <c r="AB54" s="97">
        <f t="shared" si="21"/>
        <v>8.2520000000000007E-3</v>
      </c>
      <c r="AC54" s="97">
        <f t="shared" si="21"/>
        <v>4.7559999999999998E-3</v>
      </c>
      <c r="AD54" s="97">
        <f t="shared" si="21"/>
        <v>3.8909999999999999E-3</v>
      </c>
      <c r="AE54" s="97">
        <f t="shared" si="21"/>
        <v>6.2579999999999997E-3</v>
      </c>
      <c r="AF54" s="97">
        <f t="shared" si="21"/>
        <v>4.5750000000000001E-3</v>
      </c>
      <c r="AG54" s="97">
        <f t="shared" si="21"/>
        <v>4.3670000000000002E-3</v>
      </c>
      <c r="AH54" s="98">
        <f t="shared" si="21"/>
        <v>5.1640000000000002E-3</v>
      </c>
      <c r="AI54" s="128">
        <f t="shared" si="16"/>
        <v>4.7422333333333334E-3</v>
      </c>
      <c r="AJ54" s="94">
        <f xml:space="preserve"> E54 - $AI$54</f>
        <v>-3.5123333333333343E-4</v>
      </c>
      <c r="AK54" s="94">
        <f t="shared" ref="AK54:BM54" si="22" xml:space="preserve"> F54 - $AI$54</f>
        <v>-1.3432333333333333E-3</v>
      </c>
      <c r="AL54" s="94">
        <f t="shared" si="22"/>
        <v>-2.5782333333333332E-3</v>
      </c>
      <c r="AM54" s="94">
        <f t="shared" si="22"/>
        <v>6.5076666666666685E-4</v>
      </c>
      <c r="AN54" s="94">
        <f t="shared" si="22"/>
        <v>-3.5392333333333333E-3</v>
      </c>
      <c r="AO54" s="94">
        <f t="shared" si="22"/>
        <v>3.9367666666666658E-3</v>
      </c>
      <c r="AP54" s="94">
        <f t="shared" si="22"/>
        <v>-1.3323333333333312E-4</v>
      </c>
      <c r="AQ54" s="94">
        <f t="shared" si="22"/>
        <v>1.2557666666666665E-3</v>
      </c>
      <c r="AR54" s="94">
        <f t="shared" si="22"/>
        <v>-1.0712333333333336E-3</v>
      </c>
      <c r="AS54" s="94">
        <f t="shared" si="22"/>
        <v>3.9376666666666657E-4</v>
      </c>
      <c r="AT54" s="94">
        <f t="shared" si="22"/>
        <v>2.4976666666666654E-4</v>
      </c>
      <c r="AU54" s="94">
        <f t="shared" si="22"/>
        <v>9.0376666666666661E-4</v>
      </c>
      <c r="AV54" s="94">
        <f t="shared" si="22"/>
        <v>-1.2832333333333335E-3</v>
      </c>
      <c r="AW54" s="94">
        <f t="shared" si="22"/>
        <v>-4.8123333333333334E-4</v>
      </c>
      <c r="AX54" s="94">
        <f t="shared" si="22"/>
        <v>7.1876666666666634E-4</v>
      </c>
      <c r="AY54" s="94">
        <f t="shared" si="22"/>
        <v>-1.9123333333333301E-4</v>
      </c>
      <c r="AZ54" s="94">
        <f t="shared" si="22"/>
        <v>-2.9502333333333332E-3</v>
      </c>
      <c r="BA54" s="94">
        <f t="shared" si="22"/>
        <v>-5.4233333333333043E-5</v>
      </c>
      <c r="BB54" s="94">
        <f t="shared" si="22"/>
        <v>-1.5812333333333332E-3</v>
      </c>
      <c r="BC54" s="94">
        <f t="shared" si="22"/>
        <v>6.1977666666666667E-3</v>
      </c>
      <c r="BD54" s="94">
        <f t="shared" si="22"/>
        <v>-7.1233333333333565E-5</v>
      </c>
      <c r="BE54" s="94">
        <f t="shared" si="22"/>
        <v>-2.0852333333333333E-3</v>
      </c>
      <c r="BF54" s="94">
        <f t="shared" si="22"/>
        <v>-6.6023333333333368E-4</v>
      </c>
      <c r="BG54" s="94">
        <f t="shared" si="22"/>
        <v>3.5097666666666673E-3</v>
      </c>
      <c r="BH54" s="94">
        <f t="shared" si="22"/>
        <v>1.3766666666666441E-5</v>
      </c>
      <c r="BI54" s="94">
        <f t="shared" si="22"/>
        <v>-8.5123333333333344E-4</v>
      </c>
      <c r="BJ54" s="94">
        <f t="shared" si="22"/>
        <v>1.5157666666666663E-3</v>
      </c>
      <c r="BK54" s="94">
        <f t="shared" si="22"/>
        <v>-1.672333333333333E-4</v>
      </c>
      <c r="BL54" s="94">
        <f t="shared" si="22"/>
        <v>-3.7523333333333315E-4</v>
      </c>
      <c r="BM54" s="94">
        <f t="shared" si="22"/>
        <v>4.2176666666666682E-4</v>
      </c>
      <c r="BN54" s="67">
        <f t="shared" si="18"/>
        <v>-1.4456028966473392E-20</v>
      </c>
    </row>
    <row r="55" spans="1:66" x14ac:dyDescent="0.25">
      <c r="AI55" s="95" t="s">
        <v>85</v>
      </c>
      <c r="AJ55" s="96">
        <f>SUM(AJ51:AJ54)</f>
        <v>-4.752303333333352E-2</v>
      </c>
      <c r="AK55" s="96">
        <f t="shared" ref="AK55:BM55" si="23">SUM(AK51:AK54)</f>
        <v>-2.8521033333333525E-2</v>
      </c>
      <c r="AL55" s="96">
        <f t="shared" si="23"/>
        <v>-2.500503333333343E-2</v>
      </c>
      <c r="AM55" s="96">
        <f t="shared" si="23"/>
        <v>-5.1530333333334403E-3</v>
      </c>
      <c r="AN55" s="96">
        <f t="shared" si="23"/>
        <v>-1.8736033333333502E-2</v>
      </c>
      <c r="AO55" s="96">
        <f t="shared" si="23"/>
        <v>7.3769666666665228E-3</v>
      </c>
      <c r="AP55" s="96">
        <f t="shared" si="23"/>
        <v>1.0645966666666487E-2</v>
      </c>
      <c r="AQ55" s="96">
        <f t="shared" si="23"/>
        <v>1.7565966666666544E-2</v>
      </c>
      <c r="AR55" s="96">
        <f t="shared" si="23"/>
        <v>-1.5540033333333481E-2</v>
      </c>
      <c r="AS55" s="96">
        <f t="shared" si="23"/>
        <v>1.2493966666666542E-2</v>
      </c>
      <c r="AT55" s="96">
        <f t="shared" si="23"/>
        <v>-6.4430333333334979E-3</v>
      </c>
      <c r="AU55" s="96">
        <f t="shared" si="23"/>
        <v>-1.1625033333333481E-2</v>
      </c>
      <c r="AV55" s="96">
        <f t="shared" si="23"/>
        <v>5.6640966666666535E-2</v>
      </c>
      <c r="AW55" s="96">
        <f t="shared" si="23"/>
        <v>3.5399666666665131E-3</v>
      </c>
      <c r="AX55" s="96">
        <f t="shared" si="23"/>
        <v>-1.9560333333334605E-3</v>
      </c>
      <c r="AY55" s="96">
        <f t="shared" si="23"/>
        <v>2.9499666666665657E-3</v>
      </c>
      <c r="AZ55" s="96">
        <f t="shared" si="23"/>
        <v>-3.2647033333333478E-2</v>
      </c>
      <c r="BA55" s="96">
        <f t="shared" si="23"/>
        <v>1.892966666666566E-3</v>
      </c>
      <c r="BB55" s="96">
        <f t="shared" si="23"/>
        <v>5.3289666666664817E-3</v>
      </c>
      <c r="BC55" s="96">
        <f t="shared" si="23"/>
        <v>2.6790966666666569E-2</v>
      </c>
      <c r="BD55" s="96">
        <f t="shared" si="23"/>
        <v>3.565096666666652E-2</v>
      </c>
      <c r="BE55" s="96">
        <f t="shared" si="23"/>
        <v>-1.494803333333349E-2</v>
      </c>
      <c r="BF55" s="96">
        <f t="shared" si="23"/>
        <v>1.6183966666666515E-2</v>
      </c>
      <c r="BG55" s="96">
        <f t="shared" si="23"/>
        <v>2.1712966666666514E-2</v>
      </c>
      <c r="BH55" s="96">
        <f t="shared" si="23"/>
        <v>2.1669666666665546E-3</v>
      </c>
      <c r="BI55" s="96">
        <f t="shared" si="23"/>
        <v>-1.5503333333345725E-4</v>
      </c>
      <c r="BJ55" s="96">
        <f t="shared" si="23"/>
        <v>3.9379666666665668E-3</v>
      </c>
      <c r="BK55" s="96">
        <f t="shared" si="23"/>
        <v>2.3087966666666543E-2</v>
      </c>
      <c r="BL55" s="96">
        <f t="shared" si="23"/>
        <v>-2.1201033333333518E-2</v>
      </c>
      <c r="BM55" s="96">
        <f t="shared" si="23"/>
        <v>-1.8514033333333464E-2</v>
      </c>
    </row>
    <row r="56" spans="1:66" x14ac:dyDescent="0.25">
      <c r="A56" s="101" t="s">
        <v>85</v>
      </c>
      <c r="B56" s="101" t="s">
        <v>86</v>
      </c>
      <c r="C56" s="101" t="s">
        <v>126</v>
      </c>
      <c r="D56" s="101" t="s">
        <v>87</v>
      </c>
      <c r="E56" s="26" t="s">
        <v>125</v>
      </c>
      <c r="AI56" s="95" t="s">
        <v>35</v>
      </c>
      <c r="AJ56" s="96">
        <f xml:space="preserve"> AVERAGE(AJ51:AJ54)</f>
        <v>-1.188075833333338E-2</v>
      </c>
      <c r="AK56" s="96">
        <f t="shared" ref="AK56:BM56" si="24" xml:space="preserve"> AVERAGE(AK51:AK54)</f>
        <v>-7.1302583333333813E-3</v>
      </c>
      <c r="AL56" s="96">
        <f t="shared" si="24"/>
        <v>-6.2512583333333574E-3</v>
      </c>
      <c r="AM56" s="96">
        <f t="shared" si="24"/>
        <v>-1.2882583333333601E-3</v>
      </c>
      <c r="AN56" s="96">
        <f t="shared" si="24"/>
        <v>-4.6840083333333756E-3</v>
      </c>
      <c r="AO56" s="96">
        <f t="shared" si="24"/>
        <v>1.8442416666666307E-3</v>
      </c>
      <c r="AP56" s="96">
        <f t="shared" si="24"/>
        <v>2.6614916666666219E-3</v>
      </c>
      <c r="AQ56" s="96">
        <f t="shared" si="24"/>
        <v>4.3914916666666359E-3</v>
      </c>
      <c r="AR56" s="96">
        <f t="shared" si="24"/>
        <v>-3.8850083333333701E-3</v>
      </c>
      <c r="AS56" s="96">
        <f t="shared" si="24"/>
        <v>3.1234916666666355E-3</v>
      </c>
      <c r="AT56" s="96">
        <f t="shared" si="24"/>
        <v>-1.6107583333333745E-3</v>
      </c>
      <c r="AU56" s="96">
        <f t="shared" si="24"/>
        <v>-2.9062583333333701E-3</v>
      </c>
      <c r="AV56" s="96">
        <f t="shared" si="24"/>
        <v>1.4160241666666634E-2</v>
      </c>
      <c r="AW56" s="96">
        <f t="shared" si="24"/>
        <v>8.8499166666662827E-4</v>
      </c>
      <c r="AX56" s="96">
        <f t="shared" si="24"/>
        <v>-4.8900833333336512E-4</v>
      </c>
      <c r="AY56" s="96">
        <f t="shared" si="24"/>
        <v>7.3749166666664144E-4</v>
      </c>
      <c r="AZ56" s="96">
        <f t="shared" si="24"/>
        <v>-8.1617583333333694E-3</v>
      </c>
      <c r="BA56" s="96">
        <f t="shared" si="24"/>
        <v>4.7324166666664149E-4</v>
      </c>
      <c r="BB56" s="96">
        <f t="shared" si="24"/>
        <v>1.3322416666666204E-3</v>
      </c>
      <c r="BC56" s="96">
        <f t="shared" si="24"/>
        <v>6.6977416666666421E-3</v>
      </c>
      <c r="BD56" s="96">
        <f t="shared" si="24"/>
        <v>8.91274166666663E-3</v>
      </c>
      <c r="BE56" s="96">
        <f t="shared" si="24"/>
        <v>-3.7370083333333726E-3</v>
      </c>
      <c r="BF56" s="96">
        <f t="shared" si="24"/>
        <v>4.0459916666666287E-3</v>
      </c>
      <c r="BG56" s="96">
        <f t="shared" si="24"/>
        <v>5.4282416666666285E-3</v>
      </c>
      <c r="BH56" s="96">
        <f t="shared" si="24"/>
        <v>5.4174166666663866E-4</v>
      </c>
      <c r="BI56" s="96">
        <f t="shared" si="24"/>
        <v>-3.8758333333364312E-5</v>
      </c>
      <c r="BJ56" s="96">
        <f t="shared" si="24"/>
        <v>9.8449166666664169E-4</v>
      </c>
      <c r="BK56" s="96">
        <f t="shared" si="24"/>
        <v>5.7719916666666357E-3</v>
      </c>
      <c r="BL56" s="96">
        <f t="shared" si="24"/>
        <v>-5.3002583333333795E-3</v>
      </c>
      <c r="BM56" s="96">
        <f t="shared" si="24"/>
        <v>-4.628508333333366E-3</v>
      </c>
    </row>
    <row r="57" spans="1:66" x14ac:dyDescent="0.25">
      <c r="A57" s="99">
        <f xml:space="preserve"> SUMPRODUCT($A$51:$A$54,$AI$51:$AI$54)</f>
        <v>0.97044103333333354</v>
      </c>
      <c r="B57" s="100">
        <f xml:space="preserve"> A57 / $B$66</f>
        <v>3.2348034444444451E-2</v>
      </c>
      <c r="E57" s="30">
        <f xml:space="preserve"> SUMPRODUCT($A$51:$A$54,E$51:E$54)</f>
        <v>0.92291800000000002</v>
      </c>
      <c r="F57" s="30">
        <f xml:space="preserve"> SUMPRODUCT($A$51:$A$54,F$51:F$54)</f>
        <v>0.94191999999999998</v>
      </c>
      <c r="G57" s="30">
        <f t="shared" ref="G57:AH57" si="25" xml:space="preserve"> SUMPRODUCT($A$51:$A$54,G$51:G$54)</f>
        <v>0.94543600000000005</v>
      </c>
      <c r="H57" s="30">
        <f t="shared" si="25"/>
        <v>0.96528800000000003</v>
      </c>
      <c r="I57" s="30">
        <f t="shared" si="25"/>
        <v>0.95170499999999991</v>
      </c>
      <c r="J57" s="30">
        <f t="shared" si="25"/>
        <v>0.97781799999999996</v>
      </c>
      <c r="K57" s="30">
        <f t="shared" si="25"/>
        <v>0.98108699999999993</v>
      </c>
      <c r="L57" s="30">
        <f t="shared" si="25"/>
        <v>0.98800699999999997</v>
      </c>
      <c r="M57" s="30">
        <f t="shared" si="25"/>
        <v>0.954901</v>
      </c>
      <c r="N57" s="30">
        <f t="shared" si="25"/>
        <v>0.982935</v>
      </c>
      <c r="O57" s="30">
        <f t="shared" si="25"/>
        <v>0.96399800000000002</v>
      </c>
      <c r="P57" s="30">
        <f t="shared" si="25"/>
        <v>0.958816</v>
      </c>
      <c r="Q57" s="30">
        <f t="shared" si="25"/>
        <v>1.0270820000000001</v>
      </c>
      <c r="R57" s="30">
        <f t="shared" si="25"/>
        <v>0.97398099999999999</v>
      </c>
      <c r="S57" s="30">
        <f t="shared" si="25"/>
        <v>0.96848500000000004</v>
      </c>
      <c r="T57" s="30">
        <f t="shared" si="25"/>
        <v>0.97339100000000001</v>
      </c>
      <c r="U57" s="30">
        <f t="shared" si="25"/>
        <v>0.93779400000000002</v>
      </c>
      <c r="V57" s="30">
        <f t="shared" si="25"/>
        <v>0.97233400000000003</v>
      </c>
      <c r="W57" s="30">
        <f t="shared" si="25"/>
        <v>0.97576999999999992</v>
      </c>
      <c r="X57" s="30">
        <f t="shared" si="25"/>
        <v>0.99723200000000001</v>
      </c>
      <c r="Y57" s="30">
        <f t="shared" si="25"/>
        <v>1.006092</v>
      </c>
      <c r="Z57" s="30">
        <f t="shared" si="25"/>
        <v>0.95549300000000004</v>
      </c>
      <c r="AA57" s="30">
        <f t="shared" si="25"/>
        <v>0.98662499999999997</v>
      </c>
      <c r="AB57" s="30">
        <f t="shared" si="25"/>
        <v>0.99215399999999998</v>
      </c>
      <c r="AC57" s="30">
        <f t="shared" si="25"/>
        <v>0.97260800000000003</v>
      </c>
      <c r="AD57" s="30">
        <f t="shared" si="25"/>
        <v>0.97028599999999998</v>
      </c>
      <c r="AE57" s="30">
        <f t="shared" si="25"/>
        <v>0.974379</v>
      </c>
      <c r="AF57" s="30">
        <f t="shared" si="25"/>
        <v>0.993529</v>
      </c>
      <c r="AG57" s="30">
        <f t="shared" si="25"/>
        <v>0.94923999999999997</v>
      </c>
      <c r="AH57" s="30">
        <f t="shared" si="25"/>
        <v>0.95192699999999997</v>
      </c>
      <c r="AI57" s="95" t="s">
        <v>88</v>
      </c>
      <c r="AJ57" s="96">
        <f xml:space="preserve"> SUMSQ(AJ51:AJ54)</f>
        <v>2.0713970666544615E-3</v>
      </c>
      <c r="AK57" s="96">
        <f t="shared" ref="AK57:BM57" si="26" xml:space="preserve"> SUMSQ(AK51:AK54)</f>
        <v>7.4601432798778833E-4</v>
      </c>
      <c r="AL57" s="96">
        <f t="shared" si="26"/>
        <v>4.5281253592111529E-4</v>
      </c>
      <c r="AM57" s="96">
        <f t="shared" si="26"/>
        <v>3.5004619854445704E-5</v>
      </c>
      <c r="AN57" s="96">
        <f t="shared" si="26"/>
        <v>1.7369344938778192E-4</v>
      </c>
      <c r="AO57" s="96">
        <f t="shared" si="26"/>
        <v>2.794120238777676E-5</v>
      </c>
      <c r="AP57" s="96">
        <f t="shared" si="26"/>
        <v>1.4339286152110681E-4</v>
      </c>
      <c r="AQ57" s="96">
        <f t="shared" si="26"/>
        <v>2.7120423892110717E-4</v>
      </c>
      <c r="AR57" s="96">
        <f t="shared" si="26"/>
        <v>1.8634401445444845E-4</v>
      </c>
      <c r="AS57" s="96">
        <f t="shared" si="26"/>
        <v>1.3104180518777492E-4</v>
      </c>
      <c r="AT57" s="96">
        <f t="shared" si="26"/>
        <v>5.4947980587780199E-5</v>
      </c>
      <c r="AU57" s="96">
        <f t="shared" si="26"/>
        <v>1.5907645178778147E-4</v>
      </c>
      <c r="AV57" s="96">
        <f t="shared" si="26"/>
        <v>3.3448111751877632E-3</v>
      </c>
      <c r="AW57" s="96">
        <f t="shared" si="26"/>
        <v>2.1927903121109691E-5</v>
      </c>
      <c r="AX57" s="96">
        <f t="shared" si="26"/>
        <v>7.6991735211117896E-6</v>
      </c>
      <c r="AY57" s="96">
        <f t="shared" si="26"/>
        <v>5.3989197877775517E-6</v>
      </c>
      <c r="AZ57" s="96">
        <f t="shared" si="26"/>
        <v>8.3226883352111969E-4</v>
      </c>
      <c r="BA57" s="96">
        <f t="shared" si="26"/>
        <v>1.9509284544442183E-6</v>
      </c>
      <c r="BB57" s="96">
        <f t="shared" si="26"/>
        <v>5.0386747854441889E-5</v>
      </c>
      <c r="BC57" s="96">
        <f t="shared" si="26"/>
        <v>3.2067463245444121E-4</v>
      </c>
      <c r="BD57" s="96">
        <f t="shared" si="26"/>
        <v>1.2830860063877672E-3</v>
      </c>
      <c r="BE57" s="96">
        <f t="shared" si="26"/>
        <v>1.3803530925444803E-4</v>
      </c>
      <c r="BF57" s="96">
        <f t="shared" si="26"/>
        <v>2.8001118745443927E-4</v>
      </c>
      <c r="BG57" s="96">
        <f t="shared" si="26"/>
        <v>2.940934188544393E-4</v>
      </c>
      <c r="BH57" s="96">
        <f t="shared" si="26"/>
        <v>2.3699663211108388E-6</v>
      </c>
      <c r="BI57" s="96">
        <f t="shared" si="26"/>
        <v>9.7280078777769888E-7</v>
      </c>
      <c r="BJ57" s="96">
        <f t="shared" si="26"/>
        <v>6.8867207877773524E-6</v>
      </c>
      <c r="BK57" s="96">
        <f t="shared" si="26"/>
        <v>5.5328558298777192E-4</v>
      </c>
      <c r="BL57" s="96">
        <f t="shared" si="26"/>
        <v>4.1171104745445203E-4</v>
      </c>
      <c r="BM57" s="96">
        <f t="shared" si="26"/>
        <v>3.5288887852111603E-4</v>
      </c>
    </row>
    <row r="58" spans="1:66" ht="15.75" x14ac:dyDescent="0.25">
      <c r="A58" s="99">
        <f xml:space="preserve"> SUMPRODUCT($B$51:$B$54,$AI$51:$AI$54)</f>
        <v>-0.96094536666666674</v>
      </c>
      <c r="B58" s="99">
        <f t="shared" ref="B58:B60" si="27" xml:space="preserve"> A58 / $B$66</f>
        <v>-3.2031512222222225E-2</v>
      </c>
      <c r="C58" s="99">
        <f xml:space="preserve"> $B$67 * (B58^2)</f>
        <v>0.12312213302908462</v>
      </c>
      <c r="D58" s="105">
        <f xml:space="preserve"> C58 / $B$63</f>
        <v>0.32352260994294418</v>
      </c>
      <c r="E58" s="30">
        <f xml:space="preserve"> SUMPRODUCT($B$51:$B$54,E$51:E$54)</f>
        <v>-0.91413599999999995</v>
      </c>
      <c r="F58" s="30">
        <f xml:space="preserve"> SUMPRODUCT($B$51:$B$54,F$51:F$54)</f>
        <v>-0.9351219999999999</v>
      </c>
      <c r="G58" s="30">
        <f t="shared" ref="G58:AH58" si="28" xml:space="preserve"> SUMPRODUCT($B$51:$B$54,G$51:G$54)</f>
        <v>-0.94110799999999994</v>
      </c>
      <c r="H58" s="30">
        <f t="shared" si="28"/>
        <v>-0.95450200000000007</v>
      </c>
      <c r="I58" s="30">
        <f t="shared" si="28"/>
        <v>-0.949299</v>
      </c>
      <c r="J58" s="30">
        <f t="shared" si="28"/>
        <v>-0.96021400000000001</v>
      </c>
      <c r="K58" s="30">
        <f t="shared" si="28"/>
        <v>-0.97186899999999998</v>
      </c>
      <c r="L58" s="30">
        <f t="shared" si="28"/>
        <v>-0.97601100000000007</v>
      </c>
      <c r="M58" s="30">
        <f t="shared" si="28"/>
        <v>-0.94755900000000004</v>
      </c>
      <c r="N58" s="30">
        <f t="shared" si="28"/>
        <v>-0.97266299999999994</v>
      </c>
      <c r="O58" s="30">
        <f t="shared" si="28"/>
        <v>-0.95392399999999999</v>
      </c>
      <c r="P58" s="30">
        <f t="shared" si="28"/>
        <v>-0.94752399999999992</v>
      </c>
      <c r="Q58" s="30">
        <f t="shared" si="28"/>
        <v>-1.0201639999999998</v>
      </c>
      <c r="R58" s="30">
        <f t="shared" si="28"/>
        <v>-0.96545900000000007</v>
      </c>
      <c r="S58" s="30">
        <f t="shared" si="28"/>
        <v>-0.95756299999999994</v>
      </c>
      <c r="T58" s="30">
        <f t="shared" si="28"/>
        <v>-0.96428900000000006</v>
      </c>
      <c r="U58" s="30">
        <f t="shared" si="28"/>
        <v>-0.93420999999999998</v>
      </c>
      <c r="V58" s="30">
        <f t="shared" si="28"/>
        <v>-0.96295799999999998</v>
      </c>
      <c r="W58" s="30">
        <f t="shared" si="28"/>
        <v>-0.96944799999999998</v>
      </c>
      <c r="X58" s="30">
        <f t="shared" si="28"/>
        <v>-0.97535200000000011</v>
      </c>
      <c r="Y58" s="30">
        <f t="shared" si="28"/>
        <v>-0.99674999999999991</v>
      </c>
      <c r="Z58" s="30">
        <f t="shared" si="28"/>
        <v>-0.950179</v>
      </c>
      <c r="AA58" s="30">
        <f t="shared" si="28"/>
        <v>-0.97846099999999991</v>
      </c>
      <c r="AB58" s="30">
        <f t="shared" si="28"/>
        <v>-0.97564999999999991</v>
      </c>
      <c r="AC58" s="30">
        <f t="shared" si="28"/>
        <v>-0.96309600000000006</v>
      </c>
      <c r="AD58" s="30">
        <f t="shared" si="28"/>
        <v>-0.96250400000000003</v>
      </c>
      <c r="AE58" s="30">
        <f t="shared" si="28"/>
        <v>-0.96186300000000002</v>
      </c>
      <c r="AF58" s="30">
        <f t="shared" si="28"/>
        <v>-0.984379</v>
      </c>
      <c r="AG58" s="30">
        <f t="shared" si="28"/>
        <v>-0.94050599999999995</v>
      </c>
      <c r="AH58" s="30">
        <f t="shared" si="28"/>
        <v>-0.94159900000000007</v>
      </c>
      <c r="AI58" s="95" t="s">
        <v>92</v>
      </c>
      <c r="AJ58" s="96">
        <f xml:space="preserve"> SUM(AJ57:BM57)</f>
        <v>1.2361329787366676E-2</v>
      </c>
    </row>
    <row r="59" spans="1:66" ht="15.75" x14ac:dyDescent="0.25">
      <c r="A59" s="99">
        <f xml:space="preserve"> SUMPRODUCT($C$51:$C$54,$AI$51:$AI$54)</f>
        <v>0.96340343333333345</v>
      </c>
      <c r="B59" s="99">
        <f t="shared" si="27"/>
        <v>3.2113447777777783E-2</v>
      </c>
      <c r="C59" s="99">
        <f t="shared" ref="C59:C60" si="29" xml:space="preserve"> $B$67 * (B59^2)</f>
        <v>0.12375282338112731</v>
      </c>
      <c r="D59" s="105">
        <f t="shared" ref="D59:D60" si="30" xml:space="preserve"> C59 / $B$63</f>
        <v>0.32517984722221133</v>
      </c>
      <c r="E59" s="30">
        <f xml:space="preserve"> SUMPRODUCT($C$51:$C$54,E$51:E$54)</f>
        <v>0.91926399999999997</v>
      </c>
      <c r="F59" s="30">
        <f xml:space="preserve"> SUMPRODUCT($C$51:$C$54,F$51:F$54)</f>
        <v>0.93467800000000001</v>
      </c>
      <c r="G59" s="30">
        <f t="shared" ref="G59:AH59" si="31" xml:space="preserve"> SUMPRODUCT($C$51:$C$54,G$51:G$54)</f>
        <v>0.94109200000000015</v>
      </c>
      <c r="H59" s="30">
        <f t="shared" si="31"/>
        <v>0.95809800000000001</v>
      </c>
      <c r="I59" s="30">
        <f t="shared" si="31"/>
        <v>0.95030099999999995</v>
      </c>
      <c r="J59" s="30">
        <f t="shared" si="31"/>
        <v>0.97094000000000003</v>
      </c>
      <c r="K59" s="30">
        <f t="shared" si="31"/>
        <v>0.97633099999999995</v>
      </c>
      <c r="L59" s="30">
        <f t="shared" si="31"/>
        <v>0.98118899999999998</v>
      </c>
      <c r="M59" s="30">
        <f t="shared" si="31"/>
        <v>0.94964099999999996</v>
      </c>
      <c r="N59" s="30">
        <f t="shared" si="31"/>
        <v>0.9745370000000001</v>
      </c>
      <c r="O59" s="30">
        <f t="shared" si="31"/>
        <v>0.95558599999999994</v>
      </c>
      <c r="P59" s="30">
        <f t="shared" si="31"/>
        <v>0.95167600000000008</v>
      </c>
      <c r="Q59" s="30">
        <f t="shared" si="31"/>
        <v>1.0198360000000002</v>
      </c>
      <c r="R59" s="30">
        <f t="shared" si="31"/>
        <v>0.96814099999999992</v>
      </c>
      <c r="S59" s="30">
        <f t="shared" si="31"/>
        <v>0.9614370000000001</v>
      </c>
      <c r="T59" s="30">
        <f t="shared" si="31"/>
        <v>0.96231100000000003</v>
      </c>
      <c r="U59" s="30">
        <f t="shared" si="31"/>
        <v>0.93279000000000001</v>
      </c>
      <c r="V59" s="30">
        <f t="shared" si="31"/>
        <v>0.96364200000000011</v>
      </c>
      <c r="W59" s="30">
        <f t="shared" si="31"/>
        <v>0.96875199999999995</v>
      </c>
      <c r="X59" s="30">
        <f t="shared" si="31"/>
        <v>0.98144799999999999</v>
      </c>
      <c r="Y59" s="30">
        <f t="shared" si="31"/>
        <v>0.99924999999999997</v>
      </c>
      <c r="Z59" s="30">
        <f t="shared" si="31"/>
        <v>0.95122099999999998</v>
      </c>
      <c r="AA59" s="30">
        <f t="shared" si="31"/>
        <v>0.97933900000000007</v>
      </c>
      <c r="AB59" s="30">
        <f t="shared" si="31"/>
        <v>0.98215000000000008</v>
      </c>
      <c r="AC59" s="30">
        <f t="shared" si="31"/>
        <v>0.96370400000000001</v>
      </c>
      <c r="AD59" s="30">
        <f t="shared" si="31"/>
        <v>0.96249600000000002</v>
      </c>
      <c r="AE59" s="30">
        <f t="shared" si="31"/>
        <v>0.96673700000000007</v>
      </c>
      <c r="AF59" s="30">
        <f t="shared" si="31"/>
        <v>0.98702100000000004</v>
      </c>
      <c r="AG59" s="30">
        <f t="shared" si="31"/>
        <v>0.94329399999999997</v>
      </c>
      <c r="AH59" s="30">
        <f t="shared" si="31"/>
        <v>0.94520099999999996</v>
      </c>
    </row>
    <row r="60" spans="1:66" ht="15.75" x14ac:dyDescent="0.25">
      <c r="A60" s="99">
        <f xml:space="preserve"> SUMPRODUCT($D$51:$D$54,$AI$51:$AI$54)</f>
        <v>-0.95393016666666686</v>
      </c>
      <c r="B60" s="99">
        <f t="shared" si="27"/>
        <v>-3.1797672222222226E-2</v>
      </c>
      <c r="C60" s="99">
        <f t="shared" si="29"/>
        <v>0.12133103505022597</v>
      </c>
      <c r="D60" s="105">
        <f t="shared" si="30"/>
        <v>0.31881622061612025</v>
      </c>
      <c r="E60" s="30">
        <f xml:space="preserve"> SUMPRODUCT($D$51:$D$54,E$51:E$54)</f>
        <v>-0.9104819999999999</v>
      </c>
      <c r="F60" s="30">
        <f xml:space="preserve"> SUMPRODUCT($D$51:$D$54,F$51:F$54)</f>
        <v>-0.92787999999999993</v>
      </c>
      <c r="G60" s="30">
        <f t="shared" ref="G60:AH60" si="32" xml:space="preserve"> SUMPRODUCT($D$51:$D$54,G$51:G$54)</f>
        <v>-0.93676400000000004</v>
      </c>
      <c r="H60" s="30">
        <f t="shared" si="32"/>
        <v>-0.94731200000000004</v>
      </c>
      <c r="I60" s="30">
        <f t="shared" si="32"/>
        <v>-0.94789500000000004</v>
      </c>
      <c r="J60" s="30">
        <f t="shared" si="32"/>
        <v>-0.95382800000000001</v>
      </c>
      <c r="K60" s="30">
        <f t="shared" si="32"/>
        <v>-0.967113</v>
      </c>
      <c r="L60" s="30">
        <f t="shared" si="32"/>
        <v>-0.96919300000000008</v>
      </c>
      <c r="M60" s="30">
        <f t="shared" si="32"/>
        <v>-0.942299</v>
      </c>
      <c r="N60" s="30">
        <f t="shared" si="32"/>
        <v>-0.96426500000000004</v>
      </c>
      <c r="O60" s="30">
        <f t="shared" si="32"/>
        <v>-0.94569199999999998</v>
      </c>
      <c r="P60" s="30">
        <f t="shared" si="32"/>
        <v>-0.940384</v>
      </c>
      <c r="Q60" s="30">
        <f t="shared" si="32"/>
        <v>-1.012918</v>
      </c>
      <c r="R60" s="30">
        <f t="shared" si="32"/>
        <v>-0.959619</v>
      </c>
      <c r="S60" s="30">
        <f t="shared" si="32"/>
        <v>-0.950515</v>
      </c>
      <c r="T60" s="30">
        <f t="shared" si="32"/>
        <v>-0.95320900000000008</v>
      </c>
      <c r="U60" s="30">
        <f t="shared" si="32"/>
        <v>-0.92920599999999998</v>
      </c>
      <c r="V60" s="30">
        <f t="shared" si="32"/>
        <v>-0.95426600000000006</v>
      </c>
      <c r="W60" s="30">
        <f t="shared" si="32"/>
        <v>-0.96243000000000001</v>
      </c>
      <c r="X60" s="30">
        <f t="shared" si="32"/>
        <v>-0.95956800000000009</v>
      </c>
      <c r="Y60" s="30">
        <f t="shared" si="32"/>
        <v>-0.98990800000000001</v>
      </c>
      <c r="Z60" s="30">
        <f t="shared" si="32"/>
        <v>-0.94590699999999994</v>
      </c>
      <c r="AA60" s="30">
        <f t="shared" si="32"/>
        <v>-0.97117500000000001</v>
      </c>
      <c r="AB60" s="30">
        <f t="shared" si="32"/>
        <v>-0.965646</v>
      </c>
      <c r="AC60" s="30">
        <f t="shared" si="32"/>
        <v>-0.95419200000000004</v>
      </c>
      <c r="AD60" s="30">
        <f t="shared" si="32"/>
        <v>-0.95471400000000006</v>
      </c>
      <c r="AE60" s="30">
        <f t="shared" si="32"/>
        <v>-0.9542210000000001</v>
      </c>
      <c r="AF60" s="30">
        <f t="shared" si="32"/>
        <v>-0.97787100000000005</v>
      </c>
      <c r="AG60" s="30">
        <f t="shared" si="32"/>
        <v>-0.93455999999999995</v>
      </c>
      <c r="AH60" s="30">
        <f t="shared" si="32"/>
        <v>-0.93487300000000007</v>
      </c>
    </row>
    <row r="61" spans="1:66" ht="15.75" x14ac:dyDescent="0.25">
      <c r="D61" s="105">
        <f xml:space="preserve"> AJ58 / $B$63</f>
        <v>3.2481322218724226E-2</v>
      </c>
    </row>
    <row r="63" spans="1:66" x14ac:dyDescent="0.25">
      <c r="A63" s="27" t="s">
        <v>90</v>
      </c>
      <c r="B63" s="103">
        <f xml:space="preserve"> SUM(C58:C60) + AJ58</f>
        <v>0.38056732124780457</v>
      </c>
    </row>
    <row r="64" spans="1:66" x14ac:dyDescent="0.25">
      <c r="A64" s="102"/>
      <c r="B64" s="37"/>
    </row>
    <row r="65" spans="1:6" x14ac:dyDescent="0.25">
      <c r="A65" s="38" t="s">
        <v>106</v>
      </c>
      <c r="B65" s="104">
        <f>COUNT(C51:C54)</f>
        <v>4</v>
      </c>
    </row>
    <row r="66" spans="1:6" x14ac:dyDescent="0.25">
      <c r="A66" s="38" t="s">
        <v>107</v>
      </c>
      <c r="B66" s="104">
        <f xml:space="preserve"> COUNT(E50:AH50)</f>
        <v>30</v>
      </c>
    </row>
    <row r="67" spans="1:6" x14ac:dyDescent="0.25">
      <c r="A67" s="38" t="s">
        <v>105</v>
      </c>
      <c r="B67" s="104">
        <f xml:space="preserve"> B65*B66</f>
        <v>120</v>
      </c>
    </row>
    <row r="70" spans="1:6" x14ac:dyDescent="0.25">
      <c r="B70" s="32" t="s">
        <v>94</v>
      </c>
      <c r="C70" s="32" t="s">
        <v>95</v>
      </c>
      <c r="D70" s="32" t="s">
        <v>96</v>
      </c>
      <c r="E70" s="32" t="s">
        <v>97</v>
      </c>
      <c r="F70" s="32" t="s">
        <v>98</v>
      </c>
    </row>
    <row r="71" spans="1:6" x14ac:dyDescent="0.25">
      <c r="B71" s="30" cm="1">
        <f t="array" ref="B71:B190" xml:space="preserve"> _xlfn._xlws.SORT(_xlfn.TOCOL(E57:AH60))</f>
        <v>-1.0201639999999998</v>
      </c>
      <c r="C71" s="30">
        <f xml:space="preserve"> _xlfn.RANK.AVG(B71,B$71:B$190,1)</f>
        <v>1</v>
      </c>
      <c r="D71" s="30">
        <f xml:space="preserve"> (C71 - 0.5) / COUNT($C$71:$C$190)</f>
        <v>4.1666666666666666E-3</v>
      </c>
      <c r="E71" s="30">
        <f t="shared" ref="E71" si="33">_xlfn.NORM.S.INV(D71)</f>
        <v>-2.63825727347675</v>
      </c>
      <c r="F71" s="30">
        <f xml:space="preserve"> STANDARDIZE(B71,AVERAGE($C$71:$C$190),STDEV($C$71:$C$190))</f>
        <v>-1.7685803660644996</v>
      </c>
    </row>
    <row r="72" spans="1:6" x14ac:dyDescent="0.25">
      <c r="B72" s="30">
        <v>-1.012918</v>
      </c>
      <c r="C72" s="30">
        <f t="shared" ref="C72:C135" si="34" xml:space="preserve"> _xlfn.RANK.AVG(B72,B$71:B$190,1)</f>
        <v>2</v>
      </c>
      <c r="D72" s="30">
        <f t="shared" ref="D72:D135" si="35" xml:space="preserve"> (C72 - 0.5) / COUNT($C$71:$C$190)</f>
        <v>1.2500000000000001E-2</v>
      </c>
      <c r="E72" s="30">
        <f t="shared" ref="E72:E135" si="36">_xlfn.NORM.S.INV(D72)</f>
        <v>-2.2414027276049446</v>
      </c>
      <c r="F72" s="30">
        <f t="shared" ref="F72:F135" si="37" xml:space="preserve"> STANDARDIZE(B72,AVERAGE($C$71:$C$190),STDEV($C$71:$C$190))</f>
        <v>-1.7683720582106306</v>
      </c>
    </row>
    <row r="73" spans="1:6" x14ac:dyDescent="0.25">
      <c r="B73" s="30">
        <v>-0.99674999999999991</v>
      </c>
      <c r="C73" s="30">
        <f t="shared" si="34"/>
        <v>3</v>
      </c>
      <c r="D73" s="30">
        <f t="shared" si="35"/>
        <v>2.0833333333333332E-2</v>
      </c>
      <c r="E73" s="30">
        <f t="shared" si="36"/>
        <v>-2.0368341317013887</v>
      </c>
      <c r="F73" s="30">
        <f t="shared" si="37"/>
        <v>-1.7679072608905433</v>
      </c>
    </row>
    <row r="74" spans="1:6" x14ac:dyDescent="0.25">
      <c r="B74" s="30">
        <v>-0.98990800000000001</v>
      </c>
      <c r="C74" s="30">
        <f t="shared" si="34"/>
        <v>4</v>
      </c>
      <c r="D74" s="30">
        <f t="shared" si="35"/>
        <v>2.9166666666666667E-2</v>
      </c>
      <c r="E74" s="30">
        <f t="shared" si="36"/>
        <v>-1.8931845346736642</v>
      </c>
      <c r="F74" s="30">
        <f t="shared" si="37"/>
        <v>-1.7677105672200808</v>
      </c>
    </row>
    <row r="75" spans="1:6" x14ac:dyDescent="0.25">
      <c r="B75" s="30">
        <v>-0.984379</v>
      </c>
      <c r="C75" s="30">
        <f t="shared" si="34"/>
        <v>5</v>
      </c>
      <c r="D75" s="30">
        <f t="shared" si="35"/>
        <v>3.7499999999999999E-2</v>
      </c>
      <c r="E75" s="30">
        <f t="shared" si="36"/>
        <v>-1.7804643416920256</v>
      </c>
      <c r="F75" s="30">
        <f t="shared" si="37"/>
        <v>-1.7675516196456893</v>
      </c>
    </row>
    <row r="76" spans="1:6" x14ac:dyDescent="0.25">
      <c r="B76" s="30">
        <v>-0.97846099999999991</v>
      </c>
      <c r="C76" s="30">
        <f t="shared" si="34"/>
        <v>6</v>
      </c>
      <c r="D76" s="30">
        <f t="shared" si="35"/>
        <v>4.583333333333333E-2</v>
      </c>
      <c r="E76" s="30">
        <f t="shared" si="36"/>
        <v>-1.6866708163300608</v>
      </c>
      <c r="F76" s="30">
        <f t="shared" si="37"/>
        <v>-1.7673814891075723</v>
      </c>
    </row>
    <row r="77" spans="1:6" x14ac:dyDescent="0.25">
      <c r="B77" s="30">
        <v>-0.97787100000000005</v>
      </c>
      <c r="C77" s="30">
        <f t="shared" si="34"/>
        <v>7</v>
      </c>
      <c r="D77" s="30">
        <f t="shared" si="35"/>
        <v>5.4166666666666669E-2</v>
      </c>
      <c r="E77" s="30">
        <f t="shared" si="36"/>
        <v>-1.6057296060590072</v>
      </c>
      <c r="F77" s="30">
        <f t="shared" si="37"/>
        <v>-1.7673645278001222</v>
      </c>
    </row>
    <row r="78" spans="1:6" x14ac:dyDescent="0.25">
      <c r="B78" s="30">
        <v>-0.97601100000000007</v>
      </c>
      <c r="C78" s="30">
        <f t="shared" si="34"/>
        <v>8</v>
      </c>
      <c r="D78" s="30">
        <f t="shared" si="35"/>
        <v>6.25E-2</v>
      </c>
      <c r="E78" s="30">
        <f t="shared" si="36"/>
        <v>-1.5341205443525459</v>
      </c>
      <c r="F78" s="30">
        <f t="shared" si="37"/>
        <v>-1.7673110565596868</v>
      </c>
    </row>
    <row r="79" spans="1:6" x14ac:dyDescent="0.25">
      <c r="B79" s="30">
        <v>-0.97564999999999991</v>
      </c>
      <c r="C79" s="30">
        <f t="shared" si="34"/>
        <v>9</v>
      </c>
      <c r="D79" s="30">
        <f t="shared" si="35"/>
        <v>7.0833333333333331E-2</v>
      </c>
      <c r="E79" s="30">
        <f t="shared" si="36"/>
        <v>-1.469612744319599</v>
      </c>
      <c r="F79" s="30">
        <f t="shared" si="37"/>
        <v>-1.7673006785393657</v>
      </c>
    </row>
    <row r="80" spans="1:6" x14ac:dyDescent="0.25">
      <c r="B80" s="30">
        <v>-0.97535200000000011</v>
      </c>
      <c r="C80" s="30">
        <f t="shared" si="34"/>
        <v>10</v>
      </c>
      <c r="D80" s="30">
        <f t="shared" si="35"/>
        <v>7.9166666666666663E-2</v>
      </c>
      <c r="E80" s="30">
        <f t="shared" si="36"/>
        <v>-1.4106991784503988</v>
      </c>
      <c r="F80" s="30">
        <f t="shared" si="37"/>
        <v>-1.7672921116417044</v>
      </c>
    </row>
    <row r="81" spans="2:6" x14ac:dyDescent="0.25">
      <c r="B81" s="30">
        <v>-0.97266299999999994</v>
      </c>
      <c r="C81" s="30">
        <f t="shared" si="34"/>
        <v>11</v>
      </c>
      <c r="D81" s="30">
        <f t="shared" si="35"/>
        <v>8.7499999999999994E-2</v>
      </c>
      <c r="E81" s="30">
        <f t="shared" si="36"/>
        <v>-1.3563117453352478</v>
      </c>
      <c r="F81" s="30">
        <f t="shared" si="37"/>
        <v>-1.7672148083269026</v>
      </c>
    </row>
    <row r="82" spans="2:6" x14ac:dyDescent="0.25">
      <c r="B82" s="30">
        <v>-0.97186899999999998</v>
      </c>
      <c r="C82" s="30">
        <f t="shared" si="34"/>
        <v>12</v>
      </c>
      <c r="D82" s="30">
        <f t="shared" si="35"/>
        <v>9.583333333333334E-2</v>
      </c>
      <c r="E82" s="30">
        <f t="shared" si="36"/>
        <v>-1.3056645257298085</v>
      </c>
      <c r="F82" s="30">
        <f t="shared" si="37"/>
        <v>-1.7671919824317919</v>
      </c>
    </row>
    <row r="83" spans="2:6" x14ac:dyDescent="0.25">
      <c r="B83" s="30">
        <v>-0.97117500000000001</v>
      </c>
      <c r="C83" s="30">
        <f t="shared" si="34"/>
        <v>13</v>
      </c>
      <c r="D83" s="30">
        <f t="shared" si="35"/>
        <v>0.10416666666666667</v>
      </c>
      <c r="E83" s="30">
        <f t="shared" si="36"/>
        <v>-1.258161561063097</v>
      </c>
      <c r="F83" s="30">
        <f t="shared" si="37"/>
        <v>-1.7671720313345542</v>
      </c>
    </row>
    <row r="84" spans="2:6" x14ac:dyDescent="0.25">
      <c r="B84" s="30">
        <v>-0.96944799999999998</v>
      </c>
      <c r="C84" s="30">
        <f t="shared" si="34"/>
        <v>14</v>
      </c>
      <c r="D84" s="30">
        <f t="shared" si="35"/>
        <v>0.1125</v>
      </c>
      <c r="E84" s="30">
        <f t="shared" si="36"/>
        <v>-1.2133396224885178</v>
      </c>
      <c r="F84" s="30">
        <f t="shared" si="37"/>
        <v>-1.7671223835752896</v>
      </c>
    </row>
    <row r="85" spans="2:6" x14ac:dyDescent="0.25">
      <c r="B85" s="30">
        <v>-0.96919300000000008</v>
      </c>
      <c r="C85" s="30">
        <f t="shared" si="34"/>
        <v>15</v>
      </c>
      <c r="D85" s="30">
        <f t="shared" si="35"/>
        <v>0.12083333333333333</v>
      </c>
      <c r="E85" s="30">
        <f t="shared" si="36"/>
        <v>-1.170831118956791</v>
      </c>
      <c r="F85" s="30">
        <f t="shared" si="37"/>
        <v>-1.7671150528407136</v>
      </c>
    </row>
    <row r="86" spans="2:6" x14ac:dyDescent="0.25">
      <c r="B86" s="30">
        <v>-0.967113</v>
      </c>
      <c r="C86" s="30">
        <f t="shared" si="34"/>
        <v>16</v>
      </c>
      <c r="D86" s="30">
        <f t="shared" si="35"/>
        <v>0.12916666666666668</v>
      </c>
      <c r="E86" s="30">
        <f t="shared" si="36"/>
        <v>-1.1303391749761575</v>
      </c>
      <c r="F86" s="30">
        <f t="shared" si="37"/>
        <v>-1.7670552570449578</v>
      </c>
    </row>
    <row r="87" spans="2:6" x14ac:dyDescent="0.25">
      <c r="B87" s="30">
        <v>-0.965646</v>
      </c>
      <c r="C87" s="30">
        <f t="shared" si="34"/>
        <v>17</v>
      </c>
      <c r="D87" s="30">
        <f t="shared" si="35"/>
        <v>0.13750000000000001</v>
      </c>
      <c r="E87" s="30">
        <f t="shared" si="36"/>
        <v>-1.091620367434168</v>
      </c>
      <c r="F87" s="30">
        <f t="shared" si="37"/>
        <v>-1.7670130837601628</v>
      </c>
    </row>
    <row r="88" spans="2:6" x14ac:dyDescent="0.25">
      <c r="B88" s="30">
        <v>-0.96545900000000007</v>
      </c>
      <c r="C88" s="30">
        <f t="shared" si="34"/>
        <v>18</v>
      </c>
      <c r="D88" s="30">
        <f t="shared" si="35"/>
        <v>0.14583333333333334</v>
      </c>
      <c r="E88" s="30">
        <f t="shared" si="36"/>
        <v>-1.054472451770053</v>
      </c>
      <c r="F88" s="30">
        <f t="shared" si="37"/>
        <v>-1.7670077078881405</v>
      </c>
    </row>
    <row r="89" spans="2:6" x14ac:dyDescent="0.25">
      <c r="B89" s="30">
        <v>-0.96428900000000006</v>
      </c>
      <c r="C89" s="30">
        <f t="shared" si="34"/>
        <v>19</v>
      </c>
      <c r="D89" s="30">
        <f t="shared" si="35"/>
        <v>0.15416666666666667</v>
      </c>
      <c r="E89" s="30">
        <f t="shared" si="36"/>
        <v>-1.0187254360963267</v>
      </c>
      <c r="F89" s="30">
        <f t="shared" si="37"/>
        <v>-1.7669740727530276</v>
      </c>
    </row>
    <row r="90" spans="2:6" x14ac:dyDescent="0.25">
      <c r="B90" s="30">
        <v>-0.96426500000000004</v>
      </c>
      <c r="C90" s="30">
        <f t="shared" si="34"/>
        <v>20</v>
      </c>
      <c r="D90" s="30">
        <f t="shared" si="35"/>
        <v>0.16250000000000001</v>
      </c>
      <c r="E90" s="30">
        <f t="shared" si="36"/>
        <v>-0.98423496044632541</v>
      </c>
      <c r="F90" s="30">
        <f t="shared" si="37"/>
        <v>-1.7669733828015382</v>
      </c>
    </row>
    <row r="91" spans="2:6" x14ac:dyDescent="0.25">
      <c r="B91" s="30">
        <v>-0.96309600000000006</v>
      </c>
      <c r="C91" s="30">
        <f t="shared" si="34"/>
        <v>21</v>
      </c>
      <c r="D91" s="30">
        <f t="shared" si="35"/>
        <v>0.17083333333333334</v>
      </c>
      <c r="E91" s="30">
        <f t="shared" si="36"/>
        <v>-0.95087729940193999</v>
      </c>
      <c r="F91" s="30">
        <f t="shared" si="37"/>
        <v>-1.7669397764144041</v>
      </c>
    </row>
    <row r="92" spans="2:6" x14ac:dyDescent="0.25">
      <c r="B92" s="30">
        <v>-0.96295799999999998</v>
      </c>
      <c r="C92" s="30">
        <f t="shared" si="34"/>
        <v>22</v>
      </c>
      <c r="D92" s="30">
        <f t="shared" si="35"/>
        <v>0.17916666666666667</v>
      </c>
      <c r="E92" s="30">
        <f t="shared" si="36"/>
        <v>-0.91854553105910053</v>
      </c>
      <c r="F92" s="30">
        <f t="shared" si="37"/>
        <v>-1.7669358091933396</v>
      </c>
    </row>
    <row r="93" spans="2:6" x14ac:dyDescent="0.25">
      <c r="B93" s="30">
        <v>-0.96250400000000003</v>
      </c>
      <c r="C93" s="30">
        <f t="shared" si="34"/>
        <v>23</v>
      </c>
      <c r="D93" s="30">
        <f t="shared" si="35"/>
        <v>0.1875</v>
      </c>
      <c r="E93" s="30">
        <f t="shared" si="36"/>
        <v>-0.88714655901887607</v>
      </c>
      <c r="F93" s="30">
        <f t="shared" si="37"/>
        <v>-1.7669227576109969</v>
      </c>
    </row>
    <row r="94" spans="2:6" x14ac:dyDescent="0.25">
      <c r="B94" s="30">
        <v>-0.96243000000000001</v>
      </c>
      <c r="C94" s="30">
        <f t="shared" si="34"/>
        <v>24</v>
      </c>
      <c r="D94" s="30">
        <f t="shared" si="35"/>
        <v>0.19583333333333333</v>
      </c>
      <c r="E94" s="30">
        <f t="shared" si="36"/>
        <v>-0.85659876830051918</v>
      </c>
      <c r="F94" s="30">
        <f t="shared" si="37"/>
        <v>-1.7669206302605709</v>
      </c>
    </row>
    <row r="95" spans="2:6" x14ac:dyDescent="0.25">
      <c r="B95" s="30">
        <v>-0.96186300000000002</v>
      </c>
      <c r="C95" s="30">
        <f t="shared" si="34"/>
        <v>25</v>
      </c>
      <c r="D95" s="30">
        <f t="shared" si="35"/>
        <v>0.20416666666666666</v>
      </c>
      <c r="E95" s="30">
        <f t="shared" si="36"/>
        <v>-0.82683015918578762</v>
      </c>
      <c r="F95" s="30">
        <f t="shared" si="37"/>
        <v>-1.7669043301566316</v>
      </c>
    </row>
    <row r="96" spans="2:6" x14ac:dyDescent="0.25">
      <c r="B96" s="30">
        <v>-0.96021400000000001</v>
      </c>
      <c r="C96" s="30">
        <f t="shared" si="34"/>
        <v>26</v>
      </c>
      <c r="D96" s="30">
        <f t="shared" si="35"/>
        <v>0.21249999999999999</v>
      </c>
      <c r="E96" s="30">
        <f t="shared" si="36"/>
        <v>-0.79777684612523825</v>
      </c>
      <c r="F96" s="30">
        <f t="shared" si="37"/>
        <v>-1.7668569247397079</v>
      </c>
    </row>
    <row r="97" spans="2:6" x14ac:dyDescent="0.25">
      <c r="B97" s="30">
        <v>-0.959619</v>
      </c>
      <c r="C97" s="30">
        <f t="shared" si="34"/>
        <v>27</v>
      </c>
      <c r="D97" s="30">
        <f t="shared" si="35"/>
        <v>0.22083333333333333</v>
      </c>
      <c r="E97" s="30">
        <f t="shared" si="36"/>
        <v>-0.76938183882860001</v>
      </c>
      <c r="F97" s="30">
        <f t="shared" si="37"/>
        <v>-1.7668398196923643</v>
      </c>
    </row>
    <row r="98" spans="2:6" x14ac:dyDescent="0.25">
      <c r="B98" s="30">
        <v>-0.95956800000000009</v>
      </c>
      <c r="C98" s="30">
        <f t="shared" si="34"/>
        <v>28</v>
      </c>
      <c r="D98" s="30">
        <f t="shared" si="35"/>
        <v>0.22916666666666666</v>
      </c>
      <c r="E98" s="30">
        <f t="shared" si="36"/>
        <v>-0.74159404386151673</v>
      </c>
      <c r="F98" s="30">
        <f t="shared" si="37"/>
        <v>-1.766838353545449</v>
      </c>
    </row>
    <row r="99" spans="2:6" x14ac:dyDescent="0.25">
      <c r="B99" s="30">
        <v>-0.95756299999999994</v>
      </c>
      <c r="C99" s="30">
        <f t="shared" si="34"/>
        <v>29</v>
      </c>
      <c r="D99" s="30">
        <f t="shared" si="35"/>
        <v>0.23749999999999999</v>
      </c>
      <c r="E99" s="30">
        <f t="shared" si="36"/>
        <v>-0.71436744028018739</v>
      </c>
      <c r="F99" s="30">
        <f t="shared" si="37"/>
        <v>-1.7667807138480978</v>
      </c>
    </row>
    <row r="100" spans="2:6" x14ac:dyDescent="0.25">
      <c r="B100" s="30">
        <v>-0.95471400000000006</v>
      </c>
      <c r="C100" s="30">
        <f t="shared" si="34"/>
        <v>30</v>
      </c>
      <c r="D100" s="30">
        <f t="shared" si="35"/>
        <v>0.24583333333333332</v>
      </c>
      <c r="E100" s="30">
        <f t="shared" si="36"/>
        <v>-0.68766039389596745</v>
      </c>
      <c r="F100" s="30">
        <f t="shared" si="37"/>
        <v>-1.7666988108566994</v>
      </c>
    </row>
    <row r="101" spans="2:6" x14ac:dyDescent="0.25">
      <c r="B101" s="30">
        <v>-0.95450200000000007</v>
      </c>
      <c r="C101" s="30">
        <f t="shared" si="34"/>
        <v>31</v>
      </c>
      <c r="D101" s="30">
        <f t="shared" si="35"/>
        <v>0.25416666666666665</v>
      </c>
      <c r="E101" s="30">
        <f t="shared" si="36"/>
        <v>-0.66143508290656117</v>
      </c>
      <c r="F101" s="30">
        <f t="shared" si="37"/>
        <v>-1.7666927162852089</v>
      </c>
    </row>
    <row r="102" spans="2:6" x14ac:dyDescent="0.25">
      <c r="B102" s="30">
        <v>-0.95426600000000006</v>
      </c>
      <c r="C102" s="30">
        <f t="shared" si="34"/>
        <v>32</v>
      </c>
      <c r="D102" s="30">
        <f t="shared" si="35"/>
        <v>0.26250000000000001</v>
      </c>
      <c r="E102" s="30">
        <f t="shared" si="36"/>
        <v>-0.63565701369758276</v>
      </c>
      <c r="F102" s="30">
        <f t="shared" si="37"/>
        <v>-1.7666859317622288</v>
      </c>
    </row>
    <row r="103" spans="2:6" x14ac:dyDescent="0.25">
      <c r="B103" s="30">
        <v>-0.9542210000000001</v>
      </c>
      <c r="C103" s="30">
        <f t="shared" si="34"/>
        <v>33</v>
      </c>
      <c r="D103" s="30">
        <f t="shared" si="35"/>
        <v>0.27083333333333331</v>
      </c>
      <c r="E103" s="30">
        <f t="shared" si="36"/>
        <v>-0.6102946101863328</v>
      </c>
      <c r="F103" s="30">
        <f t="shared" si="37"/>
        <v>-1.766684638103186</v>
      </c>
    </row>
    <row r="104" spans="2:6" x14ac:dyDescent="0.25">
      <c r="B104" s="30">
        <v>-0.95419200000000004</v>
      </c>
      <c r="C104" s="30">
        <f t="shared" si="34"/>
        <v>34</v>
      </c>
      <c r="D104" s="30">
        <f t="shared" si="35"/>
        <v>0.27916666666666667</v>
      </c>
      <c r="E104" s="30">
        <f t="shared" si="36"/>
        <v>-0.58531886355354357</v>
      </c>
      <c r="F104" s="30">
        <f t="shared" si="37"/>
        <v>-1.7666838044118029</v>
      </c>
    </row>
    <row r="105" spans="2:6" x14ac:dyDescent="0.25">
      <c r="B105" s="30">
        <v>-0.95392399999999999</v>
      </c>
      <c r="C105" s="30">
        <f t="shared" si="34"/>
        <v>35</v>
      </c>
      <c r="D105" s="30">
        <f t="shared" si="35"/>
        <v>0.28749999999999998</v>
      </c>
      <c r="E105" s="30">
        <f t="shared" si="36"/>
        <v>-0.5607030318750833</v>
      </c>
      <c r="F105" s="30">
        <f t="shared" si="37"/>
        <v>-1.7666760999535036</v>
      </c>
    </row>
    <row r="106" spans="2:6" x14ac:dyDescent="0.25">
      <c r="B106" s="30">
        <v>-0.95382800000000001</v>
      </c>
      <c r="C106" s="30">
        <f t="shared" si="34"/>
        <v>36</v>
      </c>
      <c r="D106" s="30">
        <f t="shared" si="35"/>
        <v>0.29583333333333334</v>
      </c>
      <c r="E106" s="30">
        <f t="shared" si="36"/>
        <v>-0.53642238122982666</v>
      </c>
      <c r="F106" s="30">
        <f t="shared" si="37"/>
        <v>-1.7666733401475456</v>
      </c>
    </row>
    <row r="107" spans="2:6" x14ac:dyDescent="0.25">
      <c r="B107" s="30">
        <v>-0.95320900000000008</v>
      </c>
      <c r="C107" s="30">
        <f t="shared" si="34"/>
        <v>37</v>
      </c>
      <c r="D107" s="30">
        <f t="shared" si="35"/>
        <v>0.30416666666666664</v>
      </c>
      <c r="E107" s="30">
        <f t="shared" si="36"/>
        <v>-0.51245396147093147</v>
      </c>
      <c r="F107" s="30">
        <f t="shared" si="37"/>
        <v>-1.7666555451487125</v>
      </c>
    </row>
    <row r="108" spans="2:6" x14ac:dyDescent="0.25">
      <c r="B108" s="30">
        <v>-0.950515</v>
      </c>
      <c r="C108" s="30">
        <f t="shared" si="34"/>
        <v>38</v>
      </c>
      <c r="D108" s="30">
        <f t="shared" si="35"/>
        <v>0.3125</v>
      </c>
      <c r="E108" s="30">
        <f t="shared" si="36"/>
        <v>-0.48877641111466941</v>
      </c>
      <c r="F108" s="30">
        <f t="shared" si="37"/>
        <v>-1.7665780980940173</v>
      </c>
    </row>
    <row r="109" spans="2:6" x14ac:dyDescent="0.25">
      <c r="B109" s="30">
        <v>-0.950179</v>
      </c>
      <c r="C109" s="30">
        <f t="shared" si="34"/>
        <v>39</v>
      </c>
      <c r="D109" s="30">
        <f t="shared" si="35"/>
        <v>0.32083333333333336</v>
      </c>
      <c r="E109" s="30">
        <f t="shared" si="36"/>
        <v>-0.46536978680435537</v>
      </c>
      <c r="F109" s="30">
        <f t="shared" si="37"/>
        <v>-1.7665684387731642</v>
      </c>
    </row>
    <row r="110" spans="2:6" x14ac:dyDescent="0.25">
      <c r="B110" s="30">
        <v>-0.949299</v>
      </c>
      <c r="C110" s="30">
        <f t="shared" si="34"/>
        <v>40</v>
      </c>
      <c r="D110" s="30">
        <f t="shared" si="35"/>
        <v>0.32916666666666666</v>
      </c>
      <c r="E110" s="30">
        <f t="shared" si="36"/>
        <v>-0.44221541360690492</v>
      </c>
      <c r="F110" s="30">
        <f t="shared" si="37"/>
        <v>-1.766543140551883</v>
      </c>
    </row>
    <row r="111" spans="2:6" x14ac:dyDescent="0.25">
      <c r="B111" s="30">
        <v>-0.94789500000000004</v>
      </c>
      <c r="C111" s="30">
        <f t="shared" si="34"/>
        <v>41</v>
      </c>
      <c r="D111" s="30">
        <f t="shared" si="35"/>
        <v>0.33750000000000002</v>
      </c>
      <c r="E111" s="30">
        <f t="shared" si="36"/>
        <v>-0.41929575304139605</v>
      </c>
      <c r="F111" s="30">
        <f t="shared" si="37"/>
        <v>-1.7665027783897478</v>
      </c>
    </row>
    <row r="112" spans="2:6" x14ac:dyDescent="0.25">
      <c r="B112" s="30">
        <v>-0.94755900000000004</v>
      </c>
      <c r="C112" s="30">
        <f t="shared" si="34"/>
        <v>42</v>
      </c>
      <c r="D112" s="30">
        <f t="shared" si="35"/>
        <v>0.34583333333333333</v>
      </c>
      <c r="E112" s="30">
        <f t="shared" si="36"/>
        <v>-0.39659428625696769</v>
      </c>
      <c r="F112" s="30">
        <f t="shared" si="37"/>
        <v>-1.7664931190688948</v>
      </c>
    </row>
    <row r="113" spans="2:6" x14ac:dyDescent="0.25">
      <c r="B113" s="30">
        <v>-0.94752399999999992</v>
      </c>
      <c r="C113" s="30">
        <f t="shared" si="34"/>
        <v>43</v>
      </c>
      <c r="D113" s="30">
        <f t="shared" si="35"/>
        <v>0.35416666666666669</v>
      </c>
      <c r="E113" s="30">
        <f t="shared" si="36"/>
        <v>-0.37409541019772358</v>
      </c>
      <c r="F113" s="30">
        <f t="shared" si="37"/>
        <v>-1.7664921128896394</v>
      </c>
    </row>
    <row r="114" spans="2:6" x14ac:dyDescent="0.25">
      <c r="B114" s="30">
        <v>-0.94731200000000004</v>
      </c>
      <c r="C114" s="30">
        <f t="shared" si="34"/>
        <v>44</v>
      </c>
      <c r="D114" s="30">
        <f t="shared" si="35"/>
        <v>0.36249999999999999</v>
      </c>
      <c r="E114" s="30">
        <f t="shared" si="36"/>
        <v>-0.35178434493515626</v>
      </c>
      <c r="F114" s="30">
        <f t="shared" si="37"/>
        <v>-1.7664860183181488</v>
      </c>
    </row>
    <row r="115" spans="2:6" x14ac:dyDescent="0.25">
      <c r="B115" s="30">
        <v>-0.94590699999999994</v>
      </c>
      <c r="C115" s="30">
        <f t="shared" si="34"/>
        <v>45</v>
      </c>
      <c r="D115" s="30">
        <f t="shared" si="35"/>
        <v>0.37083333333333335</v>
      </c>
      <c r="E115" s="30">
        <f t="shared" si="36"/>
        <v>-0.32964705062960331</v>
      </c>
      <c r="F115" s="30">
        <f t="shared" si="37"/>
        <v>-1.7664456274080347</v>
      </c>
    </row>
    <row r="116" spans="2:6" x14ac:dyDescent="0.25">
      <c r="B116" s="30">
        <v>-0.94569199999999998</v>
      </c>
      <c r="C116" s="30">
        <f t="shared" si="34"/>
        <v>46</v>
      </c>
      <c r="D116" s="30">
        <f t="shared" si="35"/>
        <v>0.37916666666666665</v>
      </c>
      <c r="E116" s="30">
        <f t="shared" si="36"/>
        <v>-0.30767015281359317</v>
      </c>
      <c r="F116" s="30">
        <f t="shared" si="37"/>
        <v>-1.7664394465926081</v>
      </c>
    </row>
    <row r="117" spans="2:6" x14ac:dyDescent="0.25">
      <c r="B117" s="30">
        <v>-0.942299</v>
      </c>
      <c r="C117" s="30">
        <f t="shared" si="34"/>
        <v>47</v>
      </c>
      <c r="D117" s="30">
        <f t="shared" si="35"/>
        <v>0.38750000000000001</v>
      </c>
      <c r="E117" s="30">
        <f t="shared" si="36"/>
        <v>-0.28584087488116566</v>
      </c>
      <c r="F117" s="30">
        <f t="shared" si="37"/>
        <v>-1.7663419047007813</v>
      </c>
    </row>
    <row r="118" spans="2:6" x14ac:dyDescent="0.25">
      <c r="B118" s="30">
        <v>-0.94159900000000007</v>
      </c>
      <c r="C118" s="30">
        <f t="shared" si="34"/>
        <v>48</v>
      </c>
      <c r="D118" s="30">
        <f t="shared" si="35"/>
        <v>0.39583333333333331</v>
      </c>
      <c r="E118" s="30">
        <f t="shared" si="36"/>
        <v>-0.26414697682592364</v>
      </c>
      <c r="F118" s="30">
        <f t="shared" si="37"/>
        <v>-1.7663217811156711</v>
      </c>
    </row>
    <row r="119" spans="2:6" x14ac:dyDescent="0.25">
      <c r="B119" s="30">
        <v>-0.94110799999999994</v>
      </c>
      <c r="C119" s="30">
        <f t="shared" si="34"/>
        <v>49</v>
      </c>
      <c r="D119" s="30">
        <f t="shared" si="35"/>
        <v>0.40416666666666667</v>
      </c>
      <c r="E119" s="30">
        <f t="shared" si="36"/>
        <v>-0.24257669940264884</v>
      </c>
      <c r="F119" s="30">
        <f t="shared" si="37"/>
        <v>-1.7663076658581154</v>
      </c>
    </row>
    <row r="120" spans="2:6" x14ac:dyDescent="0.25">
      <c r="B120" s="30">
        <v>-0.94050599999999995</v>
      </c>
      <c r="C120" s="30">
        <f t="shared" si="34"/>
        <v>50</v>
      </c>
      <c r="D120" s="30">
        <f t="shared" si="35"/>
        <v>0.41249999999999998</v>
      </c>
      <c r="E120" s="30">
        <f t="shared" si="36"/>
        <v>-0.22111871299757052</v>
      </c>
      <c r="F120" s="30">
        <f t="shared" si="37"/>
        <v>-1.7662903595749206</v>
      </c>
    </row>
    <row r="121" spans="2:6" x14ac:dyDescent="0.25">
      <c r="B121" s="30">
        <v>-0.940384</v>
      </c>
      <c r="C121" s="30">
        <f t="shared" si="34"/>
        <v>51</v>
      </c>
      <c r="D121" s="30">
        <f t="shared" si="35"/>
        <v>0.42083333333333334</v>
      </c>
      <c r="E121" s="30">
        <f t="shared" si="36"/>
        <v>-0.19976207058460896</v>
      </c>
      <c r="F121" s="30">
        <f t="shared" si="37"/>
        <v>-1.7662868523215156</v>
      </c>
    </row>
    <row r="122" spans="2:6" x14ac:dyDescent="0.25">
      <c r="B122" s="30">
        <v>-0.93676400000000004</v>
      </c>
      <c r="C122" s="30">
        <f t="shared" si="34"/>
        <v>52</v>
      </c>
      <c r="D122" s="30">
        <f t="shared" si="35"/>
        <v>0.42916666666666664</v>
      </c>
      <c r="E122" s="30">
        <f t="shared" si="36"/>
        <v>-0.17849616422220874</v>
      </c>
      <c r="F122" s="30">
        <f t="shared" si="37"/>
        <v>-1.7661827846385172</v>
      </c>
    </row>
    <row r="123" spans="2:6" x14ac:dyDescent="0.25">
      <c r="B123" s="30">
        <v>-0.9351219999999999</v>
      </c>
      <c r="C123" s="30">
        <f t="shared" si="34"/>
        <v>53</v>
      </c>
      <c r="D123" s="30">
        <f t="shared" si="35"/>
        <v>0.4375</v>
      </c>
      <c r="E123" s="30">
        <f t="shared" si="36"/>
        <v>-0.1573106846101707</v>
      </c>
      <c r="F123" s="30">
        <f t="shared" si="37"/>
        <v>-1.7661355804574448</v>
      </c>
    </row>
    <row r="124" spans="2:6" x14ac:dyDescent="0.25">
      <c r="B124" s="30">
        <v>-0.93487300000000007</v>
      </c>
      <c r="C124" s="30">
        <f t="shared" si="34"/>
        <v>54</v>
      </c>
      <c r="D124" s="30">
        <f t="shared" si="35"/>
        <v>0.44583333333333336</v>
      </c>
      <c r="E124" s="30">
        <f t="shared" si="36"/>
        <v>-0.13619558328020984</v>
      </c>
      <c r="F124" s="30">
        <f t="shared" si="37"/>
        <v>-1.7661284222107414</v>
      </c>
    </row>
    <row r="125" spans="2:6" x14ac:dyDescent="0.25">
      <c r="B125" s="30">
        <v>-0.93455999999999995</v>
      </c>
      <c r="C125" s="30">
        <f t="shared" si="34"/>
        <v>55</v>
      </c>
      <c r="D125" s="30">
        <f t="shared" si="35"/>
        <v>0.45416666666666666</v>
      </c>
      <c r="E125" s="30">
        <f t="shared" si="36"/>
        <v>-0.11514103703939974</v>
      </c>
      <c r="F125" s="30">
        <f t="shared" si="37"/>
        <v>-1.7661194240933991</v>
      </c>
    </row>
    <row r="126" spans="2:6" x14ac:dyDescent="0.25">
      <c r="B126" s="30">
        <v>-0.93420999999999998</v>
      </c>
      <c r="C126" s="30">
        <f t="shared" si="34"/>
        <v>56</v>
      </c>
      <c r="D126" s="30">
        <f t="shared" si="35"/>
        <v>0.46250000000000002</v>
      </c>
      <c r="E126" s="30">
        <f t="shared" si="36"/>
        <v>-9.4137414323536367E-2</v>
      </c>
      <c r="F126" s="30">
        <f t="shared" si="37"/>
        <v>-1.7661093623008439</v>
      </c>
    </row>
    <row r="127" spans="2:6" x14ac:dyDescent="0.25">
      <c r="B127" s="30">
        <v>-0.92920599999999998</v>
      </c>
      <c r="C127" s="30">
        <f t="shared" si="34"/>
        <v>57</v>
      </c>
      <c r="D127" s="30">
        <f t="shared" si="35"/>
        <v>0.47083333333333333</v>
      </c>
      <c r="E127" s="30">
        <f t="shared" si="36"/>
        <v>-7.3175243148818681E-2</v>
      </c>
      <c r="F127" s="30">
        <f t="shared" si="37"/>
        <v>-1.7659655074152851</v>
      </c>
    </row>
    <row r="128" spans="2:6" x14ac:dyDescent="0.25">
      <c r="B128" s="30">
        <v>-0.92787999999999993</v>
      </c>
      <c r="C128" s="30">
        <f t="shared" si="34"/>
        <v>58</v>
      </c>
      <c r="D128" s="30">
        <f t="shared" si="35"/>
        <v>0.47916666666666669</v>
      </c>
      <c r="E128" s="30">
        <f t="shared" si="36"/>
        <v>-5.2245180375940357E-2</v>
      </c>
      <c r="F128" s="30">
        <f t="shared" si="37"/>
        <v>-1.7659273875954908</v>
      </c>
    </row>
    <row r="129" spans="2:6" x14ac:dyDescent="0.25">
      <c r="B129" s="30">
        <v>-0.91413599999999995</v>
      </c>
      <c r="C129" s="30">
        <f t="shared" si="34"/>
        <v>59</v>
      </c>
      <c r="D129" s="30">
        <f t="shared" si="35"/>
        <v>0.48749999999999999</v>
      </c>
      <c r="E129" s="30">
        <f t="shared" si="36"/>
        <v>-3.1337982021426625E-2</v>
      </c>
      <c r="F129" s="30">
        <f t="shared" si="37"/>
        <v>-1.765532275375842</v>
      </c>
    </row>
    <row r="130" spans="2:6" x14ac:dyDescent="0.25">
      <c r="B130" s="30">
        <v>-0.9104819999999999</v>
      </c>
      <c r="C130" s="30">
        <f t="shared" si="34"/>
        <v>60</v>
      </c>
      <c r="D130" s="30">
        <f t="shared" si="35"/>
        <v>0.49583333333333335</v>
      </c>
      <c r="E130" s="30">
        <f t="shared" si="36"/>
        <v>-1.0444474367329168E-2</v>
      </c>
      <c r="F130" s="30">
        <f t="shared" si="37"/>
        <v>-1.765427230261567</v>
      </c>
    </row>
    <row r="131" spans="2:6" x14ac:dyDescent="0.25">
      <c r="B131" s="30">
        <v>0.91926399999999997</v>
      </c>
      <c r="C131" s="30">
        <f t="shared" si="34"/>
        <v>61</v>
      </c>
      <c r="D131" s="30">
        <f t="shared" si="35"/>
        <v>0.50416666666666665</v>
      </c>
      <c r="E131" s="30">
        <f t="shared" si="36"/>
        <v>1.0444474367329168E-2</v>
      </c>
      <c r="F131" s="30">
        <f t="shared" si="37"/>
        <v>-1.7128257311744539</v>
      </c>
    </row>
    <row r="132" spans="2:6" x14ac:dyDescent="0.25">
      <c r="B132" s="30">
        <v>0.92291800000000002</v>
      </c>
      <c r="C132" s="30">
        <f t="shared" si="34"/>
        <v>62</v>
      </c>
      <c r="D132" s="30">
        <f t="shared" si="35"/>
        <v>0.51249999999999996</v>
      </c>
      <c r="E132" s="30">
        <f t="shared" si="36"/>
        <v>3.1337982021426479E-2</v>
      </c>
      <c r="F132" s="30">
        <f t="shared" si="37"/>
        <v>-1.7127206860601787</v>
      </c>
    </row>
    <row r="133" spans="2:6" x14ac:dyDescent="0.25">
      <c r="B133" s="30">
        <v>0.93279000000000001</v>
      </c>
      <c r="C133" s="30">
        <f t="shared" si="34"/>
        <v>63</v>
      </c>
      <c r="D133" s="30">
        <f t="shared" si="35"/>
        <v>0.52083333333333337</v>
      </c>
      <c r="E133" s="30">
        <f t="shared" si="36"/>
        <v>5.2245180375940489E-2</v>
      </c>
      <c r="F133" s="30">
        <f t="shared" si="37"/>
        <v>-1.7124368860141681</v>
      </c>
    </row>
    <row r="134" spans="2:6" x14ac:dyDescent="0.25">
      <c r="B134" s="30">
        <v>0.93467800000000001</v>
      </c>
      <c r="C134" s="30">
        <f t="shared" si="34"/>
        <v>64</v>
      </c>
      <c r="D134" s="30">
        <f t="shared" si="35"/>
        <v>0.52916666666666667</v>
      </c>
      <c r="E134" s="30">
        <f t="shared" si="36"/>
        <v>7.3175243148818681E-2</v>
      </c>
      <c r="F134" s="30">
        <f t="shared" si="37"/>
        <v>-1.7123826098303281</v>
      </c>
    </row>
    <row r="135" spans="2:6" x14ac:dyDescent="0.25">
      <c r="B135" s="30">
        <v>0.93779400000000002</v>
      </c>
      <c r="C135" s="30">
        <f t="shared" si="34"/>
        <v>65</v>
      </c>
      <c r="D135" s="30">
        <f t="shared" si="35"/>
        <v>0.53749999999999998</v>
      </c>
      <c r="E135" s="30">
        <f t="shared" si="36"/>
        <v>9.4137414323536367E-2</v>
      </c>
      <c r="F135" s="30">
        <f t="shared" si="37"/>
        <v>-1.7122930311286091</v>
      </c>
    </row>
    <row r="136" spans="2:6" x14ac:dyDescent="0.25">
      <c r="B136" s="30">
        <v>0.94109200000000015</v>
      </c>
      <c r="C136" s="30">
        <f t="shared" ref="C136:C190" si="38" xml:space="preserve"> _xlfn.RANK.AVG(B136,B$71:B$190,1)</f>
        <v>66</v>
      </c>
      <c r="D136" s="30">
        <f t="shared" ref="D136:D190" si="39" xml:space="preserve"> (C136 - 0.5) / COUNT($C$71:$C$190)</f>
        <v>0.54583333333333328</v>
      </c>
      <c r="E136" s="30">
        <f t="shared" ref="E136:E190" si="40">_xlfn.NORM.S.INV(D136)</f>
        <v>0.1151410370393996</v>
      </c>
      <c r="F136" s="30">
        <f t="shared" ref="F136:F190" si="41" xml:space="preserve"> STANDARDIZE(B136,AVERAGE($C$71:$C$190),STDEV($C$71:$C$190))</f>
        <v>-1.7121982202947614</v>
      </c>
    </row>
    <row r="137" spans="2:6" x14ac:dyDescent="0.25">
      <c r="B137" s="30">
        <v>0.94191999999999998</v>
      </c>
      <c r="C137" s="30">
        <f t="shared" si="38"/>
        <v>67</v>
      </c>
      <c r="D137" s="30">
        <f t="shared" si="39"/>
        <v>0.5541666666666667</v>
      </c>
      <c r="E137" s="30">
        <f t="shared" si="40"/>
        <v>0.13619558328021</v>
      </c>
      <c r="F137" s="30">
        <f t="shared" si="41"/>
        <v>-1.7121744169683739</v>
      </c>
    </row>
    <row r="138" spans="2:6" x14ac:dyDescent="0.25">
      <c r="B138" s="30">
        <v>0.94329399999999997</v>
      </c>
      <c r="C138" s="30">
        <f t="shared" si="38"/>
        <v>68</v>
      </c>
      <c r="D138" s="30">
        <f t="shared" si="39"/>
        <v>0.5625</v>
      </c>
      <c r="E138" s="30">
        <f t="shared" si="40"/>
        <v>0.1573106846101707</v>
      </c>
      <c r="F138" s="30">
        <f t="shared" si="41"/>
        <v>-1.7121349172456006</v>
      </c>
    </row>
    <row r="139" spans="2:6" x14ac:dyDescent="0.25">
      <c r="B139" s="30">
        <v>0.94520099999999996</v>
      </c>
      <c r="C139" s="30">
        <f t="shared" si="38"/>
        <v>69</v>
      </c>
      <c r="D139" s="30">
        <f t="shared" si="39"/>
        <v>0.5708333333333333</v>
      </c>
      <c r="E139" s="30">
        <f t="shared" si="40"/>
        <v>0.17849616422220863</v>
      </c>
      <c r="F139" s="30">
        <f t="shared" si="41"/>
        <v>-1.7120800948501649</v>
      </c>
    </row>
    <row r="140" spans="2:6" x14ac:dyDescent="0.25">
      <c r="B140" s="30">
        <v>0.94543600000000005</v>
      </c>
      <c r="C140" s="30">
        <f t="shared" si="38"/>
        <v>70</v>
      </c>
      <c r="D140" s="30">
        <f t="shared" si="39"/>
        <v>0.57916666666666672</v>
      </c>
      <c r="E140" s="30">
        <f t="shared" si="40"/>
        <v>0.19976207058460907</v>
      </c>
      <c r="F140" s="30">
        <f t="shared" si="41"/>
        <v>-1.7120733390751635</v>
      </c>
    </row>
    <row r="141" spans="2:6" x14ac:dyDescent="0.25">
      <c r="B141" s="30">
        <v>0.94923999999999997</v>
      </c>
      <c r="C141" s="30">
        <f t="shared" si="38"/>
        <v>71</v>
      </c>
      <c r="D141" s="30">
        <f t="shared" si="39"/>
        <v>0.58750000000000002</v>
      </c>
      <c r="E141" s="30">
        <f t="shared" si="40"/>
        <v>0.22111871299757052</v>
      </c>
      <c r="F141" s="30">
        <f t="shared" si="41"/>
        <v>-1.711963981764079</v>
      </c>
    </row>
    <row r="142" spans="2:6" x14ac:dyDescent="0.25">
      <c r="B142" s="30">
        <v>0.94964099999999996</v>
      </c>
      <c r="C142" s="30">
        <f t="shared" si="38"/>
        <v>72</v>
      </c>
      <c r="D142" s="30">
        <f t="shared" si="39"/>
        <v>0.59583333333333333</v>
      </c>
      <c r="E142" s="30">
        <f t="shared" si="40"/>
        <v>0.24257669940264884</v>
      </c>
      <c r="F142" s="30">
        <f t="shared" si="41"/>
        <v>-1.7119524538246089</v>
      </c>
    </row>
    <row r="143" spans="2:6" x14ac:dyDescent="0.25">
      <c r="B143" s="30">
        <v>0.95030099999999995</v>
      </c>
      <c r="C143" s="30">
        <f t="shared" si="38"/>
        <v>73</v>
      </c>
      <c r="D143" s="30">
        <f t="shared" si="39"/>
        <v>0.60416666666666663</v>
      </c>
      <c r="E143" s="30">
        <f t="shared" si="40"/>
        <v>0.26414697682592353</v>
      </c>
      <c r="F143" s="30">
        <f t="shared" si="41"/>
        <v>-1.7119334801586479</v>
      </c>
    </row>
    <row r="144" spans="2:6" x14ac:dyDescent="0.25">
      <c r="B144" s="30">
        <v>0.95122099999999998</v>
      </c>
      <c r="C144" s="30">
        <f t="shared" si="38"/>
        <v>74</v>
      </c>
      <c r="D144" s="30">
        <f t="shared" si="39"/>
        <v>0.61250000000000004</v>
      </c>
      <c r="E144" s="30">
        <f t="shared" si="40"/>
        <v>0.28584087488116572</v>
      </c>
      <c r="F144" s="30">
        <f t="shared" si="41"/>
        <v>-1.7119070320182175</v>
      </c>
    </row>
    <row r="145" spans="2:6" x14ac:dyDescent="0.25">
      <c r="B145" s="30">
        <v>0.95167600000000008</v>
      </c>
      <c r="C145" s="30">
        <f t="shared" si="38"/>
        <v>75</v>
      </c>
      <c r="D145" s="30">
        <f t="shared" si="39"/>
        <v>0.62083333333333335</v>
      </c>
      <c r="E145" s="30">
        <f t="shared" si="40"/>
        <v>0.30767015281359317</v>
      </c>
      <c r="F145" s="30">
        <f t="shared" si="41"/>
        <v>-1.7118939516878959</v>
      </c>
    </row>
    <row r="146" spans="2:6" x14ac:dyDescent="0.25">
      <c r="B146" s="30">
        <v>0.95170499999999991</v>
      </c>
      <c r="C146" s="30">
        <f t="shared" si="38"/>
        <v>76</v>
      </c>
      <c r="D146" s="30">
        <f t="shared" si="39"/>
        <v>0.62916666666666665</v>
      </c>
      <c r="E146" s="30">
        <f t="shared" si="40"/>
        <v>0.32964705062960331</v>
      </c>
      <c r="F146" s="30">
        <f t="shared" si="41"/>
        <v>-1.7118931179965127</v>
      </c>
    </row>
    <row r="147" spans="2:6" x14ac:dyDescent="0.25">
      <c r="B147" s="30">
        <v>0.95192699999999997</v>
      </c>
      <c r="C147" s="30">
        <f t="shared" si="38"/>
        <v>77</v>
      </c>
      <c r="D147" s="30">
        <f t="shared" si="39"/>
        <v>0.63749999999999996</v>
      </c>
      <c r="E147" s="30">
        <f t="shared" si="40"/>
        <v>0.35178434493515615</v>
      </c>
      <c r="F147" s="30">
        <f t="shared" si="41"/>
        <v>-1.711886735945235</v>
      </c>
    </row>
    <row r="148" spans="2:6" x14ac:dyDescent="0.25">
      <c r="B148" s="30">
        <v>0.954901</v>
      </c>
      <c r="C148" s="30">
        <f t="shared" si="38"/>
        <v>78</v>
      </c>
      <c r="D148" s="30">
        <f t="shared" si="39"/>
        <v>0.64583333333333337</v>
      </c>
      <c r="E148" s="30">
        <f t="shared" si="40"/>
        <v>0.37409541019772363</v>
      </c>
      <c r="F148" s="30">
        <f t="shared" si="41"/>
        <v>-1.7118012394564954</v>
      </c>
    </row>
    <row r="149" spans="2:6" x14ac:dyDescent="0.25">
      <c r="B149" s="30">
        <v>0.95549300000000004</v>
      </c>
      <c r="C149" s="30">
        <f t="shared" si="38"/>
        <v>79</v>
      </c>
      <c r="D149" s="30">
        <f t="shared" si="39"/>
        <v>0.65416666666666667</v>
      </c>
      <c r="E149" s="30">
        <f t="shared" si="40"/>
        <v>0.39659428625696769</v>
      </c>
      <c r="F149" s="30">
        <f t="shared" si="41"/>
        <v>-1.711784220653088</v>
      </c>
    </row>
    <row r="150" spans="2:6" x14ac:dyDescent="0.25">
      <c r="B150" s="30">
        <v>0.95558599999999994</v>
      </c>
      <c r="C150" s="30">
        <f t="shared" si="38"/>
        <v>80</v>
      </c>
      <c r="D150" s="30">
        <f t="shared" si="39"/>
        <v>0.66249999999999998</v>
      </c>
      <c r="E150" s="30">
        <f t="shared" si="40"/>
        <v>0.41929575304139605</v>
      </c>
      <c r="F150" s="30">
        <f t="shared" si="41"/>
        <v>-1.7117815470910662</v>
      </c>
    </row>
    <row r="151" spans="2:6" x14ac:dyDescent="0.25">
      <c r="B151" s="30">
        <v>0.95809800000000001</v>
      </c>
      <c r="C151" s="30">
        <f t="shared" si="38"/>
        <v>81</v>
      </c>
      <c r="D151" s="30">
        <f t="shared" si="39"/>
        <v>0.67083333333333328</v>
      </c>
      <c r="E151" s="30">
        <f t="shared" si="40"/>
        <v>0.44221541360690469</v>
      </c>
      <c r="F151" s="30">
        <f t="shared" si="41"/>
        <v>-1.7117093321684995</v>
      </c>
    </row>
    <row r="152" spans="2:6" x14ac:dyDescent="0.25">
      <c r="B152" s="30">
        <v>0.958816</v>
      </c>
      <c r="C152" s="30">
        <f t="shared" si="38"/>
        <v>82</v>
      </c>
      <c r="D152" s="30">
        <f t="shared" si="39"/>
        <v>0.6791666666666667</v>
      </c>
      <c r="E152" s="30">
        <f t="shared" si="40"/>
        <v>0.46536978680435553</v>
      </c>
      <c r="F152" s="30">
        <f t="shared" si="41"/>
        <v>-1.7116886911197722</v>
      </c>
    </row>
    <row r="153" spans="2:6" x14ac:dyDescent="0.25">
      <c r="B153" s="30">
        <v>0.9614370000000001</v>
      </c>
      <c r="C153" s="30">
        <f t="shared" si="38"/>
        <v>83</v>
      </c>
      <c r="D153" s="30">
        <f t="shared" si="39"/>
        <v>0.6875</v>
      </c>
      <c r="E153" s="30">
        <f t="shared" si="40"/>
        <v>0.48877641111466941</v>
      </c>
      <c r="F153" s="30">
        <f t="shared" si="41"/>
        <v>-1.7116133426675237</v>
      </c>
    </row>
    <row r="154" spans="2:6" x14ac:dyDescent="0.25">
      <c r="B154" s="30">
        <v>0.96231100000000003</v>
      </c>
      <c r="C154" s="30">
        <f t="shared" si="38"/>
        <v>84</v>
      </c>
      <c r="D154" s="30">
        <f t="shared" si="39"/>
        <v>0.6958333333333333</v>
      </c>
      <c r="E154" s="30">
        <f t="shared" si="40"/>
        <v>0.51245396147093125</v>
      </c>
      <c r="F154" s="30">
        <f t="shared" si="41"/>
        <v>-1.711588216934115</v>
      </c>
    </row>
    <row r="155" spans="2:6" x14ac:dyDescent="0.25">
      <c r="B155" s="30">
        <v>0.96249600000000002</v>
      </c>
      <c r="C155" s="30">
        <f t="shared" si="38"/>
        <v>85</v>
      </c>
      <c r="D155" s="30">
        <f t="shared" si="39"/>
        <v>0.70416666666666672</v>
      </c>
      <c r="E155" s="30">
        <f t="shared" si="40"/>
        <v>0.53642238122982666</v>
      </c>
      <c r="F155" s="30">
        <f t="shared" si="41"/>
        <v>-1.7115828985580501</v>
      </c>
    </row>
    <row r="156" spans="2:6" x14ac:dyDescent="0.25">
      <c r="B156" s="30">
        <v>0.96364200000000011</v>
      </c>
      <c r="C156" s="30">
        <f t="shared" si="38"/>
        <v>86</v>
      </c>
      <c r="D156" s="30">
        <f t="shared" si="39"/>
        <v>0.71250000000000002</v>
      </c>
      <c r="E156" s="30">
        <f t="shared" si="40"/>
        <v>0.5607030318750833</v>
      </c>
      <c r="F156" s="30">
        <f t="shared" si="41"/>
        <v>-1.7115499533744269</v>
      </c>
    </row>
    <row r="157" spans="2:6" x14ac:dyDescent="0.25">
      <c r="B157" s="30">
        <v>0.96370400000000001</v>
      </c>
      <c r="C157" s="30">
        <f t="shared" si="38"/>
        <v>87</v>
      </c>
      <c r="D157" s="30">
        <f t="shared" si="39"/>
        <v>0.72083333333333333</v>
      </c>
      <c r="E157" s="30">
        <f t="shared" si="40"/>
        <v>0.58531886355354357</v>
      </c>
      <c r="F157" s="30">
        <f t="shared" si="41"/>
        <v>-1.7115481709997458</v>
      </c>
    </row>
    <row r="158" spans="2:6" x14ac:dyDescent="0.25">
      <c r="B158" s="30">
        <v>0.96399800000000002</v>
      </c>
      <c r="C158" s="30">
        <f t="shared" si="38"/>
        <v>88</v>
      </c>
      <c r="D158" s="30">
        <f t="shared" si="39"/>
        <v>0.72916666666666663</v>
      </c>
      <c r="E158" s="30">
        <f t="shared" si="40"/>
        <v>0.61029461018633246</v>
      </c>
      <c r="F158" s="30">
        <f t="shared" si="41"/>
        <v>-1.7115397190939996</v>
      </c>
    </row>
    <row r="159" spans="2:6" x14ac:dyDescent="0.25">
      <c r="B159" s="30">
        <v>0.96528800000000003</v>
      </c>
      <c r="C159" s="30">
        <f t="shared" si="38"/>
        <v>89</v>
      </c>
      <c r="D159" s="30">
        <f t="shared" si="39"/>
        <v>0.73750000000000004</v>
      </c>
      <c r="E159" s="30">
        <f t="shared" si="40"/>
        <v>0.63565701369758265</v>
      </c>
      <c r="F159" s="30">
        <f t="shared" si="41"/>
        <v>-1.7115026342014392</v>
      </c>
    </row>
    <row r="160" spans="2:6" x14ac:dyDescent="0.25">
      <c r="B160" s="30">
        <v>0.96673700000000007</v>
      </c>
      <c r="C160" s="30">
        <f t="shared" si="38"/>
        <v>90</v>
      </c>
      <c r="D160" s="30">
        <f t="shared" si="39"/>
        <v>0.74583333333333335</v>
      </c>
      <c r="E160" s="30">
        <f t="shared" si="40"/>
        <v>0.66143508290656117</v>
      </c>
      <c r="F160" s="30">
        <f t="shared" si="41"/>
        <v>-1.7114609783802612</v>
      </c>
    </row>
    <row r="161" spans="2:6" x14ac:dyDescent="0.25">
      <c r="B161" s="30">
        <v>0.96814099999999992</v>
      </c>
      <c r="C161" s="30">
        <f t="shared" si="38"/>
        <v>91</v>
      </c>
      <c r="D161" s="30">
        <f t="shared" si="39"/>
        <v>0.75416666666666665</v>
      </c>
      <c r="E161" s="30">
        <f t="shared" si="40"/>
        <v>0.68766039389596745</v>
      </c>
      <c r="F161" s="30">
        <f t="shared" si="41"/>
        <v>-1.711420616218126</v>
      </c>
    </row>
    <row r="162" spans="2:6" x14ac:dyDescent="0.25">
      <c r="B162" s="30">
        <v>0.96848500000000004</v>
      </c>
      <c r="C162" s="30">
        <f t="shared" si="38"/>
        <v>92</v>
      </c>
      <c r="D162" s="30">
        <f t="shared" si="39"/>
        <v>0.76249999999999996</v>
      </c>
      <c r="E162" s="30">
        <f t="shared" si="40"/>
        <v>0.71436744028018784</v>
      </c>
      <c r="F162" s="30">
        <f t="shared" si="41"/>
        <v>-1.7114107269134433</v>
      </c>
    </row>
    <row r="163" spans="2:6" x14ac:dyDescent="0.25">
      <c r="B163" s="30">
        <v>0.96875199999999995</v>
      </c>
      <c r="C163" s="30">
        <f t="shared" si="38"/>
        <v>93</v>
      </c>
      <c r="D163" s="30">
        <f t="shared" si="39"/>
        <v>0.77083333333333337</v>
      </c>
      <c r="E163" s="30">
        <f t="shared" si="40"/>
        <v>0.74159404386151673</v>
      </c>
      <c r="F163" s="30">
        <f t="shared" si="41"/>
        <v>-1.7114030512031226</v>
      </c>
    </row>
    <row r="164" spans="2:6" x14ac:dyDescent="0.25">
      <c r="B164" s="30">
        <v>0.97028599999999998</v>
      </c>
      <c r="C164" s="30">
        <f t="shared" si="38"/>
        <v>94</v>
      </c>
      <c r="D164" s="30">
        <f t="shared" si="39"/>
        <v>0.77916666666666667</v>
      </c>
      <c r="E164" s="30">
        <f t="shared" si="40"/>
        <v>0.76938183882860001</v>
      </c>
      <c r="F164" s="30">
        <f t="shared" si="41"/>
        <v>-1.7113589518037526</v>
      </c>
    </row>
    <row r="165" spans="2:6" x14ac:dyDescent="0.25">
      <c r="B165" s="30">
        <v>0.97094000000000003</v>
      </c>
      <c r="C165" s="30">
        <f t="shared" si="38"/>
        <v>95</v>
      </c>
      <c r="D165" s="30">
        <f t="shared" si="39"/>
        <v>0.78749999999999998</v>
      </c>
      <c r="E165" s="30">
        <f t="shared" si="40"/>
        <v>0.79777684612523825</v>
      </c>
      <c r="F165" s="30">
        <f t="shared" si="41"/>
        <v>-1.7113401506256642</v>
      </c>
    </row>
    <row r="166" spans="2:6" x14ac:dyDescent="0.25">
      <c r="B166" s="30">
        <v>0.97233400000000003</v>
      </c>
      <c r="C166" s="30">
        <f t="shared" si="38"/>
        <v>96</v>
      </c>
      <c r="D166" s="30">
        <f t="shared" si="39"/>
        <v>0.79583333333333328</v>
      </c>
      <c r="E166" s="30">
        <f t="shared" si="40"/>
        <v>0.82683015918578795</v>
      </c>
      <c r="F166" s="30">
        <f t="shared" si="41"/>
        <v>-1.7113000759433161</v>
      </c>
    </row>
    <row r="167" spans="2:6" x14ac:dyDescent="0.25">
      <c r="B167" s="30">
        <v>0.97260800000000003</v>
      </c>
      <c r="C167" s="30">
        <f t="shared" si="38"/>
        <v>97</v>
      </c>
      <c r="D167" s="30">
        <f t="shared" si="39"/>
        <v>0.8041666666666667</v>
      </c>
      <c r="E167" s="30">
        <f t="shared" si="40"/>
        <v>0.85659876830051918</v>
      </c>
      <c r="F167" s="30">
        <f t="shared" si="41"/>
        <v>-1.7112921989971444</v>
      </c>
    </row>
    <row r="168" spans="2:6" x14ac:dyDescent="0.25">
      <c r="B168" s="30">
        <v>0.97339100000000001</v>
      </c>
      <c r="C168" s="30">
        <f t="shared" si="38"/>
        <v>98</v>
      </c>
      <c r="D168" s="30">
        <f t="shared" si="39"/>
        <v>0.8125</v>
      </c>
      <c r="E168" s="30">
        <f t="shared" si="40"/>
        <v>0.88714655901887607</v>
      </c>
      <c r="F168" s="30">
        <f t="shared" si="41"/>
        <v>-1.7112696893297998</v>
      </c>
    </row>
    <row r="169" spans="2:6" x14ac:dyDescent="0.25">
      <c r="B169" s="30">
        <v>0.97398099999999999</v>
      </c>
      <c r="C169" s="30">
        <f t="shared" si="38"/>
        <v>99</v>
      </c>
      <c r="D169" s="30">
        <f t="shared" si="39"/>
        <v>0.8208333333333333</v>
      </c>
      <c r="E169" s="30">
        <f t="shared" si="40"/>
        <v>0.91854553105910053</v>
      </c>
      <c r="F169" s="30">
        <f t="shared" si="41"/>
        <v>-1.7112527280223497</v>
      </c>
    </row>
    <row r="170" spans="2:6" x14ac:dyDescent="0.25">
      <c r="B170" s="30">
        <v>0.974379</v>
      </c>
      <c r="C170" s="30">
        <f t="shared" si="38"/>
        <v>100</v>
      </c>
      <c r="D170" s="30">
        <f t="shared" si="39"/>
        <v>0.82916666666666672</v>
      </c>
      <c r="E170" s="30">
        <f t="shared" si="40"/>
        <v>0.95087729940193921</v>
      </c>
      <c r="F170" s="30">
        <f t="shared" si="41"/>
        <v>-1.7112412863268158</v>
      </c>
    </row>
    <row r="171" spans="2:6" x14ac:dyDescent="0.25">
      <c r="B171" s="30">
        <v>0.9745370000000001</v>
      </c>
      <c r="C171" s="30">
        <f t="shared" si="38"/>
        <v>101</v>
      </c>
      <c r="D171" s="30">
        <f t="shared" si="39"/>
        <v>0.83750000000000002</v>
      </c>
      <c r="E171" s="30">
        <f t="shared" si="40"/>
        <v>0.98423496044632541</v>
      </c>
      <c r="F171" s="30">
        <f t="shared" si="41"/>
        <v>-1.7112367441461767</v>
      </c>
    </row>
    <row r="172" spans="2:6" x14ac:dyDescent="0.25">
      <c r="B172" s="30">
        <v>0.97576999999999992</v>
      </c>
      <c r="C172" s="30">
        <f t="shared" si="38"/>
        <v>102</v>
      </c>
      <c r="D172" s="30">
        <f t="shared" si="39"/>
        <v>0.84583333333333333</v>
      </c>
      <c r="E172" s="30">
        <f t="shared" si="40"/>
        <v>1.0187254360963267</v>
      </c>
      <c r="F172" s="30">
        <f t="shared" si="41"/>
        <v>-1.7112012978884041</v>
      </c>
    </row>
    <row r="173" spans="2:6" x14ac:dyDescent="0.25">
      <c r="B173" s="30">
        <v>0.97633099999999995</v>
      </c>
      <c r="C173" s="30">
        <f t="shared" si="38"/>
        <v>103</v>
      </c>
      <c r="D173" s="30">
        <f t="shared" si="39"/>
        <v>0.85416666666666663</v>
      </c>
      <c r="E173" s="30">
        <f t="shared" si="40"/>
        <v>1.054472451770053</v>
      </c>
      <c r="F173" s="30">
        <f t="shared" si="41"/>
        <v>-1.7111851702723371</v>
      </c>
    </row>
    <row r="174" spans="2:6" x14ac:dyDescent="0.25">
      <c r="B174" s="30">
        <v>0.97781799999999996</v>
      </c>
      <c r="C174" s="30">
        <f t="shared" si="38"/>
        <v>104</v>
      </c>
      <c r="D174" s="30">
        <f t="shared" si="39"/>
        <v>0.86250000000000004</v>
      </c>
      <c r="E174" s="30">
        <f t="shared" si="40"/>
        <v>1.0916203674341685</v>
      </c>
      <c r="F174" s="30">
        <f t="shared" si="41"/>
        <v>-1.7111424220279674</v>
      </c>
    </row>
    <row r="175" spans="2:6" x14ac:dyDescent="0.25">
      <c r="B175" s="30">
        <v>0.97933900000000007</v>
      </c>
      <c r="C175" s="30">
        <f t="shared" si="38"/>
        <v>105</v>
      </c>
      <c r="D175" s="30">
        <f t="shared" si="39"/>
        <v>0.87083333333333335</v>
      </c>
      <c r="E175" s="30">
        <f t="shared" si="40"/>
        <v>1.1303391749761575</v>
      </c>
      <c r="F175" s="30">
        <f t="shared" si="41"/>
        <v>-1.7110986963523209</v>
      </c>
    </row>
    <row r="176" spans="2:6" x14ac:dyDescent="0.25">
      <c r="B176" s="30">
        <v>0.98108699999999993</v>
      </c>
      <c r="C176" s="30">
        <f t="shared" si="38"/>
        <v>106</v>
      </c>
      <c r="D176" s="30">
        <f t="shared" si="39"/>
        <v>0.87916666666666665</v>
      </c>
      <c r="E176" s="30">
        <f t="shared" si="40"/>
        <v>1.170831118956791</v>
      </c>
      <c r="F176" s="30">
        <f t="shared" si="41"/>
        <v>-1.711048444885503</v>
      </c>
    </row>
    <row r="177" spans="2:6" x14ac:dyDescent="0.25">
      <c r="B177" s="30">
        <v>0.98118899999999998</v>
      </c>
      <c r="C177" s="30">
        <f t="shared" si="38"/>
        <v>107</v>
      </c>
      <c r="D177" s="30">
        <f t="shared" si="39"/>
        <v>0.88749999999999996</v>
      </c>
      <c r="E177" s="30">
        <f t="shared" si="40"/>
        <v>1.213339622488518</v>
      </c>
      <c r="F177" s="30">
        <f t="shared" si="41"/>
        <v>-1.7110455125916726</v>
      </c>
    </row>
    <row r="178" spans="2:6" x14ac:dyDescent="0.25">
      <c r="B178" s="30">
        <v>0.98144799999999999</v>
      </c>
      <c r="C178" s="30">
        <f t="shared" si="38"/>
        <v>108</v>
      </c>
      <c r="D178" s="30">
        <f t="shared" si="39"/>
        <v>0.89583333333333337</v>
      </c>
      <c r="E178" s="30">
        <f t="shared" si="40"/>
        <v>1.2581615610630965</v>
      </c>
      <c r="F178" s="30">
        <f t="shared" si="41"/>
        <v>-1.7110380668651819</v>
      </c>
    </row>
    <row r="179" spans="2:6" x14ac:dyDescent="0.25">
      <c r="B179" s="30">
        <v>0.98215000000000008</v>
      </c>
      <c r="C179" s="30">
        <f t="shared" si="38"/>
        <v>109</v>
      </c>
      <c r="D179" s="30">
        <f t="shared" si="39"/>
        <v>0.90416666666666667</v>
      </c>
      <c r="E179" s="30">
        <f t="shared" si="40"/>
        <v>1.3056645257298085</v>
      </c>
      <c r="F179" s="30">
        <f t="shared" si="41"/>
        <v>-1.7110178857841143</v>
      </c>
    </row>
    <row r="180" spans="2:6" x14ac:dyDescent="0.25">
      <c r="B180" s="30">
        <v>0.982935</v>
      </c>
      <c r="C180" s="30">
        <f t="shared" si="38"/>
        <v>110</v>
      </c>
      <c r="D180" s="30">
        <f t="shared" si="39"/>
        <v>0.91249999999999998</v>
      </c>
      <c r="E180" s="30">
        <f t="shared" si="40"/>
        <v>1.3563117453352478</v>
      </c>
      <c r="F180" s="30">
        <f t="shared" si="41"/>
        <v>-1.7109953186208122</v>
      </c>
    </row>
    <row r="181" spans="2:6" x14ac:dyDescent="0.25">
      <c r="B181" s="30">
        <v>0.98662499999999997</v>
      </c>
      <c r="C181" s="30">
        <f t="shared" si="38"/>
        <v>111</v>
      </c>
      <c r="D181" s="30">
        <f t="shared" si="39"/>
        <v>0.92083333333333328</v>
      </c>
      <c r="E181" s="30">
        <f t="shared" si="40"/>
        <v>1.4106991784503966</v>
      </c>
      <c r="F181" s="30">
        <f t="shared" si="41"/>
        <v>-1.7108892385793029</v>
      </c>
    </row>
    <row r="182" spans="2:6" x14ac:dyDescent="0.25">
      <c r="B182" s="30">
        <v>0.98702100000000004</v>
      </c>
      <c r="C182" s="30">
        <f t="shared" si="38"/>
        <v>112</v>
      </c>
      <c r="D182" s="30">
        <f t="shared" si="39"/>
        <v>0.9291666666666667</v>
      </c>
      <c r="E182" s="30">
        <f t="shared" si="40"/>
        <v>1.4696127443196003</v>
      </c>
      <c r="F182" s="30">
        <f t="shared" si="41"/>
        <v>-1.7108778543797263</v>
      </c>
    </row>
    <row r="183" spans="2:6" x14ac:dyDescent="0.25">
      <c r="B183" s="30">
        <v>0.98800699999999997</v>
      </c>
      <c r="C183" s="30">
        <f t="shared" si="38"/>
        <v>113</v>
      </c>
      <c r="D183" s="30">
        <f t="shared" si="39"/>
        <v>0.9375</v>
      </c>
      <c r="E183" s="30">
        <f t="shared" si="40"/>
        <v>1.5341205443525465</v>
      </c>
      <c r="F183" s="30">
        <f t="shared" si="41"/>
        <v>-1.7108495088726996</v>
      </c>
    </row>
    <row r="184" spans="2:6" x14ac:dyDescent="0.25">
      <c r="B184" s="30">
        <v>0.99215399999999998</v>
      </c>
      <c r="C184" s="30">
        <f t="shared" si="38"/>
        <v>114</v>
      </c>
      <c r="D184" s="30">
        <f t="shared" si="39"/>
        <v>0.9458333333333333</v>
      </c>
      <c r="E184" s="30">
        <f t="shared" si="40"/>
        <v>1.6057296060590072</v>
      </c>
      <c r="F184" s="30">
        <f t="shared" si="41"/>
        <v>-1.7107302910049114</v>
      </c>
    </row>
    <row r="185" spans="2:6" x14ac:dyDescent="0.25">
      <c r="B185" s="30">
        <v>0.993529</v>
      </c>
      <c r="C185" s="30">
        <f t="shared" si="38"/>
        <v>115</v>
      </c>
      <c r="D185" s="30">
        <f t="shared" si="39"/>
        <v>0.95416666666666672</v>
      </c>
      <c r="E185" s="30">
        <f t="shared" si="40"/>
        <v>1.686670816330061</v>
      </c>
      <c r="F185" s="30">
        <f t="shared" si="41"/>
        <v>-1.7106907625341592</v>
      </c>
    </row>
    <row r="186" spans="2:6" x14ac:dyDescent="0.25">
      <c r="B186" s="30">
        <v>0.99723200000000001</v>
      </c>
      <c r="C186" s="30">
        <f t="shared" si="38"/>
        <v>116</v>
      </c>
      <c r="D186" s="30">
        <f t="shared" si="39"/>
        <v>0.96250000000000002</v>
      </c>
      <c r="E186" s="30">
        <f t="shared" si="40"/>
        <v>1.7804643416920258</v>
      </c>
      <c r="F186" s="30">
        <f t="shared" si="41"/>
        <v>-1.7105843087689265</v>
      </c>
    </row>
    <row r="187" spans="2:6" x14ac:dyDescent="0.25">
      <c r="B187" s="30">
        <v>0.99924999999999997</v>
      </c>
      <c r="C187" s="30">
        <f t="shared" si="38"/>
        <v>117</v>
      </c>
      <c r="D187" s="30">
        <f t="shared" si="39"/>
        <v>0.97083333333333333</v>
      </c>
      <c r="E187" s="30">
        <f t="shared" si="40"/>
        <v>1.8931845346736642</v>
      </c>
      <c r="F187" s="30">
        <f t="shared" si="41"/>
        <v>-1.7105262953478515</v>
      </c>
    </row>
    <row r="188" spans="2:6" x14ac:dyDescent="0.25">
      <c r="B188" s="30">
        <v>1.006092</v>
      </c>
      <c r="C188" s="30">
        <f t="shared" si="38"/>
        <v>118</v>
      </c>
      <c r="D188" s="30">
        <f t="shared" si="39"/>
        <v>0.97916666666666663</v>
      </c>
      <c r="E188" s="30">
        <f t="shared" si="40"/>
        <v>2.0368341317013874</v>
      </c>
      <c r="F188" s="30">
        <f t="shared" si="41"/>
        <v>-1.7103296016773892</v>
      </c>
    </row>
    <row r="189" spans="2:6" x14ac:dyDescent="0.25">
      <c r="B189" s="30">
        <v>1.0198360000000002</v>
      </c>
      <c r="C189" s="30">
        <f t="shared" si="38"/>
        <v>119</v>
      </c>
      <c r="D189" s="30">
        <f t="shared" si="39"/>
        <v>0.98750000000000004</v>
      </c>
      <c r="E189" s="30">
        <f t="shared" si="40"/>
        <v>2.2414027276049464</v>
      </c>
      <c r="F189" s="30">
        <f t="shared" si="41"/>
        <v>-1.7099344894577406</v>
      </c>
    </row>
    <row r="190" spans="2:6" x14ac:dyDescent="0.25">
      <c r="B190" s="30">
        <v>1.0270820000000001</v>
      </c>
      <c r="C190" s="30">
        <f t="shared" si="38"/>
        <v>120</v>
      </c>
      <c r="D190" s="30">
        <f t="shared" si="39"/>
        <v>0.99583333333333335</v>
      </c>
      <c r="E190" s="30">
        <f t="shared" si="40"/>
        <v>2.6382572734767509</v>
      </c>
      <c r="F190" s="30">
        <f t="shared" si="41"/>
        <v>-1.7097261816038716</v>
      </c>
    </row>
  </sheetData>
  <pageMargins left="0.7" right="0.7" top="0.75" bottom="0.75" header="0.3" footer="0.3"/>
  <ignoredErrors>
    <ignoredError sqref="E52" formula="1"/>
    <ignoredError sqref="AI3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A04D-06FC-44F5-8591-BF051CBEC96C}">
  <dimension ref="A1:B5000"/>
  <sheetViews>
    <sheetView tabSelected="1" zoomScale="35" zoomScaleNormal="35" workbookViewId="0">
      <selection activeCell="O41" sqref="O41"/>
    </sheetView>
  </sheetViews>
  <sheetFormatPr defaultRowHeight="15" x14ac:dyDescent="0.25"/>
  <sheetData>
    <row r="1" spans="1:2" x14ac:dyDescent="0.25">
      <c r="A1">
        <v>2</v>
      </c>
      <c r="B1">
        <v>25.5</v>
      </c>
    </row>
    <row r="2" spans="1:2" x14ac:dyDescent="0.25">
      <c r="A2">
        <v>4</v>
      </c>
      <c r="B2">
        <v>24.5</v>
      </c>
    </row>
    <row r="3" spans="1:2" x14ac:dyDescent="0.25">
      <c r="A3">
        <v>6</v>
      </c>
      <c r="B3">
        <v>25</v>
      </c>
    </row>
    <row r="4" spans="1:2" x14ac:dyDescent="0.25">
      <c r="A4">
        <v>8</v>
      </c>
      <c r="B4">
        <v>27</v>
      </c>
    </row>
    <row r="5" spans="1:2" x14ac:dyDescent="0.25">
      <c r="A5">
        <v>10</v>
      </c>
      <c r="B5">
        <v>22</v>
      </c>
    </row>
    <row r="6" spans="1:2" x14ac:dyDescent="0.25">
      <c r="A6">
        <v>12</v>
      </c>
      <c r="B6">
        <v>23</v>
      </c>
    </row>
    <row r="7" spans="1:2" x14ac:dyDescent="0.25">
      <c r="A7">
        <v>14</v>
      </c>
      <c r="B7">
        <v>22</v>
      </c>
    </row>
    <row r="8" spans="1:2" x14ac:dyDescent="0.25">
      <c r="A8">
        <v>16</v>
      </c>
      <c r="B8">
        <v>28</v>
      </c>
    </row>
    <row r="9" spans="1:2" x14ac:dyDescent="0.25">
      <c r="A9">
        <v>18</v>
      </c>
      <c r="B9">
        <v>22.5</v>
      </c>
    </row>
    <row r="10" spans="1:2" x14ac:dyDescent="0.25">
      <c r="A10">
        <v>20</v>
      </c>
      <c r="B10">
        <v>21</v>
      </c>
    </row>
    <row r="11" spans="1:2" x14ac:dyDescent="0.25">
      <c r="A11">
        <v>22</v>
      </c>
      <c r="B11">
        <v>28</v>
      </c>
    </row>
    <row r="12" spans="1:2" x14ac:dyDescent="0.25">
      <c r="A12">
        <v>24</v>
      </c>
      <c r="B12">
        <v>23</v>
      </c>
    </row>
    <row r="13" spans="1:2" x14ac:dyDescent="0.25">
      <c r="A13">
        <v>26</v>
      </c>
      <c r="B13">
        <v>24</v>
      </c>
    </row>
    <row r="14" spans="1:2" x14ac:dyDescent="0.25">
      <c r="A14">
        <v>28</v>
      </c>
      <c r="B14">
        <v>23.5</v>
      </c>
    </row>
    <row r="15" spans="1:2" x14ac:dyDescent="0.25">
      <c r="A15">
        <v>30</v>
      </c>
      <c r="B15">
        <v>21</v>
      </c>
    </row>
    <row r="16" spans="1:2" x14ac:dyDescent="0.25">
      <c r="A16">
        <v>32</v>
      </c>
      <c r="B16">
        <v>26</v>
      </c>
    </row>
    <row r="17" spans="1:2" x14ac:dyDescent="0.25">
      <c r="A17">
        <v>34</v>
      </c>
      <c r="B17">
        <v>21</v>
      </c>
    </row>
    <row r="18" spans="1:2" x14ac:dyDescent="0.25">
      <c r="A18">
        <v>36</v>
      </c>
      <c r="B18">
        <v>27</v>
      </c>
    </row>
    <row r="19" spans="1:2" x14ac:dyDescent="0.25">
      <c r="A19">
        <v>38</v>
      </c>
      <c r="B19">
        <v>28</v>
      </c>
    </row>
    <row r="20" spans="1:2" x14ac:dyDescent="0.25">
      <c r="A20">
        <v>40</v>
      </c>
      <c r="B20">
        <v>23</v>
      </c>
    </row>
    <row r="21" spans="1:2" x14ac:dyDescent="0.25">
      <c r="A21">
        <v>42</v>
      </c>
      <c r="B21">
        <v>20.5</v>
      </c>
    </row>
    <row r="22" spans="1:2" x14ac:dyDescent="0.25">
      <c r="A22">
        <v>44</v>
      </c>
      <c r="B22">
        <v>20</v>
      </c>
    </row>
    <row r="23" spans="1:2" x14ac:dyDescent="0.25">
      <c r="A23">
        <v>46</v>
      </c>
      <c r="B23">
        <v>18</v>
      </c>
    </row>
    <row r="24" spans="1:2" x14ac:dyDescent="0.25">
      <c r="A24">
        <v>48</v>
      </c>
      <c r="B24">
        <v>22.5</v>
      </c>
    </row>
    <row r="25" spans="1:2" x14ac:dyDescent="0.25">
      <c r="A25">
        <v>50</v>
      </c>
      <c r="B25">
        <v>24.5</v>
      </c>
    </row>
    <row r="26" spans="1:2" x14ac:dyDescent="0.25">
      <c r="A26">
        <v>52</v>
      </c>
      <c r="B26">
        <v>25.5</v>
      </c>
    </row>
    <row r="27" spans="1:2" x14ac:dyDescent="0.25">
      <c r="A27">
        <v>54</v>
      </c>
      <c r="B27">
        <v>26</v>
      </c>
    </row>
    <row r="28" spans="1:2" x14ac:dyDescent="0.25">
      <c r="A28">
        <v>56</v>
      </c>
      <c r="B28">
        <v>31</v>
      </c>
    </row>
    <row r="29" spans="1:2" x14ac:dyDescent="0.25">
      <c r="A29">
        <v>58</v>
      </c>
      <c r="B29">
        <v>29.5</v>
      </c>
    </row>
    <row r="30" spans="1:2" x14ac:dyDescent="0.25">
      <c r="A30">
        <v>60</v>
      </c>
      <c r="B30">
        <v>24</v>
      </c>
    </row>
    <row r="31" spans="1:2" x14ac:dyDescent="0.25">
      <c r="A31">
        <v>62</v>
      </c>
      <c r="B31">
        <v>21.5</v>
      </c>
    </row>
    <row r="32" spans="1:2" x14ac:dyDescent="0.25">
      <c r="A32">
        <v>64</v>
      </c>
      <c r="B32">
        <v>25</v>
      </c>
    </row>
    <row r="33" spans="1:2" x14ac:dyDescent="0.25">
      <c r="A33">
        <v>66</v>
      </c>
      <c r="B33">
        <v>23</v>
      </c>
    </row>
    <row r="34" spans="1:2" x14ac:dyDescent="0.25">
      <c r="A34">
        <v>68</v>
      </c>
      <c r="B34">
        <v>19</v>
      </c>
    </row>
    <row r="35" spans="1:2" x14ac:dyDescent="0.25">
      <c r="A35">
        <v>70</v>
      </c>
      <c r="B35">
        <v>23.5</v>
      </c>
    </row>
    <row r="36" spans="1:2" x14ac:dyDescent="0.25">
      <c r="A36">
        <v>72</v>
      </c>
      <c r="B36">
        <v>22.5</v>
      </c>
    </row>
    <row r="37" spans="1:2" x14ac:dyDescent="0.25">
      <c r="A37">
        <v>74</v>
      </c>
      <c r="B37">
        <v>19.5</v>
      </c>
    </row>
    <row r="38" spans="1:2" x14ac:dyDescent="0.25">
      <c r="A38">
        <v>76</v>
      </c>
      <c r="B38">
        <v>17.5</v>
      </c>
    </row>
    <row r="39" spans="1:2" x14ac:dyDescent="0.25">
      <c r="A39">
        <v>78</v>
      </c>
      <c r="B39">
        <v>20.5</v>
      </c>
    </row>
    <row r="40" spans="1:2" x14ac:dyDescent="0.25">
      <c r="A40">
        <v>80</v>
      </c>
      <c r="B40">
        <v>28.5</v>
      </c>
    </row>
    <row r="41" spans="1:2" x14ac:dyDescent="0.25">
      <c r="A41">
        <v>82</v>
      </c>
      <c r="B41">
        <v>29.5</v>
      </c>
    </row>
    <row r="42" spans="1:2" x14ac:dyDescent="0.25">
      <c r="A42">
        <v>84</v>
      </c>
      <c r="B42">
        <v>30</v>
      </c>
    </row>
    <row r="43" spans="1:2" x14ac:dyDescent="0.25">
      <c r="A43">
        <v>86</v>
      </c>
      <c r="B43">
        <v>23</v>
      </c>
    </row>
    <row r="44" spans="1:2" x14ac:dyDescent="0.25">
      <c r="A44">
        <v>88</v>
      </c>
      <c r="B44">
        <v>28.5</v>
      </c>
    </row>
    <row r="45" spans="1:2" x14ac:dyDescent="0.25">
      <c r="A45">
        <v>90</v>
      </c>
      <c r="B45">
        <v>29.5</v>
      </c>
    </row>
    <row r="46" spans="1:2" x14ac:dyDescent="0.25">
      <c r="A46">
        <v>92</v>
      </c>
      <c r="B46">
        <v>28.5</v>
      </c>
    </row>
    <row r="47" spans="1:2" x14ac:dyDescent="0.25">
      <c r="A47">
        <v>94</v>
      </c>
      <c r="B47">
        <v>27.5</v>
      </c>
    </row>
    <row r="48" spans="1:2" x14ac:dyDescent="0.25">
      <c r="A48">
        <v>96</v>
      </c>
      <c r="B48">
        <v>29</v>
      </c>
    </row>
    <row r="49" spans="1:2" x14ac:dyDescent="0.25">
      <c r="A49">
        <v>98</v>
      </c>
      <c r="B49">
        <v>25.5</v>
      </c>
    </row>
    <row r="50" spans="1:2" x14ac:dyDescent="0.25">
      <c r="A50">
        <v>100</v>
      </c>
      <c r="B50">
        <v>29.5</v>
      </c>
    </row>
    <row r="51" spans="1:2" x14ac:dyDescent="0.25">
      <c r="A51">
        <v>102</v>
      </c>
      <c r="B51">
        <v>31.5</v>
      </c>
    </row>
    <row r="52" spans="1:2" x14ac:dyDescent="0.25">
      <c r="A52">
        <v>104</v>
      </c>
      <c r="B52">
        <v>22</v>
      </c>
    </row>
    <row r="53" spans="1:2" x14ac:dyDescent="0.25">
      <c r="A53">
        <v>106</v>
      </c>
      <c r="B53">
        <v>27</v>
      </c>
    </row>
    <row r="54" spans="1:2" x14ac:dyDescent="0.25">
      <c r="A54">
        <v>108</v>
      </c>
      <c r="B54">
        <v>24</v>
      </c>
    </row>
    <row r="55" spans="1:2" x14ac:dyDescent="0.25">
      <c r="A55">
        <v>110</v>
      </c>
      <c r="B55">
        <v>12</v>
      </c>
    </row>
    <row r="56" spans="1:2" x14ac:dyDescent="0.25">
      <c r="A56">
        <v>112</v>
      </c>
      <c r="B56">
        <v>15.5</v>
      </c>
    </row>
    <row r="57" spans="1:2" x14ac:dyDescent="0.25">
      <c r="A57">
        <v>114</v>
      </c>
      <c r="B57">
        <v>24.5</v>
      </c>
    </row>
    <row r="58" spans="1:2" x14ac:dyDescent="0.25">
      <c r="A58">
        <v>116</v>
      </c>
      <c r="B58">
        <v>29</v>
      </c>
    </row>
    <row r="59" spans="1:2" x14ac:dyDescent="0.25">
      <c r="A59">
        <v>118</v>
      </c>
      <c r="B59">
        <v>31</v>
      </c>
    </row>
    <row r="60" spans="1:2" x14ac:dyDescent="0.25">
      <c r="A60">
        <v>120</v>
      </c>
      <c r="B60">
        <v>26.5</v>
      </c>
    </row>
    <row r="61" spans="1:2" x14ac:dyDescent="0.25">
      <c r="A61">
        <v>122</v>
      </c>
      <c r="B61">
        <v>20</v>
      </c>
    </row>
    <row r="62" spans="1:2" x14ac:dyDescent="0.25">
      <c r="A62">
        <v>124</v>
      </c>
      <c r="B62">
        <v>25.5</v>
      </c>
    </row>
    <row r="63" spans="1:2" x14ac:dyDescent="0.25">
      <c r="A63">
        <v>126</v>
      </c>
      <c r="B63">
        <v>27.5</v>
      </c>
    </row>
    <row r="64" spans="1:2" x14ac:dyDescent="0.25">
      <c r="A64">
        <v>128</v>
      </c>
      <c r="B64">
        <v>26</v>
      </c>
    </row>
    <row r="65" spans="1:2" x14ac:dyDescent="0.25">
      <c r="A65">
        <v>130</v>
      </c>
      <c r="B65">
        <v>27</v>
      </c>
    </row>
    <row r="66" spans="1:2" x14ac:dyDescent="0.25">
      <c r="A66">
        <v>132</v>
      </c>
      <c r="B66">
        <v>20</v>
      </c>
    </row>
    <row r="67" spans="1:2" x14ac:dyDescent="0.25">
      <c r="A67">
        <v>134</v>
      </c>
      <c r="B67">
        <v>19.5</v>
      </c>
    </row>
    <row r="68" spans="1:2" x14ac:dyDescent="0.25">
      <c r="A68">
        <v>136</v>
      </c>
      <c r="B68">
        <v>19</v>
      </c>
    </row>
    <row r="69" spans="1:2" x14ac:dyDescent="0.25">
      <c r="A69">
        <v>138</v>
      </c>
      <c r="B69">
        <v>18</v>
      </c>
    </row>
    <row r="70" spans="1:2" x14ac:dyDescent="0.25">
      <c r="A70">
        <v>140</v>
      </c>
      <c r="B70">
        <v>18.5</v>
      </c>
    </row>
    <row r="71" spans="1:2" x14ac:dyDescent="0.25">
      <c r="A71">
        <v>142</v>
      </c>
      <c r="B71">
        <v>25</v>
      </c>
    </row>
    <row r="72" spans="1:2" x14ac:dyDescent="0.25">
      <c r="A72">
        <v>144</v>
      </c>
      <c r="B72">
        <v>23</v>
      </c>
    </row>
    <row r="73" spans="1:2" x14ac:dyDescent="0.25">
      <c r="A73">
        <v>146</v>
      </c>
      <c r="B73">
        <v>21</v>
      </c>
    </row>
    <row r="74" spans="1:2" x14ac:dyDescent="0.25">
      <c r="A74">
        <v>148</v>
      </c>
      <c r="B74">
        <v>19.5</v>
      </c>
    </row>
    <row r="75" spans="1:2" x14ac:dyDescent="0.25">
      <c r="A75">
        <v>150</v>
      </c>
      <c r="B75">
        <v>19</v>
      </c>
    </row>
    <row r="76" spans="1:2" x14ac:dyDescent="0.25">
      <c r="A76">
        <v>152</v>
      </c>
      <c r="B76">
        <v>26.5</v>
      </c>
    </row>
    <row r="77" spans="1:2" x14ac:dyDescent="0.25">
      <c r="A77">
        <v>154</v>
      </c>
      <c r="B77">
        <v>22</v>
      </c>
    </row>
    <row r="78" spans="1:2" x14ac:dyDescent="0.25">
      <c r="A78">
        <v>156</v>
      </c>
      <c r="B78">
        <v>23</v>
      </c>
    </row>
    <row r="79" spans="1:2" x14ac:dyDescent="0.25">
      <c r="A79">
        <v>158</v>
      </c>
      <c r="B79">
        <v>28</v>
      </c>
    </row>
    <row r="80" spans="1:2" x14ac:dyDescent="0.25">
      <c r="A80">
        <v>160</v>
      </c>
      <c r="B80">
        <v>29</v>
      </c>
    </row>
    <row r="81" spans="1:2" x14ac:dyDescent="0.25">
      <c r="A81">
        <v>162</v>
      </c>
      <c r="B81">
        <v>22</v>
      </c>
    </row>
    <row r="82" spans="1:2" x14ac:dyDescent="0.25">
      <c r="A82">
        <v>164</v>
      </c>
      <c r="B82">
        <v>23.5</v>
      </c>
    </row>
    <row r="83" spans="1:2" x14ac:dyDescent="0.25">
      <c r="A83">
        <v>166</v>
      </c>
      <c r="B83">
        <v>26.5</v>
      </c>
    </row>
    <row r="84" spans="1:2" x14ac:dyDescent="0.25">
      <c r="A84">
        <v>168</v>
      </c>
      <c r="B84">
        <v>25.5</v>
      </c>
    </row>
    <row r="85" spans="1:2" x14ac:dyDescent="0.25">
      <c r="A85">
        <v>170</v>
      </c>
      <c r="B85">
        <v>23</v>
      </c>
    </row>
    <row r="86" spans="1:2" x14ac:dyDescent="0.25">
      <c r="A86">
        <v>172</v>
      </c>
      <c r="B86">
        <v>16</v>
      </c>
    </row>
    <row r="87" spans="1:2" x14ac:dyDescent="0.25">
      <c r="A87">
        <v>174</v>
      </c>
      <c r="B87">
        <v>18.5</v>
      </c>
    </row>
    <row r="88" spans="1:2" x14ac:dyDescent="0.25">
      <c r="A88">
        <v>176</v>
      </c>
      <c r="B88">
        <v>21.5</v>
      </c>
    </row>
    <row r="89" spans="1:2" x14ac:dyDescent="0.25">
      <c r="A89">
        <v>178</v>
      </c>
      <c r="B89">
        <v>23.5</v>
      </c>
    </row>
    <row r="90" spans="1:2" x14ac:dyDescent="0.25">
      <c r="A90">
        <v>180</v>
      </c>
      <c r="B90">
        <v>24.5</v>
      </c>
    </row>
    <row r="91" spans="1:2" x14ac:dyDescent="0.25">
      <c r="A91">
        <v>182</v>
      </c>
      <c r="B91">
        <v>26.5</v>
      </c>
    </row>
    <row r="92" spans="1:2" x14ac:dyDescent="0.25">
      <c r="A92">
        <v>184</v>
      </c>
      <c r="B92">
        <v>31.5</v>
      </c>
    </row>
    <row r="93" spans="1:2" x14ac:dyDescent="0.25">
      <c r="A93">
        <v>186</v>
      </c>
      <c r="B93">
        <v>23.5</v>
      </c>
    </row>
    <row r="94" spans="1:2" x14ac:dyDescent="0.25">
      <c r="A94">
        <v>188</v>
      </c>
      <c r="B94">
        <v>23.5</v>
      </c>
    </row>
    <row r="95" spans="1:2" x14ac:dyDescent="0.25">
      <c r="A95">
        <v>190</v>
      </c>
      <c r="B95">
        <v>28.5</v>
      </c>
    </row>
    <row r="96" spans="1:2" x14ac:dyDescent="0.25">
      <c r="A96">
        <v>192</v>
      </c>
      <c r="B96">
        <v>26</v>
      </c>
    </row>
    <row r="97" spans="1:2" x14ac:dyDescent="0.25">
      <c r="A97">
        <v>194</v>
      </c>
      <c r="B97">
        <v>25.5</v>
      </c>
    </row>
    <row r="98" spans="1:2" x14ac:dyDescent="0.25">
      <c r="A98">
        <v>196</v>
      </c>
      <c r="B98">
        <v>27</v>
      </c>
    </row>
    <row r="99" spans="1:2" x14ac:dyDescent="0.25">
      <c r="A99">
        <v>198</v>
      </c>
      <c r="B99">
        <v>22.5</v>
      </c>
    </row>
    <row r="100" spans="1:2" x14ac:dyDescent="0.25">
      <c r="A100">
        <v>200</v>
      </c>
      <c r="B100">
        <v>23.5</v>
      </c>
    </row>
    <row r="101" spans="1:2" x14ac:dyDescent="0.25">
      <c r="A101">
        <v>202</v>
      </c>
      <c r="B101">
        <v>22.5</v>
      </c>
    </row>
    <row r="102" spans="1:2" x14ac:dyDescent="0.25">
      <c r="A102">
        <v>204</v>
      </c>
      <c r="B102">
        <v>19</v>
      </c>
    </row>
    <row r="103" spans="1:2" x14ac:dyDescent="0.25">
      <c r="A103">
        <v>206</v>
      </c>
      <c r="B103">
        <v>25</v>
      </c>
    </row>
    <row r="104" spans="1:2" x14ac:dyDescent="0.25">
      <c r="A104">
        <v>208</v>
      </c>
      <c r="B104">
        <v>23.5</v>
      </c>
    </row>
    <row r="105" spans="1:2" x14ac:dyDescent="0.25">
      <c r="A105">
        <v>210</v>
      </c>
      <c r="B105">
        <v>30.5</v>
      </c>
    </row>
    <row r="106" spans="1:2" x14ac:dyDescent="0.25">
      <c r="A106">
        <v>212</v>
      </c>
      <c r="B106">
        <v>28</v>
      </c>
    </row>
    <row r="107" spans="1:2" x14ac:dyDescent="0.25">
      <c r="A107">
        <v>214</v>
      </c>
      <c r="B107">
        <v>32</v>
      </c>
    </row>
    <row r="108" spans="1:2" x14ac:dyDescent="0.25">
      <c r="A108">
        <v>216</v>
      </c>
      <c r="B108">
        <v>22.5</v>
      </c>
    </row>
    <row r="109" spans="1:2" x14ac:dyDescent="0.25">
      <c r="A109">
        <v>218</v>
      </c>
      <c r="B109">
        <v>20</v>
      </c>
    </row>
    <row r="110" spans="1:2" x14ac:dyDescent="0.25">
      <c r="A110">
        <v>220</v>
      </c>
      <c r="B110">
        <v>29.5</v>
      </c>
    </row>
    <row r="111" spans="1:2" x14ac:dyDescent="0.25">
      <c r="A111">
        <v>222</v>
      </c>
      <c r="B111">
        <v>28</v>
      </c>
    </row>
    <row r="112" spans="1:2" x14ac:dyDescent="0.25">
      <c r="A112">
        <v>224</v>
      </c>
      <c r="B112">
        <v>18</v>
      </c>
    </row>
    <row r="113" spans="1:2" x14ac:dyDescent="0.25">
      <c r="A113">
        <v>226</v>
      </c>
      <c r="B113">
        <v>26.5</v>
      </c>
    </row>
    <row r="114" spans="1:2" x14ac:dyDescent="0.25">
      <c r="A114">
        <v>228</v>
      </c>
      <c r="B114">
        <v>21.5</v>
      </c>
    </row>
    <row r="115" spans="1:2" x14ac:dyDescent="0.25">
      <c r="A115">
        <v>230</v>
      </c>
      <c r="B115">
        <v>28</v>
      </c>
    </row>
    <row r="116" spans="1:2" x14ac:dyDescent="0.25">
      <c r="A116">
        <v>232</v>
      </c>
      <c r="B116">
        <v>20.5</v>
      </c>
    </row>
    <row r="117" spans="1:2" x14ac:dyDescent="0.25">
      <c r="A117">
        <v>234</v>
      </c>
      <c r="B117">
        <v>26.5</v>
      </c>
    </row>
    <row r="118" spans="1:2" x14ac:dyDescent="0.25">
      <c r="A118">
        <v>236</v>
      </c>
      <c r="B118">
        <v>32</v>
      </c>
    </row>
    <row r="119" spans="1:2" x14ac:dyDescent="0.25">
      <c r="A119">
        <v>238</v>
      </c>
      <c r="B119">
        <v>25</v>
      </c>
    </row>
    <row r="120" spans="1:2" x14ac:dyDescent="0.25">
      <c r="A120">
        <v>240</v>
      </c>
      <c r="B120">
        <v>18.5</v>
      </c>
    </row>
    <row r="121" spans="1:2" x14ac:dyDescent="0.25">
      <c r="A121">
        <v>242</v>
      </c>
      <c r="B121">
        <v>23.5</v>
      </c>
    </row>
    <row r="122" spans="1:2" x14ac:dyDescent="0.25">
      <c r="A122">
        <v>244</v>
      </c>
      <c r="B122">
        <v>28.5</v>
      </c>
    </row>
    <row r="123" spans="1:2" x14ac:dyDescent="0.25">
      <c r="A123">
        <v>246</v>
      </c>
      <c r="B123">
        <v>31</v>
      </c>
    </row>
    <row r="124" spans="1:2" x14ac:dyDescent="0.25">
      <c r="A124">
        <v>248</v>
      </c>
      <c r="B124">
        <v>28.5</v>
      </c>
    </row>
    <row r="125" spans="1:2" x14ac:dyDescent="0.25">
      <c r="A125">
        <v>250</v>
      </c>
      <c r="B125">
        <v>23</v>
      </c>
    </row>
    <row r="126" spans="1:2" x14ac:dyDescent="0.25">
      <c r="A126">
        <v>252</v>
      </c>
      <c r="B126">
        <v>24.5</v>
      </c>
    </row>
    <row r="127" spans="1:2" x14ac:dyDescent="0.25">
      <c r="A127">
        <v>254</v>
      </c>
      <c r="B127">
        <v>24.5</v>
      </c>
    </row>
    <row r="128" spans="1:2" x14ac:dyDescent="0.25">
      <c r="A128">
        <v>256</v>
      </c>
      <c r="B128">
        <v>29.5</v>
      </c>
    </row>
    <row r="129" spans="1:2" x14ac:dyDescent="0.25">
      <c r="A129">
        <v>258</v>
      </c>
      <c r="B129">
        <v>25.5</v>
      </c>
    </row>
    <row r="130" spans="1:2" x14ac:dyDescent="0.25">
      <c r="A130">
        <v>260</v>
      </c>
      <c r="B130">
        <v>22</v>
      </c>
    </row>
    <row r="131" spans="1:2" x14ac:dyDescent="0.25">
      <c r="A131">
        <v>262</v>
      </c>
      <c r="B131">
        <v>28.5</v>
      </c>
    </row>
    <row r="132" spans="1:2" x14ac:dyDescent="0.25">
      <c r="A132">
        <v>264</v>
      </c>
      <c r="B132">
        <v>21</v>
      </c>
    </row>
    <row r="133" spans="1:2" x14ac:dyDescent="0.25">
      <c r="A133">
        <v>266</v>
      </c>
      <c r="B133">
        <v>18</v>
      </c>
    </row>
    <row r="134" spans="1:2" x14ac:dyDescent="0.25">
      <c r="A134">
        <v>268</v>
      </c>
      <c r="B134">
        <v>28</v>
      </c>
    </row>
    <row r="135" spans="1:2" x14ac:dyDescent="0.25">
      <c r="A135">
        <v>270</v>
      </c>
      <c r="B135">
        <v>31.5</v>
      </c>
    </row>
    <row r="136" spans="1:2" x14ac:dyDescent="0.25">
      <c r="A136">
        <v>272</v>
      </c>
      <c r="B136">
        <v>20.5</v>
      </c>
    </row>
    <row r="137" spans="1:2" x14ac:dyDescent="0.25">
      <c r="A137">
        <v>274</v>
      </c>
      <c r="B137">
        <v>17.5</v>
      </c>
    </row>
    <row r="138" spans="1:2" x14ac:dyDescent="0.25">
      <c r="A138">
        <v>276</v>
      </c>
      <c r="B138">
        <v>20</v>
      </c>
    </row>
    <row r="139" spans="1:2" x14ac:dyDescent="0.25">
      <c r="A139">
        <v>278</v>
      </c>
      <c r="B139">
        <v>23</v>
      </c>
    </row>
    <row r="140" spans="1:2" x14ac:dyDescent="0.25">
      <c r="A140">
        <v>280</v>
      </c>
      <c r="B140">
        <v>22</v>
      </c>
    </row>
    <row r="141" spans="1:2" x14ac:dyDescent="0.25">
      <c r="A141">
        <v>282</v>
      </c>
      <c r="B141">
        <v>16.5</v>
      </c>
    </row>
    <row r="142" spans="1:2" x14ac:dyDescent="0.25">
      <c r="A142">
        <v>284</v>
      </c>
      <c r="B142">
        <v>25.5</v>
      </c>
    </row>
    <row r="143" spans="1:2" x14ac:dyDescent="0.25">
      <c r="A143">
        <v>286</v>
      </c>
      <c r="B143">
        <v>27</v>
      </c>
    </row>
    <row r="144" spans="1:2" x14ac:dyDescent="0.25">
      <c r="A144">
        <v>288</v>
      </c>
      <c r="B144">
        <v>22.5</v>
      </c>
    </row>
    <row r="145" spans="1:2" x14ac:dyDescent="0.25">
      <c r="A145">
        <v>290</v>
      </c>
      <c r="B145">
        <v>30</v>
      </c>
    </row>
    <row r="146" spans="1:2" x14ac:dyDescent="0.25">
      <c r="A146">
        <v>292</v>
      </c>
      <c r="B146">
        <v>26.5</v>
      </c>
    </row>
    <row r="147" spans="1:2" x14ac:dyDescent="0.25">
      <c r="A147">
        <v>294</v>
      </c>
      <c r="B147">
        <v>21.5</v>
      </c>
    </row>
    <row r="148" spans="1:2" x14ac:dyDescent="0.25">
      <c r="A148">
        <v>296</v>
      </c>
      <c r="B148">
        <v>25</v>
      </c>
    </row>
    <row r="149" spans="1:2" x14ac:dyDescent="0.25">
      <c r="A149">
        <v>298</v>
      </c>
      <c r="B149">
        <v>22.5</v>
      </c>
    </row>
    <row r="150" spans="1:2" x14ac:dyDescent="0.25">
      <c r="A150">
        <v>300</v>
      </c>
      <c r="B150">
        <v>25.5</v>
      </c>
    </row>
    <row r="151" spans="1:2" x14ac:dyDescent="0.25">
      <c r="A151">
        <v>302</v>
      </c>
      <c r="B151">
        <v>30</v>
      </c>
    </row>
    <row r="152" spans="1:2" x14ac:dyDescent="0.25">
      <c r="A152">
        <v>304</v>
      </c>
      <c r="B152">
        <v>18.5</v>
      </c>
    </row>
    <row r="153" spans="1:2" x14ac:dyDescent="0.25">
      <c r="A153">
        <v>306</v>
      </c>
      <c r="B153">
        <v>26.5</v>
      </c>
    </row>
    <row r="154" spans="1:2" x14ac:dyDescent="0.25">
      <c r="A154">
        <v>308</v>
      </c>
      <c r="B154">
        <v>29.5</v>
      </c>
    </row>
    <row r="155" spans="1:2" x14ac:dyDescent="0.25">
      <c r="A155">
        <v>310</v>
      </c>
      <c r="B155">
        <v>24.5</v>
      </c>
    </row>
    <row r="156" spans="1:2" x14ac:dyDescent="0.25">
      <c r="A156">
        <v>312</v>
      </c>
      <c r="B156">
        <v>21</v>
      </c>
    </row>
    <row r="157" spans="1:2" x14ac:dyDescent="0.25">
      <c r="A157">
        <v>314</v>
      </c>
      <c r="B157">
        <v>23.5</v>
      </c>
    </row>
    <row r="158" spans="1:2" x14ac:dyDescent="0.25">
      <c r="A158">
        <v>316</v>
      </c>
      <c r="B158">
        <v>27</v>
      </c>
    </row>
    <row r="159" spans="1:2" x14ac:dyDescent="0.25">
      <c r="A159">
        <v>318</v>
      </c>
      <c r="B159">
        <v>21</v>
      </c>
    </row>
    <row r="160" spans="1:2" x14ac:dyDescent="0.25">
      <c r="A160">
        <v>320</v>
      </c>
      <c r="B160">
        <v>21</v>
      </c>
    </row>
    <row r="161" spans="1:2" x14ac:dyDescent="0.25">
      <c r="A161">
        <v>322</v>
      </c>
      <c r="B161">
        <v>26.5</v>
      </c>
    </row>
    <row r="162" spans="1:2" x14ac:dyDescent="0.25">
      <c r="A162">
        <v>324</v>
      </c>
      <c r="B162">
        <v>22</v>
      </c>
    </row>
    <row r="163" spans="1:2" x14ac:dyDescent="0.25">
      <c r="A163">
        <v>326</v>
      </c>
      <c r="B163">
        <v>25</v>
      </c>
    </row>
    <row r="164" spans="1:2" x14ac:dyDescent="0.25">
      <c r="A164">
        <v>328</v>
      </c>
      <c r="B164">
        <v>24.5</v>
      </c>
    </row>
    <row r="165" spans="1:2" x14ac:dyDescent="0.25">
      <c r="A165">
        <v>330</v>
      </c>
      <c r="B165">
        <v>22.5</v>
      </c>
    </row>
    <row r="166" spans="1:2" x14ac:dyDescent="0.25">
      <c r="A166">
        <v>332</v>
      </c>
      <c r="B166">
        <v>19.5</v>
      </c>
    </row>
    <row r="167" spans="1:2" x14ac:dyDescent="0.25">
      <c r="A167">
        <v>334</v>
      </c>
      <c r="B167">
        <v>18</v>
      </c>
    </row>
    <row r="168" spans="1:2" x14ac:dyDescent="0.25">
      <c r="A168">
        <v>336</v>
      </c>
      <c r="B168">
        <v>23</v>
      </c>
    </row>
    <row r="169" spans="1:2" x14ac:dyDescent="0.25">
      <c r="A169">
        <v>338</v>
      </c>
      <c r="B169">
        <v>23.5</v>
      </c>
    </row>
    <row r="170" spans="1:2" x14ac:dyDescent="0.25">
      <c r="A170">
        <v>340</v>
      </c>
      <c r="B170">
        <v>22.5</v>
      </c>
    </row>
    <row r="171" spans="1:2" x14ac:dyDescent="0.25">
      <c r="A171">
        <v>342</v>
      </c>
      <c r="B171">
        <v>22.5</v>
      </c>
    </row>
    <row r="172" spans="1:2" x14ac:dyDescent="0.25">
      <c r="A172">
        <v>344</v>
      </c>
      <c r="B172">
        <v>20</v>
      </c>
    </row>
    <row r="173" spans="1:2" x14ac:dyDescent="0.25">
      <c r="A173">
        <v>346</v>
      </c>
      <c r="B173">
        <v>21</v>
      </c>
    </row>
    <row r="174" spans="1:2" x14ac:dyDescent="0.25">
      <c r="A174">
        <v>348</v>
      </c>
      <c r="B174">
        <v>28</v>
      </c>
    </row>
    <row r="175" spans="1:2" x14ac:dyDescent="0.25">
      <c r="A175">
        <v>350</v>
      </c>
      <c r="B175">
        <v>26.5</v>
      </c>
    </row>
    <row r="176" spans="1:2" x14ac:dyDescent="0.25">
      <c r="A176">
        <v>352</v>
      </c>
      <c r="B176">
        <v>25.5</v>
      </c>
    </row>
    <row r="177" spans="1:2" x14ac:dyDescent="0.25">
      <c r="A177">
        <v>354</v>
      </c>
      <c r="B177">
        <v>17</v>
      </c>
    </row>
    <row r="178" spans="1:2" x14ac:dyDescent="0.25">
      <c r="A178">
        <v>356</v>
      </c>
      <c r="B178">
        <v>26</v>
      </c>
    </row>
    <row r="179" spans="1:2" x14ac:dyDescent="0.25">
      <c r="A179">
        <v>358</v>
      </c>
      <c r="B179">
        <v>25.5</v>
      </c>
    </row>
    <row r="180" spans="1:2" x14ac:dyDescent="0.25">
      <c r="A180">
        <v>360</v>
      </c>
      <c r="B180">
        <v>24</v>
      </c>
    </row>
    <row r="181" spans="1:2" x14ac:dyDescent="0.25">
      <c r="A181">
        <v>362</v>
      </c>
      <c r="B181">
        <v>24</v>
      </c>
    </row>
    <row r="182" spans="1:2" x14ac:dyDescent="0.25">
      <c r="A182">
        <v>364</v>
      </c>
      <c r="B182">
        <v>29</v>
      </c>
    </row>
    <row r="183" spans="1:2" x14ac:dyDescent="0.25">
      <c r="A183">
        <v>366</v>
      </c>
      <c r="B183">
        <v>24.5</v>
      </c>
    </row>
    <row r="184" spans="1:2" x14ac:dyDescent="0.25">
      <c r="A184">
        <v>368</v>
      </c>
      <c r="B184">
        <v>23.5</v>
      </c>
    </row>
    <row r="185" spans="1:2" x14ac:dyDescent="0.25">
      <c r="A185">
        <v>370</v>
      </c>
      <c r="B185">
        <v>23.5</v>
      </c>
    </row>
    <row r="186" spans="1:2" x14ac:dyDescent="0.25">
      <c r="A186">
        <v>372</v>
      </c>
      <c r="B186">
        <v>24</v>
      </c>
    </row>
    <row r="187" spans="1:2" x14ac:dyDescent="0.25">
      <c r="A187">
        <v>374</v>
      </c>
      <c r="B187">
        <v>28.5</v>
      </c>
    </row>
    <row r="188" spans="1:2" x14ac:dyDescent="0.25">
      <c r="A188">
        <v>376</v>
      </c>
      <c r="B188">
        <v>24.5</v>
      </c>
    </row>
    <row r="189" spans="1:2" x14ac:dyDescent="0.25">
      <c r="A189">
        <v>378</v>
      </c>
      <c r="B189">
        <v>27</v>
      </c>
    </row>
    <row r="190" spans="1:2" x14ac:dyDescent="0.25">
      <c r="A190">
        <v>380</v>
      </c>
      <c r="B190">
        <v>29</v>
      </c>
    </row>
    <row r="191" spans="1:2" x14ac:dyDescent="0.25">
      <c r="A191">
        <v>382</v>
      </c>
      <c r="B191">
        <v>23.5</v>
      </c>
    </row>
    <row r="192" spans="1:2" x14ac:dyDescent="0.25">
      <c r="A192">
        <v>384</v>
      </c>
      <c r="B192">
        <v>22</v>
      </c>
    </row>
    <row r="193" spans="1:2" x14ac:dyDescent="0.25">
      <c r="A193">
        <v>386</v>
      </c>
      <c r="B193">
        <v>25.5</v>
      </c>
    </row>
    <row r="194" spans="1:2" x14ac:dyDescent="0.25">
      <c r="A194">
        <v>388</v>
      </c>
      <c r="B194">
        <v>26</v>
      </c>
    </row>
    <row r="195" spans="1:2" x14ac:dyDescent="0.25">
      <c r="A195">
        <v>390</v>
      </c>
      <c r="B195">
        <v>27</v>
      </c>
    </row>
    <row r="196" spans="1:2" x14ac:dyDescent="0.25">
      <c r="A196">
        <v>392</v>
      </c>
      <c r="B196">
        <v>25</v>
      </c>
    </row>
    <row r="197" spans="1:2" x14ac:dyDescent="0.25">
      <c r="A197">
        <v>394</v>
      </c>
      <c r="B197">
        <v>25</v>
      </c>
    </row>
    <row r="198" spans="1:2" x14ac:dyDescent="0.25">
      <c r="A198">
        <v>396</v>
      </c>
      <c r="B198">
        <v>28</v>
      </c>
    </row>
    <row r="199" spans="1:2" x14ac:dyDescent="0.25">
      <c r="A199">
        <v>398</v>
      </c>
      <c r="B199">
        <v>22</v>
      </c>
    </row>
    <row r="200" spans="1:2" x14ac:dyDescent="0.25">
      <c r="A200">
        <v>400</v>
      </c>
      <c r="B200">
        <v>21</v>
      </c>
    </row>
    <row r="201" spans="1:2" x14ac:dyDescent="0.25">
      <c r="A201">
        <v>402</v>
      </c>
      <c r="B201">
        <v>25.5</v>
      </c>
    </row>
    <row r="202" spans="1:2" x14ac:dyDescent="0.25">
      <c r="A202">
        <v>404</v>
      </c>
      <c r="B202">
        <v>25</v>
      </c>
    </row>
    <row r="203" spans="1:2" x14ac:dyDescent="0.25">
      <c r="A203">
        <v>406</v>
      </c>
      <c r="B203">
        <v>24.5</v>
      </c>
    </row>
    <row r="204" spans="1:2" x14ac:dyDescent="0.25">
      <c r="A204">
        <v>408</v>
      </c>
      <c r="B204">
        <v>18</v>
      </c>
    </row>
    <row r="205" spans="1:2" x14ac:dyDescent="0.25">
      <c r="A205">
        <v>410</v>
      </c>
      <c r="B205">
        <v>18.5</v>
      </c>
    </row>
    <row r="206" spans="1:2" x14ac:dyDescent="0.25">
      <c r="A206">
        <v>412</v>
      </c>
      <c r="B206">
        <v>26</v>
      </c>
    </row>
    <row r="207" spans="1:2" x14ac:dyDescent="0.25">
      <c r="A207">
        <v>414</v>
      </c>
      <c r="B207">
        <v>24.5</v>
      </c>
    </row>
    <row r="208" spans="1:2" x14ac:dyDescent="0.25">
      <c r="A208">
        <v>416</v>
      </c>
      <c r="B208">
        <v>23.5</v>
      </c>
    </row>
    <row r="209" spans="1:2" x14ac:dyDescent="0.25">
      <c r="A209">
        <v>418</v>
      </c>
      <c r="B209">
        <v>20.5</v>
      </c>
    </row>
    <row r="210" spans="1:2" x14ac:dyDescent="0.25">
      <c r="A210">
        <v>420</v>
      </c>
      <c r="B210">
        <v>27</v>
      </c>
    </row>
    <row r="211" spans="1:2" x14ac:dyDescent="0.25">
      <c r="A211">
        <v>422</v>
      </c>
      <c r="B211">
        <v>32</v>
      </c>
    </row>
    <row r="212" spans="1:2" x14ac:dyDescent="0.25">
      <c r="A212">
        <v>424</v>
      </c>
      <c r="B212">
        <v>22</v>
      </c>
    </row>
    <row r="213" spans="1:2" x14ac:dyDescent="0.25">
      <c r="A213">
        <v>426</v>
      </c>
      <c r="B213">
        <v>23</v>
      </c>
    </row>
    <row r="214" spans="1:2" x14ac:dyDescent="0.25">
      <c r="A214">
        <v>428</v>
      </c>
      <c r="B214">
        <v>22.5</v>
      </c>
    </row>
    <row r="215" spans="1:2" x14ac:dyDescent="0.25">
      <c r="A215">
        <v>430</v>
      </c>
      <c r="B215">
        <v>27.5</v>
      </c>
    </row>
    <row r="216" spans="1:2" x14ac:dyDescent="0.25">
      <c r="A216">
        <v>432</v>
      </c>
      <c r="B216">
        <v>24</v>
      </c>
    </row>
    <row r="217" spans="1:2" x14ac:dyDescent="0.25">
      <c r="A217">
        <v>434</v>
      </c>
      <c r="B217">
        <v>28.5</v>
      </c>
    </row>
    <row r="218" spans="1:2" x14ac:dyDescent="0.25">
      <c r="A218">
        <v>436</v>
      </c>
      <c r="B218">
        <v>26.5</v>
      </c>
    </row>
    <row r="219" spans="1:2" x14ac:dyDescent="0.25">
      <c r="A219">
        <v>438</v>
      </c>
      <c r="B219">
        <v>23.5</v>
      </c>
    </row>
    <row r="220" spans="1:2" x14ac:dyDescent="0.25">
      <c r="A220">
        <v>440</v>
      </c>
      <c r="B220">
        <v>23.5</v>
      </c>
    </row>
    <row r="221" spans="1:2" x14ac:dyDescent="0.25">
      <c r="A221">
        <v>442</v>
      </c>
      <c r="B221">
        <v>26.5</v>
      </c>
    </row>
    <row r="222" spans="1:2" x14ac:dyDescent="0.25">
      <c r="A222">
        <v>444</v>
      </c>
      <c r="B222">
        <v>25</v>
      </c>
    </row>
    <row r="223" spans="1:2" x14ac:dyDescent="0.25">
      <c r="A223">
        <v>446</v>
      </c>
      <c r="B223">
        <v>23</v>
      </c>
    </row>
    <row r="224" spans="1:2" x14ac:dyDescent="0.25">
      <c r="A224">
        <v>448</v>
      </c>
      <c r="B224">
        <v>23.5</v>
      </c>
    </row>
    <row r="225" spans="1:2" x14ac:dyDescent="0.25">
      <c r="A225">
        <v>450</v>
      </c>
      <c r="B225">
        <v>23</v>
      </c>
    </row>
    <row r="226" spans="1:2" x14ac:dyDescent="0.25">
      <c r="A226">
        <v>452</v>
      </c>
      <c r="B226">
        <v>20.5</v>
      </c>
    </row>
    <row r="227" spans="1:2" x14ac:dyDescent="0.25">
      <c r="A227">
        <v>454</v>
      </c>
      <c r="B227">
        <v>25</v>
      </c>
    </row>
    <row r="228" spans="1:2" x14ac:dyDescent="0.25">
      <c r="A228">
        <v>456</v>
      </c>
      <c r="B228">
        <v>21.5</v>
      </c>
    </row>
    <row r="229" spans="1:2" x14ac:dyDescent="0.25">
      <c r="A229">
        <v>458</v>
      </c>
      <c r="B229">
        <v>22.5</v>
      </c>
    </row>
    <row r="230" spans="1:2" x14ac:dyDescent="0.25">
      <c r="A230">
        <v>460</v>
      </c>
      <c r="B230">
        <v>27.5</v>
      </c>
    </row>
    <row r="231" spans="1:2" x14ac:dyDescent="0.25">
      <c r="A231">
        <v>462</v>
      </c>
      <c r="B231">
        <v>22.5</v>
      </c>
    </row>
    <row r="232" spans="1:2" x14ac:dyDescent="0.25">
      <c r="A232">
        <v>464</v>
      </c>
      <c r="B232">
        <v>22</v>
      </c>
    </row>
    <row r="233" spans="1:2" x14ac:dyDescent="0.25">
      <c r="A233">
        <v>466</v>
      </c>
      <c r="B233">
        <v>23</v>
      </c>
    </row>
    <row r="234" spans="1:2" x14ac:dyDescent="0.25">
      <c r="A234">
        <v>468</v>
      </c>
      <c r="B234">
        <v>19.5</v>
      </c>
    </row>
    <row r="235" spans="1:2" x14ac:dyDescent="0.25">
      <c r="A235">
        <v>470</v>
      </c>
      <c r="B235">
        <v>25</v>
      </c>
    </row>
    <row r="236" spans="1:2" x14ac:dyDescent="0.25">
      <c r="A236">
        <v>472</v>
      </c>
      <c r="B236">
        <v>24.5</v>
      </c>
    </row>
    <row r="237" spans="1:2" x14ac:dyDescent="0.25">
      <c r="A237">
        <v>474</v>
      </c>
      <c r="B237">
        <v>23</v>
      </c>
    </row>
    <row r="238" spans="1:2" x14ac:dyDescent="0.25">
      <c r="A238">
        <v>476</v>
      </c>
      <c r="B238">
        <v>26.5</v>
      </c>
    </row>
    <row r="239" spans="1:2" x14ac:dyDescent="0.25">
      <c r="A239">
        <v>478</v>
      </c>
      <c r="B239">
        <v>27</v>
      </c>
    </row>
    <row r="240" spans="1:2" x14ac:dyDescent="0.25">
      <c r="A240">
        <v>480</v>
      </c>
      <c r="B240">
        <v>21</v>
      </c>
    </row>
    <row r="241" spans="1:2" x14ac:dyDescent="0.25">
      <c r="A241">
        <v>482</v>
      </c>
      <c r="B241">
        <v>21</v>
      </c>
    </row>
    <row r="242" spans="1:2" x14ac:dyDescent="0.25">
      <c r="A242">
        <v>484</v>
      </c>
      <c r="B242">
        <v>26</v>
      </c>
    </row>
    <row r="243" spans="1:2" x14ac:dyDescent="0.25">
      <c r="A243">
        <v>486</v>
      </c>
      <c r="B243">
        <v>28</v>
      </c>
    </row>
    <row r="244" spans="1:2" x14ac:dyDescent="0.25">
      <c r="A244">
        <v>488</v>
      </c>
      <c r="B244">
        <v>26.5</v>
      </c>
    </row>
    <row r="245" spans="1:2" x14ac:dyDescent="0.25">
      <c r="A245">
        <v>490</v>
      </c>
      <c r="B245">
        <v>20</v>
      </c>
    </row>
    <row r="246" spans="1:2" x14ac:dyDescent="0.25">
      <c r="A246">
        <v>492</v>
      </c>
      <c r="B246">
        <v>20</v>
      </c>
    </row>
    <row r="247" spans="1:2" x14ac:dyDescent="0.25">
      <c r="A247">
        <v>494</v>
      </c>
      <c r="B247">
        <v>29</v>
      </c>
    </row>
    <row r="248" spans="1:2" x14ac:dyDescent="0.25">
      <c r="A248">
        <v>496</v>
      </c>
      <c r="B248">
        <v>25</v>
      </c>
    </row>
    <row r="249" spans="1:2" x14ac:dyDescent="0.25">
      <c r="A249">
        <v>498</v>
      </c>
      <c r="B249">
        <v>18.5</v>
      </c>
    </row>
    <row r="250" spans="1:2" x14ac:dyDescent="0.25">
      <c r="A250">
        <v>500</v>
      </c>
      <c r="B250">
        <v>21</v>
      </c>
    </row>
    <row r="251" spans="1:2" x14ac:dyDescent="0.25">
      <c r="A251">
        <v>502</v>
      </c>
      <c r="B251">
        <v>22.5</v>
      </c>
    </row>
    <row r="252" spans="1:2" x14ac:dyDescent="0.25">
      <c r="A252">
        <v>504</v>
      </c>
      <c r="B252">
        <v>21</v>
      </c>
    </row>
    <row r="253" spans="1:2" x14ac:dyDescent="0.25">
      <c r="A253">
        <v>506</v>
      </c>
      <c r="B253">
        <v>26</v>
      </c>
    </row>
    <row r="254" spans="1:2" x14ac:dyDescent="0.25">
      <c r="A254">
        <v>508</v>
      </c>
      <c r="B254">
        <v>27.5</v>
      </c>
    </row>
    <row r="255" spans="1:2" x14ac:dyDescent="0.25">
      <c r="A255">
        <v>510</v>
      </c>
      <c r="B255">
        <v>27</v>
      </c>
    </row>
    <row r="256" spans="1:2" x14ac:dyDescent="0.25">
      <c r="A256">
        <v>512</v>
      </c>
      <c r="B256">
        <v>18.5</v>
      </c>
    </row>
    <row r="257" spans="1:2" x14ac:dyDescent="0.25">
      <c r="A257">
        <v>514</v>
      </c>
      <c r="B257">
        <v>22.5</v>
      </c>
    </row>
    <row r="258" spans="1:2" x14ac:dyDescent="0.25">
      <c r="A258">
        <v>516</v>
      </c>
      <c r="B258">
        <v>26</v>
      </c>
    </row>
    <row r="259" spans="1:2" x14ac:dyDescent="0.25">
      <c r="A259">
        <v>518</v>
      </c>
      <c r="B259">
        <v>26.5</v>
      </c>
    </row>
    <row r="260" spans="1:2" x14ac:dyDescent="0.25">
      <c r="A260">
        <v>520</v>
      </c>
      <c r="B260">
        <v>20</v>
      </c>
    </row>
    <row r="261" spans="1:2" x14ac:dyDescent="0.25">
      <c r="A261">
        <v>522</v>
      </c>
      <c r="B261">
        <v>24</v>
      </c>
    </row>
    <row r="262" spans="1:2" x14ac:dyDescent="0.25">
      <c r="A262">
        <v>524</v>
      </c>
      <c r="B262">
        <v>31</v>
      </c>
    </row>
    <row r="263" spans="1:2" x14ac:dyDescent="0.25">
      <c r="A263">
        <v>526</v>
      </c>
      <c r="B263">
        <v>21</v>
      </c>
    </row>
    <row r="264" spans="1:2" x14ac:dyDescent="0.25">
      <c r="A264">
        <v>528</v>
      </c>
      <c r="B264">
        <v>24.5</v>
      </c>
    </row>
    <row r="265" spans="1:2" x14ac:dyDescent="0.25">
      <c r="A265">
        <v>530</v>
      </c>
      <c r="B265">
        <v>22.5</v>
      </c>
    </row>
    <row r="266" spans="1:2" x14ac:dyDescent="0.25">
      <c r="A266">
        <v>532</v>
      </c>
      <c r="B266">
        <v>22</v>
      </c>
    </row>
    <row r="267" spans="1:2" x14ac:dyDescent="0.25">
      <c r="A267">
        <v>534</v>
      </c>
      <c r="B267">
        <v>19.5</v>
      </c>
    </row>
    <row r="268" spans="1:2" x14ac:dyDescent="0.25">
      <c r="A268">
        <v>536</v>
      </c>
      <c r="B268">
        <v>23.5</v>
      </c>
    </row>
    <row r="269" spans="1:2" x14ac:dyDescent="0.25">
      <c r="A269">
        <v>538</v>
      </c>
      <c r="B269">
        <v>25</v>
      </c>
    </row>
    <row r="270" spans="1:2" x14ac:dyDescent="0.25">
      <c r="A270">
        <v>540</v>
      </c>
      <c r="B270">
        <v>21</v>
      </c>
    </row>
    <row r="271" spans="1:2" x14ac:dyDescent="0.25">
      <c r="A271">
        <v>542</v>
      </c>
      <c r="B271">
        <v>25</v>
      </c>
    </row>
    <row r="272" spans="1:2" x14ac:dyDescent="0.25">
      <c r="A272">
        <v>544</v>
      </c>
      <c r="B272">
        <v>27</v>
      </c>
    </row>
    <row r="273" spans="1:2" x14ac:dyDescent="0.25">
      <c r="A273">
        <v>546</v>
      </c>
      <c r="B273">
        <v>23</v>
      </c>
    </row>
    <row r="274" spans="1:2" x14ac:dyDescent="0.25">
      <c r="A274">
        <v>548</v>
      </c>
      <c r="B274">
        <v>23</v>
      </c>
    </row>
    <row r="275" spans="1:2" x14ac:dyDescent="0.25">
      <c r="A275">
        <v>550</v>
      </c>
      <c r="B275">
        <v>20.5</v>
      </c>
    </row>
    <row r="276" spans="1:2" x14ac:dyDescent="0.25">
      <c r="A276">
        <v>552</v>
      </c>
      <c r="B276">
        <v>21.5</v>
      </c>
    </row>
    <row r="277" spans="1:2" x14ac:dyDescent="0.25">
      <c r="A277">
        <v>554</v>
      </c>
      <c r="B277">
        <v>27</v>
      </c>
    </row>
    <row r="278" spans="1:2" x14ac:dyDescent="0.25">
      <c r="A278">
        <v>556</v>
      </c>
      <c r="B278">
        <v>29</v>
      </c>
    </row>
    <row r="279" spans="1:2" x14ac:dyDescent="0.25">
      <c r="A279">
        <v>558</v>
      </c>
      <c r="B279">
        <v>21</v>
      </c>
    </row>
    <row r="280" spans="1:2" x14ac:dyDescent="0.25">
      <c r="A280">
        <v>560</v>
      </c>
      <c r="B280">
        <v>21.5</v>
      </c>
    </row>
    <row r="281" spans="1:2" x14ac:dyDescent="0.25">
      <c r="A281">
        <v>562</v>
      </c>
      <c r="B281">
        <v>22</v>
      </c>
    </row>
    <row r="282" spans="1:2" x14ac:dyDescent="0.25">
      <c r="A282">
        <v>564</v>
      </c>
      <c r="B282">
        <v>26</v>
      </c>
    </row>
    <row r="283" spans="1:2" x14ac:dyDescent="0.25">
      <c r="A283">
        <v>566</v>
      </c>
      <c r="B283">
        <v>27</v>
      </c>
    </row>
    <row r="284" spans="1:2" x14ac:dyDescent="0.25">
      <c r="A284">
        <v>568</v>
      </c>
      <c r="B284">
        <v>27.5</v>
      </c>
    </row>
    <row r="285" spans="1:2" x14ac:dyDescent="0.25">
      <c r="A285">
        <v>570</v>
      </c>
      <c r="B285">
        <v>28.5</v>
      </c>
    </row>
    <row r="286" spans="1:2" x14ac:dyDescent="0.25">
      <c r="A286">
        <v>572</v>
      </c>
      <c r="B286">
        <v>27.5</v>
      </c>
    </row>
    <row r="287" spans="1:2" x14ac:dyDescent="0.25">
      <c r="A287">
        <v>574</v>
      </c>
      <c r="B287">
        <v>18.5</v>
      </c>
    </row>
    <row r="288" spans="1:2" x14ac:dyDescent="0.25">
      <c r="A288">
        <v>576</v>
      </c>
      <c r="B288">
        <v>24</v>
      </c>
    </row>
    <row r="289" spans="1:2" x14ac:dyDescent="0.25">
      <c r="A289">
        <v>578</v>
      </c>
      <c r="B289">
        <v>23.5</v>
      </c>
    </row>
    <row r="290" spans="1:2" x14ac:dyDescent="0.25">
      <c r="A290">
        <v>580</v>
      </c>
      <c r="B290">
        <v>23</v>
      </c>
    </row>
    <row r="291" spans="1:2" x14ac:dyDescent="0.25">
      <c r="A291">
        <v>582</v>
      </c>
      <c r="B291">
        <v>26.5</v>
      </c>
    </row>
    <row r="292" spans="1:2" x14ac:dyDescent="0.25">
      <c r="A292">
        <v>584</v>
      </c>
      <c r="B292">
        <v>21.5</v>
      </c>
    </row>
    <row r="293" spans="1:2" x14ac:dyDescent="0.25">
      <c r="A293">
        <v>586</v>
      </c>
      <c r="B293">
        <v>27</v>
      </c>
    </row>
    <row r="294" spans="1:2" x14ac:dyDescent="0.25">
      <c r="A294">
        <v>588</v>
      </c>
      <c r="B294">
        <v>21</v>
      </c>
    </row>
    <row r="295" spans="1:2" x14ac:dyDescent="0.25">
      <c r="A295">
        <v>590</v>
      </c>
      <c r="B295">
        <v>22.5</v>
      </c>
    </row>
    <row r="296" spans="1:2" x14ac:dyDescent="0.25">
      <c r="A296">
        <v>592</v>
      </c>
      <c r="B296">
        <v>26</v>
      </c>
    </row>
    <row r="297" spans="1:2" x14ac:dyDescent="0.25">
      <c r="A297">
        <v>594</v>
      </c>
      <c r="B297">
        <v>21.5</v>
      </c>
    </row>
    <row r="298" spans="1:2" x14ac:dyDescent="0.25">
      <c r="A298">
        <v>596</v>
      </c>
      <c r="B298">
        <v>24</v>
      </c>
    </row>
    <row r="299" spans="1:2" x14ac:dyDescent="0.25">
      <c r="A299">
        <v>598</v>
      </c>
      <c r="B299">
        <v>21</v>
      </c>
    </row>
    <row r="300" spans="1:2" x14ac:dyDescent="0.25">
      <c r="A300">
        <v>600</v>
      </c>
      <c r="B300">
        <v>25.5</v>
      </c>
    </row>
    <row r="301" spans="1:2" x14ac:dyDescent="0.25">
      <c r="A301">
        <v>602</v>
      </c>
      <c r="B301">
        <v>26.5</v>
      </c>
    </row>
    <row r="302" spans="1:2" x14ac:dyDescent="0.25">
      <c r="A302">
        <v>604</v>
      </c>
      <c r="B302">
        <v>22.5</v>
      </c>
    </row>
    <row r="303" spans="1:2" x14ac:dyDescent="0.25">
      <c r="A303">
        <v>606</v>
      </c>
      <c r="B303">
        <v>23.5</v>
      </c>
    </row>
    <row r="304" spans="1:2" x14ac:dyDescent="0.25">
      <c r="A304">
        <v>608</v>
      </c>
      <c r="B304">
        <v>26</v>
      </c>
    </row>
    <row r="305" spans="1:2" x14ac:dyDescent="0.25">
      <c r="A305">
        <v>610</v>
      </c>
      <c r="B305">
        <v>24</v>
      </c>
    </row>
    <row r="306" spans="1:2" x14ac:dyDescent="0.25">
      <c r="A306">
        <v>612</v>
      </c>
      <c r="B306">
        <v>20.5</v>
      </c>
    </row>
    <row r="307" spans="1:2" x14ac:dyDescent="0.25">
      <c r="A307">
        <v>614</v>
      </c>
      <c r="B307">
        <v>26.5</v>
      </c>
    </row>
    <row r="308" spans="1:2" x14ac:dyDescent="0.25">
      <c r="A308">
        <v>616</v>
      </c>
      <c r="B308">
        <v>21.5</v>
      </c>
    </row>
    <row r="309" spans="1:2" x14ac:dyDescent="0.25">
      <c r="A309">
        <v>618</v>
      </c>
      <c r="B309">
        <v>23</v>
      </c>
    </row>
    <row r="310" spans="1:2" x14ac:dyDescent="0.25">
      <c r="A310">
        <v>620</v>
      </c>
      <c r="B310">
        <v>26.5</v>
      </c>
    </row>
    <row r="311" spans="1:2" x14ac:dyDescent="0.25">
      <c r="A311">
        <v>622</v>
      </c>
      <c r="B311">
        <v>24</v>
      </c>
    </row>
    <row r="312" spans="1:2" x14ac:dyDescent="0.25">
      <c r="A312">
        <v>624</v>
      </c>
      <c r="B312">
        <v>26</v>
      </c>
    </row>
    <row r="313" spans="1:2" x14ac:dyDescent="0.25">
      <c r="A313">
        <v>626</v>
      </c>
      <c r="B313">
        <v>26</v>
      </c>
    </row>
    <row r="314" spans="1:2" x14ac:dyDescent="0.25">
      <c r="A314">
        <v>628</v>
      </c>
      <c r="B314">
        <v>23</v>
      </c>
    </row>
    <row r="315" spans="1:2" x14ac:dyDescent="0.25">
      <c r="A315">
        <v>630</v>
      </c>
      <c r="B315">
        <v>21</v>
      </c>
    </row>
    <row r="316" spans="1:2" x14ac:dyDescent="0.25">
      <c r="A316">
        <v>632</v>
      </c>
      <c r="B316">
        <v>21.5</v>
      </c>
    </row>
    <row r="317" spans="1:2" x14ac:dyDescent="0.25">
      <c r="A317">
        <v>634</v>
      </c>
      <c r="B317">
        <v>23.5</v>
      </c>
    </row>
    <row r="318" spans="1:2" x14ac:dyDescent="0.25">
      <c r="A318">
        <v>636</v>
      </c>
      <c r="B318">
        <v>28.5</v>
      </c>
    </row>
    <row r="319" spans="1:2" x14ac:dyDescent="0.25">
      <c r="A319">
        <v>638</v>
      </c>
      <c r="B319">
        <v>28.5</v>
      </c>
    </row>
    <row r="320" spans="1:2" x14ac:dyDescent="0.25">
      <c r="A320">
        <v>640</v>
      </c>
      <c r="B320">
        <v>18</v>
      </c>
    </row>
    <row r="321" spans="1:2" x14ac:dyDescent="0.25">
      <c r="A321">
        <v>642</v>
      </c>
      <c r="B321">
        <v>20</v>
      </c>
    </row>
    <row r="322" spans="1:2" x14ac:dyDescent="0.25">
      <c r="A322">
        <v>644</v>
      </c>
      <c r="B322">
        <v>24</v>
      </c>
    </row>
    <row r="323" spans="1:2" x14ac:dyDescent="0.25">
      <c r="A323">
        <v>646</v>
      </c>
      <c r="B323">
        <v>24.5</v>
      </c>
    </row>
    <row r="324" spans="1:2" x14ac:dyDescent="0.25">
      <c r="A324">
        <v>648</v>
      </c>
      <c r="B324">
        <v>22</v>
      </c>
    </row>
    <row r="325" spans="1:2" x14ac:dyDescent="0.25">
      <c r="A325">
        <v>650</v>
      </c>
      <c r="B325">
        <v>23</v>
      </c>
    </row>
    <row r="326" spans="1:2" x14ac:dyDescent="0.25">
      <c r="A326">
        <v>652</v>
      </c>
      <c r="B326">
        <v>22.5</v>
      </c>
    </row>
    <row r="327" spans="1:2" x14ac:dyDescent="0.25">
      <c r="A327">
        <v>654</v>
      </c>
      <c r="B327">
        <v>21.5</v>
      </c>
    </row>
    <row r="328" spans="1:2" x14ac:dyDescent="0.25">
      <c r="A328">
        <v>656</v>
      </c>
      <c r="B328">
        <v>27.5</v>
      </c>
    </row>
    <row r="329" spans="1:2" x14ac:dyDescent="0.25">
      <c r="A329">
        <v>658</v>
      </c>
      <c r="B329">
        <v>25.5</v>
      </c>
    </row>
    <row r="330" spans="1:2" x14ac:dyDescent="0.25">
      <c r="A330">
        <v>660</v>
      </c>
      <c r="B330">
        <v>20</v>
      </c>
    </row>
    <row r="331" spans="1:2" x14ac:dyDescent="0.25">
      <c r="A331">
        <v>662</v>
      </c>
      <c r="B331">
        <v>24</v>
      </c>
    </row>
    <row r="332" spans="1:2" x14ac:dyDescent="0.25">
      <c r="A332">
        <v>664</v>
      </c>
      <c r="B332">
        <v>21</v>
      </c>
    </row>
    <row r="333" spans="1:2" x14ac:dyDescent="0.25">
      <c r="A333">
        <v>666</v>
      </c>
      <c r="B333">
        <v>24.5</v>
      </c>
    </row>
    <row r="334" spans="1:2" x14ac:dyDescent="0.25">
      <c r="A334">
        <v>668</v>
      </c>
      <c r="B334">
        <v>25.5</v>
      </c>
    </row>
    <row r="335" spans="1:2" x14ac:dyDescent="0.25">
      <c r="A335">
        <v>670</v>
      </c>
      <c r="B335">
        <v>26.5</v>
      </c>
    </row>
    <row r="336" spans="1:2" x14ac:dyDescent="0.25">
      <c r="A336">
        <v>672</v>
      </c>
      <c r="B336">
        <v>16.5</v>
      </c>
    </row>
    <row r="337" spans="1:2" x14ac:dyDescent="0.25">
      <c r="A337">
        <v>674</v>
      </c>
      <c r="B337">
        <v>20.5</v>
      </c>
    </row>
    <row r="338" spans="1:2" x14ac:dyDescent="0.25">
      <c r="A338">
        <v>676</v>
      </c>
      <c r="B338">
        <v>22</v>
      </c>
    </row>
    <row r="339" spans="1:2" x14ac:dyDescent="0.25">
      <c r="A339">
        <v>678</v>
      </c>
      <c r="B339">
        <v>25</v>
      </c>
    </row>
    <row r="340" spans="1:2" x14ac:dyDescent="0.25">
      <c r="A340">
        <v>680</v>
      </c>
      <c r="B340">
        <v>28</v>
      </c>
    </row>
    <row r="341" spans="1:2" x14ac:dyDescent="0.25">
      <c r="A341">
        <v>682</v>
      </c>
      <c r="B341">
        <v>26</v>
      </c>
    </row>
    <row r="342" spans="1:2" x14ac:dyDescent="0.25">
      <c r="A342">
        <v>684</v>
      </c>
      <c r="B342">
        <v>20</v>
      </c>
    </row>
    <row r="343" spans="1:2" x14ac:dyDescent="0.25">
      <c r="A343">
        <v>686</v>
      </c>
      <c r="B343">
        <v>23</v>
      </c>
    </row>
    <row r="344" spans="1:2" x14ac:dyDescent="0.25">
      <c r="A344">
        <v>688</v>
      </c>
      <c r="B344">
        <v>27</v>
      </c>
    </row>
    <row r="345" spans="1:2" x14ac:dyDescent="0.25">
      <c r="A345">
        <v>690</v>
      </c>
      <c r="B345">
        <v>20.5</v>
      </c>
    </row>
    <row r="346" spans="1:2" x14ac:dyDescent="0.25">
      <c r="A346">
        <v>692</v>
      </c>
      <c r="B346">
        <v>18</v>
      </c>
    </row>
    <row r="347" spans="1:2" x14ac:dyDescent="0.25">
      <c r="A347">
        <v>694</v>
      </c>
      <c r="B347">
        <v>24</v>
      </c>
    </row>
    <row r="348" spans="1:2" x14ac:dyDescent="0.25">
      <c r="A348">
        <v>696</v>
      </c>
      <c r="B348">
        <v>19.5</v>
      </c>
    </row>
    <row r="349" spans="1:2" x14ac:dyDescent="0.25">
      <c r="A349">
        <v>698</v>
      </c>
      <c r="B349">
        <v>25.5</v>
      </c>
    </row>
    <row r="350" spans="1:2" x14ac:dyDescent="0.25">
      <c r="A350">
        <v>700</v>
      </c>
      <c r="B350">
        <v>21.5</v>
      </c>
    </row>
    <row r="351" spans="1:2" x14ac:dyDescent="0.25">
      <c r="A351">
        <v>702</v>
      </c>
      <c r="B351">
        <v>25</v>
      </c>
    </row>
    <row r="352" spans="1:2" x14ac:dyDescent="0.25">
      <c r="A352">
        <v>704</v>
      </c>
      <c r="B352">
        <v>21.5</v>
      </c>
    </row>
    <row r="353" spans="1:2" x14ac:dyDescent="0.25">
      <c r="A353">
        <v>706</v>
      </c>
      <c r="B353">
        <v>19.5</v>
      </c>
    </row>
    <row r="354" spans="1:2" x14ac:dyDescent="0.25">
      <c r="A354">
        <v>708</v>
      </c>
      <c r="B354">
        <v>19</v>
      </c>
    </row>
    <row r="355" spans="1:2" x14ac:dyDescent="0.25">
      <c r="A355">
        <v>710</v>
      </c>
      <c r="B355">
        <v>23</v>
      </c>
    </row>
    <row r="356" spans="1:2" x14ac:dyDescent="0.25">
      <c r="A356">
        <v>712</v>
      </c>
      <c r="B356">
        <v>25</v>
      </c>
    </row>
    <row r="357" spans="1:2" x14ac:dyDescent="0.25">
      <c r="A357">
        <v>714</v>
      </c>
      <c r="B357">
        <v>21</v>
      </c>
    </row>
    <row r="358" spans="1:2" x14ac:dyDescent="0.25">
      <c r="A358">
        <v>716</v>
      </c>
      <c r="B358">
        <v>26.5</v>
      </c>
    </row>
    <row r="359" spans="1:2" x14ac:dyDescent="0.25">
      <c r="A359">
        <v>718</v>
      </c>
      <c r="B359">
        <v>25.5</v>
      </c>
    </row>
    <row r="360" spans="1:2" x14ac:dyDescent="0.25">
      <c r="A360">
        <v>720</v>
      </c>
      <c r="B360">
        <v>16</v>
      </c>
    </row>
    <row r="361" spans="1:2" x14ac:dyDescent="0.25">
      <c r="A361">
        <v>722</v>
      </c>
      <c r="B361">
        <v>25.5</v>
      </c>
    </row>
    <row r="362" spans="1:2" x14ac:dyDescent="0.25">
      <c r="A362">
        <v>724</v>
      </c>
      <c r="B362">
        <v>28</v>
      </c>
    </row>
    <row r="363" spans="1:2" x14ac:dyDescent="0.25">
      <c r="A363">
        <v>726</v>
      </c>
      <c r="B363">
        <v>25</v>
      </c>
    </row>
    <row r="364" spans="1:2" x14ac:dyDescent="0.25">
      <c r="A364">
        <v>728</v>
      </c>
      <c r="B364">
        <v>20.5</v>
      </c>
    </row>
    <row r="365" spans="1:2" x14ac:dyDescent="0.25">
      <c r="A365">
        <v>730</v>
      </c>
      <c r="B365">
        <v>25</v>
      </c>
    </row>
    <row r="366" spans="1:2" x14ac:dyDescent="0.25">
      <c r="A366">
        <v>732</v>
      </c>
      <c r="B366">
        <v>24.5</v>
      </c>
    </row>
    <row r="367" spans="1:2" x14ac:dyDescent="0.25">
      <c r="A367">
        <v>734</v>
      </c>
      <c r="B367">
        <v>29</v>
      </c>
    </row>
    <row r="368" spans="1:2" x14ac:dyDescent="0.25">
      <c r="A368">
        <v>736</v>
      </c>
      <c r="B368">
        <v>25</v>
      </c>
    </row>
    <row r="369" spans="1:2" x14ac:dyDescent="0.25">
      <c r="A369">
        <v>738</v>
      </c>
      <c r="B369">
        <v>24</v>
      </c>
    </row>
    <row r="370" spans="1:2" x14ac:dyDescent="0.25">
      <c r="A370">
        <v>740</v>
      </c>
      <c r="B370">
        <v>26.5</v>
      </c>
    </row>
    <row r="371" spans="1:2" x14ac:dyDescent="0.25">
      <c r="A371">
        <v>742</v>
      </c>
      <c r="B371">
        <v>21</v>
      </c>
    </row>
    <row r="372" spans="1:2" x14ac:dyDescent="0.25">
      <c r="A372">
        <v>744</v>
      </c>
      <c r="B372">
        <v>23.5</v>
      </c>
    </row>
    <row r="373" spans="1:2" x14ac:dyDescent="0.25">
      <c r="A373">
        <v>746</v>
      </c>
      <c r="B373">
        <v>28.5</v>
      </c>
    </row>
    <row r="374" spans="1:2" x14ac:dyDescent="0.25">
      <c r="A374">
        <v>748</v>
      </c>
      <c r="B374">
        <v>24.5</v>
      </c>
    </row>
    <row r="375" spans="1:2" x14ac:dyDescent="0.25">
      <c r="A375">
        <v>750</v>
      </c>
      <c r="B375">
        <v>26</v>
      </c>
    </row>
    <row r="376" spans="1:2" x14ac:dyDescent="0.25">
      <c r="A376">
        <v>752</v>
      </c>
      <c r="B376">
        <v>25.5</v>
      </c>
    </row>
    <row r="377" spans="1:2" x14ac:dyDescent="0.25">
      <c r="A377">
        <v>754</v>
      </c>
      <c r="B377">
        <v>27.5</v>
      </c>
    </row>
    <row r="378" spans="1:2" x14ac:dyDescent="0.25">
      <c r="A378">
        <v>756</v>
      </c>
      <c r="B378">
        <v>26</v>
      </c>
    </row>
    <row r="379" spans="1:2" x14ac:dyDescent="0.25">
      <c r="A379">
        <v>758</v>
      </c>
      <c r="B379">
        <v>20</v>
      </c>
    </row>
    <row r="380" spans="1:2" x14ac:dyDescent="0.25">
      <c r="A380">
        <v>760</v>
      </c>
      <c r="B380">
        <v>22.5</v>
      </c>
    </row>
    <row r="381" spans="1:2" x14ac:dyDescent="0.25">
      <c r="A381">
        <v>762</v>
      </c>
      <c r="B381">
        <v>19.5</v>
      </c>
    </row>
    <row r="382" spans="1:2" x14ac:dyDescent="0.25">
      <c r="A382">
        <v>764</v>
      </c>
      <c r="B382">
        <v>24</v>
      </c>
    </row>
    <row r="383" spans="1:2" x14ac:dyDescent="0.25">
      <c r="A383">
        <v>766</v>
      </c>
      <c r="B383">
        <v>28.5</v>
      </c>
    </row>
    <row r="384" spans="1:2" x14ac:dyDescent="0.25">
      <c r="A384">
        <v>768</v>
      </c>
      <c r="B384">
        <v>23</v>
      </c>
    </row>
    <row r="385" spans="1:2" x14ac:dyDescent="0.25">
      <c r="A385">
        <v>770</v>
      </c>
      <c r="B385">
        <v>21.5</v>
      </c>
    </row>
    <row r="386" spans="1:2" x14ac:dyDescent="0.25">
      <c r="A386">
        <v>772</v>
      </c>
      <c r="B386">
        <v>27</v>
      </c>
    </row>
    <row r="387" spans="1:2" x14ac:dyDescent="0.25">
      <c r="A387">
        <v>774</v>
      </c>
      <c r="B387">
        <v>29.5</v>
      </c>
    </row>
    <row r="388" spans="1:2" x14ac:dyDescent="0.25">
      <c r="A388">
        <v>776</v>
      </c>
      <c r="B388">
        <v>20.5</v>
      </c>
    </row>
    <row r="389" spans="1:2" x14ac:dyDescent="0.25">
      <c r="A389">
        <v>778</v>
      </c>
      <c r="B389">
        <v>24</v>
      </c>
    </row>
    <row r="390" spans="1:2" x14ac:dyDescent="0.25">
      <c r="A390">
        <v>780</v>
      </c>
      <c r="B390">
        <v>26.5</v>
      </c>
    </row>
    <row r="391" spans="1:2" x14ac:dyDescent="0.25">
      <c r="A391">
        <v>782</v>
      </c>
      <c r="B391">
        <v>22.5</v>
      </c>
    </row>
    <row r="392" spans="1:2" x14ac:dyDescent="0.25">
      <c r="A392">
        <v>784</v>
      </c>
      <c r="B392">
        <v>24.5</v>
      </c>
    </row>
    <row r="393" spans="1:2" x14ac:dyDescent="0.25">
      <c r="A393">
        <v>786</v>
      </c>
      <c r="B393">
        <v>19</v>
      </c>
    </row>
    <row r="394" spans="1:2" x14ac:dyDescent="0.25">
      <c r="A394">
        <v>788</v>
      </c>
      <c r="B394">
        <v>23.5</v>
      </c>
    </row>
    <row r="395" spans="1:2" x14ac:dyDescent="0.25">
      <c r="A395">
        <v>790</v>
      </c>
      <c r="B395">
        <v>23.5</v>
      </c>
    </row>
    <row r="396" spans="1:2" x14ac:dyDescent="0.25">
      <c r="A396">
        <v>792</v>
      </c>
      <c r="B396">
        <v>22.5</v>
      </c>
    </row>
    <row r="397" spans="1:2" x14ac:dyDescent="0.25">
      <c r="A397">
        <v>794</v>
      </c>
      <c r="B397">
        <v>23</v>
      </c>
    </row>
    <row r="398" spans="1:2" x14ac:dyDescent="0.25">
      <c r="A398">
        <v>796</v>
      </c>
      <c r="B398">
        <v>23</v>
      </c>
    </row>
    <row r="399" spans="1:2" x14ac:dyDescent="0.25">
      <c r="A399">
        <v>798</v>
      </c>
      <c r="B399">
        <v>22.5</v>
      </c>
    </row>
    <row r="400" spans="1:2" x14ac:dyDescent="0.25">
      <c r="A400">
        <v>800</v>
      </c>
      <c r="B400">
        <v>22</v>
      </c>
    </row>
    <row r="401" spans="1:2" x14ac:dyDescent="0.25">
      <c r="A401">
        <v>802</v>
      </c>
      <c r="B401">
        <v>29.5</v>
      </c>
    </row>
    <row r="402" spans="1:2" x14ac:dyDescent="0.25">
      <c r="A402">
        <v>804</v>
      </c>
      <c r="B402">
        <v>22</v>
      </c>
    </row>
    <row r="403" spans="1:2" x14ac:dyDescent="0.25">
      <c r="A403">
        <v>806</v>
      </c>
      <c r="B403">
        <v>23.5</v>
      </c>
    </row>
    <row r="404" spans="1:2" x14ac:dyDescent="0.25">
      <c r="A404">
        <v>808</v>
      </c>
      <c r="B404">
        <v>23</v>
      </c>
    </row>
    <row r="405" spans="1:2" x14ac:dyDescent="0.25">
      <c r="A405">
        <v>810</v>
      </c>
      <c r="B405">
        <v>28</v>
      </c>
    </row>
    <row r="406" spans="1:2" x14ac:dyDescent="0.25">
      <c r="A406">
        <v>812</v>
      </c>
      <c r="B406">
        <v>25.5</v>
      </c>
    </row>
    <row r="407" spans="1:2" x14ac:dyDescent="0.25">
      <c r="A407">
        <v>814</v>
      </c>
      <c r="B407">
        <v>24</v>
      </c>
    </row>
    <row r="408" spans="1:2" x14ac:dyDescent="0.25">
      <c r="A408">
        <v>816</v>
      </c>
      <c r="B408">
        <v>21</v>
      </c>
    </row>
    <row r="409" spans="1:2" x14ac:dyDescent="0.25">
      <c r="A409">
        <v>818</v>
      </c>
      <c r="B409">
        <v>24</v>
      </c>
    </row>
    <row r="410" spans="1:2" x14ac:dyDescent="0.25">
      <c r="A410">
        <v>820</v>
      </c>
      <c r="B410">
        <v>25</v>
      </c>
    </row>
    <row r="411" spans="1:2" x14ac:dyDescent="0.25">
      <c r="A411">
        <v>822</v>
      </c>
      <c r="B411">
        <v>24</v>
      </c>
    </row>
    <row r="412" spans="1:2" x14ac:dyDescent="0.25">
      <c r="A412">
        <v>824</v>
      </c>
      <c r="B412">
        <v>21</v>
      </c>
    </row>
    <row r="413" spans="1:2" x14ac:dyDescent="0.25">
      <c r="A413">
        <v>826</v>
      </c>
      <c r="B413">
        <v>17</v>
      </c>
    </row>
    <row r="414" spans="1:2" x14ac:dyDescent="0.25">
      <c r="A414">
        <v>828</v>
      </c>
      <c r="B414">
        <v>20</v>
      </c>
    </row>
    <row r="415" spans="1:2" x14ac:dyDescent="0.25">
      <c r="A415">
        <v>830</v>
      </c>
      <c r="B415">
        <v>19.5</v>
      </c>
    </row>
    <row r="416" spans="1:2" x14ac:dyDescent="0.25">
      <c r="A416">
        <v>832</v>
      </c>
      <c r="B416">
        <v>19.5</v>
      </c>
    </row>
    <row r="417" spans="1:2" x14ac:dyDescent="0.25">
      <c r="A417">
        <v>834</v>
      </c>
      <c r="B417">
        <v>29</v>
      </c>
    </row>
    <row r="418" spans="1:2" x14ac:dyDescent="0.25">
      <c r="A418">
        <v>836</v>
      </c>
      <c r="B418">
        <v>27</v>
      </c>
    </row>
    <row r="419" spans="1:2" x14ac:dyDescent="0.25">
      <c r="A419">
        <v>838</v>
      </c>
      <c r="B419">
        <v>22.5</v>
      </c>
    </row>
    <row r="420" spans="1:2" x14ac:dyDescent="0.25">
      <c r="A420">
        <v>840</v>
      </c>
      <c r="B420">
        <v>26.5</v>
      </c>
    </row>
    <row r="421" spans="1:2" x14ac:dyDescent="0.25">
      <c r="A421">
        <v>842</v>
      </c>
      <c r="B421">
        <v>26</v>
      </c>
    </row>
    <row r="422" spans="1:2" x14ac:dyDescent="0.25">
      <c r="A422">
        <v>844</v>
      </c>
      <c r="B422">
        <v>26.5</v>
      </c>
    </row>
    <row r="423" spans="1:2" x14ac:dyDescent="0.25">
      <c r="A423">
        <v>846</v>
      </c>
      <c r="B423">
        <v>22.5</v>
      </c>
    </row>
    <row r="424" spans="1:2" x14ac:dyDescent="0.25">
      <c r="A424">
        <v>848</v>
      </c>
      <c r="B424">
        <v>19.5</v>
      </c>
    </row>
    <row r="425" spans="1:2" x14ac:dyDescent="0.25">
      <c r="A425">
        <v>850</v>
      </c>
      <c r="B425">
        <v>21</v>
      </c>
    </row>
    <row r="426" spans="1:2" x14ac:dyDescent="0.25">
      <c r="A426">
        <v>852</v>
      </c>
      <c r="B426">
        <v>23.5</v>
      </c>
    </row>
    <row r="427" spans="1:2" x14ac:dyDescent="0.25">
      <c r="A427">
        <v>854</v>
      </c>
      <c r="B427">
        <v>21</v>
      </c>
    </row>
    <row r="428" spans="1:2" x14ac:dyDescent="0.25">
      <c r="A428">
        <v>856</v>
      </c>
      <c r="B428">
        <v>9.5</v>
      </c>
    </row>
    <row r="429" spans="1:2" x14ac:dyDescent="0.25">
      <c r="A429">
        <v>858</v>
      </c>
      <c r="B429">
        <v>15</v>
      </c>
    </row>
    <row r="430" spans="1:2" x14ac:dyDescent="0.25">
      <c r="A430">
        <v>860</v>
      </c>
      <c r="B430">
        <v>25.5</v>
      </c>
    </row>
    <row r="431" spans="1:2" x14ac:dyDescent="0.25">
      <c r="A431">
        <v>862</v>
      </c>
      <c r="B431">
        <v>32.5</v>
      </c>
    </row>
    <row r="432" spans="1:2" x14ac:dyDescent="0.25">
      <c r="A432">
        <v>864</v>
      </c>
      <c r="B432">
        <v>27.5</v>
      </c>
    </row>
    <row r="433" spans="1:2" x14ac:dyDescent="0.25">
      <c r="A433">
        <v>866</v>
      </c>
      <c r="B433">
        <v>19</v>
      </c>
    </row>
    <row r="434" spans="1:2" x14ac:dyDescent="0.25">
      <c r="A434">
        <v>868</v>
      </c>
      <c r="B434">
        <v>17</v>
      </c>
    </row>
    <row r="435" spans="1:2" x14ac:dyDescent="0.25">
      <c r="A435">
        <v>870</v>
      </c>
      <c r="B435">
        <v>22.5</v>
      </c>
    </row>
    <row r="436" spans="1:2" x14ac:dyDescent="0.25">
      <c r="A436">
        <v>872</v>
      </c>
      <c r="B436">
        <v>23.5</v>
      </c>
    </row>
    <row r="437" spans="1:2" x14ac:dyDescent="0.25">
      <c r="A437">
        <v>874</v>
      </c>
      <c r="B437">
        <v>25</v>
      </c>
    </row>
    <row r="438" spans="1:2" x14ac:dyDescent="0.25">
      <c r="A438">
        <v>876</v>
      </c>
      <c r="B438">
        <v>13.5</v>
      </c>
    </row>
    <row r="439" spans="1:2" x14ac:dyDescent="0.25">
      <c r="A439">
        <v>878</v>
      </c>
      <c r="B439">
        <v>13</v>
      </c>
    </row>
    <row r="440" spans="1:2" x14ac:dyDescent="0.25">
      <c r="A440">
        <v>880</v>
      </c>
      <c r="B440">
        <v>23</v>
      </c>
    </row>
    <row r="441" spans="1:2" x14ac:dyDescent="0.25">
      <c r="A441">
        <v>882</v>
      </c>
      <c r="B441">
        <v>24.5</v>
      </c>
    </row>
    <row r="442" spans="1:2" x14ac:dyDescent="0.25">
      <c r="A442">
        <v>884</v>
      </c>
      <c r="B442">
        <v>22</v>
      </c>
    </row>
    <row r="443" spans="1:2" x14ac:dyDescent="0.25">
      <c r="A443">
        <v>886</v>
      </c>
      <c r="B443">
        <v>23.5</v>
      </c>
    </row>
    <row r="444" spans="1:2" x14ac:dyDescent="0.25">
      <c r="A444">
        <v>888</v>
      </c>
      <c r="B444">
        <v>17</v>
      </c>
    </row>
    <row r="445" spans="1:2" x14ac:dyDescent="0.25">
      <c r="A445">
        <v>890</v>
      </c>
      <c r="B445">
        <v>15.5</v>
      </c>
    </row>
    <row r="446" spans="1:2" x14ac:dyDescent="0.25">
      <c r="A446">
        <v>892</v>
      </c>
      <c r="B446">
        <v>24</v>
      </c>
    </row>
    <row r="447" spans="1:2" x14ac:dyDescent="0.25">
      <c r="A447">
        <v>894</v>
      </c>
      <c r="B447">
        <v>23.5</v>
      </c>
    </row>
    <row r="448" spans="1:2" x14ac:dyDescent="0.25">
      <c r="A448">
        <v>896</v>
      </c>
      <c r="B448">
        <v>21.5</v>
      </c>
    </row>
    <row r="449" spans="1:2" x14ac:dyDescent="0.25">
      <c r="A449">
        <v>898</v>
      </c>
      <c r="B449">
        <v>19.5</v>
      </c>
    </row>
    <row r="450" spans="1:2" x14ac:dyDescent="0.25">
      <c r="A450">
        <v>900</v>
      </c>
      <c r="B450">
        <v>23</v>
      </c>
    </row>
    <row r="451" spans="1:2" x14ac:dyDescent="0.25">
      <c r="A451">
        <v>902</v>
      </c>
      <c r="B451">
        <v>24</v>
      </c>
    </row>
    <row r="452" spans="1:2" x14ac:dyDescent="0.25">
      <c r="A452">
        <v>904</v>
      </c>
      <c r="B452">
        <v>18</v>
      </c>
    </row>
    <row r="453" spans="1:2" x14ac:dyDescent="0.25">
      <c r="A453">
        <v>906</v>
      </c>
      <c r="B453">
        <v>24</v>
      </c>
    </row>
    <row r="454" spans="1:2" x14ac:dyDescent="0.25">
      <c r="A454">
        <v>908</v>
      </c>
      <c r="B454">
        <v>24.5</v>
      </c>
    </row>
    <row r="455" spans="1:2" x14ac:dyDescent="0.25">
      <c r="A455">
        <v>910</v>
      </c>
      <c r="B455">
        <v>26</v>
      </c>
    </row>
    <row r="456" spans="1:2" x14ac:dyDescent="0.25">
      <c r="A456">
        <v>912</v>
      </c>
      <c r="B456">
        <v>22</v>
      </c>
    </row>
    <row r="457" spans="1:2" x14ac:dyDescent="0.25">
      <c r="A457">
        <v>914</v>
      </c>
      <c r="B457">
        <v>25.5</v>
      </c>
    </row>
    <row r="458" spans="1:2" x14ac:dyDescent="0.25">
      <c r="A458">
        <v>916</v>
      </c>
      <c r="B458">
        <v>21</v>
      </c>
    </row>
    <row r="459" spans="1:2" x14ac:dyDescent="0.25">
      <c r="A459">
        <v>918</v>
      </c>
      <c r="B459">
        <v>23.5</v>
      </c>
    </row>
    <row r="460" spans="1:2" x14ac:dyDescent="0.25">
      <c r="A460">
        <v>920</v>
      </c>
      <c r="B460">
        <v>23</v>
      </c>
    </row>
    <row r="461" spans="1:2" x14ac:dyDescent="0.25">
      <c r="A461">
        <v>922</v>
      </c>
      <c r="B461">
        <v>22</v>
      </c>
    </row>
    <row r="462" spans="1:2" x14ac:dyDescent="0.25">
      <c r="A462">
        <v>924</v>
      </c>
      <c r="B462">
        <v>21</v>
      </c>
    </row>
    <row r="463" spans="1:2" x14ac:dyDescent="0.25">
      <c r="A463">
        <v>926</v>
      </c>
      <c r="B463">
        <v>24.5</v>
      </c>
    </row>
    <row r="464" spans="1:2" x14ac:dyDescent="0.25">
      <c r="A464">
        <v>928</v>
      </c>
      <c r="B464">
        <v>23.5</v>
      </c>
    </row>
    <row r="465" spans="1:2" x14ac:dyDescent="0.25">
      <c r="A465">
        <v>930</v>
      </c>
      <c r="B465">
        <v>21</v>
      </c>
    </row>
    <row r="466" spans="1:2" x14ac:dyDescent="0.25">
      <c r="A466">
        <v>932</v>
      </c>
      <c r="B466">
        <v>25.5</v>
      </c>
    </row>
    <row r="467" spans="1:2" x14ac:dyDescent="0.25">
      <c r="A467">
        <v>934</v>
      </c>
      <c r="B467">
        <v>25</v>
      </c>
    </row>
    <row r="468" spans="1:2" x14ac:dyDescent="0.25">
      <c r="A468">
        <v>936</v>
      </c>
      <c r="B468">
        <v>21.5</v>
      </c>
    </row>
    <row r="469" spans="1:2" x14ac:dyDescent="0.25">
      <c r="A469">
        <v>938</v>
      </c>
      <c r="B469">
        <v>20</v>
      </c>
    </row>
    <row r="470" spans="1:2" x14ac:dyDescent="0.25">
      <c r="A470">
        <v>940</v>
      </c>
      <c r="B470">
        <v>19</v>
      </c>
    </row>
    <row r="471" spans="1:2" x14ac:dyDescent="0.25">
      <c r="A471">
        <v>942</v>
      </c>
      <c r="B471">
        <v>27.5</v>
      </c>
    </row>
    <row r="472" spans="1:2" x14ac:dyDescent="0.25">
      <c r="A472">
        <v>944</v>
      </c>
      <c r="B472">
        <v>28</v>
      </c>
    </row>
    <row r="473" spans="1:2" x14ac:dyDescent="0.25">
      <c r="A473">
        <v>946</v>
      </c>
      <c r="B473">
        <v>21.5</v>
      </c>
    </row>
    <row r="474" spans="1:2" x14ac:dyDescent="0.25">
      <c r="A474">
        <v>948</v>
      </c>
      <c r="B474">
        <v>23</v>
      </c>
    </row>
    <row r="475" spans="1:2" x14ac:dyDescent="0.25">
      <c r="A475">
        <v>950</v>
      </c>
      <c r="B475">
        <v>21</v>
      </c>
    </row>
    <row r="476" spans="1:2" x14ac:dyDescent="0.25">
      <c r="A476">
        <v>952</v>
      </c>
      <c r="B476">
        <v>23</v>
      </c>
    </row>
    <row r="477" spans="1:2" x14ac:dyDescent="0.25">
      <c r="A477">
        <v>954</v>
      </c>
      <c r="B477">
        <v>26</v>
      </c>
    </row>
    <row r="478" spans="1:2" x14ac:dyDescent="0.25">
      <c r="A478">
        <v>956</v>
      </c>
      <c r="B478">
        <v>22.5</v>
      </c>
    </row>
    <row r="479" spans="1:2" x14ac:dyDescent="0.25">
      <c r="A479">
        <v>958</v>
      </c>
      <c r="B479">
        <v>19</v>
      </c>
    </row>
    <row r="480" spans="1:2" x14ac:dyDescent="0.25">
      <c r="A480">
        <v>960</v>
      </c>
      <c r="B480">
        <v>20</v>
      </c>
    </row>
    <row r="481" spans="1:2" x14ac:dyDescent="0.25">
      <c r="A481">
        <v>962</v>
      </c>
      <c r="B481">
        <v>23</v>
      </c>
    </row>
    <row r="482" spans="1:2" x14ac:dyDescent="0.25">
      <c r="A482">
        <v>964</v>
      </c>
      <c r="B482">
        <v>25.5</v>
      </c>
    </row>
    <row r="483" spans="1:2" x14ac:dyDescent="0.25">
      <c r="A483">
        <v>966</v>
      </c>
      <c r="B483">
        <v>30</v>
      </c>
    </row>
    <row r="484" spans="1:2" x14ac:dyDescent="0.25">
      <c r="A484">
        <v>968</v>
      </c>
      <c r="B484">
        <v>29.5</v>
      </c>
    </row>
    <row r="485" spans="1:2" x14ac:dyDescent="0.25">
      <c r="A485">
        <v>970</v>
      </c>
      <c r="B485">
        <v>31</v>
      </c>
    </row>
    <row r="486" spans="1:2" x14ac:dyDescent="0.25">
      <c r="A486">
        <v>972</v>
      </c>
      <c r="B486">
        <v>23.5</v>
      </c>
    </row>
    <row r="487" spans="1:2" x14ac:dyDescent="0.25">
      <c r="A487">
        <v>974</v>
      </c>
      <c r="B487">
        <v>26.5</v>
      </c>
    </row>
    <row r="488" spans="1:2" x14ac:dyDescent="0.25">
      <c r="A488">
        <v>976</v>
      </c>
      <c r="B488">
        <v>24</v>
      </c>
    </row>
    <row r="489" spans="1:2" x14ac:dyDescent="0.25">
      <c r="A489">
        <v>978</v>
      </c>
      <c r="B489">
        <v>27</v>
      </c>
    </row>
    <row r="490" spans="1:2" x14ac:dyDescent="0.25">
      <c r="A490">
        <v>980</v>
      </c>
      <c r="B490">
        <v>27.5</v>
      </c>
    </row>
    <row r="491" spans="1:2" x14ac:dyDescent="0.25">
      <c r="A491">
        <v>982</v>
      </c>
      <c r="B491">
        <v>23</v>
      </c>
    </row>
    <row r="492" spans="1:2" x14ac:dyDescent="0.25">
      <c r="A492">
        <v>984</v>
      </c>
      <c r="B492">
        <v>21.5</v>
      </c>
    </row>
    <row r="493" spans="1:2" x14ac:dyDescent="0.25">
      <c r="A493">
        <v>986</v>
      </c>
      <c r="B493">
        <v>24.5</v>
      </c>
    </row>
    <row r="494" spans="1:2" x14ac:dyDescent="0.25">
      <c r="A494">
        <v>988</v>
      </c>
      <c r="B494">
        <v>20.5</v>
      </c>
    </row>
    <row r="495" spans="1:2" x14ac:dyDescent="0.25">
      <c r="A495">
        <v>990</v>
      </c>
      <c r="B495">
        <v>18</v>
      </c>
    </row>
    <row r="496" spans="1:2" x14ac:dyDescent="0.25">
      <c r="A496">
        <v>992</v>
      </c>
      <c r="B496">
        <v>27</v>
      </c>
    </row>
    <row r="497" spans="1:2" x14ac:dyDescent="0.25">
      <c r="A497">
        <v>994</v>
      </c>
      <c r="B497">
        <v>28</v>
      </c>
    </row>
    <row r="498" spans="1:2" x14ac:dyDescent="0.25">
      <c r="A498">
        <v>996</v>
      </c>
      <c r="B498">
        <v>29</v>
      </c>
    </row>
    <row r="499" spans="1:2" x14ac:dyDescent="0.25">
      <c r="A499">
        <v>998</v>
      </c>
      <c r="B499">
        <v>30</v>
      </c>
    </row>
    <row r="500" spans="1:2" x14ac:dyDescent="0.25">
      <c r="A500">
        <v>1000</v>
      </c>
      <c r="B500">
        <v>23</v>
      </c>
    </row>
    <row r="501" spans="1:2" x14ac:dyDescent="0.25">
      <c r="A501">
        <v>2</v>
      </c>
      <c r="B501">
        <v>23</v>
      </c>
    </row>
    <row r="502" spans="1:2" x14ac:dyDescent="0.25">
      <c r="A502">
        <v>4</v>
      </c>
      <c r="B502">
        <v>23.5</v>
      </c>
    </row>
    <row r="503" spans="1:2" x14ac:dyDescent="0.25">
      <c r="A503">
        <v>6</v>
      </c>
      <c r="B503">
        <v>27</v>
      </c>
    </row>
    <row r="504" spans="1:2" x14ac:dyDescent="0.25">
      <c r="A504">
        <v>8</v>
      </c>
      <c r="B504">
        <v>21.5</v>
      </c>
    </row>
    <row r="505" spans="1:2" x14ac:dyDescent="0.25">
      <c r="A505">
        <v>10</v>
      </c>
      <c r="B505">
        <v>17.5</v>
      </c>
    </row>
    <row r="506" spans="1:2" x14ac:dyDescent="0.25">
      <c r="A506">
        <v>12</v>
      </c>
      <c r="B506">
        <v>17.5</v>
      </c>
    </row>
    <row r="507" spans="1:2" x14ac:dyDescent="0.25">
      <c r="A507">
        <v>14</v>
      </c>
      <c r="B507">
        <v>16</v>
      </c>
    </row>
    <row r="508" spans="1:2" x14ac:dyDescent="0.25">
      <c r="A508">
        <v>16</v>
      </c>
      <c r="B508">
        <v>21.5</v>
      </c>
    </row>
    <row r="509" spans="1:2" x14ac:dyDescent="0.25">
      <c r="A509">
        <v>18</v>
      </c>
      <c r="B509">
        <v>16.5</v>
      </c>
    </row>
    <row r="510" spans="1:2" x14ac:dyDescent="0.25">
      <c r="A510">
        <v>20</v>
      </c>
      <c r="B510">
        <v>24</v>
      </c>
    </row>
    <row r="511" spans="1:2" x14ac:dyDescent="0.25">
      <c r="A511">
        <v>22</v>
      </c>
      <c r="B511">
        <v>23.5</v>
      </c>
    </row>
    <row r="512" spans="1:2" x14ac:dyDescent="0.25">
      <c r="A512">
        <v>24</v>
      </c>
      <c r="B512">
        <v>20.5</v>
      </c>
    </row>
    <row r="513" spans="1:2" x14ac:dyDescent="0.25">
      <c r="A513">
        <v>26</v>
      </c>
      <c r="B513">
        <v>28</v>
      </c>
    </row>
    <row r="514" spans="1:2" x14ac:dyDescent="0.25">
      <c r="A514">
        <v>28</v>
      </c>
      <c r="B514">
        <v>24.5</v>
      </c>
    </row>
    <row r="515" spans="1:2" x14ac:dyDescent="0.25">
      <c r="A515">
        <v>30</v>
      </c>
      <c r="B515">
        <v>29.5</v>
      </c>
    </row>
    <row r="516" spans="1:2" x14ac:dyDescent="0.25">
      <c r="A516">
        <v>32</v>
      </c>
      <c r="B516">
        <v>23.5</v>
      </c>
    </row>
    <row r="517" spans="1:2" x14ac:dyDescent="0.25">
      <c r="A517">
        <v>34</v>
      </c>
      <c r="B517">
        <v>15</v>
      </c>
    </row>
    <row r="518" spans="1:2" x14ac:dyDescent="0.25">
      <c r="A518">
        <v>36</v>
      </c>
      <c r="B518">
        <v>18.5</v>
      </c>
    </row>
    <row r="519" spans="1:2" x14ac:dyDescent="0.25">
      <c r="A519">
        <v>38</v>
      </c>
      <c r="B519">
        <v>24.5</v>
      </c>
    </row>
    <row r="520" spans="1:2" x14ac:dyDescent="0.25">
      <c r="A520">
        <v>40</v>
      </c>
      <c r="B520">
        <v>24</v>
      </c>
    </row>
    <row r="521" spans="1:2" x14ac:dyDescent="0.25">
      <c r="A521">
        <v>42</v>
      </c>
      <c r="B521">
        <v>23.5</v>
      </c>
    </row>
    <row r="522" spans="1:2" x14ac:dyDescent="0.25">
      <c r="A522">
        <v>44</v>
      </c>
      <c r="B522">
        <v>23</v>
      </c>
    </row>
    <row r="523" spans="1:2" x14ac:dyDescent="0.25">
      <c r="A523">
        <v>46</v>
      </c>
      <c r="B523">
        <v>14</v>
      </c>
    </row>
    <row r="524" spans="1:2" x14ac:dyDescent="0.25">
      <c r="A524">
        <v>48</v>
      </c>
      <c r="B524">
        <v>16</v>
      </c>
    </row>
    <row r="525" spans="1:2" x14ac:dyDescent="0.25">
      <c r="A525">
        <v>50</v>
      </c>
      <c r="B525">
        <v>14</v>
      </c>
    </row>
    <row r="526" spans="1:2" x14ac:dyDescent="0.25">
      <c r="A526">
        <v>52</v>
      </c>
      <c r="B526">
        <v>14.5</v>
      </c>
    </row>
    <row r="527" spans="1:2" x14ac:dyDescent="0.25">
      <c r="A527">
        <v>54</v>
      </c>
      <c r="B527">
        <v>28</v>
      </c>
    </row>
    <row r="528" spans="1:2" x14ac:dyDescent="0.25">
      <c r="A528">
        <v>56</v>
      </c>
      <c r="B528">
        <v>24.5</v>
      </c>
    </row>
    <row r="529" spans="1:2" x14ac:dyDescent="0.25">
      <c r="A529">
        <v>58</v>
      </c>
      <c r="B529">
        <v>28</v>
      </c>
    </row>
    <row r="530" spans="1:2" x14ac:dyDescent="0.25">
      <c r="A530">
        <v>60</v>
      </c>
      <c r="B530">
        <v>18</v>
      </c>
    </row>
    <row r="531" spans="1:2" x14ac:dyDescent="0.25">
      <c r="A531">
        <v>62</v>
      </c>
      <c r="B531">
        <v>17.5</v>
      </c>
    </row>
    <row r="532" spans="1:2" x14ac:dyDescent="0.25">
      <c r="A532">
        <v>64</v>
      </c>
      <c r="B532">
        <v>23</v>
      </c>
    </row>
    <row r="533" spans="1:2" x14ac:dyDescent="0.25">
      <c r="A533">
        <v>66</v>
      </c>
      <c r="B533">
        <v>22</v>
      </c>
    </row>
    <row r="534" spans="1:2" x14ac:dyDescent="0.25">
      <c r="A534">
        <v>68</v>
      </c>
      <c r="B534">
        <v>19.5</v>
      </c>
    </row>
    <row r="535" spans="1:2" x14ac:dyDescent="0.25">
      <c r="A535">
        <v>70</v>
      </c>
      <c r="B535">
        <v>18.5</v>
      </c>
    </row>
    <row r="536" spans="1:2" x14ac:dyDescent="0.25">
      <c r="A536">
        <v>72</v>
      </c>
      <c r="B536">
        <v>20</v>
      </c>
    </row>
    <row r="537" spans="1:2" x14ac:dyDescent="0.25">
      <c r="A537">
        <v>74</v>
      </c>
      <c r="B537">
        <v>21.5</v>
      </c>
    </row>
    <row r="538" spans="1:2" x14ac:dyDescent="0.25">
      <c r="A538">
        <v>76</v>
      </c>
      <c r="B538">
        <v>16</v>
      </c>
    </row>
    <row r="539" spans="1:2" x14ac:dyDescent="0.25">
      <c r="A539">
        <v>78</v>
      </c>
      <c r="B539">
        <v>18</v>
      </c>
    </row>
    <row r="540" spans="1:2" x14ac:dyDescent="0.25">
      <c r="A540">
        <v>80</v>
      </c>
      <c r="B540">
        <v>24</v>
      </c>
    </row>
    <row r="541" spans="1:2" x14ac:dyDescent="0.25">
      <c r="A541">
        <v>82</v>
      </c>
      <c r="B541">
        <v>26.5</v>
      </c>
    </row>
    <row r="542" spans="1:2" x14ac:dyDescent="0.25">
      <c r="A542">
        <v>84</v>
      </c>
      <c r="B542">
        <v>22.5</v>
      </c>
    </row>
    <row r="543" spans="1:2" x14ac:dyDescent="0.25">
      <c r="A543">
        <v>86</v>
      </c>
      <c r="B543">
        <v>23</v>
      </c>
    </row>
    <row r="544" spans="1:2" x14ac:dyDescent="0.25">
      <c r="A544">
        <v>88</v>
      </c>
      <c r="B544">
        <v>21.5</v>
      </c>
    </row>
    <row r="545" spans="1:2" x14ac:dyDescent="0.25">
      <c r="A545">
        <v>90</v>
      </c>
      <c r="B545">
        <v>17</v>
      </c>
    </row>
    <row r="546" spans="1:2" x14ac:dyDescent="0.25">
      <c r="A546">
        <v>92</v>
      </c>
      <c r="B546">
        <v>22</v>
      </c>
    </row>
    <row r="547" spans="1:2" x14ac:dyDescent="0.25">
      <c r="A547">
        <v>94</v>
      </c>
      <c r="B547">
        <v>27</v>
      </c>
    </row>
    <row r="548" spans="1:2" x14ac:dyDescent="0.25">
      <c r="A548">
        <v>96</v>
      </c>
      <c r="B548">
        <v>26.5</v>
      </c>
    </row>
    <row r="549" spans="1:2" x14ac:dyDescent="0.25">
      <c r="A549">
        <v>98</v>
      </c>
      <c r="B549">
        <v>21.5</v>
      </c>
    </row>
    <row r="550" spans="1:2" x14ac:dyDescent="0.25">
      <c r="A550">
        <v>100</v>
      </c>
      <c r="B550">
        <v>20</v>
      </c>
    </row>
    <row r="551" spans="1:2" x14ac:dyDescent="0.25">
      <c r="A551">
        <v>102</v>
      </c>
      <c r="B551">
        <v>20.5</v>
      </c>
    </row>
    <row r="552" spans="1:2" x14ac:dyDescent="0.25">
      <c r="A552">
        <v>104</v>
      </c>
      <c r="B552">
        <v>23</v>
      </c>
    </row>
    <row r="553" spans="1:2" x14ac:dyDescent="0.25">
      <c r="A553">
        <v>106</v>
      </c>
      <c r="B553">
        <v>26</v>
      </c>
    </row>
    <row r="554" spans="1:2" x14ac:dyDescent="0.25">
      <c r="A554">
        <v>108</v>
      </c>
      <c r="B554">
        <v>20.5</v>
      </c>
    </row>
    <row r="555" spans="1:2" x14ac:dyDescent="0.25">
      <c r="A555">
        <v>110</v>
      </c>
      <c r="B555">
        <v>26</v>
      </c>
    </row>
    <row r="556" spans="1:2" x14ac:dyDescent="0.25">
      <c r="A556">
        <v>112</v>
      </c>
      <c r="B556">
        <v>24</v>
      </c>
    </row>
    <row r="557" spans="1:2" x14ac:dyDescent="0.25">
      <c r="A557">
        <v>114</v>
      </c>
      <c r="B557">
        <v>21</v>
      </c>
    </row>
    <row r="558" spans="1:2" x14ac:dyDescent="0.25">
      <c r="A558">
        <v>116</v>
      </c>
      <c r="B558">
        <v>27.5</v>
      </c>
    </row>
    <row r="559" spans="1:2" x14ac:dyDescent="0.25">
      <c r="A559">
        <v>118</v>
      </c>
      <c r="B559">
        <v>25.5</v>
      </c>
    </row>
    <row r="560" spans="1:2" x14ac:dyDescent="0.25">
      <c r="A560">
        <v>120</v>
      </c>
      <c r="B560">
        <v>17.5</v>
      </c>
    </row>
    <row r="561" spans="1:2" x14ac:dyDescent="0.25">
      <c r="A561">
        <v>122</v>
      </c>
      <c r="B561">
        <v>24</v>
      </c>
    </row>
    <row r="562" spans="1:2" x14ac:dyDescent="0.25">
      <c r="A562">
        <v>124</v>
      </c>
      <c r="B562">
        <v>21.5</v>
      </c>
    </row>
    <row r="563" spans="1:2" x14ac:dyDescent="0.25">
      <c r="A563">
        <v>126</v>
      </c>
      <c r="B563">
        <v>15.5</v>
      </c>
    </row>
    <row r="564" spans="1:2" x14ac:dyDescent="0.25">
      <c r="A564">
        <v>128</v>
      </c>
      <c r="B564">
        <v>27</v>
      </c>
    </row>
    <row r="565" spans="1:2" x14ac:dyDescent="0.25">
      <c r="A565">
        <v>130</v>
      </c>
      <c r="B565">
        <v>28</v>
      </c>
    </row>
    <row r="566" spans="1:2" x14ac:dyDescent="0.25">
      <c r="A566">
        <v>132</v>
      </c>
      <c r="B566">
        <v>22.5</v>
      </c>
    </row>
    <row r="567" spans="1:2" x14ac:dyDescent="0.25">
      <c r="A567">
        <v>134</v>
      </c>
      <c r="B567">
        <v>17.5</v>
      </c>
    </row>
    <row r="568" spans="1:2" x14ac:dyDescent="0.25">
      <c r="A568">
        <v>136</v>
      </c>
      <c r="B568">
        <v>20</v>
      </c>
    </row>
    <row r="569" spans="1:2" x14ac:dyDescent="0.25">
      <c r="A569">
        <v>138</v>
      </c>
      <c r="B569">
        <v>21</v>
      </c>
    </row>
    <row r="570" spans="1:2" x14ac:dyDescent="0.25">
      <c r="A570">
        <v>140</v>
      </c>
      <c r="B570">
        <v>12.5</v>
      </c>
    </row>
    <row r="571" spans="1:2" x14ac:dyDescent="0.25">
      <c r="A571">
        <v>142</v>
      </c>
      <c r="B571">
        <v>16</v>
      </c>
    </row>
    <row r="572" spans="1:2" x14ac:dyDescent="0.25">
      <c r="A572">
        <v>144</v>
      </c>
      <c r="B572">
        <v>21</v>
      </c>
    </row>
    <row r="573" spans="1:2" x14ac:dyDescent="0.25">
      <c r="A573">
        <v>146</v>
      </c>
      <c r="B573">
        <v>28.5</v>
      </c>
    </row>
    <row r="574" spans="1:2" x14ac:dyDescent="0.25">
      <c r="A574">
        <v>148</v>
      </c>
      <c r="B574">
        <v>23</v>
      </c>
    </row>
    <row r="575" spans="1:2" x14ac:dyDescent="0.25">
      <c r="A575">
        <v>150</v>
      </c>
      <c r="B575">
        <v>25.5</v>
      </c>
    </row>
    <row r="576" spans="1:2" x14ac:dyDescent="0.25">
      <c r="A576">
        <v>152</v>
      </c>
      <c r="B576">
        <v>23</v>
      </c>
    </row>
    <row r="577" spans="1:2" x14ac:dyDescent="0.25">
      <c r="A577">
        <v>154</v>
      </c>
      <c r="B577">
        <v>23</v>
      </c>
    </row>
    <row r="578" spans="1:2" x14ac:dyDescent="0.25">
      <c r="A578">
        <v>156</v>
      </c>
      <c r="B578">
        <v>23</v>
      </c>
    </row>
    <row r="579" spans="1:2" x14ac:dyDescent="0.25">
      <c r="A579">
        <v>158</v>
      </c>
      <c r="B579">
        <v>22</v>
      </c>
    </row>
    <row r="580" spans="1:2" x14ac:dyDescent="0.25">
      <c r="A580">
        <v>160</v>
      </c>
      <c r="B580">
        <v>20</v>
      </c>
    </row>
    <row r="581" spans="1:2" x14ac:dyDescent="0.25">
      <c r="A581">
        <v>162</v>
      </c>
      <c r="B581">
        <v>22</v>
      </c>
    </row>
    <row r="582" spans="1:2" x14ac:dyDescent="0.25">
      <c r="A582">
        <v>164</v>
      </c>
      <c r="B582">
        <v>24.5</v>
      </c>
    </row>
    <row r="583" spans="1:2" x14ac:dyDescent="0.25">
      <c r="A583">
        <v>166</v>
      </c>
      <c r="B583">
        <v>25.5</v>
      </c>
    </row>
    <row r="584" spans="1:2" x14ac:dyDescent="0.25">
      <c r="A584">
        <v>168</v>
      </c>
      <c r="B584">
        <v>26.5</v>
      </c>
    </row>
    <row r="585" spans="1:2" x14ac:dyDescent="0.25">
      <c r="A585">
        <v>170</v>
      </c>
      <c r="B585">
        <v>21</v>
      </c>
    </row>
    <row r="586" spans="1:2" x14ac:dyDescent="0.25">
      <c r="A586">
        <v>172</v>
      </c>
      <c r="B586">
        <v>22.5</v>
      </c>
    </row>
    <row r="587" spans="1:2" x14ac:dyDescent="0.25">
      <c r="A587">
        <v>174</v>
      </c>
      <c r="B587">
        <v>13</v>
      </c>
    </row>
    <row r="588" spans="1:2" x14ac:dyDescent="0.25">
      <c r="A588">
        <v>176</v>
      </c>
      <c r="B588">
        <v>13</v>
      </c>
    </row>
    <row r="589" spans="1:2" x14ac:dyDescent="0.25">
      <c r="A589">
        <v>178</v>
      </c>
      <c r="B589">
        <v>24.5</v>
      </c>
    </row>
    <row r="590" spans="1:2" x14ac:dyDescent="0.25">
      <c r="A590">
        <v>180</v>
      </c>
      <c r="B590">
        <v>27.5</v>
      </c>
    </row>
    <row r="591" spans="1:2" x14ac:dyDescent="0.25">
      <c r="A591">
        <v>182</v>
      </c>
      <c r="B591">
        <v>23.5</v>
      </c>
    </row>
    <row r="592" spans="1:2" x14ac:dyDescent="0.25">
      <c r="A592">
        <v>184</v>
      </c>
      <c r="B592">
        <v>15</v>
      </c>
    </row>
    <row r="593" spans="1:2" x14ac:dyDescent="0.25">
      <c r="A593">
        <v>186</v>
      </c>
      <c r="B593">
        <v>16.5</v>
      </c>
    </row>
    <row r="594" spans="1:2" x14ac:dyDescent="0.25">
      <c r="A594">
        <v>188</v>
      </c>
      <c r="B594">
        <v>10.5</v>
      </c>
    </row>
    <row r="595" spans="1:2" x14ac:dyDescent="0.25">
      <c r="A595">
        <v>190</v>
      </c>
      <c r="B595">
        <v>25.5</v>
      </c>
    </row>
    <row r="596" spans="1:2" x14ac:dyDescent="0.25">
      <c r="A596">
        <v>192</v>
      </c>
      <c r="B596">
        <v>22.5</v>
      </c>
    </row>
    <row r="597" spans="1:2" x14ac:dyDescent="0.25">
      <c r="A597">
        <v>194</v>
      </c>
      <c r="B597">
        <v>26.5</v>
      </c>
    </row>
    <row r="598" spans="1:2" x14ac:dyDescent="0.25">
      <c r="A598">
        <v>196</v>
      </c>
      <c r="B598">
        <v>21</v>
      </c>
    </row>
    <row r="599" spans="1:2" x14ac:dyDescent="0.25">
      <c r="A599">
        <v>198</v>
      </c>
      <c r="B599">
        <v>20</v>
      </c>
    </row>
    <row r="600" spans="1:2" x14ac:dyDescent="0.25">
      <c r="A600">
        <v>200</v>
      </c>
      <c r="B600">
        <v>22.5</v>
      </c>
    </row>
    <row r="601" spans="1:2" x14ac:dyDescent="0.25">
      <c r="A601">
        <v>202</v>
      </c>
      <c r="B601">
        <v>21</v>
      </c>
    </row>
    <row r="602" spans="1:2" x14ac:dyDescent="0.25">
      <c r="A602">
        <v>204</v>
      </c>
      <c r="B602">
        <v>19</v>
      </c>
    </row>
    <row r="603" spans="1:2" x14ac:dyDescent="0.25">
      <c r="A603">
        <v>206</v>
      </c>
      <c r="B603">
        <v>22</v>
      </c>
    </row>
    <row r="604" spans="1:2" x14ac:dyDescent="0.25">
      <c r="A604">
        <v>208</v>
      </c>
      <c r="B604">
        <v>16.5</v>
      </c>
    </row>
    <row r="605" spans="1:2" x14ac:dyDescent="0.25">
      <c r="A605">
        <v>210</v>
      </c>
      <c r="B605">
        <v>18.5</v>
      </c>
    </row>
    <row r="606" spans="1:2" x14ac:dyDescent="0.25">
      <c r="A606">
        <v>212</v>
      </c>
      <c r="B606">
        <v>14.5</v>
      </c>
    </row>
    <row r="607" spans="1:2" x14ac:dyDescent="0.25">
      <c r="A607">
        <v>214</v>
      </c>
      <c r="B607">
        <v>18</v>
      </c>
    </row>
    <row r="608" spans="1:2" x14ac:dyDescent="0.25">
      <c r="A608">
        <v>216</v>
      </c>
      <c r="B608">
        <v>29</v>
      </c>
    </row>
    <row r="609" spans="1:2" x14ac:dyDescent="0.25">
      <c r="A609">
        <v>218</v>
      </c>
      <c r="B609">
        <v>28</v>
      </c>
    </row>
    <row r="610" spans="1:2" x14ac:dyDescent="0.25">
      <c r="A610">
        <v>220</v>
      </c>
      <c r="B610">
        <v>18.5</v>
      </c>
    </row>
    <row r="611" spans="1:2" x14ac:dyDescent="0.25">
      <c r="A611">
        <v>222</v>
      </c>
      <c r="B611">
        <v>19.5</v>
      </c>
    </row>
    <row r="612" spans="1:2" x14ac:dyDescent="0.25">
      <c r="A612">
        <v>224</v>
      </c>
      <c r="B612">
        <v>25.5</v>
      </c>
    </row>
    <row r="613" spans="1:2" x14ac:dyDescent="0.25">
      <c r="A613">
        <v>226</v>
      </c>
      <c r="B613">
        <v>26</v>
      </c>
    </row>
    <row r="614" spans="1:2" x14ac:dyDescent="0.25">
      <c r="A614">
        <v>228</v>
      </c>
      <c r="B614">
        <v>19</v>
      </c>
    </row>
    <row r="615" spans="1:2" x14ac:dyDescent="0.25">
      <c r="A615">
        <v>230</v>
      </c>
      <c r="B615">
        <v>18</v>
      </c>
    </row>
    <row r="616" spans="1:2" x14ac:dyDescent="0.25">
      <c r="A616">
        <v>232</v>
      </c>
      <c r="B616">
        <v>20.5</v>
      </c>
    </row>
    <row r="617" spans="1:2" x14ac:dyDescent="0.25">
      <c r="A617">
        <v>234</v>
      </c>
      <c r="B617">
        <v>21.5</v>
      </c>
    </row>
    <row r="618" spans="1:2" x14ac:dyDescent="0.25">
      <c r="A618">
        <v>236</v>
      </c>
      <c r="B618">
        <v>13.5</v>
      </c>
    </row>
    <row r="619" spans="1:2" x14ac:dyDescent="0.25">
      <c r="A619">
        <v>238</v>
      </c>
      <c r="B619">
        <v>8.5</v>
      </c>
    </row>
    <row r="620" spans="1:2" x14ac:dyDescent="0.25">
      <c r="A620">
        <v>240</v>
      </c>
      <c r="B620">
        <v>21</v>
      </c>
    </row>
    <row r="621" spans="1:2" x14ac:dyDescent="0.25">
      <c r="A621">
        <v>242</v>
      </c>
      <c r="B621">
        <v>24</v>
      </c>
    </row>
    <row r="622" spans="1:2" x14ac:dyDescent="0.25">
      <c r="A622">
        <v>244</v>
      </c>
      <c r="B622">
        <v>23.5</v>
      </c>
    </row>
    <row r="623" spans="1:2" x14ac:dyDescent="0.25">
      <c r="A623">
        <v>246</v>
      </c>
      <c r="B623">
        <v>13</v>
      </c>
    </row>
    <row r="624" spans="1:2" x14ac:dyDescent="0.25">
      <c r="A624">
        <v>248</v>
      </c>
      <c r="B624">
        <v>13.5</v>
      </c>
    </row>
    <row r="625" spans="1:2" x14ac:dyDescent="0.25">
      <c r="A625">
        <v>250</v>
      </c>
      <c r="B625">
        <v>21.5</v>
      </c>
    </row>
    <row r="626" spans="1:2" x14ac:dyDescent="0.25">
      <c r="A626">
        <v>252</v>
      </c>
      <c r="B626">
        <v>22</v>
      </c>
    </row>
    <row r="627" spans="1:2" x14ac:dyDescent="0.25">
      <c r="A627">
        <v>254</v>
      </c>
      <c r="B627">
        <v>19</v>
      </c>
    </row>
    <row r="628" spans="1:2" x14ac:dyDescent="0.25">
      <c r="A628">
        <v>256</v>
      </c>
      <c r="B628">
        <v>23.5</v>
      </c>
    </row>
    <row r="629" spans="1:2" x14ac:dyDescent="0.25">
      <c r="A629">
        <v>258</v>
      </c>
      <c r="B629">
        <v>21</v>
      </c>
    </row>
    <row r="630" spans="1:2" x14ac:dyDescent="0.25">
      <c r="A630">
        <v>260</v>
      </c>
      <c r="B630">
        <v>22</v>
      </c>
    </row>
    <row r="631" spans="1:2" x14ac:dyDescent="0.25">
      <c r="A631">
        <v>262</v>
      </c>
      <c r="B631">
        <v>26</v>
      </c>
    </row>
    <row r="632" spans="1:2" x14ac:dyDescent="0.25">
      <c r="A632">
        <v>264</v>
      </c>
      <c r="B632">
        <v>23.5</v>
      </c>
    </row>
    <row r="633" spans="1:2" x14ac:dyDescent="0.25">
      <c r="A633">
        <v>266</v>
      </c>
      <c r="B633">
        <v>11.5</v>
      </c>
    </row>
    <row r="634" spans="1:2" x14ac:dyDescent="0.25">
      <c r="A634">
        <v>268</v>
      </c>
      <c r="B634">
        <v>19</v>
      </c>
    </row>
    <row r="635" spans="1:2" x14ac:dyDescent="0.25">
      <c r="A635">
        <v>270</v>
      </c>
      <c r="B635">
        <v>20</v>
      </c>
    </row>
    <row r="636" spans="1:2" x14ac:dyDescent="0.25">
      <c r="A636">
        <v>272</v>
      </c>
      <c r="B636">
        <v>27</v>
      </c>
    </row>
    <row r="637" spans="1:2" x14ac:dyDescent="0.25">
      <c r="A637">
        <v>274</v>
      </c>
      <c r="B637">
        <v>20</v>
      </c>
    </row>
    <row r="638" spans="1:2" x14ac:dyDescent="0.25">
      <c r="A638">
        <v>276</v>
      </c>
      <c r="B638">
        <v>13.5</v>
      </c>
    </row>
    <row r="639" spans="1:2" x14ac:dyDescent="0.25">
      <c r="A639">
        <v>278</v>
      </c>
      <c r="B639">
        <v>18</v>
      </c>
    </row>
    <row r="640" spans="1:2" x14ac:dyDescent="0.25">
      <c r="A640">
        <v>280</v>
      </c>
      <c r="B640">
        <v>19.5</v>
      </c>
    </row>
    <row r="641" spans="1:2" x14ac:dyDescent="0.25">
      <c r="A641">
        <v>282</v>
      </c>
      <c r="B641">
        <v>22.5</v>
      </c>
    </row>
    <row r="642" spans="1:2" x14ac:dyDescent="0.25">
      <c r="A642">
        <v>284</v>
      </c>
      <c r="B642">
        <v>26.5</v>
      </c>
    </row>
    <row r="643" spans="1:2" x14ac:dyDescent="0.25">
      <c r="A643">
        <v>286</v>
      </c>
      <c r="B643">
        <v>21</v>
      </c>
    </row>
    <row r="644" spans="1:2" x14ac:dyDescent="0.25">
      <c r="A644">
        <v>288</v>
      </c>
      <c r="B644">
        <v>21.5</v>
      </c>
    </row>
    <row r="645" spans="1:2" x14ac:dyDescent="0.25">
      <c r="A645">
        <v>290</v>
      </c>
      <c r="B645">
        <v>20</v>
      </c>
    </row>
    <row r="646" spans="1:2" x14ac:dyDescent="0.25">
      <c r="A646">
        <v>292</v>
      </c>
      <c r="B646">
        <v>26</v>
      </c>
    </row>
    <row r="647" spans="1:2" x14ac:dyDescent="0.25">
      <c r="A647">
        <v>294</v>
      </c>
      <c r="B647">
        <v>19</v>
      </c>
    </row>
    <row r="648" spans="1:2" x14ac:dyDescent="0.25">
      <c r="A648">
        <v>296</v>
      </c>
      <c r="B648">
        <v>19.5</v>
      </c>
    </row>
    <row r="649" spans="1:2" x14ac:dyDescent="0.25">
      <c r="A649">
        <v>298</v>
      </c>
      <c r="B649">
        <v>21</v>
      </c>
    </row>
    <row r="650" spans="1:2" x14ac:dyDescent="0.25">
      <c r="A650">
        <v>300</v>
      </c>
      <c r="B650">
        <v>22.5</v>
      </c>
    </row>
    <row r="651" spans="1:2" x14ac:dyDescent="0.25">
      <c r="A651">
        <v>302</v>
      </c>
      <c r="B651">
        <v>15</v>
      </c>
    </row>
    <row r="652" spans="1:2" x14ac:dyDescent="0.25">
      <c r="A652">
        <v>304</v>
      </c>
      <c r="B652">
        <v>12.5</v>
      </c>
    </row>
    <row r="653" spans="1:2" x14ac:dyDescent="0.25">
      <c r="A653">
        <v>306</v>
      </c>
      <c r="B653">
        <v>18</v>
      </c>
    </row>
    <row r="654" spans="1:2" x14ac:dyDescent="0.25">
      <c r="A654">
        <v>308</v>
      </c>
      <c r="B654">
        <v>24.5</v>
      </c>
    </row>
    <row r="655" spans="1:2" x14ac:dyDescent="0.25">
      <c r="A655">
        <v>310</v>
      </c>
      <c r="B655">
        <v>23</v>
      </c>
    </row>
    <row r="656" spans="1:2" x14ac:dyDescent="0.25">
      <c r="A656">
        <v>312</v>
      </c>
      <c r="B656">
        <v>21</v>
      </c>
    </row>
    <row r="657" spans="1:2" x14ac:dyDescent="0.25">
      <c r="A657">
        <v>314</v>
      </c>
      <c r="B657">
        <v>17.5</v>
      </c>
    </row>
    <row r="658" spans="1:2" x14ac:dyDescent="0.25">
      <c r="A658">
        <v>316</v>
      </c>
      <c r="B658">
        <v>19.5</v>
      </c>
    </row>
    <row r="659" spans="1:2" x14ac:dyDescent="0.25">
      <c r="A659">
        <v>318</v>
      </c>
      <c r="B659">
        <v>25</v>
      </c>
    </row>
    <row r="660" spans="1:2" x14ac:dyDescent="0.25">
      <c r="A660">
        <v>320</v>
      </c>
      <c r="B660">
        <v>27.5</v>
      </c>
    </row>
    <row r="661" spans="1:2" x14ac:dyDescent="0.25">
      <c r="A661">
        <v>322</v>
      </c>
      <c r="B661">
        <v>23.5</v>
      </c>
    </row>
    <row r="662" spans="1:2" x14ac:dyDescent="0.25">
      <c r="A662">
        <v>324</v>
      </c>
      <c r="B662">
        <v>20.5</v>
      </c>
    </row>
    <row r="663" spans="1:2" x14ac:dyDescent="0.25">
      <c r="A663">
        <v>326</v>
      </c>
      <c r="B663">
        <v>17</v>
      </c>
    </row>
    <row r="664" spans="1:2" x14ac:dyDescent="0.25">
      <c r="A664">
        <v>328</v>
      </c>
      <c r="B664">
        <v>20</v>
      </c>
    </row>
    <row r="665" spans="1:2" x14ac:dyDescent="0.25">
      <c r="A665">
        <v>330</v>
      </c>
      <c r="B665">
        <v>25.5</v>
      </c>
    </row>
    <row r="666" spans="1:2" x14ac:dyDescent="0.25">
      <c r="A666">
        <v>332</v>
      </c>
      <c r="B666">
        <v>28.5</v>
      </c>
    </row>
    <row r="667" spans="1:2" x14ac:dyDescent="0.25">
      <c r="A667">
        <v>334</v>
      </c>
      <c r="B667">
        <v>29.5</v>
      </c>
    </row>
    <row r="668" spans="1:2" x14ac:dyDescent="0.25">
      <c r="A668">
        <v>336</v>
      </c>
      <c r="B668">
        <v>14</v>
      </c>
    </row>
    <row r="669" spans="1:2" x14ac:dyDescent="0.25">
      <c r="A669">
        <v>338</v>
      </c>
      <c r="B669">
        <v>16</v>
      </c>
    </row>
    <row r="670" spans="1:2" x14ac:dyDescent="0.25">
      <c r="A670">
        <v>340</v>
      </c>
      <c r="B670">
        <v>22</v>
      </c>
    </row>
    <row r="671" spans="1:2" x14ac:dyDescent="0.25">
      <c r="A671">
        <v>342</v>
      </c>
      <c r="B671">
        <v>24</v>
      </c>
    </row>
    <row r="672" spans="1:2" x14ac:dyDescent="0.25">
      <c r="A672">
        <v>344</v>
      </c>
      <c r="B672">
        <v>22</v>
      </c>
    </row>
    <row r="673" spans="1:2" x14ac:dyDescent="0.25">
      <c r="A673">
        <v>346</v>
      </c>
      <c r="B673">
        <v>19</v>
      </c>
    </row>
    <row r="674" spans="1:2" x14ac:dyDescent="0.25">
      <c r="A674">
        <v>348</v>
      </c>
      <c r="B674">
        <v>25.5</v>
      </c>
    </row>
    <row r="675" spans="1:2" x14ac:dyDescent="0.25">
      <c r="A675">
        <v>350</v>
      </c>
      <c r="B675">
        <v>20</v>
      </c>
    </row>
    <row r="676" spans="1:2" x14ac:dyDescent="0.25">
      <c r="A676">
        <v>352</v>
      </c>
      <c r="B676">
        <v>22.5</v>
      </c>
    </row>
    <row r="677" spans="1:2" x14ac:dyDescent="0.25">
      <c r="A677">
        <v>354</v>
      </c>
      <c r="B677">
        <v>21.5</v>
      </c>
    </row>
    <row r="678" spans="1:2" x14ac:dyDescent="0.25">
      <c r="A678">
        <v>356</v>
      </c>
      <c r="B678">
        <v>16</v>
      </c>
    </row>
    <row r="679" spans="1:2" x14ac:dyDescent="0.25">
      <c r="A679">
        <v>358</v>
      </c>
      <c r="B679">
        <v>23.5</v>
      </c>
    </row>
    <row r="680" spans="1:2" x14ac:dyDescent="0.25">
      <c r="A680">
        <v>360</v>
      </c>
      <c r="B680">
        <v>28</v>
      </c>
    </row>
    <row r="681" spans="1:2" x14ac:dyDescent="0.25">
      <c r="A681">
        <v>362</v>
      </c>
      <c r="B681">
        <v>16.5</v>
      </c>
    </row>
    <row r="682" spans="1:2" x14ac:dyDescent="0.25">
      <c r="A682">
        <v>364</v>
      </c>
      <c r="B682">
        <v>19</v>
      </c>
    </row>
    <row r="683" spans="1:2" x14ac:dyDescent="0.25">
      <c r="A683">
        <v>366</v>
      </c>
      <c r="B683">
        <v>26</v>
      </c>
    </row>
    <row r="684" spans="1:2" x14ac:dyDescent="0.25">
      <c r="A684">
        <v>368</v>
      </c>
      <c r="B684">
        <v>20.5</v>
      </c>
    </row>
    <row r="685" spans="1:2" x14ac:dyDescent="0.25">
      <c r="A685">
        <v>370</v>
      </c>
      <c r="B685">
        <v>27</v>
      </c>
    </row>
    <row r="686" spans="1:2" x14ac:dyDescent="0.25">
      <c r="A686">
        <v>372</v>
      </c>
      <c r="B686">
        <v>20</v>
      </c>
    </row>
    <row r="687" spans="1:2" x14ac:dyDescent="0.25">
      <c r="A687">
        <v>374</v>
      </c>
      <c r="B687">
        <v>15.5</v>
      </c>
    </row>
    <row r="688" spans="1:2" x14ac:dyDescent="0.25">
      <c r="A688">
        <v>376</v>
      </c>
      <c r="B688">
        <v>15.5</v>
      </c>
    </row>
    <row r="689" spans="1:2" x14ac:dyDescent="0.25">
      <c r="A689">
        <v>378</v>
      </c>
      <c r="B689">
        <v>20.5</v>
      </c>
    </row>
    <row r="690" spans="1:2" x14ac:dyDescent="0.25">
      <c r="A690">
        <v>380</v>
      </c>
      <c r="B690">
        <v>15</v>
      </c>
    </row>
    <row r="691" spans="1:2" x14ac:dyDescent="0.25">
      <c r="A691">
        <v>382</v>
      </c>
      <c r="B691">
        <v>18.5</v>
      </c>
    </row>
    <row r="692" spans="1:2" x14ac:dyDescent="0.25">
      <c r="A692">
        <v>384</v>
      </c>
      <c r="B692">
        <v>24</v>
      </c>
    </row>
    <row r="693" spans="1:2" x14ac:dyDescent="0.25">
      <c r="A693">
        <v>386</v>
      </c>
      <c r="B693">
        <v>23</v>
      </c>
    </row>
    <row r="694" spans="1:2" x14ac:dyDescent="0.25">
      <c r="A694">
        <v>388</v>
      </c>
      <c r="B694">
        <v>27.5</v>
      </c>
    </row>
    <row r="695" spans="1:2" x14ac:dyDescent="0.25">
      <c r="A695">
        <v>390</v>
      </c>
      <c r="B695">
        <v>26</v>
      </c>
    </row>
    <row r="696" spans="1:2" x14ac:dyDescent="0.25">
      <c r="A696">
        <v>392</v>
      </c>
      <c r="B696">
        <v>18.5</v>
      </c>
    </row>
    <row r="697" spans="1:2" x14ac:dyDescent="0.25">
      <c r="A697">
        <v>394</v>
      </c>
      <c r="B697">
        <v>22.5</v>
      </c>
    </row>
    <row r="698" spans="1:2" x14ac:dyDescent="0.25">
      <c r="A698">
        <v>396</v>
      </c>
      <c r="B698">
        <v>27.5</v>
      </c>
    </row>
    <row r="699" spans="1:2" x14ac:dyDescent="0.25">
      <c r="A699">
        <v>398</v>
      </c>
      <c r="B699">
        <v>32.5</v>
      </c>
    </row>
    <row r="700" spans="1:2" x14ac:dyDescent="0.25">
      <c r="A700">
        <v>400</v>
      </c>
      <c r="B700">
        <v>28</v>
      </c>
    </row>
    <row r="701" spans="1:2" x14ac:dyDescent="0.25">
      <c r="A701">
        <v>402</v>
      </c>
      <c r="B701">
        <v>26.5</v>
      </c>
    </row>
    <row r="702" spans="1:2" x14ac:dyDescent="0.25">
      <c r="A702">
        <v>404</v>
      </c>
      <c r="B702">
        <v>23.5</v>
      </c>
    </row>
    <row r="703" spans="1:2" x14ac:dyDescent="0.25">
      <c r="A703">
        <v>406</v>
      </c>
      <c r="B703">
        <v>15.5</v>
      </c>
    </row>
    <row r="704" spans="1:2" x14ac:dyDescent="0.25">
      <c r="A704">
        <v>408</v>
      </c>
      <c r="B704">
        <v>26</v>
      </c>
    </row>
    <row r="705" spans="1:2" x14ac:dyDescent="0.25">
      <c r="A705">
        <v>410</v>
      </c>
      <c r="B705">
        <v>28.5</v>
      </c>
    </row>
    <row r="706" spans="1:2" x14ac:dyDescent="0.25">
      <c r="A706">
        <v>412</v>
      </c>
      <c r="B706">
        <v>22.5</v>
      </c>
    </row>
    <row r="707" spans="1:2" x14ac:dyDescent="0.25">
      <c r="A707">
        <v>414</v>
      </c>
      <c r="B707">
        <v>21</v>
      </c>
    </row>
    <row r="708" spans="1:2" x14ac:dyDescent="0.25">
      <c r="A708">
        <v>416</v>
      </c>
      <c r="B708">
        <v>15.5</v>
      </c>
    </row>
    <row r="709" spans="1:2" x14ac:dyDescent="0.25">
      <c r="A709">
        <v>418</v>
      </c>
      <c r="B709">
        <v>18</v>
      </c>
    </row>
    <row r="710" spans="1:2" x14ac:dyDescent="0.25">
      <c r="A710">
        <v>420</v>
      </c>
      <c r="B710">
        <v>20</v>
      </c>
    </row>
    <row r="711" spans="1:2" x14ac:dyDescent="0.25">
      <c r="A711">
        <v>422</v>
      </c>
      <c r="B711">
        <v>19</v>
      </c>
    </row>
    <row r="712" spans="1:2" x14ac:dyDescent="0.25">
      <c r="A712">
        <v>424</v>
      </c>
      <c r="B712">
        <v>20.5</v>
      </c>
    </row>
    <row r="713" spans="1:2" x14ac:dyDescent="0.25">
      <c r="A713">
        <v>426</v>
      </c>
      <c r="B713">
        <v>26</v>
      </c>
    </row>
    <row r="714" spans="1:2" x14ac:dyDescent="0.25">
      <c r="A714">
        <v>428</v>
      </c>
      <c r="B714">
        <v>22.5</v>
      </c>
    </row>
    <row r="715" spans="1:2" x14ac:dyDescent="0.25">
      <c r="A715">
        <v>430</v>
      </c>
      <c r="B715">
        <v>23</v>
      </c>
    </row>
    <row r="716" spans="1:2" x14ac:dyDescent="0.25">
      <c r="A716">
        <v>432</v>
      </c>
      <c r="B716">
        <v>17</v>
      </c>
    </row>
    <row r="717" spans="1:2" x14ac:dyDescent="0.25">
      <c r="A717">
        <v>434</v>
      </c>
      <c r="B717">
        <v>21.5</v>
      </c>
    </row>
    <row r="718" spans="1:2" x14ac:dyDescent="0.25">
      <c r="A718">
        <v>436</v>
      </c>
      <c r="B718">
        <v>20.5</v>
      </c>
    </row>
    <row r="719" spans="1:2" x14ac:dyDescent="0.25">
      <c r="A719">
        <v>438</v>
      </c>
      <c r="B719">
        <v>23</v>
      </c>
    </row>
    <row r="720" spans="1:2" x14ac:dyDescent="0.25">
      <c r="A720">
        <v>440</v>
      </c>
      <c r="B720">
        <v>24</v>
      </c>
    </row>
    <row r="721" spans="1:2" x14ac:dyDescent="0.25">
      <c r="A721">
        <v>442</v>
      </c>
      <c r="B721">
        <v>19.5</v>
      </c>
    </row>
    <row r="722" spans="1:2" x14ac:dyDescent="0.25">
      <c r="A722">
        <v>444</v>
      </c>
      <c r="B722">
        <v>14</v>
      </c>
    </row>
    <row r="723" spans="1:2" x14ac:dyDescent="0.25">
      <c r="A723">
        <v>446</v>
      </c>
      <c r="B723">
        <v>21</v>
      </c>
    </row>
    <row r="724" spans="1:2" x14ac:dyDescent="0.25">
      <c r="A724">
        <v>448</v>
      </c>
      <c r="B724">
        <v>17.5</v>
      </c>
    </row>
    <row r="725" spans="1:2" x14ac:dyDescent="0.25">
      <c r="A725">
        <v>450</v>
      </c>
      <c r="B725">
        <v>18.5</v>
      </c>
    </row>
    <row r="726" spans="1:2" x14ac:dyDescent="0.25">
      <c r="A726">
        <v>452</v>
      </c>
      <c r="B726">
        <v>20.5</v>
      </c>
    </row>
    <row r="727" spans="1:2" x14ac:dyDescent="0.25">
      <c r="A727">
        <v>454</v>
      </c>
      <c r="B727">
        <v>12.5</v>
      </c>
    </row>
    <row r="728" spans="1:2" x14ac:dyDescent="0.25">
      <c r="A728">
        <v>456</v>
      </c>
      <c r="B728">
        <v>11.5</v>
      </c>
    </row>
    <row r="729" spans="1:2" x14ac:dyDescent="0.25">
      <c r="A729">
        <v>458</v>
      </c>
      <c r="B729">
        <v>18.5</v>
      </c>
    </row>
    <row r="730" spans="1:2" x14ac:dyDescent="0.25">
      <c r="A730">
        <v>460</v>
      </c>
      <c r="B730">
        <v>23.5</v>
      </c>
    </row>
    <row r="731" spans="1:2" x14ac:dyDescent="0.25">
      <c r="A731">
        <v>462</v>
      </c>
      <c r="B731">
        <v>25</v>
      </c>
    </row>
    <row r="732" spans="1:2" x14ac:dyDescent="0.25">
      <c r="A732">
        <v>464</v>
      </c>
      <c r="B732">
        <v>14</v>
      </c>
    </row>
    <row r="733" spans="1:2" x14ac:dyDescent="0.25">
      <c r="A733">
        <v>466</v>
      </c>
      <c r="B733">
        <v>8.5</v>
      </c>
    </row>
    <row r="734" spans="1:2" x14ac:dyDescent="0.25">
      <c r="A734">
        <v>468</v>
      </c>
      <c r="B734">
        <v>21.5</v>
      </c>
    </row>
    <row r="735" spans="1:2" x14ac:dyDescent="0.25">
      <c r="A735">
        <v>470</v>
      </c>
      <c r="B735">
        <v>18</v>
      </c>
    </row>
    <row r="736" spans="1:2" x14ac:dyDescent="0.25">
      <c r="A736">
        <v>472</v>
      </c>
      <c r="B736">
        <v>18.5</v>
      </c>
    </row>
    <row r="737" spans="1:2" x14ac:dyDescent="0.25">
      <c r="A737">
        <v>474</v>
      </c>
      <c r="B737">
        <v>18.5</v>
      </c>
    </row>
    <row r="738" spans="1:2" x14ac:dyDescent="0.25">
      <c r="A738">
        <v>476</v>
      </c>
      <c r="B738">
        <v>20</v>
      </c>
    </row>
    <row r="739" spans="1:2" x14ac:dyDescent="0.25">
      <c r="A739">
        <v>478</v>
      </c>
      <c r="B739">
        <v>18</v>
      </c>
    </row>
    <row r="740" spans="1:2" x14ac:dyDescent="0.25">
      <c r="A740">
        <v>480</v>
      </c>
      <c r="B740">
        <v>14.5</v>
      </c>
    </row>
    <row r="741" spans="1:2" x14ac:dyDescent="0.25">
      <c r="A741">
        <v>482</v>
      </c>
      <c r="B741">
        <v>28.5</v>
      </c>
    </row>
    <row r="742" spans="1:2" x14ac:dyDescent="0.25">
      <c r="A742">
        <v>484</v>
      </c>
      <c r="B742">
        <v>24</v>
      </c>
    </row>
    <row r="743" spans="1:2" x14ac:dyDescent="0.25">
      <c r="A743">
        <v>486</v>
      </c>
      <c r="B743">
        <v>19</v>
      </c>
    </row>
    <row r="744" spans="1:2" x14ac:dyDescent="0.25">
      <c r="A744">
        <v>488</v>
      </c>
      <c r="B744">
        <v>16.5</v>
      </c>
    </row>
    <row r="745" spans="1:2" x14ac:dyDescent="0.25">
      <c r="A745">
        <v>490</v>
      </c>
      <c r="B745">
        <v>14</v>
      </c>
    </row>
    <row r="746" spans="1:2" x14ac:dyDescent="0.25">
      <c r="A746">
        <v>492</v>
      </c>
      <c r="B746">
        <v>15.5</v>
      </c>
    </row>
    <row r="747" spans="1:2" x14ac:dyDescent="0.25">
      <c r="A747">
        <v>494</v>
      </c>
      <c r="B747">
        <v>19</v>
      </c>
    </row>
    <row r="748" spans="1:2" x14ac:dyDescent="0.25">
      <c r="A748">
        <v>496</v>
      </c>
      <c r="B748">
        <v>19</v>
      </c>
    </row>
    <row r="749" spans="1:2" x14ac:dyDescent="0.25">
      <c r="A749">
        <v>498</v>
      </c>
      <c r="B749">
        <v>15.5</v>
      </c>
    </row>
    <row r="750" spans="1:2" x14ac:dyDescent="0.25">
      <c r="A750">
        <v>500</v>
      </c>
      <c r="B750">
        <v>19.5</v>
      </c>
    </row>
    <row r="751" spans="1:2" x14ac:dyDescent="0.25">
      <c r="A751">
        <v>502</v>
      </c>
      <c r="B751">
        <v>17.5</v>
      </c>
    </row>
    <row r="752" spans="1:2" x14ac:dyDescent="0.25">
      <c r="A752">
        <v>504</v>
      </c>
      <c r="B752">
        <v>22</v>
      </c>
    </row>
    <row r="753" spans="1:2" x14ac:dyDescent="0.25">
      <c r="A753">
        <v>506</v>
      </c>
      <c r="B753">
        <v>21.5</v>
      </c>
    </row>
    <row r="754" spans="1:2" x14ac:dyDescent="0.25">
      <c r="A754">
        <v>508</v>
      </c>
      <c r="B754">
        <v>22.5</v>
      </c>
    </row>
    <row r="755" spans="1:2" x14ac:dyDescent="0.25">
      <c r="A755">
        <v>510</v>
      </c>
      <c r="B755">
        <v>16.5</v>
      </c>
    </row>
    <row r="756" spans="1:2" x14ac:dyDescent="0.25">
      <c r="A756">
        <v>512</v>
      </c>
      <c r="B756">
        <v>25.5</v>
      </c>
    </row>
    <row r="757" spans="1:2" x14ac:dyDescent="0.25">
      <c r="A757">
        <v>514</v>
      </c>
      <c r="B757">
        <v>22</v>
      </c>
    </row>
    <row r="758" spans="1:2" x14ac:dyDescent="0.25">
      <c r="A758">
        <v>516</v>
      </c>
      <c r="B758">
        <v>26.5</v>
      </c>
    </row>
    <row r="759" spans="1:2" x14ac:dyDescent="0.25">
      <c r="A759">
        <v>518</v>
      </c>
      <c r="B759">
        <v>24</v>
      </c>
    </row>
    <row r="760" spans="1:2" x14ac:dyDescent="0.25">
      <c r="A760">
        <v>520</v>
      </c>
      <c r="B760">
        <v>21</v>
      </c>
    </row>
    <row r="761" spans="1:2" x14ac:dyDescent="0.25">
      <c r="A761">
        <v>522</v>
      </c>
      <c r="B761">
        <v>15.5</v>
      </c>
    </row>
    <row r="762" spans="1:2" x14ac:dyDescent="0.25">
      <c r="A762">
        <v>524</v>
      </c>
      <c r="B762">
        <v>14.5</v>
      </c>
    </row>
    <row r="763" spans="1:2" x14ac:dyDescent="0.25">
      <c r="A763">
        <v>526</v>
      </c>
      <c r="B763">
        <v>21.5</v>
      </c>
    </row>
    <row r="764" spans="1:2" x14ac:dyDescent="0.25">
      <c r="A764">
        <v>528</v>
      </c>
      <c r="B764">
        <v>24</v>
      </c>
    </row>
    <row r="765" spans="1:2" x14ac:dyDescent="0.25">
      <c r="A765">
        <v>530</v>
      </c>
      <c r="B765">
        <v>26</v>
      </c>
    </row>
    <row r="766" spans="1:2" x14ac:dyDescent="0.25">
      <c r="A766">
        <v>532</v>
      </c>
      <c r="B766">
        <v>31.5</v>
      </c>
    </row>
    <row r="767" spans="1:2" x14ac:dyDescent="0.25">
      <c r="A767">
        <v>534</v>
      </c>
      <c r="B767">
        <v>17</v>
      </c>
    </row>
    <row r="768" spans="1:2" x14ac:dyDescent="0.25">
      <c r="A768">
        <v>536</v>
      </c>
      <c r="B768">
        <v>18.5</v>
      </c>
    </row>
    <row r="769" spans="1:2" x14ac:dyDescent="0.25">
      <c r="A769">
        <v>538</v>
      </c>
      <c r="B769">
        <v>24</v>
      </c>
    </row>
    <row r="770" spans="1:2" x14ac:dyDescent="0.25">
      <c r="A770">
        <v>540</v>
      </c>
      <c r="B770">
        <v>20.5</v>
      </c>
    </row>
    <row r="771" spans="1:2" x14ac:dyDescent="0.25">
      <c r="A771">
        <v>542</v>
      </c>
      <c r="B771">
        <v>16</v>
      </c>
    </row>
    <row r="772" spans="1:2" x14ac:dyDescent="0.25">
      <c r="A772">
        <v>544</v>
      </c>
      <c r="B772">
        <v>18</v>
      </c>
    </row>
    <row r="773" spans="1:2" x14ac:dyDescent="0.25">
      <c r="A773">
        <v>546</v>
      </c>
      <c r="B773">
        <v>24</v>
      </c>
    </row>
    <row r="774" spans="1:2" x14ac:dyDescent="0.25">
      <c r="A774">
        <v>548</v>
      </c>
      <c r="B774">
        <v>20</v>
      </c>
    </row>
    <row r="775" spans="1:2" x14ac:dyDescent="0.25">
      <c r="A775">
        <v>550</v>
      </c>
      <c r="B775">
        <v>25.5</v>
      </c>
    </row>
    <row r="776" spans="1:2" x14ac:dyDescent="0.25">
      <c r="A776">
        <v>552</v>
      </c>
      <c r="B776">
        <v>26</v>
      </c>
    </row>
    <row r="777" spans="1:2" x14ac:dyDescent="0.25">
      <c r="A777">
        <v>554</v>
      </c>
      <c r="B777">
        <v>23.5</v>
      </c>
    </row>
    <row r="778" spans="1:2" x14ac:dyDescent="0.25">
      <c r="A778">
        <v>556</v>
      </c>
      <c r="B778">
        <v>18.5</v>
      </c>
    </row>
    <row r="779" spans="1:2" x14ac:dyDescent="0.25">
      <c r="A779">
        <v>558</v>
      </c>
      <c r="B779">
        <v>17</v>
      </c>
    </row>
    <row r="780" spans="1:2" x14ac:dyDescent="0.25">
      <c r="A780">
        <v>560</v>
      </c>
      <c r="B780">
        <v>27</v>
      </c>
    </row>
    <row r="781" spans="1:2" x14ac:dyDescent="0.25">
      <c r="A781">
        <v>562</v>
      </c>
      <c r="B781">
        <v>28</v>
      </c>
    </row>
    <row r="782" spans="1:2" x14ac:dyDescent="0.25">
      <c r="A782">
        <v>564</v>
      </c>
      <c r="B782">
        <v>10.5</v>
      </c>
    </row>
    <row r="783" spans="1:2" x14ac:dyDescent="0.25">
      <c r="A783">
        <v>566</v>
      </c>
      <c r="B783">
        <v>14.5</v>
      </c>
    </row>
    <row r="784" spans="1:2" x14ac:dyDescent="0.25">
      <c r="A784">
        <v>568</v>
      </c>
      <c r="B784">
        <v>21</v>
      </c>
    </row>
    <row r="785" spans="1:2" x14ac:dyDescent="0.25">
      <c r="A785">
        <v>570</v>
      </c>
      <c r="B785">
        <v>25.5</v>
      </c>
    </row>
    <row r="786" spans="1:2" x14ac:dyDescent="0.25">
      <c r="A786">
        <v>572</v>
      </c>
      <c r="B786">
        <v>31.5</v>
      </c>
    </row>
    <row r="787" spans="1:2" x14ac:dyDescent="0.25">
      <c r="A787">
        <v>574</v>
      </c>
      <c r="B787">
        <v>29</v>
      </c>
    </row>
    <row r="788" spans="1:2" x14ac:dyDescent="0.25">
      <c r="A788">
        <v>576</v>
      </c>
      <c r="B788">
        <v>28</v>
      </c>
    </row>
    <row r="789" spans="1:2" x14ac:dyDescent="0.25">
      <c r="A789">
        <v>578</v>
      </c>
      <c r="B789">
        <v>27.5</v>
      </c>
    </row>
    <row r="790" spans="1:2" x14ac:dyDescent="0.25">
      <c r="A790">
        <v>580</v>
      </c>
      <c r="B790">
        <v>24</v>
      </c>
    </row>
    <row r="791" spans="1:2" x14ac:dyDescent="0.25">
      <c r="A791">
        <v>582</v>
      </c>
      <c r="B791">
        <v>19.5</v>
      </c>
    </row>
    <row r="792" spans="1:2" x14ac:dyDescent="0.25">
      <c r="A792">
        <v>584</v>
      </c>
      <c r="B792">
        <v>17.5</v>
      </c>
    </row>
    <row r="793" spans="1:2" x14ac:dyDescent="0.25">
      <c r="A793">
        <v>586</v>
      </c>
      <c r="B793">
        <v>15.5</v>
      </c>
    </row>
    <row r="794" spans="1:2" x14ac:dyDescent="0.25">
      <c r="A794">
        <v>588</v>
      </c>
      <c r="B794">
        <v>20</v>
      </c>
    </row>
    <row r="795" spans="1:2" x14ac:dyDescent="0.25">
      <c r="A795">
        <v>590</v>
      </c>
      <c r="B795">
        <v>25</v>
      </c>
    </row>
    <row r="796" spans="1:2" x14ac:dyDescent="0.25">
      <c r="A796">
        <v>592</v>
      </c>
      <c r="B796">
        <v>25.5</v>
      </c>
    </row>
    <row r="797" spans="1:2" x14ac:dyDescent="0.25">
      <c r="A797">
        <v>594</v>
      </c>
      <c r="B797">
        <v>26.5</v>
      </c>
    </row>
    <row r="798" spans="1:2" x14ac:dyDescent="0.25">
      <c r="A798">
        <v>596</v>
      </c>
      <c r="B798">
        <v>15.5</v>
      </c>
    </row>
    <row r="799" spans="1:2" x14ac:dyDescent="0.25">
      <c r="A799">
        <v>598</v>
      </c>
      <c r="B799">
        <v>14</v>
      </c>
    </row>
    <row r="800" spans="1:2" x14ac:dyDescent="0.25">
      <c r="A800">
        <v>600</v>
      </c>
      <c r="B800">
        <v>18.5</v>
      </c>
    </row>
    <row r="801" spans="1:2" x14ac:dyDescent="0.25">
      <c r="A801">
        <v>602</v>
      </c>
      <c r="B801">
        <v>19.5</v>
      </c>
    </row>
    <row r="802" spans="1:2" x14ac:dyDescent="0.25">
      <c r="A802">
        <v>604</v>
      </c>
      <c r="B802">
        <v>21.5</v>
      </c>
    </row>
    <row r="803" spans="1:2" x14ac:dyDescent="0.25">
      <c r="A803">
        <v>606</v>
      </c>
      <c r="B803">
        <v>27</v>
      </c>
    </row>
    <row r="804" spans="1:2" x14ac:dyDescent="0.25">
      <c r="A804">
        <v>608</v>
      </c>
      <c r="B804">
        <v>16.5</v>
      </c>
    </row>
    <row r="805" spans="1:2" x14ac:dyDescent="0.25">
      <c r="A805">
        <v>610</v>
      </c>
      <c r="B805">
        <v>11.5</v>
      </c>
    </row>
    <row r="806" spans="1:2" x14ac:dyDescent="0.25">
      <c r="A806">
        <v>612</v>
      </c>
      <c r="B806">
        <v>20.5</v>
      </c>
    </row>
    <row r="807" spans="1:2" x14ac:dyDescent="0.25">
      <c r="A807">
        <v>614</v>
      </c>
      <c r="B807">
        <v>19.5</v>
      </c>
    </row>
    <row r="808" spans="1:2" x14ac:dyDescent="0.25">
      <c r="A808">
        <v>616</v>
      </c>
      <c r="B808">
        <v>24.5</v>
      </c>
    </row>
    <row r="809" spans="1:2" x14ac:dyDescent="0.25">
      <c r="A809">
        <v>618</v>
      </c>
      <c r="B809">
        <v>16</v>
      </c>
    </row>
    <row r="810" spans="1:2" x14ac:dyDescent="0.25">
      <c r="A810">
        <v>620</v>
      </c>
      <c r="B810">
        <v>19</v>
      </c>
    </row>
    <row r="811" spans="1:2" x14ac:dyDescent="0.25">
      <c r="A811">
        <v>622</v>
      </c>
      <c r="B811">
        <v>21</v>
      </c>
    </row>
    <row r="812" spans="1:2" x14ac:dyDescent="0.25">
      <c r="A812">
        <v>624</v>
      </c>
      <c r="B812">
        <v>18</v>
      </c>
    </row>
    <row r="813" spans="1:2" x14ac:dyDescent="0.25">
      <c r="A813">
        <v>626</v>
      </c>
      <c r="B813">
        <v>15.5</v>
      </c>
    </row>
    <row r="814" spans="1:2" x14ac:dyDescent="0.25">
      <c r="A814">
        <v>628</v>
      </c>
      <c r="B814">
        <v>18</v>
      </c>
    </row>
    <row r="815" spans="1:2" x14ac:dyDescent="0.25">
      <c r="A815">
        <v>630</v>
      </c>
      <c r="B815">
        <v>20</v>
      </c>
    </row>
    <row r="816" spans="1:2" x14ac:dyDescent="0.25">
      <c r="A816">
        <v>632</v>
      </c>
      <c r="B816">
        <v>20</v>
      </c>
    </row>
    <row r="817" spans="1:2" x14ac:dyDescent="0.25">
      <c r="A817">
        <v>634</v>
      </c>
      <c r="B817">
        <v>24</v>
      </c>
    </row>
    <row r="818" spans="1:2" x14ac:dyDescent="0.25">
      <c r="A818">
        <v>636</v>
      </c>
      <c r="B818">
        <v>13</v>
      </c>
    </row>
    <row r="819" spans="1:2" x14ac:dyDescent="0.25">
      <c r="A819">
        <v>638</v>
      </c>
      <c r="B819">
        <v>21.5</v>
      </c>
    </row>
    <row r="820" spans="1:2" x14ac:dyDescent="0.25">
      <c r="A820">
        <v>640</v>
      </c>
      <c r="B820">
        <v>24</v>
      </c>
    </row>
    <row r="821" spans="1:2" x14ac:dyDescent="0.25">
      <c r="A821">
        <v>642</v>
      </c>
      <c r="B821">
        <v>25.5</v>
      </c>
    </row>
    <row r="822" spans="1:2" x14ac:dyDescent="0.25">
      <c r="A822">
        <v>644</v>
      </c>
      <c r="B822">
        <v>25.5</v>
      </c>
    </row>
    <row r="823" spans="1:2" x14ac:dyDescent="0.25">
      <c r="A823">
        <v>646</v>
      </c>
      <c r="B823">
        <v>23</v>
      </c>
    </row>
    <row r="824" spans="1:2" x14ac:dyDescent="0.25">
      <c r="A824">
        <v>648</v>
      </c>
      <c r="B824">
        <v>24.5</v>
      </c>
    </row>
    <row r="825" spans="1:2" x14ac:dyDescent="0.25">
      <c r="A825">
        <v>650</v>
      </c>
      <c r="B825">
        <v>28</v>
      </c>
    </row>
    <row r="826" spans="1:2" x14ac:dyDescent="0.25">
      <c r="A826">
        <v>652</v>
      </c>
      <c r="B826">
        <v>25.5</v>
      </c>
    </row>
    <row r="827" spans="1:2" x14ac:dyDescent="0.25">
      <c r="A827">
        <v>654</v>
      </c>
      <c r="B827">
        <v>14</v>
      </c>
    </row>
    <row r="828" spans="1:2" x14ac:dyDescent="0.25">
      <c r="A828">
        <v>656</v>
      </c>
      <c r="B828">
        <v>12</v>
      </c>
    </row>
    <row r="829" spans="1:2" x14ac:dyDescent="0.25">
      <c r="A829">
        <v>658</v>
      </c>
      <c r="B829">
        <v>15.5</v>
      </c>
    </row>
    <row r="830" spans="1:2" x14ac:dyDescent="0.25">
      <c r="A830">
        <v>660</v>
      </c>
      <c r="B830">
        <v>13</v>
      </c>
    </row>
    <row r="831" spans="1:2" x14ac:dyDescent="0.25">
      <c r="A831">
        <v>662</v>
      </c>
      <c r="B831">
        <v>20.5</v>
      </c>
    </row>
    <row r="832" spans="1:2" x14ac:dyDescent="0.25">
      <c r="A832">
        <v>664</v>
      </c>
      <c r="B832">
        <v>23.5</v>
      </c>
    </row>
    <row r="833" spans="1:2" x14ac:dyDescent="0.25">
      <c r="A833">
        <v>666</v>
      </c>
      <c r="B833">
        <v>17.5</v>
      </c>
    </row>
    <row r="834" spans="1:2" x14ac:dyDescent="0.25">
      <c r="A834">
        <v>668</v>
      </c>
      <c r="B834">
        <v>18.5</v>
      </c>
    </row>
    <row r="835" spans="1:2" x14ac:dyDescent="0.25">
      <c r="A835">
        <v>670</v>
      </c>
      <c r="B835">
        <v>19</v>
      </c>
    </row>
    <row r="836" spans="1:2" x14ac:dyDescent="0.25">
      <c r="A836">
        <v>672</v>
      </c>
      <c r="B836">
        <v>27.5</v>
      </c>
    </row>
    <row r="837" spans="1:2" x14ac:dyDescent="0.25">
      <c r="A837">
        <v>674</v>
      </c>
      <c r="B837">
        <v>33.5</v>
      </c>
    </row>
    <row r="838" spans="1:2" x14ac:dyDescent="0.25">
      <c r="A838">
        <v>676</v>
      </c>
      <c r="B838">
        <v>24.5</v>
      </c>
    </row>
    <row r="839" spans="1:2" x14ac:dyDescent="0.25">
      <c r="A839">
        <v>678</v>
      </c>
      <c r="B839">
        <v>20</v>
      </c>
    </row>
    <row r="840" spans="1:2" x14ac:dyDescent="0.25">
      <c r="A840">
        <v>680</v>
      </c>
      <c r="B840">
        <v>20.5</v>
      </c>
    </row>
    <row r="841" spans="1:2" x14ac:dyDescent="0.25">
      <c r="A841">
        <v>682</v>
      </c>
      <c r="B841">
        <v>27.5</v>
      </c>
    </row>
    <row r="842" spans="1:2" x14ac:dyDescent="0.25">
      <c r="A842">
        <v>684</v>
      </c>
      <c r="B842">
        <v>26</v>
      </c>
    </row>
    <row r="843" spans="1:2" x14ac:dyDescent="0.25">
      <c r="A843">
        <v>686</v>
      </c>
      <c r="B843">
        <v>19</v>
      </c>
    </row>
    <row r="844" spans="1:2" x14ac:dyDescent="0.25">
      <c r="A844">
        <v>688</v>
      </c>
      <c r="B844">
        <v>19.5</v>
      </c>
    </row>
    <row r="845" spans="1:2" x14ac:dyDescent="0.25">
      <c r="A845">
        <v>690</v>
      </c>
      <c r="B845">
        <v>24.5</v>
      </c>
    </row>
    <row r="846" spans="1:2" x14ac:dyDescent="0.25">
      <c r="A846">
        <v>692</v>
      </c>
      <c r="B846">
        <v>29</v>
      </c>
    </row>
    <row r="847" spans="1:2" x14ac:dyDescent="0.25">
      <c r="A847">
        <v>694</v>
      </c>
      <c r="B847">
        <v>28.5</v>
      </c>
    </row>
    <row r="848" spans="1:2" x14ac:dyDescent="0.25">
      <c r="A848">
        <v>696</v>
      </c>
      <c r="B848">
        <v>13.5</v>
      </c>
    </row>
    <row r="849" spans="1:2" x14ac:dyDescent="0.25">
      <c r="A849">
        <v>698</v>
      </c>
      <c r="B849">
        <v>11.5</v>
      </c>
    </row>
    <row r="850" spans="1:2" x14ac:dyDescent="0.25">
      <c r="A850">
        <v>700</v>
      </c>
      <c r="B850">
        <v>21</v>
      </c>
    </row>
    <row r="851" spans="1:2" x14ac:dyDescent="0.25">
      <c r="A851">
        <v>702</v>
      </c>
      <c r="B851">
        <v>18.5</v>
      </c>
    </row>
    <row r="852" spans="1:2" x14ac:dyDescent="0.25">
      <c r="A852">
        <v>704</v>
      </c>
      <c r="B852">
        <v>22</v>
      </c>
    </row>
    <row r="853" spans="1:2" x14ac:dyDescent="0.25">
      <c r="A853">
        <v>706</v>
      </c>
      <c r="B853">
        <v>24.5</v>
      </c>
    </row>
    <row r="854" spans="1:2" x14ac:dyDescent="0.25">
      <c r="A854">
        <v>708</v>
      </c>
      <c r="B854">
        <v>23</v>
      </c>
    </row>
    <row r="855" spans="1:2" x14ac:dyDescent="0.25">
      <c r="A855">
        <v>710</v>
      </c>
      <c r="B855">
        <v>27.5</v>
      </c>
    </row>
    <row r="856" spans="1:2" x14ac:dyDescent="0.25">
      <c r="A856">
        <v>712</v>
      </c>
      <c r="B856">
        <v>28</v>
      </c>
    </row>
    <row r="857" spans="1:2" x14ac:dyDescent="0.25">
      <c r="A857">
        <v>714</v>
      </c>
      <c r="B857">
        <v>26</v>
      </c>
    </row>
    <row r="858" spans="1:2" x14ac:dyDescent="0.25">
      <c r="A858">
        <v>716</v>
      </c>
      <c r="B858">
        <v>19</v>
      </c>
    </row>
    <row r="859" spans="1:2" x14ac:dyDescent="0.25">
      <c r="A859">
        <v>718</v>
      </c>
      <c r="B859">
        <v>23.5</v>
      </c>
    </row>
    <row r="860" spans="1:2" x14ac:dyDescent="0.25">
      <c r="A860">
        <v>720</v>
      </c>
      <c r="B860">
        <v>29.5</v>
      </c>
    </row>
    <row r="861" spans="1:2" x14ac:dyDescent="0.25">
      <c r="A861">
        <v>722</v>
      </c>
      <c r="B861">
        <v>22</v>
      </c>
    </row>
    <row r="862" spans="1:2" x14ac:dyDescent="0.25">
      <c r="A862">
        <v>724</v>
      </c>
      <c r="B862">
        <v>21</v>
      </c>
    </row>
    <row r="863" spans="1:2" x14ac:dyDescent="0.25">
      <c r="A863">
        <v>726</v>
      </c>
      <c r="B863">
        <v>15</v>
      </c>
    </row>
    <row r="864" spans="1:2" x14ac:dyDescent="0.25">
      <c r="A864">
        <v>728</v>
      </c>
      <c r="B864">
        <v>21.5</v>
      </c>
    </row>
    <row r="865" spans="1:2" x14ac:dyDescent="0.25">
      <c r="A865">
        <v>730</v>
      </c>
      <c r="B865">
        <v>28</v>
      </c>
    </row>
    <row r="866" spans="1:2" x14ac:dyDescent="0.25">
      <c r="A866">
        <v>732</v>
      </c>
      <c r="B866">
        <v>25</v>
      </c>
    </row>
    <row r="867" spans="1:2" x14ac:dyDescent="0.25">
      <c r="A867">
        <v>734</v>
      </c>
      <c r="B867">
        <v>14.5</v>
      </c>
    </row>
    <row r="868" spans="1:2" x14ac:dyDescent="0.25">
      <c r="A868">
        <v>736</v>
      </c>
      <c r="B868">
        <v>14.5</v>
      </c>
    </row>
    <row r="869" spans="1:2" x14ac:dyDescent="0.25">
      <c r="A869">
        <v>738</v>
      </c>
      <c r="B869">
        <v>15.5</v>
      </c>
    </row>
    <row r="870" spans="1:2" x14ac:dyDescent="0.25">
      <c r="A870">
        <v>740</v>
      </c>
      <c r="B870">
        <v>18.5</v>
      </c>
    </row>
    <row r="871" spans="1:2" x14ac:dyDescent="0.25">
      <c r="A871">
        <v>742</v>
      </c>
      <c r="B871">
        <v>19</v>
      </c>
    </row>
    <row r="872" spans="1:2" x14ac:dyDescent="0.25">
      <c r="A872">
        <v>744</v>
      </c>
      <c r="B872">
        <v>22</v>
      </c>
    </row>
    <row r="873" spans="1:2" x14ac:dyDescent="0.25">
      <c r="A873">
        <v>746</v>
      </c>
      <c r="B873">
        <v>24</v>
      </c>
    </row>
    <row r="874" spans="1:2" x14ac:dyDescent="0.25">
      <c r="A874">
        <v>748</v>
      </c>
      <c r="B874">
        <v>24.5</v>
      </c>
    </row>
    <row r="875" spans="1:2" x14ac:dyDescent="0.25">
      <c r="A875">
        <v>750</v>
      </c>
      <c r="B875">
        <v>27</v>
      </c>
    </row>
    <row r="876" spans="1:2" x14ac:dyDescent="0.25">
      <c r="A876">
        <v>752</v>
      </c>
      <c r="B876">
        <v>20</v>
      </c>
    </row>
    <row r="877" spans="1:2" x14ac:dyDescent="0.25">
      <c r="A877">
        <v>754</v>
      </c>
      <c r="B877">
        <v>19</v>
      </c>
    </row>
    <row r="878" spans="1:2" x14ac:dyDescent="0.25">
      <c r="A878">
        <v>756</v>
      </c>
      <c r="B878">
        <v>26</v>
      </c>
    </row>
    <row r="879" spans="1:2" x14ac:dyDescent="0.25">
      <c r="A879">
        <v>758</v>
      </c>
      <c r="B879">
        <v>28.5</v>
      </c>
    </row>
    <row r="880" spans="1:2" x14ac:dyDescent="0.25">
      <c r="A880">
        <v>760</v>
      </c>
      <c r="B880">
        <v>24.5</v>
      </c>
    </row>
    <row r="881" spans="1:2" x14ac:dyDescent="0.25">
      <c r="A881">
        <v>762</v>
      </c>
      <c r="B881">
        <v>24.5</v>
      </c>
    </row>
    <row r="882" spans="1:2" x14ac:dyDescent="0.25">
      <c r="A882">
        <v>764</v>
      </c>
      <c r="B882">
        <v>29.5</v>
      </c>
    </row>
    <row r="883" spans="1:2" x14ac:dyDescent="0.25">
      <c r="A883">
        <v>766</v>
      </c>
      <c r="B883">
        <v>24</v>
      </c>
    </row>
    <row r="884" spans="1:2" x14ac:dyDescent="0.25">
      <c r="A884">
        <v>768</v>
      </c>
      <c r="B884">
        <v>24</v>
      </c>
    </row>
    <row r="885" spans="1:2" x14ac:dyDescent="0.25">
      <c r="A885">
        <v>770</v>
      </c>
      <c r="B885">
        <v>27</v>
      </c>
    </row>
    <row r="886" spans="1:2" x14ac:dyDescent="0.25">
      <c r="A886">
        <v>772</v>
      </c>
      <c r="B886">
        <v>25</v>
      </c>
    </row>
    <row r="887" spans="1:2" x14ac:dyDescent="0.25">
      <c r="A887">
        <v>774</v>
      </c>
      <c r="B887">
        <v>16.5</v>
      </c>
    </row>
    <row r="888" spans="1:2" x14ac:dyDescent="0.25">
      <c r="A888">
        <v>776</v>
      </c>
      <c r="B888">
        <v>20</v>
      </c>
    </row>
    <row r="889" spans="1:2" x14ac:dyDescent="0.25">
      <c r="A889">
        <v>778</v>
      </c>
      <c r="B889">
        <v>19</v>
      </c>
    </row>
    <row r="890" spans="1:2" x14ac:dyDescent="0.25">
      <c r="A890">
        <v>780</v>
      </c>
      <c r="B890">
        <v>18.5</v>
      </c>
    </row>
    <row r="891" spans="1:2" x14ac:dyDescent="0.25">
      <c r="A891">
        <v>782</v>
      </c>
      <c r="B891">
        <v>18</v>
      </c>
    </row>
    <row r="892" spans="1:2" x14ac:dyDescent="0.25">
      <c r="A892">
        <v>784</v>
      </c>
      <c r="B892">
        <v>13.5</v>
      </c>
    </row>
    <row r="893" spans="1:2" x14ac:dyDescent="0.25">
      <c r="A893">
        <v>786</v>
      </c>
      <c r="B893">
        <v>25.5</v>
      </c>
    </row>
    <row r="894" spans="1:2" x14ac:dyDescent="0.25">
      <c r="A894">
        <v>788</v>
      </c>
      <c r="B894">
        <v>26</v>
      </c>
    </row>
    <row r="895" spans="1:2" x14ac:dyDescent="0.25">
      <c r="A895">
        <v>790</v>
      </c>
      <c r="B895">
        <v>22</v>
      </c>
    </row>
    <row r="896" spans="1:2" x14ac:dyDescent="0.25">
      <c r="A896">
        <v>792</v>
      </c>
      <c r="B896">
        <v>27.5</v>
      </c>
    </row>
    <row r="897" spans="1:2" x14ac:dyDescent="0.25">
      <c r="A897">
        <v>794</v>
      </c>
      <c r="B897">
        <v>22</v>
      </c>
    </row>
    <row r="898" spans="1:2" x14ac:dyDescent="0.25">
      <c r="A898">
        <v>796</v>
      </c>
      <c r="B898">
        <v>22.5</v>
      </c>
    </row>
    <row r="899" spans="1:2" x14ac:dyDescent="0.25">
      <c r="A899">
        <v>798</v>
      </c>
      <c r="B899">
        <v>29</v>
      </c>
    </row>
    <row r="900" spans="1:2" x14ac:dyDescent="0.25">
      <c r="A900">
        <v>800</v>
      </c>
      <c r="B900">
        <v>25</v>
      </c>
    </row>
    <row r="901" spans="1:2" x14ac:dyDescent="0.25">
      <c r="A901">
        <v>802</v>
      </c>
      <c r="B901">
        <v>23</v>
      </c>
    </row>
    <row r="902" spans="1:2" x14ac:dyDescent="0.25">
      <c r="A902">
        <v>804</v>
      </c>
      <c r="B902">
        <v>18.5</v>
      </c>
    </row>
    <row r="903" spans="1:2" x14ac:dyDescent="0.25">
      <c r="A903">
        <v>806</v>
      </c>
      <c r="B903">
        <v>25.5</v>
      </c>
    </row>
    <row r="904" spans="1:2" x14ac:dyDescent="0.25">
      <c r="A904">
        <v>808</v>
      </c>
      <c r="B904">
        <v>26.5</v>
      </c>
    </row>
    <row r="905" spans="1:2" x14ac:dyDescent="0.25">
      <c r="A905">
        <v>810</v>
      </c>
      <c r="B905">
        <v>20.5</v>
      </c>
    </row>
    <row r="906" spans="1:2" x14ac:dyDescent="0.25">
      <c r="A906">
        <v>812</v>
      </c>
      <c r="B906">
        <v>19.5</v>
      </c>
    </row>
    <row r="907" spans="1:2" x14ac:dyDescent="0.25">
      <c r="A907">
        <v>814</v>
      </c>
      <c r="B907">
        <v>23</v>
      </c>
    </row>
    <row r="908" spans="1:2" x14ac:dyDescent="0.25">
      <c r="A908">
        <v>816</v>
      </c>
      <c r="B908">
        <v>12.5</v>
      </c>
    </row>
    <row r="909" spans="1:2" x14ac:dyDescent="0.25">
      <c r="A909">
        <v>818</v>
      </c>
      <c r="B909">
        <v>13.5</v>
      </c>
    </row>
    <row r="910" spans="1:2" x14ac:dyDescent="0.25">
      <c r="A910">
        <v>820</v>
      </c>
      <c r="B910">
        <v>19</v>
      </c>
    </row>
    <row r="911" spans="1:2" x14ac:dyDescent="0.25">
      <c r="A911">
        <v>822</v>
      </c>
      <c r="B911">
        <v>13.5</v>
      </c>
    </row>
    <row r="912" spans="1:2" x14ac:dyDescent="0.25">
      <c r="A912">
        <v>824</v>
      </c>
      <c r="B912">
        <v>23</v>
      </c>
    </row>
    <row r="913" spans="1:2" x14ac:dyDescent="0.25">
      <c r="A913">
        <v>826</v>
      </c>
      <c r="B913">
        <v>12.5</v>
      </c>
    </row>
    <row r="914" spans="1:2" x14ac:dyDescent="0.25">
      <c r="A914">
        <v>828</v>
      </c>
      <c r="B914">
        <v>15</v>
      </c>
    </row>
    <row r="915" spans="1:2" x14ac:dyDescent="0.25">
      <c r="A915">
        <v>830</v>
      </c>
      <c r="B915">
        <v>25.5</v>
      </c>
    </row>
    <row r="916" spans="1:2" x14ac:dyDescent="0.25">
      <c r="A916">
        <v>832</v>
      </c>
      <c r="B916">
        <v>26</v>
      </c>
    </row>
    <row r="917" spans="1:2" x14ac:dyDescent="0.25">
      <c r="A917">
        <v>834</v>
      </c>
      <c r="B917">
        <v>26.5</v>
      </c>
    </row>
    <row r="918" spans="1:2" x14ac:dyDescent="0.25">
      <c r="A918">
        <v>836</v>
      </c>
      <c r="B918">
        <v>24</v>
      </c>
    </row>
    <row r="919" spans="1:2" x14ac:dyDescent="0.25">
      <c r="A919">
        <v>838</v>
      </c>
      <c r="B919">
        <v>17</v>
      </c>
    </row>
    <row r="920" spans="1:2" x14ac:dyDescent="0.25">
      <c r="A920">
        <v>840</v>
      </c>
      <c r="B920">
        <v>20.5</v>
      </c>
    </row>
    <row r="921" spans="1:2" x14ac:dyDescent="0.25">
      <c r="A921">
        <v>842</v>
      </c>
      <c r="B921">
        <v>24.5</v>
      </c>
    </row>
    <row r="922" spans="1:2" x14ac:dyDescent="0.25">
      <c r="A922">
        <v>844</v>
      </c>
      <c r="B922">
        <v>9.5</v>
      </c>
    </row>
    <row r="923" spans="1:2" x14ac:dyDescent="0.25">
      <c r="A923">
        <v>846</v>
      </c>
      <c r="B923">
        <v>10.5</v>
      </c>
    </row>
    <row r="924" spans="1:2" x14ac:dyDescent="0.25">
      <c r="A924">
        <v>848</v>
      </c>
      <c r="B924">
        <v>21.5</v>
      </c>
    </row>
    <row r="925" spans="1:2" x14ac:dyDescent="0.25">
      <c r="A925">
        <v>850</v>
      </c>
      <c r="B925">
        <v>29</v>
      </c>
    </row>
    <row r="926" spans="1:2" x14ac:dyDescent="0.25">
      <c r="A926">
        <v>852</v>
      </c>
      <c r="B926">
        <v>28</v>
      </c>
    </row>
    <row r="927" spans="1:2" x14ac:dyDescent="0.25">
      <c r="A927">
        <v>854</v>
      </c>
      <c r="B927">
        <v>24</v>
      </c>
    </row>
    <row r="928" spans="1:2" x14ac:dyDescent="0.25">
      <c r="A928">
        <v>856</v>
      </c>
      <c r="B928">
        <v>21.5</v>
      </c>
    </row>
    <row r="929" spans="1:2" x14ac:dyDescent="0.25">
      <c r="A929">
        <v>858</v>
      </c>
      <c r="B929">
        <v>22.5</v>
      </c>
    </row>
    <row r="930" spans="1:2" x14ac:dyDescent="0.25">
      <c r="A930">
        <v>860</v>
      </c>
      <c r="B930">
        <v>16.5</v>
      </c>
    </row>
    <row r="931" spans="1:2" x14ac:dyDescent="0.25">
      <c r="A931">
        <v>862</v>
      </c>
      <c r="B931">
        <v>16</v>
      </c>
    </row>
    <row r="932" spans="1:2" x14ac:dyDescent="0.25">
      <c r="A932">
        <v>864</v>
      </c>
      <c r="B932">
        <v>22.5</v>
      </c>
    </row>
    <row r="933" spans="1:2" x14ac:dyDescent="0.25">
      <c r="A933">
        <v>866</v>
      </c>
      <c r="B933">
        <v>27</v>
      </c>
    </row>
    <row r="934" spans="1:2" x14ac:dyDescent="0.25">
      <c r="A934">
        <v>868</v>
      </c>
      <c r="B934">
        <v>20.5</v>
      </c>
    </row>
    <row r="935" spans="1:2" x14ac:dyDescent="0.25">
      <c r="A935">
        <v>870</v>
      </c>
      <c r="B935">
        <v>21</v>
      </c>
    </row>
    <row r="936" spans="1:2" x14ac:dyDescent="0.25">
      <c r="A936">
        <v>872</v>
      </c>
      <c r="B936">
        <v>23.5</v>
      </c>
    </row>
    <row r="937" spans="1:2" x14ac:dyDescent="0.25">
      <c r="A937">
        <v>874</v>
      </c>
      <c r="B937">
        <v>13.5</v>
      </c>
    </row>
    <row r="938" spans="1:2" x14ac:dyDescent="0.25">
      <c r="A938">
        <v>876</v>
      </c>
      <c r="B938">
        <v>24</v>
      </c>
    </row>
    <row r="939" spans="1:2" x14ac:dyDescent="0.25">
      <c r="A939">
        <v>878</v>
      </c>
      <c r="B939">
        <v>23.5</v>
      </c>
    </row>
    <row r="940" spans="1:2" x14ac:dyDescent="0.25">
      <c r="A940">
        <v>880</v>
      </c>
      <c r="B940">
        <v>24</v>
      </c>
    </row>
    <row r="941" spans="1:2" x14ac:dyDescent="0.25">
      <c r="A941">
        <v>882</v>
      </c>
      <c r="B941">
        <v>17.5</v>
      </c>
    </row>
    <row r="942" spans="1:2" x14ac:dyDescent="0.25">
      <c r="A942">
        <v>884</v>
      </c>
      <c r="B942">
        <v>12.5</v>
      </c>
    </row>
    <row r="943" spans="1:2" x14ac:dyDescent="0.25">
      <c r="A943">
        <v>886</v>
      </c>
      <c r="B943">
        <v>21.5</v>
      </c>
    </row>
    <row r="944" spans="1:2" x14ac:dyDescent="0.25">
      <c r="A944">
        <v>888</v>
      </c>
      <c r="B944">
        <v>25.5</v>
      </c>
    </row>
    <row r="945" spans="1:2" x14ac:dyDescent="0.25">
      <c r="A945">
        <v>890</v>
      </c>
      <c r="B945">
        <v>19</v>
      </c>
    </row>
    <row r="946" spans="1:2" x14ac:dyDescent="0.25">
      <c r="A946">
        <v>892</v>
      </c>
      <c r="B946">
        <v>20</v>
      </c>
    </row>
    <row r="947" spans="1:2" x14ac:dyDescent="0.25">
      <c r="A947">
        <v>894</v>
      </c>
      <c r="B947">
        <v>20.5</v>
      </c>
    </row>
    <row r="948" spans="1:2" x14ac:dyDescent="0.25">
      <c r="A948">
        <v>896</v>
      </c>
      <c r="B948">
        <v>26</v>
      </c>
    </row>
    <row r="949" spans="1:2" x14ac:dyDescent="0.25">
      <c r="A949">
        <v>898</v>
      </c>
      <c r="B949">
        <v>31</v>
      </c>
    </row>
    <row r="950" spans="1:2" x14ac:dyDescent="0.25">
      <c r="A950">
        <v>900</v>
      </c>
      <c r="B950">
        <v>23.5</v>
      </c>
    </row>
    <row r="951" spans="1:2" x14ac:dyDescent="0.25">
      <c r="A951">
        <v>902</v>
      </c>
      <c r="B951">
        <v>25.5</v>
      </c>
    </row>
    <row r="952" spans="1:2" x14ac:dyDescent="0.25">
      <c r="A952">
        <v>904</v>
      </c>
      <c r="B952">
        <v>24.5</v>
      </c>
    </row>
    <row r="953" spans="1:2" x14ac:dyDescent="0.25">
      <c r="A953">
        <v>906</v>
      </c>
      <c r="B953">
        <v>14</v>
      </c>
    </row>
    <row r="954" spans="1:2" x14ac:dyDescent="0.25">
      <c r="A954">
        <v>908</v>
      </c>
      <c r="B954">
        <v>15.5</v>
      </c>
    </row>
    <row r="955" spans="1:2" x14ac:dyDescent="0.25">
      <c r="A955">
        <v>910</v>
      </c>
      <c r="B955">
        <v>25.5</v>
      </c>
    </row>
    <row r="956" spans="1:2" x14ac:dyDescent="0.25">
      <c r="A956">
        <v>912</v>
      </c>
      <c r="B956">
        <v>28.5</v>
      </c>
    </row>
    <row r="957" spans="1:2" x14ac:dyDescent="0.25">
      <c r="A957">
        <v>914</v>
      </c>
      <c r="B957">
        <v>19</v>
      </c>
    </row>
    <row r="958" spans="1:2" x14ac:dyDescent="0.25">
      <c r="A958">
        <v>916</v>
      </c>
      <c r="B958">
        <v>20</v>
      </c>
    </row>
    <row r="959" spans="1:2" x14ac:dyDescent="0.25">
      <c r="A959">
        <v>918</v>
      </c>
      <c r="B959">
        <v>25.5</v>
      </c>
    </row>
    <row r="960" spans="1:2" x14ac:dyDescent="0.25">
      <c r="A960">
        <v>920</v>
      </c>
      <c r="B960">
        <v>25</v>
      </c>
    </row>
    <row r="961" spans="1:2" x14ac:dyDescent="0.25">
      <c r="A961">
        <v>922</v>
      </c>
      <c r="B961">
        <v>23</v>
      </c>
    </row>
    <row r="962" spans="1:2" x14ac:dyDescent="0.25">
      <c r="A962">
        <v>924</v>
      </c>
      <c r="B962">
        <v>21</v>
      </c>
    </row>
    <row r="963" spans="1:2" x14ac:dyDescent="0.25">
      <c r="A963">
        <v>926</v>
      </c>
      <c r="B963">
        <v>24</v>
      </c>
    </row>
    <row r="964" spans="1:2" x14ac:dyDescent="0.25">
      <c r="A964">
        <v>928</v>
      </c>
      <c r="B964">
        <v>25.5</v>
      </c>
    </row>
    <row r="965" spans="1:2" x14ac:dyDescent="0.25">
      <c r="A965">
        <v>930</v>
      </c>
      <c r="B965">
        <v>20</v>
      </c>
    </row>
    <row r="966" spans="1:2" x14ac:dyDescent="0.25">
      <c r="A966">
        <v>932</v>
      </c>
      <c r="B966">
        <v>18</v>
      </c>
    </row>
    <row r="967" spans="1:2" x14ac:dyDescent="0.25">
      <c r="A967">
        <v>934</v>
      </c>
      <c r="B967">
        <v>20</v>
      </c>
    </row>
    <row r="968" spans="1:2" x14ac:dyDescent="0.25">
      <c r="A968">
        <v>936</v>
      </c>
      <c r="B968">
        <v>22</v>
      </c>
    </row>
    <row r="969" spans="1:2" x14ac:dyDescent="0.25">
      <c r="A969">
        <v>938</v>
      </c>
      <c r="B969">
        <v>26.5</v>
      </c>
    </row>
    <row r="970" spans="1:2" x14ac:dyDescent="0.25">
      <c r="A970">
        <v>940</v>
      </c>
      <c r="B970">
        <v>21.5</v>
      </c>
    </row>
    <row r="971" spans="1:2" x14ac:dyDescent="0.25">
      <c r="A971">
        <v>942</v>
      </c>
      <c r="B971">
        <v>18.5</v>
      </c>
    </row>
    <row r="972" spans="1:2" x14ac:dyDescent="0.25">
      <c r="A972">
        <v>944</v>
      </c>
      <c r="B972">
        <v>27</v>
      </c>
    </row>
    <row r="973" spans="1:2" x14ac:dyDescent="0.25">
      <c r="A973">
        <v>946</v>
      </c>
      <c r="B973">
        <v>25</v>
      </c>
    </row>
    <row r="974" spans="1:2" x14ac:dyDescent="0.25">
      <c r="A974">
        <v>948</v>
      </c>
      <c r="B974">
        <v>21.5</v>
      </c>
    </row>
    <row r="975" spans="1:2" x14ac:dyDescent="0.25">
      <c r="A975">
        <v>950</v>
      </c>
      <c r="B975">
        <v>25</v>
      </c>
    </row>
    <row r="976" spans="1:2" x14ac:dyDescent="0.25">
      <c r="A976">
        <v>952</v>
      </c>
      <c r="B976">
        <v>26</v>
      </c>
    </row>
    <row r="977" spans="1:2" x14ac:dyDescent="0.25">
      <c r="A977">
        <v>954</v>
      </c>
      <c r="B977">
        <v>17</v>
      </c>
    </row>
    <row r="978" spans="1:2" x14ac:dyDescent="0.25">
      <c r="A978">
        <v>956</v>
      </c>
      <c r="B978">
        <v>22</v>
      </c>
    </row>
    <row r="979" spans="1:2" x14ac:dyDescent="0.25">
      <c r="A979">
        <v>958</v>
      </c>
      <c r="B979">
        <v>25.5</v>
      </c>
    </row>
    <row r="980" spans="1:2" x14ac:dyDescent="0.25">
      <c r="A980">
        <v>960</v>
      </c>
      <c r="B980">
        <v>29.5</v>
      </c>
    </row>
    <row r="981" spans="1:2" x14ac:dyDescent="0.25">
      <c r="A981">
        <v>962</v>
      </c>
      <c r="B981">
        <v>27.5</v>
      </c>
    </row>
    <row r="982" spans="1:2" x14ac:dyDescent="0.25">
      <c r="A982">
        <v>964</v>
      </c>
      <c r="B982">
        <v>24</v>
      </c>
    </row>
    <row r="983" spans="1:2" x14ac:dyDescent="0.25">
      <c r="A983">
        <v>966</v>
      </c>
      <c r="B983">
        <v>25</v>
      </c>
    </row>
    <row r="984" spans="1:2" x14ac:dyDescent="0.25">
      <c r="A984">
        <v>968</v>
      </c>
      <c r="B984">
        <v>26.5</v>
      </c>
    </row>
    <row r="985" spans="1:2" x14ac:dyDescent="0.25">
      <c r="A985">
        <v>970</v>
      </c>
      <c r="B985">
        <v>30</v>
      </c>
    </row>
    <row r="986" spans="1:2" x14ac:dyDescent="0.25">
      <c r="A986">
        <v>972</v>
      </c>
      <c r="B986">
        <v>22.5</v>
      </c>
    </row>
    <row r="987" spans="1:2" x14ac:dyDescent="0.25">
      <c r="A987">
        <v>974</v>
      </c>
      <c r="B987">
        <v>24.5</v>
      </c>
    </row>
    <row r="988" spans="1:2" x14ac:dyDescent="0.25">
      <c r="A988">
        <v>976</v>
      </c>
      <c r="B988">
        <v>28</v>
      </c>
    </row>
    <row r="989" spans="1:2" x14ac:dyDescent="0.25">
      <c r="A989">
        <v>978</v>
      </c>
      <c r="B989">
        <v>20.5</v>
      </c>
    </row>
    <row r="990" spans="1:2" x14ac:dyDescent="0.25">
      <c r="A990">
        <v>980</v>
      </c>
      <c r="B990">
        <v>18.5</v>
      </c>
    </row>
    <row r="991" spans="1:2" x14ac:dyDescent="0.25">
      <c r="A991">
        <v>982</v>
      </c>
      <c r="B991">
        <v>23.5</v>
      </c>
    </row>
    <row r="992" spans="1:2" x14ac:dyDescent="0.25">
      <c r="A992">
        <v>984</v>
      </c>
      <c r="B992">
        <v>20</v>
      </c>
    </row>
    <row r="993" spans="1:2" x14ac:dyDescent="0.25">
      <c r="A993">
        <v>986</v>
      </c>
      <c r="B993">
        <v>15</v>
      </c>
    </row>
    <row r="994" spans="1:2" x14ac:dyDescent="0.25">
      <c r="A994">
        <v>988</v>
      </c>
      <c r="B994">
        <v>21.5</v>
      </c>
    </row>
    <row r="995" spans="1:2" x14ac:dyDescent="0.25">
      <c r="A995">
        <v>990</v>
      </c>
      <c r="B995">
        <v>28.5</v>
      </c>
    </row>
    <row r="996" spans="1:2" x14ac:dyDescent="0.25">
      <c r="A996">
        <v>992</v>
      </c>
      <c r="B996">
        <v>29.5</v>
      </c>
    </row>
    <row r="997" spans="1:2" x14ac:dyDescent="0.25">
      <c r="A997">
        <v>994</v>
      </c>
      <c r="B997">
        <v>23</v>
      </c>
    </row>
    <row r="998" spans="1:2" x14ac:dyDescent="0.25">
      <c r="A998">
        <v>996</v>
      </c>
      <c r="B998">
        <v>23.5</v>
      </c>
    </row>
    <row r="999" spans="1:2" x14ac:dyDescent="0.25">
      <c r="A999">
        <v>998</v>
      </c>
      <c r="B999">
        <v>17</v>
      </c>
    </row>
    <row r="1000" spans="1:2" x14ac:dyDescent="0.25">
      <c r="A1000">
        <v>1000</v>
      </c>
      <c r="B1000">
        <v>26</v>
      </c>
    </row>
    <row r="1001" spans="1:2" x14ac:dyDescent="0.25">
      <c r="A1001">
        <v>2</v>
      </c>
      <c r="B1001">
        <v>16</v>
      </c>
    </row>
    <row r="1002" spans="1:2" x14ac:dyDescent="0.25">
      <c r="A1002">
        <v>4</v>
      </c>
      <c r="B1002">
        <v>24</v>
      </c>
    </row>
    <row r="1003" spans="1:2" x14ac:dyDescent="0.25">
      <c r="A1003">
        <v>6</v>
      </c>
      <c r="B1003">
        <v>24.5</v>
      </c>
    </row>
    <row r="1004" spans="1:2" x14ac:dyDescent="0.25">
      <c r="A1004">
        <v>8</v>
      </c>
      <c r="B1004">
        <v>22.5</v>
      </c>
    </row>
    <row r="1005" spans="1:2" x14ac:dyDescent="0.25">
      <c r="A1005">
        <v>10</v>
      </c>
      <c r="B1005">
        <v>20</v>
      </c>
    </row>
    <row r="1006" spans="1:2" x14ac:dyDescent="0.25">
      <c r="A1006">
        <v>12</v>
      </c>
      <c r="B1006">
        <v>21</v>
      </c>
    </row>
    <row r="1007" spans="1:2" x14ac:dyDescent="0.25">
      <c r="A1007">
        <v>14</v>
      </c>
      <c r="B1007">
        <v>17</v>
      </c>
    </row>
    <row r="1008" spans="1:2" x14ac:dyDescent="0.25">
      <c r="A1008">
        <v>16</v>
      </c>
      <c r="B1008">
        <v>18</v>
      </c>
    </row>
    <row r="1009" spans="1:2" x14ac:dyDescent="0.25">
      <c r="A1009">
        <v>18</v>
      </c>
      <c r="B1009">
        <v>19.5</v>
      </c>
    </row>
    <row r="1010" spans="1:2" x14ac:dyDescent="0.25">
      <c r="A1010">
        <v>20</v>
      </c>
      <c r="B1010">
        <v>19.5</v>
      </c>
    </row>
    <row r="1011" spans="1:2" x14ac:dyDescent="0.25">
      <c r="A1011">
        <v>22</v>
      </c>
      <c r="B1011">
        <v>16</v>
      </c>
    </row>
    <row r="1012" spans="1:2" x14ac:dyDescent="0.25">
      <c r="A1012">
        <v>24</v>
      </c>
      <c r="B1012">
        <v>13.5</v>
      </c>
    </row>
    <row r="1013" spans="1:2" x14ac:dyDescent="0.25">
      <c r="A1013">
        <v>26</v>
      </c>
      <c r="B1013">
        <v>22.5</v>
      </c>
    </row>
    <row r="1014" spans="1:2" x14ac:dyDescent="0.25">
      <c r="A1014">
        <v>28</v>
      </c>
      <c r="B1014">
        <v>16</v>
      </c>
    </row>
    <row r="1015" spans="1:2" x14ac:dyDescent="0.25">
      <c r="A1015">
        <v>30</v>
      </c>
      <c r="B1015">
        <v>15</v>
      </c>
    </row>
    <row r="1016" spans="1:2" x14ac:dyDescent="0.25">
      <c r="A1016">
        <v>32</v>
      </c>
      <c r="B1016">
        <v>16.5</v>
      </c>
    </row>
    <row r="1017" spans="1:2" x14ac:dyDescent="0.25">
      <c r="A1017">
        <v>34</v>
      </c>
      <c r="B1017">
        <v>19.5</v>
      </c>
    </row>
    <row r="1018" spans="1:2" x14ac:dyDescent="0.25">
      <c r="A1018">
        <v>36</v>
      </c>
      <c r="B1018">
        <v>18.5</v>
      </c>
    </row>
    <row r="1019" spans="1:2" x14ac:dyDescent="0.25">
      <c r="A1019">
        <v>38</v>
      </c>
      <c r="B1019">
        <v>20.5</v>
      </c>
    </row>
    <row r="1020" spans="1:2" x14ac:dyDescent="0.25">
      <c r="A1020">
        <v>40</v>
      </c>
      <c r="B1020">
        <v>18.5</v>
      </c>
    </row>
    <row r="1021" spans="1:2" x14ac:dyDescent="0.25">
      <c r="A1021">
        <v>42</v>
      </c>
      <c r="B1021">
        <v>21.5</v>
      </c>
    </row>
    <row r="1022" spans="1:2" x14ac:dyDescent="0.25">
      <c r="A1022">
        <v>44</v>
      </c>
      <c r="B1022">
        <v>22.5</v>
      </c>
    </row>
    <row r="1023" spans="1:2" x14ac:dyDescent="0.25">
      <c r="A1023">
        <v>46</v>
      </c>
      <c r="B1023">
        <v>22.5</v>
      </c>
    </row>
    <row r="1024" spans="1:2" x14ac:dyDescent="0.25">
      <c r="A1024">
        <v>48</v>
      </c>
      <c r="B1024">
        <v>21.5</v>
      </c>
    </row>
    <row r="1025" spans="1:2" x14ac:dyDescent="0.25">
      <c r="A1025">
        <v>50</v>
      </c>
      <c r="B1025">
        <v>16.5</v>
      </c>
    </row>
    <row r="1026" spans="1:2" x14ac:dyDescent="0.25">
      <c r="A1026">
        <v>52</v>
      </c>
      <c r="B1026">
        <v>16.5</v>
      </c>
    </row>
    <row r="1027" spans="1:2" x14ac:dyDescent="0.25">
      <c r="A1027">
        <v>54</v>
      </c>
      <c r="B1027">
        <v>19</v>
      </c>
    </row>
    <row r="1028" spans="1:2" x14ac:dyDescent="0.25">
      <c r="A1028">
        <v>56</v>
      </c>
      <c r="B1028">
        <v>22</v>
      </c>
    </row>
    <row r="1029" spans="1:2" x14ac:dyDescent="0.25">
      <c r="A1029">
        <v>58</v>
      </c>
      <c r="B1029">
        <v>21.5</v>
      </c>
    </row>
    <row r="1030" spans="1:2" x14ac:dyDescent="0.25">
      <c r="A1030">
        <v>60</v>
      </c>
      <c r="B1030">
        <v>20.5</v>
      </c>
    </row>
    <row r="1031" spans="1:2" x14ac:dyDescent="0.25">
      <c r="A1031">
        <v>62</v>
      </c>
      <c r="B1031">
        <v>16.5</v>
      </c>
    </row>
    <row r="1032" spans="1:2" x14ac:dyDescent="0.25">
      <c r="A1032">
        <v>64</v>
      </c>
      <c r="B1032">
        <v>24.5</v>
      </c>
    </row>
    <row r="1033" spans="1:2" x14ac:dyDescent="0.25">
      <c r="A1033">
        <v>66</v>
      </c>
      <c r="B1033">
        <v>20.5</v>
      </c>
    </row>
    <row r="1034" spans="1:2" x14ac:dyDescent="0.25">
      <c r="A1034">
        <v>68</v>
      </c>
      <c r="B1034">
        <v>20</v>
      </c>
    </row>
    <row r="1035" spans="1:2" x14ac:dyDescent="0.25">
      <c r="A1035">
        <v>70</v>
      </c>
      <c r="B1035">
        <v>14.5</v>
      </c>
    </row>
    <row r="1036" spans="1:2" x14ac:dyDescent="0.25">
      <c r="A1036">
        <v>72</v>
      </c>
      <c r="B1036">
        <v>14</v>
      </c>
    </row>
    <row r="1037" spans="1:2" x14ac:dyDescent="0.25">
      <c r="A1037">
        <v>74</v>
      </c>
      <c r="B1037">
        <v>15</v>
      </c>
    </row>
    <row r="1038" spans="1:2" x14ac:dyDescent="0.25">
      <c r="A1038">
        <v>76</v>
      </c>
      <c r="B1038">
        <v>17.5</v>
      </c>
    </row>
    <row r="1039" spans="1:2" x14ac:dyDescent="0.25">
      <c r="A1039">
        <v>78</v>
      </c>
      <c r="B1039">
        <v>21</v>
      </c>
    </row>
    <row r="1040" spans="1:2" x14ac:dyDescent="0.25">
      <c r="A1040">
        <v>80</v>
      </c>
      <c r="B1040">
        <v>22</v>
      </c>
    </row>
    <row r="1041" spans="1:2" x14ac:dyDescent="0.25">
      <c r="A1041">
        <v>82</v>
      </c>
      <c r="B1041">
        <v>20.5</v>
      </c>
    </row>
    <row r="1042" spans="1:2" x14ac:dyDescent="0.25">
      <c r="A1042">
        <v>84</v>
      </c>
      <c r="B1042">
        <v>18</v>
      </c>
    </row>
    <row r="1043" spans="1:2" x14ac:dyDescent="0.25">
      <c r="A1043">
        <v>86</v>
      </c>
      <c r="B1043">
        <v>17.5</v>
      </c>
    </row>
    <row r="1044" spans="1:2" x14ac:dyDescent="0.25">
      <c r="A1044">
        <v>88</v>
      </c>
      <c r="B1044">
        <v>17</v>
      </c>
    </row>
    <row r="1045" spans="1:2" x14ac:dyDescent="0.25">
      <c r="A1045">
        <v>90</v>
      </c>
      <c r="B1045">
        <v>18.5</v>
      </c>
    </row>
    <row r="1046" spans="1:2" x14ac:dyDescent="0.25">
      <c r="A1046">
        <v>92</v>
      </c>
      <c r="B1046">
        <v>26</v>
      </c>
    </row>
    <row r="1047" spans="1:2" x14ac:dyDescent="0.25">
      <c r="A1047">
        <v>94</v>
      </c>
      <c r="B1047">
        <v>15.5</v>
      </c>
    </row>
    <row r="1048" spans="1:2" x14ac:dyDescent="0.25">
      <c r="A1048">
        <v>96</v>
      </c>
      <c r="B1048">
        <v>18</v>
      </c>
    </row>
    <row r="1049" spans="1:2" x14ac:dyDescent="0.25">
      <c r="A1049">
        <v>98</v>
      </c>
      <c r="B1049">
        <v>19.5</v>
      </c>
    </row>
    <row r="1050" spans="1:2" x14ac:dyDescent="0.25">
      <c r="A1050">
        <v>100</v>
      </c>
      <c r="B1050">
        <v>10.5</v>
      </c>
    </row>
    <row r="1051" spans="1:2" x14ac:dyDescent="0.25">
      <c r="A1051">
        <v>102</v>
      </c>
      <c r="B1051">
        <v>15.5</v>
      </c>
    </row>
    <row r="1052" spans="1:2" x14ac:dyDescent="0.25">
      <c r="A1052">
        <v>104</v>
      </c>
      <c r="B1052">
        <v>22</v>
      </c>
    </row>
    <row r="1053" spans="1:2" x14ac:dyDescent="0.25">
      <c r="A1053">
        <v>106</v>
      </c>
      <c r="B1053">
        <v>19.5</v>
      </c>
    </row>
    <row r="1054" spans="1:2" x14ac:dyDescent="0.25">
      <c r="A1054">
        <v>108</v>
      </c>
      <c r="B1054">
        <v>17</v>
      </c>
    </row>
    <row r="1055" spans="1:2" x14ac:dyDescent="0.25">
      <c r="A1055">
        <v>110</v>
      </c>
      <c r="B1055">
        <v>18.5</v>
      </c>
    </row>
    <row r="1056" spans="1:2" x14ac:dyDescent="0.25">
      <c r="A1056">
        <v>112</v>
      </c>
      <c r="B1056">
        <v>21.5</v>
      </c>
    </row>
    <row r="1057" spans="1:2" x14ac:dyDescent="0.25">
      <c r="A1057">
        <v>114</v>
      </c>
      <c r="B1057">
        <v>27</v>
      </c>
    </row>
    <row r="1058" spans="1:2" x14ac:dyDescent="0.25">
      <c r="A1058">
        <v>116</v>
      </c>
      <c r="B1058">
        <v>16.5</v>
      </c>
    </row>
    <row r="1059" spans="1:2" x14ac:dyDescent="0.25">
      <c r="A1059">
        <v>118</v>
      </c>
      <c r="B1059">
        <v>19.5</v>
      </c>
    </row>
    <row r="1060" spans="1:2" x14ac:dyDescent="0.25">
      <c r="A1060">
        <v>120</v>
      </c>
      <c r="B1060">
        <v>21.5</v>
      </c>
    </row>
    <row r="1061" spans="1:2" x14ac:dyDescent="0.25">
      <c r="A1061">
        <v>122</v>
      </c>
      <c r="B1061">
        <v>18</v>
      </c>
    </row>
    <row r="1062" spans="1:2" x14ac:dyDescent="0.25">
      <c r="A1062">
        <v>124</v>
      </c>
      <c r="B1062">
        <v>14</v>
      </c>
    </row>
    <row r="1063" spans="1:2" x14ac:dyDescent="0.25">
      <c r="A1063">
        <v>126</v>
      </c>
      <c r="B1063">
        <v>12.5</v>
      </c>
    </row>
    <row r="1064" spans="1:2" x14ac:dyDescent="0.25">
      <c r="A1064">
        <v>128</v>
      </c>
      <c r="B1064">
        <v>24</v>
      </c>
    </row>
    <row r="1065" spans="1:2" x14ac:dyDescent="0.25">
      <c r="A1065">
        <v>130</v>
      </c>
      <c r="B1065">
        <v>19</v>
      </c>
    </row>
    <row r="1066" spans="1:2" x14ac:dyDescent="0.25">
      <c r="A1066">
        <v>132</v>
      </c>
      <c r="B1066">
        <v>19.5</v>
      </c>
    </row>
    <row r="1067" spans="1:2" x14ac:dyDescent="0.25">
      <c r="A1067">
        <v>134</v>
      </c>
      <c r="B1067">
        <v>18.5</v>
      </c>
    </row>
    <row r="1068" spans="1:2" x14ac:dyDescent="0.25">
      <c r="A1068">
        <v>136</v>
      </c>
      <c r="B1068">
        <v>18</v>
      </c>
    </row>
    <row r="1069" spans="1:2" x14ac:dyDescent="0.25">
      <c r="A1069">
        <v>138</v>
      </c>
      <c r="B1069">
        <v>19.5</v>
      </c>
    </row>
    <row r="1070" spans="1:2" x14ac:dyDescent="0.25">
      <c r="A1070">
        <v>140</v>
      </c>
      <c r="B1070">
        <v>21</v>
      </c>
    </row>
    <row r="1071" spans="1:2" x14ac:dyDescent="0.25">
      <c r="A1071">
        <v>142</v>
      </c>
      <c r="B1071">
        <v>19</v>
      </c>
    </row>
    <row r="1072" spans="1:2" x14ac:dyDescent="0.25">
      <c r="A1072">
        <v>144</v>
      </c>
      <c r="B1072">
        <v>18</v>
      </c>
    </row>
    <row r="1073" spans="1:2" x14ac:dyDescent="0.25">
      <c r="A1073">
        <v>146</v>
      </c>
      <c r="B1073">
        <v>20.5</v>
      </c>
    </row>
    <row r="1074" spans="1:2" x14ac:dyDescent="0.25">
      <c r="A1074">
        <v>148</v>
      </c>
      <c r="B1074">
        <v>17</v>
      </c>
    </row>
    <row r="1075" spans="1:2" x14ac:dyDescent="0.25">
      <c r="A1075">
        <v>150</v>
      </c>
      <c r="B1075">
        <v>20.5</v>
      </c>
    </row>
    <row r="1076" spans="1:2" x14ac:dyDescent="0.25">
      <c r="A1076">
        <v>152</v>
      </c>
      <c r="B1076">
        <v>20.5</v>
      </c>
    </row>
    <row r="1077" spans="1:2" x14ac:dyDescent="0.25">
      <c r="A1077">
        <v>154</v>
      </c>
      <c r="B1077">
        <v>17.5</v>
      </c>
    </row>
    <row r="1078" spans="1:2" x14ac:dyDescent="0.25">
      <c r="A1078">
        <v>156</v>
      </c>
      <c r="B1078">
        <v>19.5</v>
      </c>
    </row>
    <row r="1079" spans="1:2" x14ac:dyDescent="0.25">
      <c r="A1079">
        <v>158</v>
      </c>
      <c r="B1079">
        <v>17</v>
      </c>
    </row>
    <row r="1080" spans="1:2" x14ac:dyDescent="0.25">
      <c r="A1080">
        <v>160</v>
      </c>
      <c r="B1080">
        <v>22</v>
      </c>
    </row>
    <row r="1081" spans="1:2" x14ac:dyDescent="0.25">
      <c r="A1081">
        <v>162</v>
      </c>
      <c r="B1081">
        <v>21</v>
      </c>
    </row>
    <row r="1082" spans="1:2" x14ac:dyDescent="0.25">
      <c r="A1082">
        <v>164</v>
      </c>
      <c r="B1082">
        <v>15.5</v>
      </c>
    </row>
    <row r="1083" spans="1:2" x14ac:dyDescent="0.25">
      <c r="A1083">
        <v>166</v>
      </c>
      <c r="B1083">
        <v>19.5</v>
      </c>
    </row>
    <row r="1084" spans="1:2" x14ac:dyDescent="0.25">
      <c r="A1084">
        <v>168</v>
      </c>
      <c r="B1084">
        <v>20.5</v>
      </c>
    </row>
    <row r="1085" spans="1:2" x14ac:dyDescent="0.25">
      <c r="A1085">
        <v>170</v>
      </c>
      <c r="B1085">
        <v>19</v>
      </c>
    </row>
    <row r="1086" spans="1:2" x14ac:dyDescent="0.25">
      <c r="A1086">
        <v>172</v>
      </c>
      <c r="B1086">
        <v>21.5</v>
      </c>
    </row>
    <row r="1087" spans="1:2" x14ac:dyDescent="0.25">
      <c r="A1087">
        <v>174</v>
      </c>
      <c r="B1087">
        <v>19</v>
      </c>
    </row>
    <row r="1088" spans="1:2" x14ac:dyDescent="0.25">
      <c r="A1088">
        <v>176</v>
      </c>
      <c r="B1088">
        <v>21.5</v>
      </c>
    </row>
    <row r="1089" spans="1:2" x14ac:dyDescent="0.25">
      <c r="A1089">
        <v>178</v>
      </c>
      <c r="B1089">
        <v>26</v>
      </c>
    </row>
    <row r="1090" spans="1:2" x14ac:dyDescent="0.25">
      <c r="A1090">
        <v>180</v>
      </c>
      <c r="B1090">
        <v>25.5</v>
      </c>
    </row>
    <row r="1091" spans="1:2" x14ac:dyDescent="0.25">
      <c r="A1091">
        <v>182</v>
      </c>
      <c r="B1091">
        <v>15.5</v>
      </c>
    </row>
    <row r="1092" spans="1:2" x14ac:dyDescent="0.25">
      <c r="A1092">
        <v>184</v>
      </c>
      <c r="B1092">
        <v>20.5</v>
      </c>
    </row>
    <row r="1093" spans="1:2" x14ac:dyDescent="0.25">
      <c r="A1093">
        <v>186</v>
      </c>
      <c r="B1093">
        <v>15</v>
      </c>
    </row>
    <row r="1094" spans="1:2" x14ac:dyDescent="0.25">
      <c r="A1094">
        <v>188</v>
      </c>
      <c r="B1094">
        <v>19.5</v>
      </c>
    </row>
    <row r="1095" spans="1:2" x14ac:dyDescent="0.25">
      <c r="A1095">
        <v>190</v>
      </c>
      <c r="B1095">
        <v>20</v>
      </c>
    </row>
    <row r="1096" spans="1:2" x14ac:dyDescent="0.25">
      <c r="A1096">
        <v>192</v>
      </c>
      <c r="B1096">
        <v>23.5</v>
      </c>
    </row>
    <row r="1097" spans="1:2" x14ac:dyDescent="0.25">
      <c r="A1097">
        <v>194</v>
      </c>
      <c r="B1097">
        <v>18</v>
      </c>
    </row>
    <row r="1098" spans="1:2" x14ac:dyDescent="0.25">
      <c r="A1098">
        <v>196</v>
      </c>
      <c r="B1098">
        <v>16.5</v>
      </c>
    </row>
    <row r="1099" spans="1:2" x14ac:dyDescent="0.25">
      <c r="A1099">
        <v>198</v>
      </c>
      <c r="B1099">
        <v>15.5</v>
      </c>
    </row>
    <row r="1100" spans="1:2" x14ac:dyDescent="0.25">
      <c r="A1100">
        <v>200</v>
      </c>
      <c r="B1100">
        <v>20</v>
      </c>
    </row>
    <row r="1101" spans="1:2" x14ac:dyDescent="0.25">
      <c r="A1101">
        <v>202</v>
      </c>
      <c r="B1101">
        <v>18.5</v>
      </c>
    </row>
    <row r="1102" spans="1:2" x14ac:dyDescent="0.25">
      <c r="A1102">
        <v>204</v>
      </c>
      <c r="B1102">
        <v>20.5</v>
      </c>
    </row>
    <row r="1103" spans="1:2" x14ac:dyDescent="0.25">
      <c r="A1103">
        <v>206</v>
      </c>
      <c r="B1103">
        <v>17</v>
      </c>
    </row>
    <row r="1104" spans="1:2" x14ac:dyDescent="0.25">
      <c r="A1104">
        <v>208</v>
      </c>
      <c r="B1104">
        <v>19.5</v>
      </c>
    </row>
    <row r="1105" spans="1:2" x14ac:dyDescent="0.25">
      <c r="A1105">
        <v>210</v>
      </c>
      <c r="B1105">
        <v>16</v>
      </c>
    </row>
    <row r="1106" spans="1:2" x14ac:dyDescent="0.25">
      <c r="A1106">
        <v>212</v>
      </c>
      <c r="B1106">
        <v>14</v>
      </c>
    </row>
    <row r="1107" spans="1:2" x14ac:dyDescent="0.25">
      <c r="A1107">
        <v>214</v>
      </c>
      <c r="B1107">
        <v>16.5</v>
      </c>
    </row>
    <row r="1108" spans="1:2" x14ac:dyDescent="0.25">
      <c r="A1108">
        <v>216</v>
      </c>
      <c r="B1108">
        <v>18</v>
      </c>
    </row>
    <row r="1109" spans="1:2" x14ac:dyDescent="0.25">
      <c r="A1109">
        <v>218</v>
      </c>
      <c r="B1109">
        <v>17.5</v>
      </c>
    </row>
    <row r="1110" spans="1:2" x14ac:dyDescent="0.25">
      <c r="A1110">
        <v>220</v>
      </c>
      <c r="B1110">
        <v>16</v>
      </c>
    </row>
    <row r="1111" spans="1:2" x14ac:dyDescent="0.25">
      <c r="A1111">
        <v>222</v>
      </c>
      <c r="B1111">
        <v>19.5</v>
      </c>
    </row>
    <row r="1112" spans="1:2" x14ac:dyDescent="0.25">
      <c r="A1112">
        <v>224</v>
      </c>
      <c r="B1112">
        <v>20</v>
      </c>
    </row>
    <row r="1113" spans="1:2" x14ac:dyDescent="0.25">
      <c r="A1113">
        <v>226</v>
      </c>
      <c r="B1113">
        <v>15.5</v>
      </c>
    </row>
    <row r="1114" spans="1:2" x14ac:dyDescent="0.25">
      <c r="A1114">
        <v>228</v>
      </c>
      <c r="B1114">
        <v>18</v>
      </c>
    </row>
    <row r="1115" spans="1:2" x14ac:dyDescent="0.25">
      <c r="A1115">
        <v>230</v>
      </c>
      <c r="B1115">
        <v>16.5</v>
      </c>
    </row>
    <row r="1116" spans="1:2" x14ac:dyDescent="0.25">
      <c r="A1116">
        <v>232</v>
      </c>
      <c r="B1116">
        <v>16</v>
      </c>
    </row>
    <row r="1117" spans="1:2" x14ac:dyDescent="0.25">
      <c r="A1117">
        <v>234</v>
      </c>
      <c r="B1117">
        <v>16.5</v>
      </c>
    </row>
    <row r="1118" spans="1:2" x14ac:dyDescent="0.25">
      <c r="A1118">
        <v>236</v>
      </c>
      <c r="B1118">
        <v>19</v>
      </c>
    </row>
    <row r="1119" spans="1:2" x14ac:dyDescent="0.25">
      <c r="A1119">
        <v>238</v>
      </c>
      <c r="B1119">
        <v>19</v>
      </c>
    </row>
    <row r="1120" spans="1:2" x14ac:dyDescent="0.25">
      <c r="A1120">
        <v>240</v>
      </c>
      <c r="B1120">
        <v>17</v>
      </c>
    </row>
    <row r="1121" spans="1:2" x14ac:dyDescent="0.25">
      <c r="A1121">
        <v>242</v>
      </c>
      <c r="B1121">
        <v>23</v>
      </c>
    </row>
    <row r="1122" spans="1:2" x14ac:dyDescent="0.25">
      <c r="A1122">
        <v>244</v>
      </c>
      <c r="B1122">
        <v>21</v>
      </c>
    </row>
    <row r="1123" spans="1:2" x14ac:dyDescent="0.25">
      <c r="A1123">
        <v>246</v>
      </c>
      <c r="B1123">
        <v>20.5</v>
      </c>
    </row>
    <row r="1124" spans="1:2" x14ac:dyDescent="0.25">
      <c r="A1124">
        <v>248</v>
      </c>
      <c r="B1124">
        <v>17</v>
      </c>
    </row>
    <row r="1125" spans="1:2" x14ac:dyDescent="0.25">
      <c r="A1125">
        <v>250</v>
      </c>
      <c r="B1125">
        <v>18</v>
      </c>
    </row>
    <row r="1126" spans="1:2" x14ac:dyDescent="0.25">
      <c r="A1126">
        <v>252</v>
      </c>
      <c r="B1126">
        <v>18.5</v>
      </c>
    </row>
    <row r="1127" spans="1:2" x14ac:dyDescent="0.25">
      <c r="A1127">
        <v>254</v>
      </c>
      <c r="B1127">
        <v>21</v>
      </c>
    </row>
    <row r="1128" spans="1:2" x14ac:dyDescent="0.25">
      <c r="A1128">
        <v>256</v>
      </c>
      <c r="B1128">
        <v>16</v>
      </c>
    </row>
    <row r="1129" spans="1:2" x14ac:dyDescent="0.25">
      <c r="A1129">
        <v>258</v>
      </c>
      <c r="B1129">
        <v>17</v>
      </c>
    </row>
    <row r="1130" spans="1:2" x14ac:dyDescent="0.25">
      <c r="A1130">
        <v>260</v>
      </c>
      <c r="B1130">
        <v>18.5</v>
      </c>
    </row>
    <row r="1131" spans="1:2" x14ac:dyDescent="0.25">
      <c r="A1131">
        <v>262</v>
      </c>
      <c r="B1131">
        <v>23.5</v>
      </c>
    </row>
    <row r="1132" spans="1:2" x14ac:dyDescent="0.25">
      <c r="A1132">
        <v>264</v>
      </c>
      <c r="B1132">
        <v>19</v>
      </c>
    </row>
    <row r="1133" spans="1:2" x14ac:dyDescent="0.25">
      <c r="A1133">
        <v>266</v>
      </c>
      <c r="B1133">
        <v>17.5</v>
      </c>
    </row>
    <row r="1134" spans="1:2" x14ac:dyDescent="0.25">
      <c r="A1134">
        <v>268</v>
      </c>
      <c r="B1134">
        <v>19</v>
      </c>
    </row>
    <row r="1135" spans="1:2" x14ac:dyDescent="0.25">
      <c r="A1135">
        <v>270</v>
      </c>
      <c r="B1135">
        <v>17.5</v>
      </c>
    </row>
    <row r="1136" spans="1:2" x14ac:dyDescent="0.25">
      <c r="A1136">
        <v>272</v>
      </c>
      <c r="B1136">
        <v>19</v>
      </c>
    </row>
    <row r="1137" spans="1:2" x14ac:dyDescent="0.25">
      <c r="A1137">
        <v>274</v>
      </c>
      <c r="B1137">
        <v>12</v>
      </c>
    </row>
    <row r="1138" spans="1:2" x14ac:dyDescent="0.25">
      <c r="A1138">
        <v>276</v>
      </c>
      <c r="B1138">
        <v>19.5</v>
      </c>
    </row>
    <row r="1139" spans="1:2" x14ac:dyDescent="0.25">
      <c r="A1139">
        <v>278</v>
      </c>
      <c r="B1139">
        <v>22</v>
      </c>
    </row>
    <row r="1140" spans="1:2" x14ac:dyDescent="0.25">
      <c r="A1140">
        <v>280</v>
      </c>
      <c r="B1140">
        <v>17.5</v>
      </c>
    </row>
    <row r="1141" spans="1:2" x14ac:dyDescent="0.25">
      <c r="A1141">
        <v>282</v>
      </c>
      <c r="B1141">
        <v>17.5</v>
      </c>
    </row>
    <row r="1142" spans="1:2" x14ac:dyDescent="0.25">
      <c r="A1142">
        <v>284</v>
      </c>
      <c r="B1142">
        <v>19</v>
      </c>
    </row>
    <row r="1143" spans="1:2" x14ac:dyDescent="0.25">
      <c r="A1143">
        <v>286</v>
      </c>
      <c r="B1143">
        <v>22.5</v>
      </c>
    </row>
    <row r="1144" spans="1:2" x14ac:dyDescent="0.25">
      <c r="A1144">
        <v>288</v>
      </c>
      <c r="B1144">
        <v>19</v>
      </c>
    </row>
    <row r="1145" spans="1:2" x14ac:dyDescent="0.25">
      <c r="A1145">
        <v>290</v>
      </c>
      <c r="B1145">
        <v>15</v>
      </c>
    </row>
    <row r="1146" spans="1:2" x14ac:dyDescent="0.25">
      <c r="A1146">
        <v>292</v>
      </c>
      <c r="B1146">
        <v>15</v>
      </c>
    </row>
    <row r="1147" spans="1:2" x14ac:dyDescent="0.25">
      <c r="A1147">
        <v>294</v>
      </c>
      <c r="B1147">
        <v>15.5</v>
      </c>
    </row>
    <row r="1148" spans="1:2" x14ac:dyDescent="0.25">
      <c r="A1148">
        <v>296</v>
      </c>
      <c r="B1148">
        <v>21</v>
      </c>
    </row>
    <row r="1149" spans="1:2" x14ac:dyDescent="0.25">
      <c r="A1149">
        <v>298</v>
      </c>
      <c r="B1149">
        <v>27</v>
      </c>
    </row>
    <row r="1150" spans="1:2" x14ac:dyDescent="0.25">
      <c r="A1150">
        <v>300</v>
      </c>
      <c r="B1150">
        <v>15.5</v>
      </c>
    </row>
    <row r="1151" spans="1:2" x14ac:dyDescent="0.25">
      <c r="A1151">
        <v>302</v>
      </c>
      <c r="B1151">
        <v>18</v>
      </c>
    </row>
    <row r="1152" spans="1:2" x14ac:dyDescent="0.25">
      <c r="A1152">
        <v>304</v>
      </c>
      <c r="B1152">
        <v>17.5</v>
      </c>
    </row>
    <row r="1153" spans="1:2" x14ac:dyDescent="0.25">
      <c r="A1153">
        <v>306</v>
      </c>
      <c r="B1153">
        <v>16</v>
      </c>
    </row>
    <row r="1154" spans="1:2" x14ac:dyDescent="0.25">
      <c r="A1154">
        <v>308</v>
      </c>
      <c r="B1154">
        <v>22.5</v>
      </c>
    </row>
    <row r="1155" spans="1:2" x14ac:dyDescent="0.25">
      <c r="A1155">
        <v>310</v>
      </c>
      <c r="B1155">
        <v>18.5</v>
      </c>
    </row>
    <row r="1156" spans="1:2" x14ac:dyDescent="0.25">
      <c r="A1156">
        <v>312</v>
      </c>
      <c r="B1156">
        <v>16.5</v>
      </c>
    </row>
    <row r="1157" spans="1:2" x14ac:dyDescent="0.25">
      <c r="A1157">
        <v>314</v>
      </c>
      <c r="B1157">
        <v>19</v>
      </c>
    </row>
    <row r="1158" spans="1:2" x14ac:dyDescent="0.25">
      <c r="A1158">
        <v>316</v>
      </c>
      <c r="B1158">
        <v>21.5</v>
      </c>
    </row>
    <row r="1159" spans="1:2" x14ac:dyDescent="0.25">
      <c r="A1159">
        <v>318</v>
      </c>
      <c r="B1159">
        <v>13</v>
      </c>
    </row>
    <row r="1160" spans="1:2" x14ac:dyDescent="0.25">
      <c r="A1160">
        <v>320</v>
      </c>
      <c r="B1160">
        <v>15.5</v>
      </c>
    </row>
    <row r="1161" spans="1:2" x14ac:dyDescent="0.25">
      <c r="A1161">
        <v>322</v>
      </c>
      <c r="B1161">
        <v>13.5</v>
      </c>
    </row>
    <row r="1162" spans="1:2" x14ac:dyDescent="0.25">
      <c r="A1162">
        <v>324</v>
      </c>
      <c r="B1162">
        <v>18</v>
      </c>
    </row>
    <row r="1163" spans="1:2" x14ac:dyDescent="0.25">
      <c r="A1163">
        <v>326</v>
      </c>
      <c r="B1163">
        <v>14</v>
      </c>
    </row>
    <row r="1164" spans="1:2" x14ac:dyDescent="0.25">
      <c r="A1164">
        <v>328</v>
      </c>
      <c r="B1164">
        <v>19</v>
      </c>
    </row>
    <row r="1165" spans="1:2" x14ac:dyDescent="0.25">
      <c r="A1165">
        <v>330</v>
      </c>
      <c r="B1165">
        <v>18.5</v>
      </c>
    </row>
    <row r="1166" spans="1:2" x14ac:dyDescent="0.25">
      <c r="A1166">
        <v>332</v>
      </c>
      <c r="B1166">
        <v>22</v>
      </c>
    </row>
    <row r="1167" spans="1:2" x14ac:dyDescent="0.25">
      <c r="A1167">
        <v>334</v>
      </c>
      <c r="B1167">
        <v>21.5</v>
      </c>
    </row>
    <row r="1168" spans="1:2" x14ac:dyDescent="0.25">
      <c r="A1168">
        <v>336</v>
      </c>
      <c r="B1168">
        <v>23</v>
      </c>
    </row>
    <row r="1169" spans="1:2" x14ac:dyDescent="0.25">
      <c r="A1169">
        <v>338</v>
      </c>
      <c r="B1169">
        <v>18</v>
      </c>
    </row>
    <row r="1170" spans="1:2" x14ac:dyDescent="0.25">
      <c r="A1170">
        <v>340</v>
      </c>
      <c r="B1170">
        <v>16.5</v>
      </c>
    </row>
    <row r="1171" spans="1:2" x14ac:dyDescent="0.25">
      <c r="A1171">
        <v>342</v>
      </c>
      <c r="B1171">
        <v>17</v>
      </c>
    </row>
    <row r="1172" spans="1:2" x14ac:dyDescent="0.25">
      <c r="A1172">
        <v>344</v>
      </c>
      <c r="B1172">
        <v>17.5</v>
      </c>
    </row>
    <row r="1173" spans="1:2" x14ac:dyDescent="0.25">
      <c r="A1173">
        <v>346</v>
      </c>
      <c r="B1173">
        <v>17</v>
      </c>
    </row>
    <row r="1174" spans="1:2" x14ac:dyDescent="0.25">
      <c r="A1174">
        <v>348</v>
      </c>
      <c r="B1174">
        <v>18.5</v>
      </c>
    </row>
    <row r="1175" spans="1:2" x14ac:dyDescent="0.25">
      <c r="A1175">
        <v>350</v>
      </c>
      <c r="B1175">
        <v>15.5</v>
      </c>
    </row>
    <row r="1176" spans="1:2" x14ac:dyDescent="0.25">
      <c r="A1176">
        <v>352</v>
      </c>
      <c r="B1176">
        <v>20.5</v>
      </c>
    </row>
    <row r="1177" spans="1:2" x14ac:dyDescent="0.25">
      <c r="A1177">
        <v>354</v>
      </c>
      <c r="B1177">
        <v>19.5</v>
      </c>
    </row>
    <row r="1178" spans="1:2" x14ac:dyDescent="0.25">
      <c r="A1178">
        <v>356</v>
      </c>
      <c r="B1178">
        <v>21</v>
      </c>
    </row>
    <row r="1179" spans="1:2" x14ac:dyDescent="0.25">
      <c r="A1179">
        <v>358</v>
      </c>
      <c r="B1179">
        <v>15.5</v>
      </c>
    </row>
    <row r="1180" spans="1:2" x14ac:dyDescent="0.25">
      <c r="A1180">
        <v>360</v>
      </c>
      <c r="B1180">
        <v>22</v>
      </c>
    </row>
    <row r="1181" spans="1:2" x14ac:dyDescent="0.25">
      <c r="A1181">
        <v>362</v>
      </c>
      <c r="B1181">
        <v>17</v>
      </c>
    </row>
    <row r="1182" spans="1:2" x14ac:dyDescent="0.25">
      <c r="A1182">
        <v>364</v>
      </c>
      <c r="B1182">
        <v>20</v>
      </c>
    </row>
    <row r="1183" spans="1:2" x14ac:dyDescent="0.25">
      <c r="A1183">
        <v>366</v>
      </c>
      <c r="B1183">
        <v>23.5</v>
      </c>
    </row>
    <row r="1184" spans="1:2" x14ac:dyDescent="0.25">
      <c r="A1184">
        <v>368</v>
      </c>
      <c r="B1184">
        <v>28.5</v>
      </c>
    </row>
    <row r="1185" spans="1:2" x14ac:dyDescent="0.25">
      <c r="A1185">
        <v>370</v>
      </c>
      <c r="B1185">
        <v>17</v>
      </c>
    </row>
    <row r="1186" spans="1:2" x14ac:dyDescent="0.25">
      <c r="A1186">
        <v>372</v>
      </c>
      <c r="B1186">
        <v>15.5</v>
      </c>
    </row>
    <row r="1187" spans="1:2" x14ac:dyDescent="0.25">
      <c r="A1187">
        <v>374</v>
      </c>
      <c r="B1187">
        <v>20</v>
      </c>
    </row>
    <row r="1188" spans="1:2" x14ac:dyDescent="0.25">
      <c r="A1188">
        <v>376</v>
      </c>
      <c r="B1188">
        <v>20</v>
      </c>
    </row>
    <row r="1189" spans="1:2" x14ac:dyDescent="0.25">
      <c r="A1189">
        <v>378</v>
      </c>
      <c r="B1189">
        <v>15</v>
      </c>
    </row>
    <row r="1190" spans="1:2" x14ac:dyDescent="0.25">
      <c r="A1190">
        <v>380</v>
      </c>
      <c r="B1190">
        <v>17</v>
      </c>
    </row>
    <row r="1191" spans="1:2" x14ac:dyDescent="0.25">
      <c r="A1191">
        <v>382</v>
      </c>
      <c r="B1191">
        <v>19</v>
      </c>
    </row>
    <row r="1192" spans="1:2" x14ac:dyDescent="0.25">
      <c r="A1192">
        <v>384</v>
      </c>
      <c r="B1192">
        <v>18</v>
      </c>
    </row>
    <row r="1193" spans="1:2" x14ac:dyDescent="0.25">
      <c r="A1193">
        <v>386</v>
      </c>
      <c r="B1193">
        <v>17.5</v>
      </c>
    </row>
    <row r="1194" spans="1:2" x14ac:dyDescent="0.25">
      <c r="A1194">
        <v>388</v>
      </c>
      <c r="B1194">
        <v>16.5</v>
      </c>
    </row>
    <row r="1195" spans="1:2" x14ac:dyDescent="0.25">
      <c r="A1195">
        <v>390</v>
      </c>
      <c r="B1195">
        <v>19.5</v>
      </c>
    </row>
    <row r="1196" spans="1:2" x14ac:dyDescent="0.25">
      <c r="A1196">
        <v>392</v>
      </c>
      <c r="B1196">
        <v>24</v>
      </c>
    </row>
    <row r="1197" spans="1:2" x14ac:dyDescent="0.25">
      <c r="A1197">
        <v>394</v>
      </c>
      <c r="B1197">
        <v>20</v>
      </c>
    </row>
    <row r="1198" spans="1:2" x14ac:dyDescent="0.25">
      <c r="A1198">
        <v>396</v>
      </c>
      <c r="B1198">
        <v>17</v>
      </c>
    </row>
    <row r="1199" spans="1:2" x14ac:dyDescent="0.25">
      <c r="A1199">
        <v>398</v>
      </c>
      <c r="B1199">
        <v>17</v>
      </c>
    </row>
    <row r="1200" spans="1:2" x14ac:dyDescent="0.25">
      <c r="A1200">
        <v>400</v>
      </c>
      <c r="B1200">
        <v>18.5</v>
      </c>
    </row>
    <row r="1201" spans="1:2" x14ac:dyDescent="0.25">
      <c r="A1201">
        <v>402</v>
      </c>
      <c r="B1201">
        <v>17.5</v>
      </c>
    </row>
    <row r="1202" spans="1:2" x14ac:dyDescent="0.25">
      <c r="A1202">
        <v>404</v>
      </c>
      <c r="B1202">
        <v>14</v>
      </c>
    </row>
    <row r="1203" spans="1:2" x14ac:dyDescent="0.25">
      <c r="A1203">
        <v>406</v>
      </c>
      <c r="B1203">
        <v>20.5</v>
      </c>
    </row>
    <row r="1204" spans="1:2" x14ac:dyDescent="0.25">
      <c r="A1204">
        <v>408</v>
      </c>
      <c r="B1204">
        <v>21</v>
      </c>
    </row>
    <row r="1205" spans="1:2" x14ac:dyDescent="0.25">
      <c r="A1205">
        <v>410</v>
      </c>
      <c r="B1205">
        <v>21</v>
      </c>
    </row>
    <row r="1206" spans="1:2" x14ac:dyDescent="0.25">
      <c r="A1206">
        <v>412</v>
      </c>
      <c r="B1206">
        <v>25</v>
      </c>
    </row>
    <row r="1207" spans="1:2" x14ac:dyDescent="0.25">
      <c r="A1207">
        <v>414</v>
      </c>
      <c r="B1207">
        <v>24</v>
      </c>
    </row>
    <row r="1208" spans="1:2" x14ac:dyDescent="0.25">
      <c r="A1208">
        <v>416</v>
      </c>
      <c r="B1208">
        <v>17.5</v>
      </c>
    </row>
    <row r="1209" spans="1:2" x14ac:dyDescent="0.25">
      <c r="A1209">
        <v>418</v>
      </c>
      <c r="B1209">
        <v>18.5</v>
      </c>
    </row>
    <row r="1210" spans="1:2" x14ac:dyDescent="0.25">
      <c r="A1210">
        <v>420</v>
      </c>
      <c r="B1210">
        <v>18</v>
      </c>
    </row>
    <row r="1211" spans="1:2" x14ac:dyDescent="0.25">
      <c r="A1211">
        <v>422</v>
      </c>
      <c r="B1211">
        <v>22</v>
      </c>
    </row>
    <row r="1212" spans="1:2" x14ac:dyDescent="0.25">
      <c r="A1212">
        <v>424</v>
      </c>
      <c r="B1212">
        <v>22.5</v>
      </c>
    </row>
    <row r="1213" spans="1:2" x14ac:dyDescent="0.25">
      <c r="A1213">
        <v>426</v>
      </c>
      <c r="B1213">
        <v>17</v>
      </c>
    </row>
    <row r="1214" spans="1:2" x14ac:dyDescent="0.25">
      <c r="A1214">
        <v>428</v>
      </c>
      <c r="B1214">
        <v>16.5</v>
      </c>
    </row>
    <row r="1215" spans="1:2" x14ac:dyDescent="0.25">
      <c r="A1215">
        <v>430</v>
      </c>
      <c r="B1215">
        <v>18.5</v>
      </c>
    </row>
    <row r="1216" spans="1:2" x14ac:dyDescent="0.25">
      <c r="A1216">
        <v>432</v>
      </c>
      <c r="B1216">
        <v>19.5</v>
      </c>
    </row>
    <row r="1217" spans="1:2" x14ac:dyDescent="0.25">
      <c r="A1217">
        <v>434</v>
      </c>
      <c r="B1217">
        <v>23</v>
      </c>
    </row>
    <row r="1218" spans="1:2" x14ac:dyDescent="0.25">
      <c r="A1218">
        <v>436</v>
      </c>
      <c r="B1218">
        <v>24.5</v>
      </c>
    </row>
    <row r="1219" spans="1:2" x14ac:dyDescent="0.25">
      <c r="A1219">
        <v>438</v>
      </c>
      <c r="B1219">
        <v>23</v>
      </c>
    </row>
    <row r="1220" spans="1:2" x14ac:dyDescent="0.25">
      <c r="A1220">
        <v>440</v>
      </c>
      <c r="B1220">
        <v>20.5</v>
      </c>
    </row>
    <row r="1221" spans="1:2" x14ac:dyDescent="0.25">
      <c r="A1221">
        <v>442</v>
      </c>
      <c r="B1221">
        <v>15.5</v>
      </c>
    </row>
    <row r="1222" spans="1:2" x14ac:dyDescent="0.25">
      <c r="A1222">
        <v>444</v>
      </c>
      <c r="B1222">
        <v>17.5</v>
      </c>
    </row>
    <row r="1223" spans="1:2" x14ac:dyDescent="0.25">
      <c r="A1223">
        <v>446</v>
      </c>
      <c r="B1223">
        <v>15.5</v>
      </c>
    </row>
    <row r="1224" spans="1:2" x14ac:dyDescent="0.25">
      <c r="A1224">
        <v>448</v>
      </c>
      <c r="B1224">
        <v>19.5</v>
      </c>
    </row>
    <row r="1225" spans="1:2" x14ac:dyDescent="0.25">
      <c r="A1225">
        <v>450</v>
      </c>
      <c r="B1225">
        <v>16.5</v>
      </c>
    </row>
    <row r="1226" spans="1:2" x14ac:dyDescent="0.25">
      <c r="A1226">
        <v>452</v>
      </c>
      <c r="B1226">
        <v>14.5</v>
      </c>
    </row>
    <row r="1227" spans="1:2" x14ac:dyDescent="0.25">
      <c r="A1227">
        <v>454</v>
      </c>
      <c r="B1227">
        <v>24.5</v>
      </c>
    </row>
    <row r="1228" spans="1:2" x14ac:dyDescent="0.25">
      <c r="A1228">
        <v>456</v>
      </c>
      <c r="B1228">
        <v>22.5</v>
      </c>
    </row>
    <row r="1229" spans="1:2" x14ac:dyDescent="0.25">
      <c r="A1229">
        <v>458</v>
      </c>
      <c r="B1229">
        <v>17</v>
      </c>
    </row>
    <row r="1230" spans="1:2" x14ac:dyDescent="0.25">
      <c r="A1230">
        <v>460</v>
      </c>
      <c r="B1230">
        <v>20</v>
      </c>
    </row>
    <row r="1231" spans="1:2" x14ac:dyDescent="0.25">
      <c r="A1231">
        <v>462</v>
      </c>
      <c r="B1231">
        <v>22.5</v>
      </c>
    </row>
    <row r="1232" spans="1:2" x14ac:dyDescent="0.25">
      <c r="A1232">
        <v>464</v>
      </c>
      <c r="B1232">
        <v>21</v>
      </c>
    </row>
    <row r="1233" spans="1:2" x14ac:dyDescent="0.25">
      <c r="A1233">
        <v>466</v>
      </c>
      <c r="B1233">
        <v>12</v>
      </c>
    </row>
    <row r="1234" spans="1:2" x14ac:dyDescent="0.25">
      <c r="A1234">
        <v>468</v>
      </c>
      <c r="B1234">
        <v>15.5</v>
      </c>
    </row>
    <row r="1235" spans="1:2" x14ac:dyDescent="0.25">
      <c r="A1235">
        <v>470</v>
      </c>
      <c r="B1235">
        <v>19</v>
      </c>
    </row>
    <row r="1236" spans="1:2" x14ac:dyDescent="0.25">
      <c r="A1236">
        <v>472</v>
      </c>
      <c r="B1236">
        <v>19.5</v>
      </c>
    </row>
    <row r="1237" spans="1:2" x14ac:dyDescent="0.25">
      <c r="A1237">
        <v>474</v>
      </c>
      <c r="B1237">
        <v>19</v>
      </c>
    </row>
    <row r="1238" spans="1:2" x14ac:dyDescent="0.25">
      <c r="A1238">
        <v>476</v>
      </c>
      <c r="B1238">
        <v>23.5</v>
      </c>
    </row>
    <row r="1239" spans="1:2" x14ac:dyDescent="0.25">
      <c r="A1239">
        <v>478</v>
      </c>
      <c r="B1239">
        <v>17.5</v>
      </c>
    </row>
    <row r="1240" spans="1:2" x14ac:dyDescent="0.25">
      <c r="A1240">
        <v>480</v>
      </c>
      <c r="B1240">
        <v>22</v>
      </c>
    </row>
    <row r="1241" spans="1:2" x14ac:dyDescent="0.25">
      <c r="A1241">
        <v>482</v>
      </c>
      <c r="B1241">
        <v>16.5</v>
      </c>
    </row>
    <row r="1242" spans="1:2" x14ac:dyDescent="0.25">
      <c r="A1242">
        <v>484</v>
      </c>
      <c r="B1242">
        <v>16.5</v>
      </c>
    </row>
    <row r="1243" spans="1:2" x14ac:dyDescent="0.25">
      <c r="A1243">
        <v>486</v>
      </c>
      <c r="B1243">
        <v>19.5</v>
      </c>
    </row>
    <row r="1244" spans="1:2" x14ac:dyDescent="0.25">
      <c r="A1244">
        <v>488</v>
      </c>
      <c r="B1244">
        <v>23</v>
      </c>
    </row>
    <row r="1245" spans="1:2" x14ac:dyDescent="0.25">
      <c r="A1245">
        <v>490</v>
      </c>
      <c r="B1245">
        <v>19</v>
      </c>
    </row>
    <row r="1246" spans="1:2" x14ac:dyDescent="0.25">
      <c r="A1246">
        <v>492</v>
      </c>
      <c r="B1246">
        <v>22</v>
      </c>
    </row>
    <row r="1247" spans="1:2" x14ac:dyDescent="0.25">
      <c r="A1247">
        <v>494</v>
      </c>
      <c r="B1247">
        <v>16.5</v>
      </c>
    </row>
    <row r="1248" spans="1:2" x14ac:dyDescent="0.25">
      <c r="A1248">
        <v>496</v>
      </c>
      <c r="B1248">
        <v>18.5</v>
      </c>
    </row>
    <row r="1249" spans="1:2" x14ac:dyDescent="0.25">
      <c r="A1249">
        <v>498</v>
      </c>
      <c r="B1249">
        <v>19</v>
      </c>
    </row>
    <row r="1250" spans="1:2" x14ac:dyDescent="0.25">
      <c r="A1250">
        <v>500</v>
      </c>
      <c r="B1250">
        <v>19</v>
      </c>
    </row>
    <row r="1251" spans="1:2" x14ac:dyDescent="0.25">
      <c r="A1251">
        <v>502</v>
      </c>
      <c r="B1251">
        <v>23.5</v>
      </c>
    </row>
    <row r="1252" spans="1:2" x14ac:dyDescent="0.25">
      <c r="A1252">
        <v>504</v>
      </c>
      <c r="B1252">
        <v>18.5</v>
      </c>
    </row>
    <row r="1253" spans="1:2" x14ac:dyDescent="0.25">
      <c r="A1253">
        <v>506</v>
      </c>
      <c r="B1253">
        <v>22</v>
      </c>
    </row>
    <row r="1254" spans="1:2" x14ac:dyDescent="0.25">
      <c r="A1254">
        <v>508</v>
      </c>
      <c r="B1254">
        <v>15.5</v>
      </c>
    </row>
    <row r="1255" spans="1:2" x14ac:dyDescent="0.25">
      <c r="A1255">
        <v>510</v>
      </c>
      <c r="B1255">
        <v>16</v>
      </c>
    </row>
    <row r="1256" spans="1:2" x14ac:dyDescent="0.25">
      <c r="A1256">
        <v>512</v>
      </c>
      <c r="B1256">
        <v>20.5</v>
      </c>
    </row>
    <row r="1257" spans="1:2" x14ac:dyDescent="0.25">
      <c r="A1257">
        <v>514</v>
      </c>
      <c r="B1257">
        <v>13.5</v>
      </c>
    </row>
    <row r="1258" spans="1:2" x14ac:dyDescent="0.25">
      <c r="A1258">
        <v>516</v>
      </c>
      <c r="B1258">
        <v>11.5</v>
      </c>
    </row>
    <row r="1259" spans="1:2" x14ac:dyDescent="0.25">
      <c r="A1259">
        <v>518</v>
      </c>
      <c r="B1259">
        <v>16.5</v>
      </c>
    </row>
    <row r="1260" spans="1:2" x14ac:dyDescent="0.25">
      <c r="A1260">
        <v>520</v>
      </c>
      <c r="B1260">
        <v>16</v>
      </c>
    </row>
    <row r="1261" spans="1:2" x14ac:dyDescent="0.25">
      <c r="A1261">
        <v>522</v>
      </c>
      <c r="B1261">
        <v>23</v>
      </c>
    </row>
    <row r="1262" spans="1:2" x14ac:dyDescent="0.25">
      <c r="A1262">
        <v>524</v>
      </c>
      <c r="B1262">
        <v>24</v>
      </c>
    </row>
    <row r="1263" spans="1:2" x14ac:dyDescent="0.25">
      <c r="A1263">
        <v>526</v>
      </c>
      <c r="B1263">
        <v>22</v>
      </c>
    </row>
    <row r="1264" spans="1:2" x14ac:dyDescent="0.25">
      <c r="A1264">
        <v>528</v>
      </c>
      <c r="B1264">
        <v>18.5</v>
      </c>
    </row>
    <row r="1265" spans="1:2" x14ac:dyDescent="0.25">
      <c r="A1265">
        <v>530</v>
      </c>
      <c r="B1265">
        <v>13</v>
      </c>
    </row>
    <row r="1266" spans="1:2" x14ac:dyDescent="0.25">
      <c r="A1266">
        <v>532</v>
      </c>
      <c r="B1266">
        <v>21</v>
      </c>
    </row>
    <row r="1267" spans="1:2" x14ac:dyDescent="0.25">
      <c r="A1267">
        <v>534</v>
      </c>
      <c r="B1267">
        <v>21.5</v>
      </c>
    </row>
    <row r="1268" spans="1:2" x14ac:dyDescent="0.25">
      <c r="A1268">
        <v>536</v>
      </c>
      <c r="B1268">
        <v>14.5</v>
      </c>
    </row>
    <row r="1269" spans="1:2" x14ac:dyDescent="0.25">
      <c r="A1269">
        <v>538</v>
      </c>
      <c r="B1269">
        <v>18</v>
      </c>
    </row>
    <row r="1270" spans="1:2" x14ac:dyDescent="0.25">
      <c r="A1270">
        <v>540</v>
      </c>
      <c r="B1270">
        <v>12.5</v>
      </c>
    </row>
    <row r="1271" spans="1:2" x14ac:dyDescent="0.25">
      <c r="A1271">
        <v>542</v>
      </c>
      <c r="B1271">
        <v>14</v>
      </c>
    </row>
    <row r="1272" spans="1:2" x14ac:dyDescent="0.25">
      <c r="A1272">
        <v>544</v>
      </c>
      <c r="B1272">
        <v>21</v>
      </c>
    </row>
    <row r="1273" spans="1:2" x14ac:dyDescent="0.25">
      <c r="A1273">
        <v>546</v>
      </c>
      <c r="B1273">
        <v>21.5</v>
      </c>
    </row>
    <row r="1274" spans="1:2" x14ac:dyDescent="0.25">
      <c r="A1274">
        <v>548</v>
      </c>
      <c r="B1274">
        <v>17.5</v>
      </c>
    </row>
    <row r="1275" spans="1:2" x14ac:dyDescent="0.25">
      <c r="A1275">
        <v>550</v>
      </c>
      <c r="B1275">
        <v>17.5</v>
      </c>
    </row>
    <row r="1276" spans="1:2" x14ac:dyDescent="0.25">
      <c r="A1276">
        <v>552</v>
      </c>
      <c r="B1276">
        <v>18.5</v>
      </c>
    </row>
    <row r="1277" spans="1:2" x14ac:dyDescent="0.25">
      <c r="A1277">
        <v>554</v>
      </c>
      <c r="B1277">
        <v>19</v>
      </c>
    </row>
    <row r="1278" spans="1:2" x14ac:dyDescent="0.25">
      <c r="A1278">
        <v>556</v>
      </c>
      <c r="B1278">
        <v>16.5</v>
      </c>
    </row>
    <row r="1279" spans="1:2" x14ac:dyDescent="0.25">
      <c r="A1279">
        <v>558</v>
      </c>
      <c r="B1279">
        <v>20</v>
      </c>
    </row>
    <row r="1280" spans="1:2" x14ac:dyDescent="0.25">
      <c r="A1280">
        <v>560</v>
      </c>
      <c r="B1280">
        <v>21.5</v>
      </c>
    </row>
    <row r="1281" spans="1:2" x14ac:dyDescent="0.25">
      <c r="A1281">
        <v>562</v>
      </c>
      <c r="B1281">
        <v>17.5</v>
      </c>
    </row>
    <row r="1282" spans="1:2" x14ac:dyDescent="0.25">
      <c r="A1282">
        <v>564</v>
      </c>
      <c r="B1282">
        <v>21.5</v>
      </c>
    </row>
    <row r="1283" spans="1:2" x14ac:dyDescent="0.25">
      <c r="A1283">
        <v>566</v>
      </c>
      <c r="B1283">
        <v>19.5</v>
      </c>
    </row>
    <row r="1284" spans="1:2" x14ac:dyDescent="0.25">
      <c r="A1284">
        <v>568</v>
      </c>
      <c r="B1284">
        <v>23.5</v>
      </c>
    </row>
    <row r="1285" spans="1:2" x14ac:dyDescent="0.25">
      <c r="A1285">
        <v>570</v>
      </c>
      <c r="B1285">
        <v>23</v>
      </c>
    </row>
    <row r="1286" spans="1:2" x14ac:dyDescent="0.25">
      <c r="A1286">
        <v>572</v>
      </c>
      <c r="B1286">
        <v>14.5</v>
      </c>
    </row>
    <row r="1287" spans="1:2" x14ac:dyDescent="0.25">
      <c r="A1287">
        <v>574</v>
      </c>
      <c r="B1287">
        <v>16</v>
      </c>
    </row>
    <row r="1288" spans="1:2" x14ac:dyDescent="0.25">
      <c r="A1288">
        <v>576</v>
      </c>
      <c r="B1288">
        <v>18.5</v>
      </c>
    </row>
    <row r="1289" spans="1:2" x14ac:dyDescent="0.25">
      <c r="A1289">
        <v>578</v>
      </c>
      <c r="B1289">
        <v>18.5</v>
      </c>
    </row>
    <row r="1290" spans="1:2" x14ac:dyDescent="0.25">
      <c r="A1290">
        <v>580</v>
      </c>
      <c r="B1290">
        <v>21</v>
      </c>
    </row>
    <row r="1291" spans="1:2" x14ac:dyDescent="0.25">
      <c r="A1291">
        <v>582</v>
      </c>
      <c r="B1291">
        <v>16.5</v>
      </c>
    </row>
    <row r="1292" spans="1:2" x14ac:dyDescent="0.25">
      <c r="A1292">
        <v>584</v>
      </c>
      <c r="B1292">
        <v>18</v>
      </c>
    </row>
    <row r="1293" spans="1:2" x14ac:dyDescent="0.25">
      <c r="A1293">
        <v>586</v>
      </c>
      <c r="B1293">
        <v>19.5</v>
      </c>
    </row>
    <row r="1294" spans="1:2" x14ac:dyDescent="0.25">
      <c r="A1294">
        <v>588</v>
      </c>
      <c r="B1294">
        <v>24</v>
      </c>
    </row>
    <row r="1295" spans="1:2" x14ac:dyDescent="0.25">
      <c r="A1295">
        <v>590</v>
      </c>
      <c r="B1295">
        <v>27</v>
      </c>
    </row>
    <row r="1296" spans="1:2" x14ac:dyDescent="0.25">
      <c r="A1296">
        <v>592</v>
      </c>
      <c r="B1296">
        <v>16</v>
      </c>
    </row>
    <row r="1297" spans="1:2" x14ac:dyDescent="0.25">
      <c r="A1297">
        <v>594</v>
      </c>
      <c r="B1297">
        <v>18.5</v>
      </c>
    </row>
    <row r="1298" spans="1:2" x14ac:dyDescent="0.25">
      <c r="A1298">
        <v>596</v>
      </c>
      <c r="B1298">
        <v>17.5</v>
      </c>
    </row>
    <row r="1299" spans="1:2" x14ac:dyDescent="0.25">
      <c r="A1299">
        <v>598</v>
      </c>
      <c r="B1299">
        <v>12</v>
      </c>
    </row>
    <row r="1300" spans="1:2" x14ac:dyDescent="0.25">
      <c r="A1300">
        <v>600</v>
      </c>
      <c r="B1300">
        <v>14.5</v>
      </c>
    </row>
    <row r="1301" spans="1:2" x14ac:dyDescent="0.25">
      <c r="A1301">
        <v>602</v>
      </c>
      <c r="B1301">
        <v>16.5</v>
      </c>
    </row>
    <row r="1302" spans="1:2" x14ac:dyDescent="0.25">
      <c r="A1302">
        <v>604</v>
      </c>
      <c r="B1302">
        <v>13</v>
      </c>
    </row>
    <row r="1303" spans="1:2" x14ac:dyDescent="0.25">
      <c r="A1303">
        <v>606</v>
      </c>
      <c r="B1303">
        <v>12.5</v>
      </c>
    </row>
    <row r="1304" spans="1:2" x14ac:dyDescent="0.25">
      <c r="A1304">
        <v>608</v>
      </c>
      <c r="B1304">
        <v>17.5</v>
      </c>
    </row>
    <row r="1305" spans="1:2" x14ac:dyDescent="0.25">
      <c r="A1305">
        <v>610</v>
      </c>
      <c r="B1305">
        <v>21</v>
      </c>
    </row>
    <row r="1306" spans="1:2" x14ac:dyDescent="0.25">
      <c r="A1306">
        <v>612</v>
      </c>
      <c r="B1306">
        <v>22.5</v>
      </c>
    </row>
    <row r="1307" spans="1:2" x14ac:dyDescent="0.25">
      <c r="A1307">
        <v>614</v>
      </c>
      <c r="B1307">
        <v>24.5</v>
      </c>
    </row>
    <row r="1308" spans="1:2" x14ac:dyDescent="0.25">
      <c r="A1308">
        <v>616</v>
      </c>
      <c r="B1308">
        <v>15.5</v>
      </c>
    </row>
    <row r="1309" spans="1:2" x14ac:dyDescent="0.25">
      <c r="A1309">
        <v>618</v>
      </c>
      <c r="B1309">
        <v>17.5</v>
      </c>
    </row>
    <row r="1310" spans="1:2" x14ac:dyDescent="0.25">
      <c r="A1310">
        <v>620</v>
      </c>
      <c r="B1310">
        <v>17</v>
      </c>
    </row>
    <row r="1311" spans="1:2" x14ac:dyDescent="0.25">
      <c r="A1311">
        <v>622</v>
      </c>
      <c r="B1311">
        <v>24.5</v>
      </c>
    </row>
    <row r="1312" spans="1:2" x14ac:dyDescent="0.25">
      <c r="A1312">
        <v>624</v>
      </c>
      <c r="B1312">
        <v>18</v>
      </c>
    </row>
    <row r="1313" spans="1:2" x14ac:dyDescent="0.25">
      <c r="A1313">
        <v>626</v>
      </c>
      <c r="B1313">
        <v>17</v>
      </c>
    </row>
    <row r="1314" spans="1:2" x14ac:dyDescent="0.25">
      <c r="A1314">
        <v>628</v>
      </c>
      <c r="B1314">
        <v>20.5</v>
      </c>
    </row>
    <row r="1315" spans="1:2" x14ac:dyDescent="0.25">
      <c r="A1315">
        <v>630</v>
      </c>
      <c r="B1315">
        <v>18</v>
      </c>
    </row>
    <row r="1316" spans="1:2" x14ac:dyDescent="0.25">
      <c r="A1316">
        <v>632</v>
      </c>
      <c r="B1316">
        <v>14.5</v>
      </c>
    </row>
    <row r="1317" spans="1:2" x14ac:dyDescent="0.25">
      <c r="A1317">
        <v>634</v>
      </c>
      <c r="B1317">
        <v>18</v>
      </c>
    </row>
    <row r="1318" spans="1:2" x14ac:dyDescent="0.25">
      <c r="A1318">
        <v>636</v>
      </c>
      <c r="B1318">
        <v>19.5</v>
      </c>
    </row>
    <row r="1319" spans="1:2" x14ac:dyDescent="0.25">
      <c r="A1319">
        <v>638</v>
      </c>
      <c r="B1319">
        <v>18.5</v>
      </c>
    </row>
    <row r="1320" spans="1:2" x14ac:dyDescent="0.25">
      <c r="A1320">
        <v>640</v>
      </c>
      <c r="B1320">
        <v>19</v>
      </c>
    </row>
    <row r="1321" spans="1:2" x14ac:dyDescent="0.25">
      <c r="A1321">
        <v>642</v>
      </c>
      <c r="B1321">
        <v>15</v>
      </c>
    </row>
    <row r="1322" spans="1:2" x14ac:dyDescent="0.25">
      <c r="A1322">
        <v>644</v>
      </c>
      <c r="B1322">
        <v>16</v>
      </c>
    </row>
    <row r="1323" spans="1:2" x14ac:dyDescent="0.25">
      <c r="A1323">
        <v>646</v>
      </c>
      <c r="B1323">
        <v>20</v>
      </c>
    </row>
    <row r="1324" spans="1:2" x14ac:dyDescent="0.25">
      <c r="A1324">
        <v>648</v>
      </c>
      <c r="B1324">
        <v>16</v>
      </c>
    </row>
    <row r="1325" spans="1:2" x14ac:dyDescent="0.25">
      <c r="A1325">
        <v>650</v>
      </c>
      <c r="B1325">
        <v>16.5</v>
      </c>
    </row>
    <row r="1326" spans="1:2" x14ac:dyDescent="0.25">
      <c r="A1326">
        <v>652</v>
      </c>
      <c r="B1326">
        <v>14.5</v>
      </c>
    </row>
    <row r="1327" spans="1:2" x14ac:dyDescent="0.25">
      <c r="A1327">
        <v>654</v>
      </c>
      <c r="B1327">
        <v>17.5</v>
      </c>
    </row>
    <row r="1328" spans="1:2" x14ac:dyDescent="0.25">
      <c r="A1328">
        <v>656</v>
      </c>
      <c r="B1328">
        <v>21.5</v>
      </c>
    </row>
    <row r="1329" spans="1:2" x14ac:dyDescent="0.25">
      <c r="A1329">
        <v>658</v>
      </c>
      <c r="B1329">
        <v>16</v>
      </c>
    </row>
    <row r="1330" spans="1:2" x14ac:dyDescent="0.25">
      <c r="A1330">
        <v>660</v>
      </c>
      <c r="B1330">
        <v>18.5</v>
      </c>
    </row>
    <row r="1331" spans="1:2" x14ac:dyDescent="0.25">
      <c r="A1331">
        <v>662</v>
      </c>
      <c r="B1331">
        <v>14.5</v>
      </c>
    </row>
    <row r="1332" spans="1:2" x14ac:dyDescent="0.25">
      <c r="A1332">
        <v>664</v>
      </c>
      <c r="B1332">
        <v>14.5</v>
      </c>
    </row>
    <row r="1333" spans="1:2" x14ac:dyDescent="0.25">
      <c r="A1333">
        <v>666</v>
      </c>
      <c r="B1333">
        <v>24.5</v>
      </c>
    </row>
    <row r="1334" spans="1:2" x14ac:dyDescent="0.25">
      <c r="A1334">
        <v>668</v>
      </c>
      <c r="B1334">
        <v>21.5</v>
      </c>
    </row>
    <row r="1335" spans="1:2" x14ac:dyDescent="0.25">
      <c r="A1335">
        <v>670</v>
      </c>
      <c r="B1335">
        <v>15.5</v>
      </c>
    </row>
    <row r="1336" spans="1:2" x14ac:dyDescent="0.25">
      <c r="A1336">
        <v>672</v>
      </c>
      <c r="B1336">
        <v>18.5</v>
      </c>
    </row>
    <row r="1337" spans="1:2" x14ac:dyDescent="0.25">
      <c r="A1337">
        <v>674</v>
      </c>
      <c r="B1337">
        <v>19.5</v>
      </c>
    </row>
    <row r="1338" spans="1:2" x14ac:dyDescent="0.25">
      <c r="A1338">
        <v>676</v>
      </c>
      <c r="B1338">
        <v>21.5</v>
      </c>
    </row>
    <row r="1339" spans="1:2" x14ac:dyDescent="0.25">
      <c r="A1339">
        <v>678</v>
      </c>
      <c r="B1339">
        <v>21</v>
      </c>
    </row>
    <row r="1340" spans="1:2" x14ac:dyDescent="0.25">
      <c r="A1340">
        <v>680</v>
      </c>
      <c r="B1340">
        <v>20</v>
      </c>
    </row>
    <row r="1341" spans="1:2" x14ac:dyDescent="0.25">
      <c r="A1341">
        <v>682</v>
      </c>
      <c r="B1341">
        <v>21.5</v>
      </c>
    </row>
    <row r="1342" spans="1:2" x14ac:dyDescent="0.25">
      <c r="A1342">
        <v>684</v>
      </c>
      <c r="B1342">
        <v>24</v>
      </c>
    </row>
    <row r="1343" spans="1:2" x14ac:dyDescent="0.25">
      <c r="A1343">
        <v>686</v>
      </c>
      <c r="B1343">
        <v>18</v>
      </c>
    </row>
    <row r="1344" spans="1:2" x14ac:dyDescent="0.25">
      <c r="A1344">
        <v>688</v>
      </c>
      <c r="B1344">
        <v>18</v>
      </c>
    </row>
    <row r="1345" spans="1:2" x14ac:dyDescent="0.25">
      <c r="A1345">
        <v>690</v>
      </c>
      <c r="B1345">
        <v>17</v>
      </c>
    </row>
    <row r="1346" spans="1:2" x14ac:dyDescent="0.25">
      <c r="A1346">
        <v>692</v>
      </c>
      <c r="B1346">
        <v>18.5</v>
      </c>
    </row>
    <row r="1347" spans="1:2" x14ac:dyDescent="0.25">
      <c r="A1347">
        <v>694</v>
      </c>
      <c r="B1347">
        <v>21</v>
      </c>
    </row>
    <row r="1348" spans="1:2" x14ac:dyDescent="0.25">
      <c r="A1348">
        <v>696</v>
      </c>
      <c r="B1348">
        <v>21.5</v>
      </c>
    </row>
    <row r="1349" spans="1:2" x14ac:dyDescent="0.25">
      <c r="A1349">
        <v>698</v>
      </c>
      <c r="B1349">
        <v>20</v>
      </c>
    </row>
    <row r="1350" spans="1:2" x14ac:dyDescent="0.25">
      <c r="A1350">
        <v>700</v>
      </c>
      <c r="B1350">
        <v>19.5</v>
      </c>
    </row>
    <row r="1351" spans="1:2" x14ac:dyDescent="0.25">
      <c r="A1351">
        <v>702</v>
      </c>
      <c r="B1351">
        <v>21.5</v>
      </c>
    </row>
    <row r="1352" spans="1:2" x14ac:dyDescent="0.25">
      <c r="A1352">
        <v>704</v>
      </c>
      <c r="B1352">
        <v>19.5</v>
      </c>
    </row>
    <row r="1353" spans="1:2" x14ac:dyDescent="0.25">
      <c r="A1353">
        <v>706</v>
      </c>
      <c r="B1353">
        <v>16</v>
      </c>
    </row>
    <row r="1354" spans="1:2" x14ac:dyDescent="0.25">
      <c r="A1354">
        <v>708</v>
      </c>
      <c r="B1354">
        <v>23.5</v>
      </c>
    </row>
    <row r="1355" spans="1:2" x14ac:dyDescent="0.25">
      <c r="A1355">
        <v>710</v>
      </c>
      <c r="B1355">
        <v>18.5</v>
      </c>
    </row>
    <row r="1356" spans="1:2" x14ac:dyDescent="0.25">
      <c r="A1356">
        <v>712</v>
      </c>
      <c r="B1356">
        <v>25</v>
      </c>
    </row>
    <row r="1357" spans="1:2" x14ac:dyDescent="0.25">
      <c r="A1357">
        <v>714</v>
      </c>
      <c r="B1357">
        <v>19.5</v>
      </c>
    </row>
    <row r="1358" spans="1:2" x14ac:dyDescent="0.25">
      <c r="A1358">
        <v>716</v>
      </c>
      <c r="B1358">
        <v>24.5</v>
      </c>
    </row>
    <row r="1359" spans="1:2" x14ac:dyDescent="0.25">
      <c r="A1359">
        <v>718</v>
      </c>
      <c r="B1359">
        <v>23</v>
      </c>
    </row>
    <row r="1360" spans="1:2" x14ac:dyDescent="0.25">
      <c r="A1360">
        <v>720</v>
      </c>
      <c r="B1360">
        <v>20</v>
      </c>
    </row>
    <row r="1361" spans="1:2" x14ac:dyDescent="0.25">
      <c r="A1361">
        <v>722</v>
      </c>
      <c r="B1361">
        <v>14.5</v>
      </c>
    </row>
    <row r="1362" spans="1:2" x14ac:dyDescent="0.25">
      <c r="A1362">
        <v>724</v>
      </c>
      <c r="B1362">
        <v>20.5</v>
      </c>
    </row>
    <row r="1363" spans="1:2" x14ac:dyDescent="0.25">
      <c r="A1363">
        <v>726</v>
      </c>
      <c r="B1363">
        <v>21</v>
      </c>
    </row>
    <row r="1364" spans="1:2" x14ac:dyDescent="0.25">
      <c r="A1364">
        <v>728</v>
      </c>
      <c r="B1364">
        <v>16</v>
      </c>
    </row>
    <row r="1365" spans="1:2" x14ac:dyDescent="0.25">
      <c r="A1365">
        <v>730</v>
      </c>
      <c r="B1365">
        <v>19</v>
      </c>
    </row>
    <row r="1366" spans="1:2" x14ac:dyDescent="0.25">
      <c r="A1366">
        <v>732</v>
      </c>
      <c r="B1366">
        <v>14.5</v>
      </c>
    </row>
    <row r="1367" spans="1:2" x14ac:dyDescent="0.25">
      <c r="A1367">
        <v>734</v>
      </c>
      <c r="B1367">
        <v>12</v>
      </c>
    </row>
    <row r="1368" spans="1:2" x14ac:dyDescent="0.25">
      <c r="A1368">
        <v>736</v>
      </c>
      <c r="B1368">
        <v>17.5</v>
      </c>
    </row>
    <row r="1369" spans="1:2" x14ac:dyDescent="0.25">
      <c r="A1369">
        <v>738</v>
      </c>
      <c r="B1369">
        <v>21</v>
      </c>
    </row>
    <row r="1370" spans="1:2" x14ac:dyDescent="0.25">
      <c r="A1370">
        <v>740</v>
      </c>
      <c r="B1370">
        <v>27</v>
      </c>
    </row>
    <row r="1371" spans="1:2" x14ac:dyDescent="0.25">
      <c r="A1371">
        <v>742</v>
      </c>
      <c r="B1371">
        <v>16.5</v>
      </c>
    </row>
    <row r="1372" spans="1:2" x14ac:dyDescent="0.25">
      <c r="A1372">
        <v>744</v>
      </c>
      <c r="B1372">
        <v>16.5</v>
      </c>
    </row>
    <row r="1373" spans="1:2" x14ac:dyDescent="0.25">
      <c r="A1373">
        <v>746</v>
      </c>
      <c r="B1373">
        <v>19</v>
      </c>
    </row>
    <row r="1374" spans="1:2" x14ac:dyDescent="0.25">
      <c r="A1374">
        <v>748</v>
      </c>
      <c r="B1374">
        <v>20.5</v>
      </c>
    </row>
    <row r="1375" spans="1:2" x14ac:dyDescent="0.25">
      <c r="A1375">
        <v>750</v>
      </c>
      <c r="B1375">
        <v>16</v>
      </c>
    </row>
    <row r="1376" spans="1:2" x14ac:dyDescent="0.25">
      <c r="A1376">
        <v>752</v>
      </c>
      <c r="B1376">
        <v>17</v>
      </c>
    </row>
    <row r="1377" spans="1:2" x14ac:dyDescent="0.25">
      <c r="A1377">
        <v>754</v>
      </c>
      <c r="B1377">
        <v>18.5</v>
      </c>
    </row>
    <row r="1378" spans="1:2" x14ac:dyDescent="0.25">
      <c r="A1378">
        <v>756</v>
      </c>
      <c r="B1378">
        <v>27.5</v>
      </c>
    </row>
    <row r="1379" spans="1:2" x14ac:dyDescent="0.25">
      <c r="A1379">
        <v>758</v>
      </c>
      <c r="B1379">
        <v>16</v>
      </c>
    </row>
    <row r="1380" spans="1:2" x14ac:dyDescent="0.25">
      <c r="A1380">
        <v>760</v>
      </c>
      <c r="B1380">
        <v>21</v>
      </c>
    </row>
    <row r="1381" spans="1:2" x14ac:dyDescent="0.25">
      <c r="A1381">
        <v>762</v>
      </c>
      <c r="B1381">
        <v>22</v>
      </c>
    </row>
    <row r="1382" spans="1:2" x14ac:dyDescent="0.25">
      <c r="A1382">
        <v>764</v>
      </c>
      <c r="B1382">
        <v>20</v>
      </c>
    </row>
    <row r="1383" spans="1:2" x14ac:dyDescent="0.25">
      <c r="A1383">
        <v>766</v>
      </c>
      <c r="B1383">
        <v>13.5</v>
      </c>
    </row>
    <row r="1384" spans="1:2" x14ac:dyDescent="0.25">
      <c r="A1384">
        <v>768</v>
      </c>
      <c r="B1384">
        <v>18</v>
      </c>
    </row>
    <row r="1385" spans="1:2" x14ac:dyDescent="0.25">
      <c r="A1385">
        <v>770</v>
      </c>
      <c r="B1385">
        <v>15</v>
      </c>
    </row>
    <row r="1386" spans="1:2" x14ac:dyDescent="0.25">
      <c r="A1386">
        <v>772</v>
      </c>
      <c r="B1386">
        <v>15.5</v>
      </c>
    </row>
    <row r="1387" spans="1:2" x14ac:dyDescent="0.25">
      <c r="A1387">
        <v>774</v>
      </c>
      <c r="B1387">
        <v>15</v>
      </c>
    </row>
    <row r="1388" spans="1:2" x14ac:dyDescent="0.25">
      <c r="A1388">
        <v>776</v>
      </c>
      <c r="B1388">
        <v>14</v>
      </c>
    </row>
    <row r="1389" spans="1:2" x14ac:dyDescent="0.25">
      <c r="A1389">
        <v>778</v>
      </c>
      <c r="B1389">
        <v>20</v>
      </c>
    </row>
    <row r="1390" spans="1:2" x14ac:dyDescent="0.25">
      <c r="A1390">
        <v>780</v>
      </c>
      <c r="B1390">
        <v>17.5</v>
      </c>
    </row>
    <row r="1391" spans="1:2" x14ac:dyDescent="0.25">
      <c r="A1391">
        <v>782</v>
      </c>
      <c r="B1391">
        <v>16</v>
      </c>
    </row>
    <row r="1392" spans="1:2" x14ac:dyDescent="0.25">
      <c r="A1392">
        <v>784</v>
      </c>
      <c r="B1392">
        <v>22</v>
      </c>
    </row>
    <row r="1393" spans="1:2" x14ac:dyDescent="0.25">
      <c r="A1393">
        <v>786</v>
      </c>
      <c r="B1393">
        <v>21.5</v>
      </c>
    </row>
    <row r="1394" spans="1:2" x14ac:dyDescent="0.25">
      <c r="A1394">
        <v>788</v>
      </c>
      <c r="B1394">
        <v>16.5</v>
      </c>
    </row>
    <row r="1395" spans="1:2" x14ac:dyDescent="0.25">
      <c r="A1395">
        <v>790</v>
      </c>
      <c r="B1395">
        <v>20.5</v>
      </c>
    </row>
    <row r="1396" spans="1:2" x14ac:dyDescent="0.25">
      <c r="A1396">
        <v>792</v>
      </c>
      <c r="B1396">
        <v>18</v>
      </c>
    </row>
    <row r="1397" spans="1:2" x14ac:dyDescent="0.25">
      <c r="A1397">
        <v>794</v>
      </c>
      <c r="B1397">
        <v>14.5</v>
      </c>
    </row>
    <row r="1398" spans="1:2" x14ac:dyDescent="0.25">
      <c r="A1398">
        <v>796</v>
      </c>
      <c r="B1398">
        <v>16</v>
      </c>
    </row>
    <row r="1399" spans="1:2" x14ac:dyDescent="0.25">
      <c r="A1399">
        <v>798</v>
      </c>
      <c r="B1399">
        <v>18.5</v>
      </c>
    </row>
    <row r="1400" spans="1:2" x14ac:dyDescent="0.25">
      <c r="A1400">
        <v>800</v>
      </c>
      <c r="B1400">
        <v>14</v>
      </c>
    </row>
    <row r="1401" spans="1:2" x14ac:dyDescent="0.25">
      <c r="A1401">
        <v>802</v>
      </c>
      <c r="B1401">
        <v>16.5</v>
      </c>
    </row>
    <row r="1402" spans="1:2" x14ac:dyDescent="0.25">
      <c r="A1402">
        <v>804</v>
      </c>
      <c r="B1402">
        <v>18.5</v>
      </c>
    </row>
    <row r="1403" spans="1:2" x14ac:dyDescent="0.25">
      <c r="A1403">
        <v>806</v>
      </c>
      <c r="B1403">
        <v>18.5</v>
      </c>
    </row>
    <row r="1404" spans="1:2" x14ac:dyDescent="0.25">
      <c r="A1404">
        <v>808</v>
      </c>
      <c r="B1404">
        <v>23</v>
      </c>
    </row>
    <row r="1405" spans="1:2" x14ac:dyDescent="0.25">
      <c r="A1405">
        <v>810</v>
      </c>
      <c r="B1405">
        <v>18.5</v>
      </c>
    </row>
    <row r="1406" spans="1:2" x14ac:dyDescent="0.25">
      <c r="A1406">
        <v>812</v>
      </c>
      <c r="B1406">
        <v>16.5</v>
      </c>
    </row>
    <row r="1407" spans="1:2" x14ac:dyDescent="0.25">
      <c r="A1407">
        <v>814</v>
      </c>
      <c r="B1407">
        <v>17.5</v>
      </c>
    </row>
    <row r="1408" spans="1:2" x14ac:dyDescent="0.25">
      <c r="A1408">
        <v>816</v>
      </c>
      <c r="B1408">
        <v>20</v>
      </c>
    </row>
    <row r="1409" spans="1:2" x14ac:dyDescent="0.25">
      <c r="A1409">
        <v>818</v>
      </c>
      <c r="B1409">
        <v>22</v>
      </c>
    </row>
    <row r="1410" spans="1:2" x14ac:dyDescent="0.25">
      <c r="A1410">
        <v>820</v>
      </c>
      <c r="B1410">
        <v>23</v>
      </c>
    </row>
    <row r="1411" spans="1:2" x14ac:dyDescent="0.25">
      <c r="A1411">
        <v>822</v>
      </c>
      <c r="B1411">
        <v>20.5</v>
      </c>
    </row>
    <row r="1412" spans="1:2" x14ac:dyDescent="0.25">
      <c r="A1412">
        <v>824</v>
      </c>
      <c r="B1412">
        <v>17</v>
      </c>
    </row>
    <row r="1413" spans="1:2" x14ac:dyDescent="0.25">
      <c r="A1413">
        <v>826</v>
      </c>
      <c r="B1413">
        <v>17.5</v>
      </c>
    </row>
    <row r="1414" spans="1:2" x14ac:dyDescent="0.25">
      <c r="A1414">
        <v>828</v>
      </c>
      <c r="B1414">
        <v>18</v>
      </c>
    </row>
    <row r="1415" spans="1:2" x14ac:dyDescent="0.25">
      <c r="A1415">
        <v>830</v>
      </c>
      <c r="B1415">
        <v>23</v>
      </c>
    </row>
    <row r="1416" spans="1:2" x14ac:dyDescent="0.25">
      <c r="A1416">
        <v>832</v>
      </c>
      <c r="B1416">
        <v>16.5</v>
      </c>
    </row>
    <row r="1417" spans="1:2" x14ac:dyDescent="0.25">
      <c r="A1417">
        <v>834</v>
      </c>
      <c r="B1417">
        <v>19</v>
      </c>
    </row>
    <row r="1418" spans="1:2" x14ac:dyDescent="0.25">
      <c r="A1418">
        <v>836</v>
      </c>
      <c r="B1418">
        <v>19.5</v>
      </c>
    </row>
    <row r="1419" spans="1:2" x14ac:dyDescent="0.25">
      <c r="A1419">
        <v>838</v>
      </c>
      <c r="B1419">
        <v>16.5</v>
      </c>
    </row>
    <row r="1420" spans="1:2" x14ac:dyDescent="0.25">
      <c r="A1420">
        <v>840</v>
      </c>
      <c r="B1420">
        <v>22</v>
      </c>
    </row>
    <row r="1421" spans="1:2" x14ac:dyDescent="0.25">
      <c r="A1421">
        <v>842</v>
      </c>
      <c r="B1421">
        <v>21</v>
      </c>
    </row>
    <row r="1422" spans="1:2" x14ac:dyDescent="0.25">
      <c r="A1422">
        <v>844</v>
      </c>
      <c r="B1422">
        <v>21.5</v>
      </c>
    </row>
    <row r="1423" spans="1:2" x14ac:dyDescent="0.25">
      <c r="A1423">
        <v>846</v>
      </c>
      <c r="B1423">
        <v>19.5</v>
      </c>
    </row>
    <row r="1424" spans="1:2" x14ac:dyDescent="0.25">
      <c r="A1424">
        <v>848</v>
      </c>
      <c r="B1424">
        <v>18</v>
      </c>
    </row>
    <row r="1425" spans="1:2" x14ac:dyDescent="0.25">
      <c r="A1425">
        <v>850</v>
      </c>
      <c r="B1425">
        <v>22.5</v>
      </c>
    </row>
    <row r="1426" spans="1:2" x14ac:dyDescent="0.25">
      <c r="A1426">
        <v>852</v>
      </c>
      <c r="B1426">
        <v>20.5</v>
      </c>
    </row>
    <row r="1427" spans="1:2" x14ac:dyDescent="0.25">
      <c r="A1427">
        <v>854</v>
      </c>
      <c r="B1427">
        <v>13.5</v>
      </c>
    </row>
    <row r="1428" spans="1:2" x14ac:dyDescent="0.25">
      <c r="A1428">
        <v>856</v>
      </c>
      <c r="B1428">
        <v>13.5</v>
      </c>
    </row>
    <row r="1429" spans="1:2" x14ac:dyDescent="0.25">
      <c r="A1429">
        <v>858</v>
      </c>
      <c r="B1429">
        <v>14.5</v>
      </c>
    </row>
    <row r="1430" spans="1:2" x14ac:dyDescent="0.25">
      <c r="A1430">
        <v>860</v>
      </c>
      <c r="B1430">
        <v>17.5</v>
      </c>
    </row>
    <row r="1431" spans="1:2" x14ac:dyDescent="0.25">
      <c r="A1431">
        <v>862</v>
      </c>
      <c r="B1431">
        <v>18.5</v>
      </c>
    </row>
    <row r="1432" spans="1:2" x14ac:dyDescent="0.25">
      <c r="A1432">
        <v>864</v>
      </c>
      <c r="B1432">
        <v>20.5</v>
      </c>
    </row>
    <row r="1433" spans="1:2" x14ac:dyDescent="0.25">
      <c r="A1433">
        <v>866</v>
      </c>
      <c r="B1433">
        <v>23</v>
      </c>
    </row>
    <row r="1434" spans="1:2" x14ac:dyDescent="0.25">
      <c r="A1434">
        <v>868</v>
      </c>
      <c r="B1434">
        <v>23</v>
      </c>
    </row>
    <row r="1435" spans="1:2" x14ac:dyDescent="0.25">
      <c r="A1435">
        <v>870</v>
      </c>
      <c r="B1435">
        <v>18</v>
      </c>
    </row>
    <row r="1436" spans="1:2" x14ac:dyDescent="0.25">
      <c r="A1436">
        <v>872</v>
      </c>
      <c r="B1436">
        <v>21</v>
      </c>
    </row>
    <row r="1437" spans="1:2" x14ac:dyDescent="0.25">
      <c r="A1437">
        <v>874</v>
      </c>
      <c r="B1437">
        <v>21</v>
      </c>
    </row>
    <row r="1438" spans="1:2" x14ac:dyDescent="0.25">
      <c r="A1438">
        <v>876</v>
      </c>
      <c r="B1438">
        <v>13.5</v>
      </c>
    </row>
    <row r="1439" spans="1:2" x14ac:dyDescent="0.25">
      <c r="A1439">
        <v>878</v>
      </c>
      <c r="B1439">
        <v>20</v>
      </c>
    </row>
    <row r="1440" spans="1:2" x14ac:dyDescent="0.25">
      <c r="A1440">
        <v>880</v>
      </c>
      <c r="B1440">
        <v>14</v>
      </c>
    </row>
    <row r="1441" spans="1:2" x14ac:dyDescent="0.25">
      <c r="A1441">
        <v>882</v>
      </c>
      <c r="B1441">
        <v>17</v>
      </c>
    </row>
    <row r="1442" spans="1:2" x14ac:dyDescent="0.25">
      <c r="A1442">
        <v>884</v>
      </c>
      <c r="B1442">
        <v>17.5</v>
      </c>
    </row>
    <row r="1443" spans="1:2" x14ac:dyDescent="0.25">
      <c r="A1443">
        <v>886</v>
      </c>
      <c r="B1443">
        <v>25.5</v>
      </c>
    </row>
    <row r="1444" spans="1:2" x14ac:dyDescent="0.25">
      <c r="A1444">
        <v>888</v>
      </c>
      <c r="B1444">
        <v>17.5</v>
      </c>
    </row>
    <row r="1445" spans="1:2" x14ac:dyDescent="0.25">
      <c r="A1445">
        <v>890</v>
      </c>
      <c r="B1445">
        <v>15</v>
      </c>
    </row>
    <row r="1446" spans="1:2" x14ac:dyDescent="0.25">
      <c r="A1446">
        <v>892</v>
      </c>
      <c r="B1446">
        <v>17.5</v>
      </c>
    </row>
    <row r="1447" spans="1:2" x14ac:dyDescent="0.25">
      <c r="A1447">
        <v>894</v>
      </c>
      <c r="B1447">
        <v>22.5</v>
      </c>
    </row>
    <row r="1448" spans="1:2" x14ac:dyDescent="0.25">
      <c r="A1448">
        <v>896</v>
      </c>
      <c r="B1448">
        <v>23</v>
      </c>
    </row>
    <row r="1449" spans="1:2" x14ac:dyDescent="0.25">
      <c r="A1449">
        <v>898</v>
      </c>
      <c r="B1449">
        <v>21.5</v>
      </c>
    </row>
    <row r="1450" spans="1:2" x14ac:dyDescent="0.25">
      <c r="A1450">
        <v>900</v>
      </c>
      <c r="B1450">
        <v>23</v>
      </c>
    </row>
    <row r="1451" spans="1:2" x14ac:dyDescent="0.25">
      <c r="A1451">
        <v>902</v>
      </c>
      <c r="B1451">
        <v>22</v>
      </c>
    </row>
    <row r="1452" spans="1:2" x14ac:dyDescent="0.25">
      <c r="A1452">
        <v>904</v>
      </c>
      <c r="B1452">
        <v>20</v>
      </c>
    </row>
    <row r="1453" spans="1:2" x14ac:dyDescent="0.25">
      <c r="A1453">
        <v>906</v>
      </c>
      <c r="B1453">
        <v>20.5</v>
      </c>
    </row>
    <row r="1454" spans="1:2" x14ac:dyDescent="0.25">
      <c r="A1454">
        <v>908</v>
      </c>
      <c r="B1454">
        <v>16.5</v>
      </c>
    </row>
    <row r="1455" spans="1:2" x14ac:dyDescent="0.25">
      <c r="A1455">
        <v>910</v>
      </c>
      <c r="B1455">
        <v>20.5</v>
      </c>
    </row>
    <row r="1456" spans="1:2" x14ac:dyDescent="0.25">
      <c r="A1456">
        <v>912</v>
      </c>
      <c r="B1456">
        <v>20.5</v>
      </c>
    </row>
    <row r="1457" spans="1:2" x14ac:dyDescent="0.25">
      <c r="A1457">
        <v>914</v>
      </c>
      <c r="B1457">
        <v>20</v>
      </c>
    </row>
    <row r="1458" spans="1:2" x14ac:dyDescent="0.25">
      <c r="A1458">
        <v>916</v>
      </c>
      <c r="B1458">
        <v>19.5</v>
      </c>
    </row>
    <row r="1459" spans="1:2" x14ac:dyDescent="0.25">
      <c r="A1459">
        <v>918</v>
      </c>
      <c r="B1459">
        <v>22</v>
      </c>
    </row>
    <row r="1460" spans="1:2" x14ac:dyDescent="0.25">
      <c r="A1460">
        <v>920</v>
      </c>
      <c r="B1460">
        <v>20</v>
      </c>
    </row>
    <row r="1461" spans="1:2" x14ac:dyDescent="0.25">
      <c r="A1461">
        <v>922</v>
      </c>
      <c r="B1461">
        <v>16</v>
      </c>
    </row>
    <row r="1462" spans="1:2" x14ac:dyDescent="0.25">
      <c r="A1462">
        <v>924</v>
      </c>
      <c r="B1462">
        <v>17</v>
      </c>
    </row>
    <row r="1463" spans="1:2" x14ac:dyDescent="0.25">
      <c r="A1463">
        <v>926</v>
      </c>
      <c r="B1463">
        <v>26</v>
      </c>
    </row>
    <row r="1464" spans="1:2" x14ac:dyDescent="0.25">
      <c r="A1464">
        <v>928</v>
      </c>
      <c r="B1464">
        <v>20</v>
      </c>
    </row>
    <row r="1465" spans="1:2" x14ac:dyDescent="0.25">
      <c r="A1465">
        <v>930</v>
      </c>
      <c r="B1465">
        <v>18</v>
      </c>
    </row>
    <row r="1466" spans="1:2" x14ac:dyDescent="0.25">
      <c r="A1466">
        <v>932</v>
      </c>
      <c r="B1466">
        <v>19</v>
      </c>
    </row>
    <row r="1467" spans="1:2" x14ac:dyDescent="0.25">
      <c r="A1467">
        <v>934</v>
      </c>
      <c r="B1467">
        <v>23</v>
      </c>
    </row>
    <row r="1468" spans="1:2" x14ac:dyDescent="0.25">
      <c r="A1468">
        <v>936</v>
      </c>
      <c r="B1468">
        <v>19</v>
      </c>
    </row>
    <row r="1469" spans="1:2" x14ac:dyDescent="0.25">
      <c r="A1469">
        <v>938</v>
      </c>
      <c r="B1469">
        <v>20.5</v>
      </c>
    </row>
    <row r="1470" spans="1:2" x14ac:dyDescent="0.25">
      <c r="A1470">
        <v>940</v>
      </c>
      <c r="B1470">
        <v>16.5</v>
      </c>
    </row>
    <row r="1471" spans="1:2" x14ac:dyDescent="0.25">
      <c r="A1471">
        <v>942</v>
      </c>
      <c r="B1471">
        <v>15.5</v>
      </c>
    </row>
    <row r="1472" spans="1:2" x14ac:dyDescent="0.25">
      <c r="A1472">
        <v>944</v>
      </c>
      <c r="B1472">
        <v>19.5</v>
      </c>
    </row>
    <row r="1473" spans="1:2" x14ac:dyDescent="0.25">
      <c r="A1473">
        <v>946</v>
      </c>
      <c r="B1473">
        <v>18.5</v>
      </c>
    </row>
    <row r="1474" spans="1:2" x14ac:dyDescent="0.25">
      <c r="A1474">
        <v>948</v>
      </c>
      <c r="B1474">
        <v>16.5</v>
      </c>
    </row>
    <row r="1475" spans="1:2" x14ac:dyDescent="0.25">
      <c r="A1475">
        <v>950</v>
      </c>
      <c r="B1475">
        <v>15</v>
      </c>
    </row>
    <row r="1476" spans="1:2" x14ac:dyDescent="0.25">
      <c r="A1476">
        <v>952</v>
      </c>
      <c r="B1476">
        <v>16.5</v>
      </c>
    </row>
    <row r="1477" spans="1:2" x14ac:dyDescent="0.25">
      <c r="A1477">
        <v>954</v>
      </c>
      <c r="B1477">
        <v>15</v>
      </c>
    </row>
    <row r="1478" spans="1:2" x14ac:dyDescent="0.25">
      <c r="A1478">
        <v>956</v>
      </c>
      <c r="B1478">
        <v>15</v>
      </c>
    </row>
    <row r="1479" spans="1:2" x14ac:dyDescent="0.25">
      <c r="A1479">
        <v>958</v>
      </c>
      <c r="B1479">
        <v>18</v>
      </c>
    </row>
    <row r="1480" spans="1:2" x14ac:dyDescent="0.25">
      <c r="A1480">
        <v>960</v>
      </c>
      <c r="B1480">
        <v>15.5</v>
      </c>
    </row>
    <row r="1481" spans="1:2" x14ac:dyDescent="0.25">
      <c r="A1481">
        <v>962</v>
      </c>
      <c r="B1481">
        <v>22</v>
      </c>
    </row>
    <row r="1482" spans="1:2" x14ac:dyDescent="0.25">
      <c r="A1482">
        <v>964</v>
      </c>
      <c r="B1482">
        <v>18.5</v>
      </c>
    </row>
    <row r="1483" spans="1:2" x14ac:dyDescent="0.25">
      <c r="A1483">
        <v>966</v>
      </c>
      <c r="B1483">
        <v>20</v>
      </c>
    </row>
    <row r="1484" spans="1:2" x14ac:dyDescent="0.25">
      <c r="A1484">
        <v>968</v>
      </c>
      <c r="B1484">
        <v>13.5</v>
      </c>
    </row>
    <row r="1485" spans="1:2" x14ac:dyDescent="0.25">
      <c r="A1485">
        <v>970</v>
      </c>
      <c r="B1485">
        <v>20</v>
      </c>
    </row>
    <row r="1486" spans="1:2" x14ac:dyDescent="0.25">
      <c r="A1486">
        <v>972</v>
      </c>
      <c r="B1486">
        <v>23</v>
      </c>
    </row>
    <row r="1487" spans="1:2" x14ac:dyDescent="0.25">
      <c r="A1487">
        <v>974</v>
      </c>
      <c r="B1487">
        <v>12</v>
      </c>
    </row>
    <row r="1488" spans="1:2" x14ac:dyDescent="0.25">
      <c r="A1488">
        <v>976</v>
      </c>
      <c r="B1488">
        <v>17</v>
      </c>
    </row>
    <row r="1489" spans="1:2" x14ac:dyDescent="0.25">
      <c r="A1489">
        <v>978</v>
      </c>
      <c r="B1489">
        <v>24.5</v>
      </c>
    </row>
    <row r="1490" spans="1:2" x14ac:dyDescent="0.25">
      <c r="A1490">
        <v>980</v>
      </c>
      <c r="B1490">
        <v>17.5</v>
      </c>
    </row>
    <row r="1491" spans="1:2" x14ac:dyDescent="0.25">
      <c r="A1491">
        <v>982</v>
      </c>
      <c r="B1491">
        <v>17.5</v>
      </c>
    </row>
    <row r="1492" spans="1:2" x14ac:dyDescent="0.25">
      <c r="A1492">
        <v>984</v>
      </c>
      <c r="B1492">
        <v>24</v>
      </c>
    </row>
    <row r="1493" spans="1:2" x14ac:dyDescent="0.25">
      <c r="A1493">
        <v>986</v>
      </c>
      <c r="B1493">
        <v>26</v>
      </c>
    </row>
    <row r="1494" spans="1:2" x14ac:dyDescent="0.25">
      <c r="A1494">
        <v>988</v>
      </c>
      <c r="B1494">
        <v>19.5</v>
      </c>
    </row>
    <row r="1495" spans="1:2" x14ac:dyDescent="0.25">
      <c r="A1495">
        <v>990</v>
      </c>
      <c r="B1495">
        <v>18.5</v>
      </c>
    </row>
    <row r="1496" spans="1:2" x14ac:dyDescent="0.25">
      <c r="A1496">
        <v>992</v>
      </c>
      <c r="B1496">
        <v>21</v>
      </c>
    </row>
    <row r="1497" spans="1:2" x14ac:dyDescent="0.25">
      <c r="A1497">
        <v>994</v>
      </c>
      <c r="B1497">
        <v>15.5</v>
      </c>
    </row>
    <row r="1498" spans="1:2" x14ac:dyDescent="0.25">
      <c r="A1498">
        <v>996</v>
      </c>
      <c r="B1498">
        <v>14</v>
      </c>
    </row>
    <row r="1499" spans="1:2" x14ac:dyDescent="0.25">
      <c r="A1499">
        <v>998</v>
      </c>
      <c r="B1499">
        <v>26.5</v>
      </c>
    </row>
    <row r="1500" spans="1:2" x14ac:dyDescent="0.25">
      <c r="A1500">
        <v>1000</v>
      </c>
      <c r="B1500">
        <v>18.5</v>
      </c>
    </row>
    <row r="1501" spans="1:2" x14ac:dyDescent="0.25">
      <c r="A1501">
        <v>2</v>
      </c>
      <c r="B1501">
        <v>18.5</v>
      </c>
    </row>
    <row r="1502" spans="1:2" x14ac:dyDescent="0.25">
      <c r="A1502">
        <v>4</v>
      </c>
      <c r="B1502">
        <v>13</v>
      </c>
    </row>
    <row r="1503" spans="1:2" x14ac:dyDescent="0.25">
      <c r="A1503">
        <v>6</v>
      </c>
      <c r="B1503">
        <v>20.5</v>
      </c>
    </row>
    <row r="1504" spans="1:2" x14ac:dyDescent="0.25">
      <c r="A1504">
        <v>8</v>
      </c>
      <c r="B1504">
        <v>26</v>
      </c>
    </row>
    <row r="1505" spans="1:2" x14ac:dyDescent="0.25">
      <c r="A1505">
        <v>10</v>
      </c>
      <c r="B1505">
        <v>19.5</v>
      </c>
    </row>
    <row r="1506" spans="1:2" x14ac:dyDescent="0.25">
      <c r="A1506">
        <v>12</v>
      </c>
      <c r="B1506">
        <v>15.5</v>
      </c>
    </row>
    <row r="1507" spans="1:2" x14ac:dyDescent="0.25">
      <c r="A1507">
        <v>14</v>
      </c>
      <c r="B1507">
        <v>15.5</v>
      </c>
    </row>
    <row r="1508" spans="1:2" x14ac:dyDescent="0.25">
      <c r="A1508">
        <v>16</v>
      </c>
      <c r="B1508">
        <v>16.5</v>
      </c>
    </row>
    <row r="1509" spans="1:2" x14ac:dyDescent="0.25">
      <c r="A1509">
        <v>18</v>
      </c>
      <c r="B1509">
        <v>15.5</v>
      </c>
    </row>
    <row r="1510" spans="1:2" x14ac:dyDescent="0.25">
      <c r="A1510">
        <v>20</v>
      </c>
      <c r="B1510">
        <v>15</v>
      </c>
    </row>
    <row r="1511" spans="1:2" x14ac:dyDescent="0.25">
      <c r="A1511">
        <v>22</v>
      </c>
      <c r="B1511">
        <v>12</v>
      </c>
    </row>
    <row r="1512" spans="1:2" x14ac:dyDescent="0.25">
      <c r="A1512">
        <v>24</v>
      </c>
      <c r="B1512">
        <v>20.5</v>
      </c>
    </row>
    <row r="1513" spans="1:2" x14ac:dyDescent="0.25">
      <c r="A1513">
        <v>26</v>
      </c>
      <c r="B1513">
        <v>26</v>
      </c>
    </row>
    <row r="1514" spans="1:2" x14ac:dyDescent="0.25">
      <c r="A1514">
        <v>28</v>
      </c>
      <c r="B1514">
        <v>25.5</v>
      </c>
    </row>
    <row r="1515" spans="1:2" x14ac:dyDescent="0.25">
      <c r="A1515">
        <v>30</v>
      </c>
      <c r="B1515">
        <v>13.5</v>
      </c>
    </row>
    <row r="1516" spans="1:2" x14ac:dyDescent="0.25">
      <c r="A1516">
        <v>32</v>
      </c>
      <c r="B1516">
        <v>8.5</v>
      </c>
    </row>
    <row r="1517" spans="1:2" x14ac:dyDescent="0.25">
      <c r="A1517">
        <v>34</v>
      </c>
      <c r="B1517">
        <v>7.5</v>
      </c>
    </row>
    <row r="1518" spans="1:2" x14ac:dyDescent="0.25">
      <c r="A1518">
        <v>36</v>
      </c>
      <c r="B1518">
        <v>12.5</v>
      </c>
    </row>
    <row r="1519" spans="1:2" x14ac:dyDescent="0.25">
      <c r="A1519">
        <v>38</v>
      </c>
      <c r="B1519">
        <v>12.5</v>
      </c>
    </row>
    <row r="1520" spans="1:2" x14ac:dyDescent="0.25">
      <c r="A1520">
        <v>40</v>
      </c>
      <c r="B1520">
        <v>16.5</v>
      </c>
    </row>
    <row r="1521" spans="1:2" x14ac:dyDescent="0.25">
      <c r="A1521">
        <v>42</v>
      </c>
      <c r="B1521">
        <v>15.5</v>
      </c>
    </row>
    <row r="1522" spans="1:2" x14ac:dyDescent="0.25">
      <c r="A1522">
        <v>44</v>
      </c>
      <c r="B1522">
        <v>28</v>
      </c>
    </row>
    <row r="1523" spans="1:2" x14ac:dyDescent="0.25">
      <c r="A1523">
        <v>46</v>
      </c>
      <c r="B1523">
        <v>26.5</v>
      </c>
    </row>
    <row r="1524" spans="1:2" x14ac:dyDescent="0.25">
      <c r="A1524">
        <v>48</v>
      </c>
      <c r="B1524">
        <v>17.5</v>
      </c>
    </row>
    <row r="1525" spans="1:2" x14ac:dyDescent="0.25">
      <c r="A1525">
        <v>50</v>
      </c>
      <c r="B1525">
        <v>14</v>
      </c>
    </row>
    <row r="1526" spans="1:2" x14ac:dyDescent="0.25">
      <c r="A1526">
        <v>52</v>
      </c>
      <c r="B1526">
        <v>16.5</v>
      </c>
    </row>
    <row r="1527" spans="1:2" x14ac:dyDescent="0.25">
      <c r="A1527">
        <v>54</v>
      </c>
      <c r="B1527">
        <v>23</v>
      </c>
    </row>
    <row r="1528" spans="1:2" x14ac:dyDescent="0.25">
      <c r="A1528">
        <v>56</v>
      </c>
      <c r="B1528">
        <v>20</v>
      </c>
    </row>
    <row r="1529" spans="1:2" x14ac:dyDescent="0.25">
      <c r="A1529">
        <v>58</v>
      </c>
      <c r="B1529">
        <v>23.5</v>
      </c>
    </row>
    <row r="1530" spans="1:2" x14ac:dyDescent="0.25">
      <c r="A1530">
        <v>60</v>
      </c>
      <c r="B1530">
        <v>20</v>
      </c>
    </row>
    <row r="1531" spans="1:2" x14ac:dyDescent="0.25">
      <c r="A1531">
        <v>62</v>
      </c>
      <c r="B1531">
        <v>21</v>
      </c>
    </row>
    <row r="1532" spans="1:2" x14ac:dyDescent="0.25">
      <c r="A1532">
        <v>64</v>
      </c>
      <c r="B1532">
        <v>17.5</v>
      </c>
    </row>
    <row r="1533" spans="1:2" x14ac:dyDescent="0.25">
      <c r="A1533">
        <v>66</v>
      </c>
      <c r="B1533">
        <v>18.5</v>
      </c>
    </row>
    <row r="1534" spans="1:2" x14ac:dyDescent="0.25">
      <c r="A1534">
        <v>68</v>
      </c>
      <c r="B1534">
        <v>22</v>
      </c>
    </row>
    <row r="1535" spans="1:2" x14ac:dyDescent="0.25">
      <c r="A1535">
        <v>70</v>
      </c>
      <c r="B1535">
        <v>21</v>
      </c>
    </row>
    <row r="1536" spans="1:2" x14ac:dyDescent="0.25">
      <c r="A1536">
        <v>72</v>
      </c>
      <c r="B1536">
        <v>12.5</v>
      </c>
    </row>
    <row r="1537" spans="1:2" x14ac:dyDescent="0.25">
      <c r="A1537">
        <v>74</v>
      </c>
      <c r="B1537">
        <v>6.5</v>
      </c>
    </row>
    <row r="1538" spans="1:2" x14ac:dyDescent="0.25">
      <c r="A1538">
        <v>76</v>
      </c>
      <c r="B1538">
        <v>22.5</v>
      </c>
    </row>
    <row r="1539" spans="1:2" x14ac:dyDescent="0.25">
      <c r="A1539">
        <v>78</v>
      </c>
      <c r="B1539">
        <v>26</v>
      </c>
    </row>
    <row r="1540" spans="1:2" x14ac:dyDescent="0.25">
      <c r="A1540">
        <v>80</v>
      </c>
      <c r="B1540">
        <v>14.5</v>
      </c>
    </row>
    <row r="1541" spans="1:2" x14ac:dyDescent="0.25">
      <c r="A1541">
        <v>82</v>
      </c>
      <c r="B1541">
        <v>10</v>
      </c>
    </row>
    <row r="1542" spans="1:2" x14ac:dyDescent="0.25">
      <c r="A1542">
        <v>84</v>
      </c>
      <c r="B1542">
        <v>26</v>
      </c>
    </row>
    <row r="1543" spans="1:2" x14ac:dyDescent="0.25">
      <c r="A1543">
        <v>86</v>
      </c>
      <c r="B1543">
        <v>31.5</v>
      </c>
    </row>
    <row r="1544" spans="1:2" x14ac:dyDescent="0.25">
      <c r="A1544">
        <v>88</v>
      </c>
      <c r="B1544">
        <v>25</v>
      </c>
    </row>
    <row r="1545" spans="1:2" x14ac:dyDescent="0.25">
      <c r="A1545">
        <v>90</v>
      </c>
      <c r="B1545">
        <v>18.5</v>
      </c>
    </row>
    <row r="1546" spans="1:2" x14ac:dyDescent="0.25">
      <c r="A1546">
        <v>92</v>
      </c>
      <c r="B1546">
        <v>7.5</v>
      </c>
    </row>
    <row r="1547" spans="1:2" x14ac:dyDescent="0.25">
      <c r="A1547">
        <v>94</v>
      </c>
      <c r="B1547">
        <v>15</v>
      </c>
    </row>
    <row r="1548" spans="1:2" x14ac:dyDescent="0.25">
      <c r="A1548">
        <v>96</v>
      </c>
      <c r="B1548">
        <v>22</v>
      </c>
    </row>
    <row r="1549" spans="1:2" x14ac:dyDescent="0.25">
      <c r="A1549">
        <v>98</v>
      </c>
      <c r="B1549">
        <v>22.5</v>
      </c>
    </row>
    <row r="1550" spans="1:2" x14ac:dyDescent="0.25">
      <c r="A1550">
        <v>100</v>
      </c>
      <c r="B1550">
        <v>22.5</v>
      </c>
    </row>
    <row r="1551" spans="1:2" x14ac:dyDescent="0.25">
      <c r="A1551">
        <v>102</v>
      </c>
      <c r="B1551">
        <v>22.5</v>
      </c>
    </row>
    <row r="1552" spans="1:2" x14ac:dyDescent="0.25">
      <c r="A1552">
        <v>104</v>
      </c>
      <c r="B1552">
        <v>13</v>
      </c>
    </row>
    <row r="1553" spans="1:2" x14ac:dyDescent="0.25">
      <c r="A1553">
        <v>106</v>
      </c>
      <c r="B1553">
        <v>14</v>
      </c>
    </row>
    <row r="1554" spans="1:2" x14ac:dyDescent="0.25">
      <c r="A1554">
        <v>108</v>
      </c>
      <c r="B1554">
        <v>12.5</v>
      </c>
    </row>
    <row r="1555" spans="1:2" x14ac:dyDescent="0.25">
      <c r="A1555">
        <v>110</v>
      </c>
      <c r="B1555">
        <v>18</v>
      </c>
    </row>
    <row r="1556" spans="1:2" x14ac:dyDescent="0.25">
      <c r="A1556">
        <v>112</v>
      </c>
      <c r="B1556">
        <v>15</v>
      </c>
    </row>
    <row r="1557" spans="1:2" x14ac:dyDescent="0.25">
      <c r="A1557">
        <v>114</v>
      </c>
      <c r="B1557">
        <v>19.5</v>
      </c>
    </row>
    <row r="1558" spans="1:2" x14ac:dyDescent="0.25">
      <c r="A1558">
        <v>116</v>
      </c>
      <c r="B1558">
        <v>19</v>
      </c>
    </row>
    <row r="1559" spans="1:2" x14ac:dyDescent="0.25">
      <c r="A1559">
        <v>118</v>
      </c>
      <c r="B1559">
        <v>21.5</v>
      </c>
    </row>
    <row r="1560" spans="1:2" x14ac:dyDescent="0.25">
      <c r="A1560">
        <v>120</v>
      </c>
      <c r="B1560">
        <v>25.5</v>
      </c>
    </row>
    <row r="1561" spans="1:2" x14ac:dyDescent="0.25">
      <c r="A1561">
        <v>122</v>
      </c>
      <c r="B1561">
        <v>16</v>
      </c>
    </row>
    <row r="1562" spans="1:2" x14ac:dyDescent="0.25">
      <c r="A1562">
        <v>124</v>
      </c>
      <c r="B1562">
        <v>18</v>
      </c>
    </row>
    <row r="1563" spans="1:2" x14ac:dyDescent="0.25">
      <c r="A1563">
        <v>126</v>
      </c>
      <c r="B1563">
        <v>20</v>
      </c>
    </row>
    <row r="1564" spans="1:2" x14ac:dyDescent="0.25">
      <c r="A1564">
        <v>128</v>
      </c>
      <c r="B1564">
        <v>18.5</v>
      </c>
    </row>
    <row r="1565" spans="1:2" x14ac:dyDescent="0.25">
      <c r="A1565">
        <v>130</v>
      </c>
      <c r="B1565">
        <v>11</v>
      </c>
    </row>
    <row r="1566" spans="1:2" x14ac:dyDescent="0.25">
      <c r="A1566">
        <v>132</v>
      </c>
      <c r="B1566">
        <v>13</v>
      </c>
    </row>
    <row r="1567" spans="1:2" x14ac:dyDescent="0.25">
      <c r="A1567">
        <v>134</v>
      </c>
      <c r="B1567">
        <v>24</v>
      </c>
    </row>
    <row r="1568" spans="1:2" x14ac:dyDescent="0.25">
      <c r="A1568">
        <v>136</v>
      </c>
      <c r="B1568">
        <v>24.5</v>
      </c>
    </row>
    <row r="1569" spans="1:2" x14ac:dyDescent="0.25">
      <c r="A1569">
        <v>138</v>
      </c>
      <c r="B1569">
        <v>21</v>
      </c>
    </row>
    <row r="1570" spans="1:2" x14ac:dyDescent="0.25">
      <c r="A1570">
        <v>140</v>
      </c>
      <c r="B1570">
        <v>13.5</v>
      </c>
    </row>
    <row r="1571" spans="1:2" x14ac:dyDescent="0.25">
      <c r="A1571">
        <v>142</v>
      </c>
      <c r="B1571">
        <v>20.5</v>
      </c>
    </row>
    <row r="1572" spans="1:2" x14ac:dyDescent="0.25">
      <c r="A1572">
        <v>144</v>
      </c>
      <c r="B1572">
        <v>26</v>
      </c>
    </row>
    <row r="1573" spans="1:2" x14ac:dyDescent="0.25">
      <c r="A1573">
        <v>146</v>
      </c>
      <c r="B1573">
        <v>22</v>
      </c>
    </row>
    <row r="1574" spans="1:2" x14ac:dyDescent="0.25">
      <c r="A1574">
        <v>148</v>
      </c>
      <c r="B1574">
        <v>19</v>
      </c>
    </row>
    <row r="1575" spans="1:2" x14ac:dyDescent="0.25">
      <c r="A1575">
        <v>150</v>
      </c>
      <c r="B1575">
        <v>19.5</v>
      </c>
    </row>
    <row r="1576" spans="1:2" x14ac:dyDescent="0.25">
      <c r="A1576">
        <v>152</v>
      </c>
      <c r="B1576">
        <v>25</v>
      </c>
    </row>
    <row r="1577" spans="1:2" x14ac:dyDescent="0.25">
      <c r="A1577">
        <v>154</v>
      </c>
      <c r="B1577">
        <v>18</v>
      </c>
    </row>
    <row r="1578" spans="1:2" x14ac:dyDescent="0.25">
      <c r="A1578">
        <v>156</v>
      </c>
      <c r="B1578">
        <v>26.5</v>
      </c>
    </row>
    <row r="1579" spans="1:2" x14ac:dyDescent="0.25">
      <c r="A1579">
        <v>158</v>
      </c>
      <c r="B1579">
        <v>27.5</v>
      </c>
    </row>
    <row r="1580" spans="1:2" x14ac:dyDescent="0.25">
      <c r="A1580">
        <v>160</v>
      </c>
      <c r="B1580">
        <v>16.5</v>
      </c>
    </row>
    <row r="1581" spans="1:2" x14ac:dyDescent="0.25">
      <c r="A1581">
        <v>162</v>
      </c>
      <c r="B1581">
        <v>12</v>
      </c>
    </row>
    <row r="1582" spans="1:2" x14ac:dyDescent="0.25">
      <c r="A1582">
        <v>164</v>
      </c>
      <c r="B1582">
        <v>19</v>
      </c>
    </row>
    <row r="1583" spans="1:2" x14ac:dyDescent="0.25">
      <c r="A1583">
        <v>166</v>
      </c>
      <c r="B1583">
        <v>27.5</v>
      </c>
    </row>
    <row r="1584" spans="1:2" x14ac:dyDescent="0.25">
      <c r="A1584">
        <v>168</v>
      </c>
      <c r="B1584">
        <v>19</v>
      </c>
    </row>
    <row r="1585" spans="1:2" x14ac:dyDescent="0.25">
      <c r="A1585">
        <v>170</v>
      </c>
      <c r="B1585">
        <v>14.5</v>
      </c>
    </row>
    <row r="1586" spans="1:2" x14ac:dyDescent="0.25">
      <c r="A1586">
        <v>172</v>
      </c>
      <c r="B1586">
        <v>10</v>
      </c>
    </row>
    <row r="1587" spans="1:2" x14ac:dyDescent="0.25">
      <c r="A1587">
        <v>174</v>
      </c>
      <c r="B1587">
        <v>18.5</v>
      </c>
    </row>
    <row r="1588" spans="1:2" x14ac:dyDescent="0.25">
      <c r="A1588">
        <v>176</v>
      </c>
      <c r="B1588">
        <v>29.5</v>
      </c>
    </row>
    <row r="1589" spans="1:2" x14ac:dyDescent="0.25">
      <c r="A1589">
        <v>178</v>
      </c>
      <c r="B1589">
        <v>32</v>
      </c>
    </row>
    <row r="1590" spans="1:2" x14ac:dyDescent="0.25">
      <c r="A1590">
        <v>180</v>
      </c>
      <c r="B1590">
        <v>26</v>
      </c>
    </row>
    <row r="1591" spans="1:2" x14ac:dyDescent="0.25">
      <c r="A1591">
        <v>182</v>
      </c>
      <c r="B1591">
        <v>14</v>
      </c>
    </row>
    <row r="1592" spans="1:2" x14ac:dyDescent="0.25">
      <c r="A1592">
        <v>184</v>
      </c>
      <c r="B1592">
        <v>22.5</v>
      </c>
    </row>
    <row r="1593" spans="1:2" x14ac:dyDescent="0.25">
      <c r="A1593">
        <v>186</v>
      </c>
      <c r="B1593">
        <v>26.5</v>
      </c>
    </row>
    <row r="1594" spans="1:2" x14ac:dyDescent="0.25">
      <c r="A1594">
        <v>188</v>
      </c>
      <c r="B1594">
        <v>19</v>
      </c>
    </row>
    <row r="1595" spans="1:2" x14ac:dyDescent="0.25">
      <c r="A1595">
        <v>190</v>
      </c>
      <c r="B1595">
        <v>22.5</v>
      </c>
    </row>
    <row r="1596" spans="1:2" x14ac:dyDescent="0.25">
      <c r="A1596">
        <v>192</v>
      </c>
      <c r="B1596">
        <v>27.5</v>
      </c>
    </row>
    <row r="1597" spans="1:2" x14ac:dyDescent="0.25">
      <c r="A1597">
        <v>194</v>
      </c>
      <c r="B1597">
        <v>18.5</v>
      </c>
    </row>
    <row r="1598" spans="1:2" x14ac:dyDescent="0.25">
      <c r="A1598">
        <v>196</v>
      </c>
      <c r="B1598">
        <v>15</v>
      </c>
    </row>
    <row r="1599" spans="1:2" x14ac:dyDescent="0.25">
      <c r="A1599">
        <v>198</v>
      </c>
      <c r="B1599">
        <v>13</v>
      </c>
    </row>
    <row r="1600" spans="1:2" x14ac:dyDescent="0.25">
      <c r="A1600">
        <v>200</v>
      </c>
      <c r="B1600">
        <v>8.5</v>
      </c>
    </row>
    <row r="1601" spans="1:2" x14ac:dyDescent="0.25">
      <c r="A1601">
        <v>202</v>
      </c>
      <c r="B1601">
        <v>18.5</v>
      </c>
    </row>
    <row r="1602" spans="1:2" x14ac:dyDescent="0.25">
      <c r="A1602">
        <v>204</v>
      </c>
      <c r="B1602">
        <v>17</v>
      </c>
    </row>
    <row r="1603" spans="1:2" x14ac:dyDescent="0.25">
      <c r="A1603">
        <v>206</v>
      </c>
      <c r="B1603">
        <v>15.5</v>
      </c>
    </row>
    <row r="1604" spans="1:2" x14ac:dyDescent="0.25">
      <c r="A1604">
        <v>208</v>
      </c>
      <c r="B1604">
        <v>19</v>
      </c>
    </row>
    <row r="1605" spans="1:2" x14ac:dyDescent="0.25">
      <c r="A1605">
        <v>210</v>
      </c>
      <c r="B1605">
        <v>31</v>
      </c>
    </row>
    <row r="1606" spans="1:2" x14ac:dyDescent="0.25">
      <c r="A1606">
        <v>212</v>
      </c>
      <c r="B1606">
        <v>22.5</v>
      </c>
    </row>
    <row r="1607" spans="1:2" x14ac:dyDescent="0.25">
      <c r="A1607">
        <v>214</v>
      </c>
      <c r="B1607">
        <v>12.5</v>
      </c>
    </row>
    <row r="1608" spans="1:2" x14ac:dyDescent="0.25">
      <c r="A1608">
        <v>216</v>
      </c>
      <c r="B1608">
        <v>20.5</v>
      </c>
    </row>
    <row r="1609" spans="1:2" x14ac:dyDescent="0.25">
      <c r="A1609">
        <v>218</v>
      </c>
      <c r="B1609">
        <v>17.5</v>
      </c>
    </row>
    <row r="1610" spans="1:2" x14ac:dyDescent="0.25">
      <c r="A1610">
        <v>220</v>
      </c>
      <c r="B1610">
        <v>17</v>
      </c>
    </row>
    <row r="1611" spans="1:2" x14ac:dyDescent="0.25">
      <c r="A1611">
        <v>222</v>
      </c>
      <c r="B1611">
        <v>13.5</v>
      </c>
    </row>
    <row r="1612" spans="1:2" x14ac:dyDescent="0.25">
      <c r="A1612">
        <v>224</v>
      </c>
      <c r="B1612">
        <v>8.5</v>
      </c>
    </row>
    <row r="1613" spans="1:2" x14ac:dyDescent="0.25">
      <c r="A1613">
        <v>226</v>
      </c>
      <c r="B1613">
        <v>14.5</v>
      </c>
    </row>
    <row r="1614" spans="1:2" x14ac:dyDescent="0.25">
      <c r="A1614">
        <v>228</v>
      </c>
      <c r="B1614">
        <v>21</v>
      </c>
    </row>
    <row r="1615" spans="1:2" x14ac:dyDescent="0.25">
      <c r="A1615">
        <v>230</v>
      </c>
      <c r="B1615">
        <v>16.5</v>
      </c>
    </row>
    <row r="1616" spans="1:2" x14ac:dyDescent="0.25">
      <c r="A1616">
        <v>232</v>
      </c>
      <c r="B1616">
        <v>12.5</v>
      </c>
    </row>
    <row r="1617" spans="1:2" x14ac:dyDescent="0.25">
      <c r="A1617">
        <v>234</v>
      </c>
      <c r="B1617">
        <v>18</v>
      </c>
    </row>
    <row r="1618" spans="1:2" x14ac:dyDescent="0.25">
      <c r="A1618">
        <v>236</v>
      </c>
      <c r="B1618">
        <v>9</v>
      </c>
    </row>
    <row r="1619" spans="1:2" x14ac:dyDescent="0.25">
      <c r="A1619">
        <v>238</v>
      </c>
      <c r="B1619">
        <v>9.5</v>
      </c>
    </row>
    <row r="1620" spans="1:2" x14ac:dyDescent="0.25">
      <c r="A1620">
        <v>240</v>
      </c>
      <c r="B1620">
        <v>20.5</v>
      </c>
    </row>
    <row r="1621" spans="1:2" x14ac:dyDescent="0.25">
      <c r="A1621">
        <v>242</v>
      </c>
      <c r="B1621">
        <v>22.5</v>
      </c>
    </row>
    <row r="1622" spans="1:2" x14ac:dyDescent="0.25">
      <c r="A1622">
        <v>244</v>
      </c>
      <c r="B1622">
        <v>20</v>
      </c>
    </row>
    <row r="1623" spans="1:2" x14ac:dyDescent="0.25">
      <c r="A1623">
        <v>246</v>
      </c>
      <c r="B1623">
        <v>17</v>
      </c>
    </row>
    <row r="1624" spans="1:2" x14ac:dyDescent="0.25">
      <c r="A1624">
        <v>248</v>
      </c>
      <c r="B1624">
        <v>18.5</v>
      </c>
    </row>
    <row r="1625" spans="1:2" x14ac:dyDescent="0.25">
      <c r="A1625">
        <v>250</v>
      </c>
      <c r="B1625">
        <v>20</v>
      </c>
    </row>
    <row r="1626" spans="1:2" x14ac:dyDescent="0.25">
      <c r="A1626">
        <v>252</v>
      </c>
      <c r="B1626">
        <v>14</v>
      </c>
    </row>
    <row r="1627" spans="1:2" x14ac:dyDescent="0.25">
      <c r="A1627">
        <v>254</v>
      </c>
      <c r="B1627">
        <v>21</v>
      </c>
    </row>
    <row r="1628" spans="1:2" x14ac:dyDescent="0.25">
      <c r="A1628">
        <v>256</v>
      </c>
      <c r="B1628">
        <v>17</v>
      </c>
    </row>
    <row r="1629" spans="1:2" x14ac:dyDescent="0.25">
      <c r="A1629">
        <v>258</v>
      </c>
      <c r="B1629">
        <v>26.5</v>
      </c>
    </row>
    <row r="1630" spans="1:2" x14ac:dyDescent="0.25">
      <c r="A1630">
        <v>260</v>
      </c>
      <c r="B1630">
        <v>29.5</v>
      </c>
    </row>
    <row r="1631" spans="1:2" x14ac:dyDescent="0.25">
      <c r="A1631">
        <v>262</v>
      </c>
      <c r="B1631">
        <v>19</v>
      </c>
    </row>
    <row r="1632" spans="1:2" x14ac:dyDescent="0.25">
      <c r="A1632">
        <v>264</v>
      </c>
      <c r="B1632">
        <v>20</v>
      </c>
    </row>
    <row r="1633" spans="1:2" x14ac:dyDescent="0.25">
      <c r="A1633">
        <v>266</v>
      </c>
      <c r="B1633">
        <v>15.5</v>
      </c>
    </row>
    <row r="1634" spans="1:2" x14ac:dyDescent="0.25">
      <c r="A1634">
        <v>268</v>
      </c>
      <c r="B1634">
        <v>18.5</v>
      </c>
    </row>
    <row r="1635" spans="1:2" x14ac:dyDescent="0.25">
      <c r="A1635">
        <v>270</v>
      </c>
      <c r="B1635">
        <v>22</v>
      </c>
    </row>
    <row r="1636" spans="1:2" x14ac:dyDescent="0.25">
      <c r="A1636">
        <v>272</v>
      </c>
      <c r="B1636">
        <v>20</v>
      </c>
    </row>
    <row r="1637" spans="1:2" x14ac:dyDescent="0.25">
      <c r="A1637">
        <v>274</v>
      </c>
      <c r="B1637">
        <v>18</v>
      </c>
    </row>
    <row r="1638" spans="1:2" x14ac:dyDescent="0.25">
      <c r="A1638">
        <v>276</v>
      </c>
      <c r="B1638">
        <v>18</v>
      </c>
    </row>
    <row r="1639" spans="1:2" x14ac:dyDescent="0.25">
      <c r="A1639">
        <v>278</v>
      </c>
      <c r="B1639">
        <v>28.5</v>
      </c>
    </row>
    <row r="1640" spans="1:2" x14ac:dyDescent="0.25">
      <c r="A1640">
        <v>280</v>
      </c>
      <c r="B1640">
        <v>19</v>
      </c>
    </row>
    <row r="1641" spans="1:2" x14ac:dyDescent="0.25">
      <c r="A1641">
        <v>282</v>
      </c>
      <c r="B1641">
        <v>22.5</v>
      </c>
    </row>
    <row r="1642" spans="1:2" x14ac:dyDescent="0.25">
      <c r="A1642">
        <v>284</v>
      </c>
      <c r="B1642">
        <v>17</v>
      </c>
    </row>
    <row r="1643" spans="1:2" x14ac:dyDescent="0.25">
      <c r="A1643">
        <v>286</v>
      </c>
      <c r="B1643">
        <v>17.5</v>
      </c>
    </row>
    <row r="1644" spans="1:2" x14ac:dyDescent="0.25">
      <c r="A1644">
        <v>288</v>
      </c>
      <c r="B1644">
        <v>22</v>
      </c>
    </row>
    <row r="1645" spans="1:2" x14ac:dyDescent="0.25">
      <c r="A1645">
        <v>290</v>
      </c>
      <c r="B1645">
        <v>26</v>
      </c>
    </row>
    <row r="1646" spans="1:2" x14ac:dyDescent="0.25">
      <c r="A1646">
        <v>292</v>
      </c>
      <c r="B1646">
        <v>30</v>
      </c>
    </row>
    <row r="1647" spans="1:2" x14ac:dyDescent="0.25">
      <c r="A1647">
        <v>294</v>
      </c>
      <c r="B1647">
        <v>19.5</v>
      </c>
    </row>
    <row r="1648" spans="1:2" x14ac:dyDescent="0.25">
      <c r="A1648">
        <v>296</v>
      </c>
      <c r="B1648">
        <v>17.5</v>
      </c>
    </row>
    <row r="1649" spans="1:2" x14ac:dyDescent="0.25">
      <c r="A1649">
        <v>298</v>
      </c>
      <c r="B1649">
        <v>21.5</v>
      </c>
    </row>
    <row r="1650" spans="1:2" x14ac:dyDescent="0.25">
      <c r="A1650">
        <v>300</v>
      </c>
      <c r="B1650">
        <v>18.5</v>
      </c>
    </row>
    <row r="1651" spans="1:2" x14ac:dyDescent="0.25">
      <c r="A1651">
        <v>302</v>
      </c>
      <c r="B1651">
        <v>14</v>
      </c>
    </row>
    <row r="1652" spans="1:2" x14ac:dyDescent="0.25">
      <c r="A1652">
        <v>304</v>
      </c>
      <c r="B1652">
        <v>20</v>
      </c>
    </row>
    <row r="1653" spans="1:2" x14ac:dyDescent="0.25">
      <c r="A1653">
        <v>306</v>
      </c>
      <c r="B1653">
        <v>27</v>
      </c>
    </row>
    <row r="1654" spans="1:2" x14ac:dyDescent="0.25">
      <c r="A1654">
        <v>308</v>
      </c>
      <c r="B1654">
        <v>20.5</v>
      </c>
    </row>
    <row r="1655" spans="1:2" x14ac:dyDescent="0.25">
      <c r="A1655">
        <v>310</v>
      </c>
      <c r="B1655">
        <v>15</v>
      </c>
    </row>
    <row r="1656" spans="1:2" x14ac:dyDescent="0.25">
      <c r="A1656">
        <v>312</v>
      </c>
      <c r="B1656">
        <v>19.5</v>
      </c>
    </row>
    <row r="1657" spans="1:2" x14ac:dyDescent="0.25">
      <c r="A1657">
        <v>314</v>
      </c>
      <c r="B1657">
        <v>19</v>
      </c>
    </row>
    <row r="1658" spans="1:2" x14ac:dyDescent="0.25">
      <c r="A1658">
        <v>316</v>
      </c>
      <c r="B1658">
        <v>28</v>
      </c>
    </row>
    <row r="1659" spans="1:2" x14ac:dyDescent="0.25">
      <c r="A1659">
        <v>318</v>
      </c>
      <c r="B1659">
        <v>24.5</v>
      </c>
    </row>
    <row r="1660" spans="1:2" x14ac:dyDescent="0.25">
      <c r="A1660">
        <v>320</v>
      </c>
      <c r="B1660">
        <v>8.5</v>
      </c>
    </row>
    <row r="1661" spans="1:2" x14ac:dyDescent="0.25">
      <c r="A1661">
        <v>322</v>
      </c>
      <c r="B1661">
        <v>10</v>
      </c>
    </row>
    <row r="1662" spans="1:2" x14ac:dyDescent="0.25">
      <c r="A1662">
        <v>324</v>
      </c>
      <c r="B1662">
        <v>27.5</v>
      </c>
    </row>
    <row r="1663" spans="1:2" x14ac:dyDescent="0.25">
      <c r="A1663">
        <v>326</v>
      </c>
      <c r="B1663">
        <v>29</v>
      </c>
    </row>
    <row r="1664" spans="1:2" x14ac:dyDescent="0.25">
      <c r="A1664">
        <v>328</v>
      </c>
      <c r="B1664">
        <v>23.5</v>
      </c>
    </row>
    <row r="1665" spans="1:2" x14ac:dyDescent="0.25">
      <c r="A1665">
        <v>330</v>
      </c>
      <c r="B1665">
        <v>13</v>
      </c>
    </row>
    <row r="1666" spans="1:2" x14ac:dyDescent="0.25">
      <c r="A1666">
        <v>332</v>
      </c>
      <c r="B1666">
        <v>18.5</v>
      </c>
    </row>
    <row r="1667" spans="1:2" x14ac:dyDescent="0.25">
      <c r="A1667">
        <v>334</v>
      </c>
      <c r="B1667">
        <v>19.5</v>
      </c>
    </row>
    <row r="1668" spans="1:2" x14ac:dyDescent="0.25">
      <c r="A1668">
        <v>336</v>
      </c>
      <c r="B1668">
        <v>23.5</v>
      </c>
    </row>
    <row r="1669" spans="1:2" x14ac:dyDescent="0.25">
      <c r="A1669">
        <v>338</v>
      </c>
      <c r="B1669">
        <v>27</v>
      </c>
    </row>
    <row r="1670" spans="1:2" x14ac:dyDescent="0.25">
      <c r="A1670">
        <v>340</v>
      </c>
      <c r="B1670">
        <v>24</v>
      </c>
    </row>
    <row r="1671" spans="1:2" x14ac:dyDescent="0.25">
      <c r="A1671">
        <v>342</v>
      </c>
      <c r="B1671">
        <v>8.5</v>
      </c>
    </row>
    <row r="1672" spans="1:2" x14ac:dyDescent="0.25">
      <c r="A1672">
        <v>344</v>
      </c>
      <c r="B1672">
        <v>7.5</v>
      </c>
    </row>
    <row r="1673" spans="1:2" x14ac:dyDescent="0.25">
      <c r="A1673">
        <v>346</v>
      </c>
      <c r="B1673">
        <v>27.5</v>
      </c>
    </row>
    <row r="1674" spans="1:2" x14ac:dyDescent="0.25">
      <c r="A1674">
        <v>348</v>
      </c>
      <c r="B1674">
        <v>18</v>
      </c>
    </row>
    <row r="1675" spans="1:2" x14ac:dyDescent="0.25">
      <c r="A1675">
        <v>350</v>
      </c>
      <c r="B1675">
        <v>28</v>
      </c>
    </row>
    <row r="1676" spans="1:2" x14ac:dyDescent="0.25">
      <c r="A1676">
        <v>352</v>
      </c>
      <c r="B1676">
        <v>24</v>
      </c>
    </row>
    <row r="1677" spans="1:2" x14ac:dyDescent="0.25">
      <c r="A1677">
        <v>354</v>
      </c>
      <c r="B1677">
        <v>17</v>
      </c>
    </row>
    <row r="1678" spans="1:2" x14ac:dyDescent="0.25">
      <c r="A1678">
        <v>356</v>
      </c>
      <c r="B1678">
        <v>17</v>
      </c>
    </row>
    <row r="1679" spans="1:2" x14ac:dyDescent="0.25">
      <c r="A1679">
        <v>358</v>
      </c>
      <c r="B1679">
        <v>19.5</v>
      </c>
    </row>
    <row r="1680" spans="1:2" x14ac:dyDescent="0.25">
      <c r="A1680">
        <v>360</v>
      </c>
      <c r="B1680">
        <v>16.5</v>
      </c>
    </row>
    <row r="1681" spans="1:2" x14ac:dyDescent="0.25">
      <c r="A1681">
        <v>362</v>
      </c>
      <c r="B1681">
        <v>16.5</v>
      </c>
    </row>
    <row r="1682" spans="1:2" x14ac:dyDescent="0.25">
      <c r="A1682">
        <v>364</v>
      </c>
      <c r="B1682">
        <v>23</v>
      </c>
    </row>
    <row r="1683" spans="1:2" x14ac:dyDescent="0.25">
      <c r="A1683">
        <v>366</v>
      </c>
      <c r="B1683">
        <v>27</v>
      </c>
    </row>
    <row r="1684" spans="1:2" x14ac:dyDescent="0.25">
      <c r="A1684">
        <v>368</v>
      </c>
      <c r="B1684">
        <v>24</v>
      </c>
    </row>
    <row r="1685" spans="1:2" x14ac:dyDescent="0.25">
      <c r="A1685">
        <v>370</v>
      </c>
      <c r="B1685">
        <v>13</v>
      </c>
    </row>
    <row r="1686" spans="1:2" x14ac:dyDescent="0.25">
      <c r="A1686">
        <v>372</v>
      </c>
      <c r="B1686">
        <v>9.5</v>
      </c>
    </row>
    <row r="1687" spans="1:2" x14ac:dyDescent="0.25">
      <c r="A1687">
        <v>374</v>
      </c>
      <c r="B1687">
        <v>19</v>
      </c>
    </row>
    <row r="1688" spans="1:2" x14ac:dyDescent="0.25">
      <c r="A1688">
        <v>376</v>
      </c>
      <c r="B1688">
        <v>24.5</v>
      </c>
    </row>
    <row r="1689" spans="1:2" x14ac:dyDescent="0.25">
      <c r="A1689">
        <v>378</v>
      </c>
      <c r="B1689">
        <v>27.5</v>
      </c>
    </row>
    <row r="1690" spans="1:2" x14ac:dyDescent="0.25">
      <c r="A1690">
        <v>380</v>
      </c>
      <c r="B1690">
        <v>24</v>
      </c>
    </row>
    <row r="1691" spans="1:2" x14ac:dyDescent="0.25">
      <c r="A1691">
        <v>382</v>
      </c>
      <c r="B1691">
        <v>18</v>
      </c>
    </row>
    <row r="1692" spans="1:2" x14ac:dyDescent="0.25">
      <c r="A1692">
        <v>384</v>
      </c>
      <c r="B1692">
        <v>15</v>
      </c>
    </row>
    <row r="1693" spans="1:2" x14ac:dyDescent="0.25">
      <c r="A1693">
        <v>386</v>
      </c>
      <c r="B1693">
        <v>18</v>
      </c>
    </row>
    <row r="1694" spans="1:2" x14ac:dyDescent="0.25">
      <c r="A1694">
        <v>388</v>
      </c>
      <c r="B1694">
        <v>16</v>
      </c>
    </row>
    <row r="1695" spans="1:2" x14ac:dyDescent="0.25">
      <c r="A1695">
        <v>390</v>
      </c>
      <c r="B1695">
        <v>22.5</v>
      </c>
    </row>
    <row r="1696" spans="1:2" x14ac:dyDescent="0.25">
      <c r="A1696">
        <v>392</v>
      </c>
      <c r="B1696">
        <v>24</v>
      </c>
    </row>
    <row r="1697" spans="1:2" x14ac:dyDescent="0.25">
      <c r="A1697">
        <v>394</v>
      </c>
      <c r="B1697">
        <v>23.5</v>
      </c>
    </row>
    <row r="1698" spans="1:2" x14ac:dyDescent="0.25">
      <c r="A1698">
        <v>396</v>
      </c>
      <c r="B1698">
        <v>19.5</v>
      </c>
    </row>
    <row r="1699" spans="1:2" x14ac:dyDescent="0.25">
      <c r="A1699">
        <v>398</v>
      </c>
      <c r="B1699">
        <v>11</v>
      </c>
    </row>
    <row r="1700" spans="1:2" x14ac:dyDescent="0.25">
      <c r="A1700">
        <v>400</v>
      </c>
      <c r="B1700">
        <v>13.5</v>
      </c>
    </row>
    <row r="1701" spans="1:2" x14ac:dyDescent="0.25">
      <c r="A1701">
        <v>402</v>
      </c>
      <c r="B1701">
        <v>13</v>
      </c>
    </row>
    <row r="1702" spans="1:2" x14ac:dyDescent="0.25">
      <c r="A1702">
        <v>404</v>
      </c>
      <c r="B1702">
        <v>19</v>
      </c>
    </row>
    <row r="1703" spans="1:2" x14ac:dyDescent="0.25">
      <c r="A1703">
        <v>406</v>
      </c>
      <c r="B1703">
        <v>20.5</v>
      </c>
    </row>
    <row r="1704" spans="1:2" x14ac:dyDescent="0.25">
      <c r="A1704">
        <v>408</v>
      </c>
      <c r="B1704">
        <v>25</v>
      </c>
    </row>
    <row r="1705" spans="1:2" x14ac:dyDescent="0.25">
      <c r="A1705">
        <v>410</v>
      </c>
      <c r="B1705">
        <v>27.5</v>
      </c>
    </row>
    <row r="1706" spans="1:2" x14ac:dyDescent="0.25">
      <c r="A1706">
        <v>412</v>
      </c>
      <c r="B1706">
        <v>19</v>
      </c>
    </row>
    <row r="1707" spans="1:2" x14ac:dyDescent="0.25">
      <c r="A1707">
        <v>414</v>
      </c>
      <c r="B1707">
        <v>9.5</v>
      </c>
    </row>
    <row r="1708" spans="1:2" x14ac:dyDescent="0.25">
      <c r="A1708">
        <v>416</v>
      </c>
      <c r="B1708">
        <v>21</v>
      </c>
    </row>
    <row r="1709" spans="1:2" x14ac:dyDescent="0.25">
      <c r="A1709">
        <v>418</v>
      </c>
      <c r="B1709">
        <v>29</v>
      </c>
    </row>
    <row r="1710" spans="1:2" x14ac:dyDescent="0.25">
      <c r="A1710">
        <v>420</v>
      </c>
      <c r="B1710">
        <v>15</v>
      </c>
    </row>
    <row r="1711" spans="1:2" x14ac:dyDescent="0.25">
      <c r="A1711">
        <v>422</v>
      </c>
      <c r="B1711">
        <v>19</v>
      </c>
    </row>
    <row r="1712" spans="1:2" x14ac:dyDescent="0.25">
      <c r="A1712">
        <v>424</v>
      </c>
      <c r="B1712">
        <v>16.5</v>
      </c>
    </row>
    <row r="1713" spans="1:2" x14ac:dyDescent="0.25">
      <c r="A1713">
        <v>426</v>
      </c>
      <c r="B1713">
        <v>27</v>
      </c>
    </row>
    <row r="1714" spans="1:2" x14ac:dyDescent="0.25">
      <c r="A1714">
        <v>428</v>
      </c>
      <c r="B1714">
        <v>26</v>
      </c>
    </row>
    <row r="1715" spans="1:2" x14ac:dyDescent="0.25">
      <c r="A1715">
        <v>430</v>
      </c>
      <c r="B1715">
        <v>25</v>
      </c>
    </row>
    <row r="1716" spans="1:2" x14ac:dyDescent="0.25">
      <c r="A1716">
        <v>432</v>
      </c>
      <c r="B1716">
        <v>23.5</v>
      </c>
    </row>
    <row r="1717" spans="1:2" x14ac:dyDescent="0.25">
      <c r="A1717">
        <v>434</v>
      </c>
      <c r="B1717">
        <v>18</v>
      </c>
    </row>
    <row r="1718" spans="1:2" x14ac:dyDescent="0.25">
      <c r="A1718">
        <v>436</v>
      </c>
      <c r="B1718">
        <v>21</v>
      </c>
    </row>
    <row r="1719" spans="1:2" x14ac:dyDescent="0.25">
      <c r="A1719">
        <v>438</v>
      </c>
      <c r="B1719">
        <v>17.5</v>
      </c>
    </row>
    <row r="1720" spans="1:2" x14ac:dyDescent="0.25">
      <c r="A1720">
        <v>440</v>
      </c>
      <c r="B1720">
        <v>22</v>
      </c>
    </row>
    <row r="1721" spans="1:2" x14ac:dyDescent="0.25">
      <c r="A1721">
        <v>442</v>
      </c>
      <c r="B1721">
        <v>22.5</v>
      </c>
    </row>
    <row r="1722" spans="1:2" x14ac:dyDescent="0.25">
      <c r="A1722">
        <v>444</v>
      </c>
      <c r="B1722">
        <v>22</v>
      </c>
    </row>
    <row r="1723" spans="1:2" x14ac:dyDescent="0.25">
      <c r="A1723">
        <v>446</v>
      </c>
      <c r="B1723">
        <v>18.5</v>
      </c>
    </row>
    <row r="1724" spans="1:2" x14ac:dyDescent="0.25">
      <c r="A1724">
        <v>448</v>
      </c>
      <c r="B1724">
        <v>8</v>
      </c>
    </row>
    <row r="1725" spans="1:2" x14ac:dyDescent="0.25">
      <c r="A1725">
        <v>450</v>
      </c>
      <c r="B1725">
        <v>21</v>
      </c>
    </row>
    <row r="1726" spans="1:2" x14ac:dyDescent="0.25">
      <c r="A1726">
        <v>452</v>
      </c>
      <c r="B1726">
        <v>31</v>
      </c>
    </row>
    <row r="1727" spans="1:2" x14ac:dyDescent="0.25">
      <c r="A1727">
        <v>454</v>
      </c>
      <c r="B1727">
        <v>29</v>
      </c>
    </row>
    <row r="1728" spans="1:2" x14ac:dyDescent="0.25">
      <c r="A1728">
        <v>456</v>
      </c>
      <c r="B1728">
        <v>20.5</v>
      </c>
    </row>
    <row r="1729" spans="1:2" x14ac:dyDescent="0.25">
      <c r="A1729">
        <v>458</v>
      </c>
      <c r="B1729">
        <v>23.5</v>
      </c>
    </row>
    <row r="1730" spans="1:2" x14ac:dyDescent="0.25">
      <c r="A1730">
        <v>460</v>
      </c>
      <c r="B1730">
        <v>25</v>
      </c>
    </row>
    <row r="1731" spans="1:2" x14ac:dyDescent="0.25">
      <c r="A1731">
        <v>462</v>
      </c>
      <c r="B1731">
        <v>19</v>
      </c>
    </row>
    <row r="1732" spans="1:2" x14ac:dyDescent="0.25">
      <c r="A1732">
        <v>464</v>
      </c>
      <c r="B1732">
        <v>11</v>
      </c>
    </row>
    <row r="1733" spans="1:2" x14ac:dyDescent="0.25">
      <c r="A1733">
        <v>466</v>
      </c>
      <c r="B1733">
        <v>18</v>
      </c>
    </row>
    <row r="1734" spans="1:2" x14ac:dyDescent="0.25">
      <c r="A1734">
        <v>468</v>
      </c>
      <c r="B1734">
        <v>22</v>
      </c>
    </row>
    <row r="1735" spans="1:2" x14ac:dyDescent="0.25">
      <c r="A1735">
        <v>470</v>
      </c>
      <c r="B1735">
        <v>24</v>
      </c>
    </row>
    <row r="1736" spans="1:2" x14ac:dyDescent="0.25">
      <c r="A1736">
        <v>472</v>
      </c>
      <c r="B1736">
        <v>14</v>
      </c>
    </row>
    <row r="1737" spans="1:2" x14ac:dyDescent="0.25">
      <c r="A1737">
        <v>474</v>
      </c>
      <c r="B1737">
        <v>5</v>
      </c>
    </row>
    <row r="1738" spans="1:2" x14ac:dyDescent="0.25">
      <c r="A1738">
        <v>476</v>
      </c>
      <c r="B1738">
        <v>10.5</v>
      </c>
    </row>
    <row r="1739" spans="1:2" x14ac:dyDescent="0.25">
      <c r="A1739">
        <v>478</v>
      </c>
      <c r="B1739">
        <v>20</v>
      </c>
    </row>
    <row r="1740" spans="1:2" x14ac:dyDescent="0.25">
      <c r="A1740">
        <v>480</v>
      </c>
      <c r="B1740">
        <v>21.5</v>
      </c>
    </row>
    <row r="1741" spans="1:2" x14ac:dyDescent="0.25">
      <c r="A1741">
        <v>482</v>
      </c>
      <c r="B1741">
        <v>13.5</v>
      </c>
    </row>
    <row r="1742" spans="1:2" x14ac:dyDescent="0.25">
      <c r="A1742">
        <v>484</v>
      </c>
      <c r="B1742">
        <v>8.5</v>
      </c>
    </row>
    <row r="1743" spans="1:2" x14ac:dyDescent="0.25">
      <c r="A1743">
        <v>486</v>
      </c>
      <c r="B1743">
        <v>6</v>
      </c>
    </row>
    <row r="1744" spans="1:2" x14ac:dyDescent="0.25">
      <c r="A1744">
        <v>488</v>
      </c>
      <c r="B1744">
        <v>17.5</v>
      </c>
    </row>
    <row r="1745" spans="1:2" x14ac:dyDescent="0.25">
      <c r="A1745">
        <v>490</v>
      </c>
      <c r="B1745">
        <v>24</v>
      </c>
    </row>
    <row r="1746" spans="1:2" x14ac:dyDescent="0.25">
      <c r="A1746">
        <v>492</v>
      </c>
      <c r="B1746">
        <v>22.5</v>
      </c>
    </row>
    <row r="1747" spans="1:2" x14ac:dyDescent="0.25">
      <c r="A1747">
        <v>494</v>
      </c>
      <c r="B1747">
        <v>14</v>
      </c>
    </row>
    <row r="1748" spans="1:2" x14ac:dyDescent="0.25">
      <c r="A1748">
        <v>496</v>
      </c>
      <c r="B1748">
        <v>16</v>
      </c>
    </row>
    <row r="1749" spans="1:2" x14ac:dyDescent="0.25">
      <c r="A1749">
        <v>498</v>
      </c>
      <c r="B1749">
        <v>23</v>
      </c>
    </row>
    <row r="1750" spans="1:2" x14ac:dyDescent="0.25">
      <c r="A1750">
        <v>500</v>
      </c>
      <c r="B1750">
        <v>14.5</v>
      </c>
    </row>
    <row r="1751" spans="1:2" x14ac:dyDescent="0.25">
      <c r="A1751">
        <v>502</v>
      </c>
      <c r="B1751">
        <v>19.5</v>
      </c>
    </row>
    <row r="1752" spans="1:2" x14ac:dyDescent="0.25">
      <c r="A1752">
        <v>504</v>
      </c>
      <c r="B1752">
        <v>29</v>
      </c>
    </row>
    <row r="1753" spans="1:2" x14ac:dyDescent="0.25">
      <c r="A1753">
        <v>506</v>
      </c>
      <c r="B1753">
        <v>22.5</v>
      </c>
    </row>
    <row r="1754" spans="1:2" x14ac:dyDescent="0.25">
      <c r="A1754">
        <v>508</v>
      </c>
      <c r="B1754">
        <v>21</v>
      </c>
    </row>
    <row r="1755" spans="1:2" x14ac:dyDescent="0.25">
      <c r="A1755">
        <v>510</v>
      </c>
      <c r="B1755">
        <v>23</v>
      </c>
    </row>
    <row r="1756" spans="1:2" x14ac:dyDescent="0.25">
      <c r="A1756">
        <v>512</v>
      </c>
      <c r="B1756">
        <v>22</v>
      </c>
    </row>
    <row r="1757" spans="1:2" x14ac:dyDescent="0.25">
      <c r="A1757">
        <v>514</v>
      </c>
      <c r="B1757">
        <v>21</v>
      </c>
    </row>
    <row r="1758" spans="1:2" x14ac:dyDescent="0.25">
      <c r="A1758">
        <v>516</v>
      </c>
      <c r="B1758">
        <v>10.5</v>
      </c>
    </row>
    <row r="1759" spans="1:2" x14ac:dyDescent="0.25">
      <c r="A1759">
        <v>518</v>
      </c>
      <c r="B1759">
        <v>6.5</v>
      </c>
    </row>
    <row r="1760" spans="1:2" x14ac:dyDescent="0.25">
      <c r="A1760">
        <v>520</v>
      </c>
      <c r="B1760">
        <v>20</v>
      </c>
    </row>
    <row r="1761" spans="1:2" x14ac:dyDescent="0.25">
      <c r="A1761">
        <v>522</v>
      </c>
      <c r="B1761">
        <v>29</v>
      </c>
    </row>
    <row r="1762" spans="1:2" x14ac:dyDescent="0.25">
      <c r="A1762">
        <v>524</v>
      </c>
      <c r="B1762">
        <v>29</v>
      </c>
    </row>
    <row r="1763" spans="1:2" x14ac:dyDescent="0.25">
      <c r="A1763">
        <v>526</v>
      </c>
      <c r="B1763">
        <v>26.5</v>
      </c>
    </row>
    <row r="1764" spans="1:2" x14ac:dyDescent="0.25">
      <c r="A1764">
        <v>528</v>
      </c>
      <c r="B1764">
        <v>12.5</v>
      </c>
    </row>
    <row r="1765" spans="1:2" x14ac:dyDescent="0.25">
      <c r="A1765">
        <v>530</v>
      </c>
      <c r="B1765">
        <v>16</v>
      </c>
    </row>
    <row r="1766" spans="1:2" x14ac:dyDescent="0.25">
      <c r="A1766">
        <v>532</v>
      </c>
      <c r="B1766">
        <v>23</v>
      </c>
    </row>
    <row r="1767" spans="1:2" x14ac:dyDescent="0.25">
      <c r="A1767">
        <v>534</v>
      </c>
      <c r="B1767">
        <v>18</v>
      </c>
    </row>
    <row r="1768" spans="1:2" x14ac:dyDescent="0.25">
      <c r="A1768">
        <v>536</v>
      </c>
      <c r="B1768">
        <v>15.5</v>
      </c>
    </row>
    <row r="1769" spans="1:2" x14ac:dyDescent="0.25">
      <c r="A1769">
        <v>538</v>
      </c>
      <c r="B1769">
        <v>11.5</v>
      </c>
    </row>
    <row r="1770" spans="1:2" x14ac:dyDescent="0.25">
      <c r="A1770">
        <v>540</v>
      </c>
      <c r="B1770">
        <v>26</v>
      </c>
    </row>
    <row r="1771" spans="1:2" x14ac:dyDescent="0.25">
      <c r="A1771">
        <v>542</v>
      </c>
      <c r="B1771">
        <v>22.5</v>
      </c>
    </row>
    <row r="1772" spans="1:2" x14ac:dyDescent="0.25">
      <c r="A1772">
        <v>544</v>
      </c>
      <c r="B1772">
        <v>29.5</v>
      </c>
    </row>
    <row r="1773" spans="1:2" x14ac:dyDescent="0.25">
      <c r="A1773">
        <v>546</v>
      </c>
      <c r="B1773">
        <v>26.5</v>
      </c>
    </row>
    <row r="1774" spans="1:2" x14ac:dyDescent="0.25">
      <c r="A1774">
        <v>548</v>
      </c>
      <c r="B1774">
        <v>24.5</v>
      </c>
    </row>
    <row r="1775" spans="1:2" x14ac:dyDescent="0.25">
      <c r="A1775">
        <v>550</v>
      </c>
      <c r="B1775">
        <v>17.5</v>
      </c>
    </row>
    <row r="1776" spans="1:2" x14ac:dyDescent="0.25">
      <c r="A1776">
        <v>552</v>
      </c>
      <c r="B1776">
        <v>20</v>
      </c>
    </row>
    <row r="1777" spans="1:2" x14ac:dyDescent="0.25">
      <c r="A1777">
        <v>554</v>
      </c>
      <c r="B1777">
        <v>22</v>
      </c>
    </row>
    <row r="1778" spans="1:2" x14ac:dyDescent="0.25">
      <c r="A1778">
        <v>556</v>
      </c>
      <c r="B1778">
        <v>24</v>
      </c>
    </row>
    <row r="1779" spans="1:2" x14ac:dyDescent="0.25">
      <c r="A1779">
        <v>558</v>
      </c>
      <c r="B1779">
        <v>19</v>
      </c>
    </row>
    <row r="1780" spans="1:2" x14ac:dyDescent="0.25">
      <c r="A1780">
        <v>560</v>
      </c>
      <c r="B1780">
        <v>16.5</v>
      </c>
    </row>
    <row r="1781" spans="1:2" x14ac:dyDescent="0.25">
      <c r="A1781">
        <v>562</v>
      </c>
      <c r="B1781">
        <v>23.5</v>
      </c>
    </row>
    <row r="1782" spans="1:2" x14ac:dyDescent="0.25">
      <c r="A1782">
        <v>564</v>
      </c>
      <c r="B1782">
        <v>18.5</v>
      </c>
    </row>
    <row r="1783" spans="1:2" x14ac:dyDescent="0.25">
      <c r="A1783">
        <v>566</v>
      </c>
      <c r="B1783">
        <v>7</v>
      </c>
    </row>
    <row r="1784" spans="1:2" x14ac:dyDescent="0.25">
      <c r="A1784">
        <v>568</v>
      </c>
      <c r="B1784">
        <v>9</v>
      </c>
    </row>
    <row r="1785" spans="1:2" x14ac:dyDescent="0.25">
      <c r="A1785">
        <v>570</v>
      </c>
      <c r="B1785">
        <v>18</v>
      </c>
    </row>
    <row r="1786" spans="1:2" x14ac:dyDescent="0.25">
      <c r="A1786">
        <v>572</v>
      </c>
      <c r="B1786">
        <v>24</v>
      </c>
    </row>
    <row r="1787" spans="1:2" x14ac:dyDescent="0.25">
      <c r="A1787">
        <v>574</v>
      </c>
      <c r="B1787">
        <v>16.5</v>
      </c>
    </row>
    <row r="1788" spans="1:2" x14ac:dyDescent="0.25">
      <c r="A1788">
        <v>576</v>
      </c>
      <c r="B1788">
        <v>14.5</v>
      </c>
    </row>
    <row r="1789" spans="1:2" x14ac:dyDescent="0.25">
      <c r="A1789">
        <v>578</v>
      </c>
      <c r="B1789">
        <v>28</v>
      </c>
    </row>
    <row r="1790" spans="1:2" x14ac:dyDescent="0.25">
      <c r="A1790">
        <v>580</v>
      </c>
      <c r="B1790">
        <v>24.5</v>
      </c>
    </row>
    <row r="1791" spans="1:2" x14ac:dyDescent="0.25">
      <c r="A1791">
        <v>582</v>
      </c>
      <c r="B1791">
        <v>20</v>
      </c>
    </row>
    <row r="1792" spans="1:2" x14ac:dyDescent="0.25">
      <c r="A1792">
        <v>584</v>
      </c>
      <c r="B1792">
        <v>18.5</v>
      </c>
    </row>
    <row r="1793" spans="1:2" x14ac:dyDescent="0.25">
      <c r="A1793">
        <v>586</v>
      </c>
      <c r="B1793">
        <v>17.5</v>
      </c>
    </row>
    <row r="1794" spans="1:2" x14ac:dyDescent="0.25">
      <c r="A1794">
        <v>588</v>
      </c>
      <c r="B1794">
        <v>26.5</v>
      </c>
    </row>
    <row r="1795" spans="1:2" x14ac:dyDescent="0.25">
      <c r="A1795">
        <v>590</v>
      </c>
      <c r="B1795">
        <v>24</v>
      </c>
    </row>
    <row r="1796" spans="1:2" x14ac:dyDescent="0.25">
      <c r="A1796">
        <v>592</v>
      </c>
      <c r="B1796">
        <v>17.5</v>
      </c>
    </row>
    <row r="1797" spans="1:2" x14ac:dyDescent="0.25">
      <c r="A1797">
        <v>594</v>
      </c>
      <c r="B1797">
        <v>22</v>
      </c>
    </row>
    <row r="1798" spans="1:2" x14ac:dyDescent="0.25">
      <c r="A1798">
        <v>596</v>
      </c>
      <c r="B1798">
        <v>21.5</v>
      </c>
    </row>
    <row r="1799" spans="1:2" x14ac:dyDescent="0.25">
      <c r="A1799">
        <v>598</v>
      </c>
      <c r="B1799">
        <v>20.5</v>
      </c>
    </row>
    <row r="1800" spans="1:2" x14ac:dyDescent="0.25">
      <c r="A1800">
        <v>600</v>
      </c>
      <c r="B1800">
        <v>21</v>
      </c>
    </row>
    <row r="1801" spans="1:2" x14ac:dyDescent="0.25">
      <c r="A1801">
        <v>602</v>
      </c>
      <c r="B1801">
        <v>19.5</v>
      </c>
    </row>
    <row r="1802" spans="1:2" x14ac:dyDescent="0.25">
      <c r="A1802">
        <v>604</v>
      </c>
      <c r="B1802">
        <v>22</v>
      </c>
    </row>
    <row r="1803" spans="1:2" x14ac:dyDescent="0.25">
      <c r="A1803">
        <v>606</v>
      </c>
      <c r="B1803">
        <v>15</v>
      </c>
    </row>
    <row r="1804" spans="1:2" x14ac:dyDescent="0.25">
      <c r="A1804">
        <v>608</v>
      </c>
      <c r="B1804">
        <v>16</v>
      </c>
    </row>
    <row r="1805" spans="1:2" x14ac:dyDescent="0.25">
      <c r="A1805">
        <v>610</v>
      </c>
      <c r="B1805">
        <v>22</v>
      </c>
    </row>
    <row r="1806" spans="1:2" x14ac:dyDescent="0.25">
      <c r="A1806">
        <v>612</v>
      </c>
      <c r="B1806">
        <v>8.5</v>
      </c>
    </row>
    <row r="1807" spans="1:2" x14ac:dyDescent="0.25">
      <c r="A1807">
        <v>614</v>
      </c>
      <c r="B1807">
        <v>6.5</v>
      </c>
    </row>
    <row r="1808" spans="1:2" x14ac:dyDescent="0.25">
      <c r="A1808">
        <v>616</v>
      </c>
      <c r="B1808">
        <v>23.5</v>
      </c>
    </row>
    <row r="1809" spans="1:2" x14ac:dyDescent="0.25">
      <c r="A1809">
        <v>618</v>
      </c>
      <c r="B1809">
        <v>26</v>
      </c>
    </row>
    <row r="1810" spans="1:2" x14ac:dyDescent="0.25">
      <c r="A1810">
        <v>620</v>
      </c>
      <c r="B1810">
        <v>20</v>
      </c>
    </row>
    <row r="1811" spans="1:2" x14ac:dyDescent="0.25">
      <c r="A1811">
        <v>622</v>
      </c>
      <c r="B1811">
        <v>21.5</v>
      </c>
    </row>
    <row r="1812" spans="1:2" x14ac:dyDescent="0.25">
      <c r="A1812">
        <v>624</v>
      </c>
      <c r="B1812">
        <v>22</v>
      </c>
    </row>
    <row r="1813" spans="1:2" x14ac:dyDescent="0.25">
      <c r="A1813">
        <v>626</v>
      </c>
      <c r="B1813">
        <v>22.5</v>
      </c>
    </row>
    <row r="1814" spans="1:2" x14ac:dyDescent="0.25">
      <c r="A1814">
        <v>628</v>
      </c>
      <c r="B1814">
        <v>9.5</v>
      </c>
    </row>
    <row r="1815" spans="1:2" x14ac:dyDescent="0.25">
      <c r="A1815">
        <v>630</v>
      </c>
      <c r="B1815">
        <v>15</v>
      </c>
    </row>
    <row r="1816" spans="1:2" x14ac:dyDescent="0.25">
      <c r="A1816">
        <v>632</v>
      </c>
      <c r="B1816">
        <v>22</v>
      </c>
    </row>
    <row r="1817" spans="1:2" x14ac:dyDescent="0.25">
      <c r="A1817">
        <v>634</v>
      </c>
      <c r="B1817">
        <v>23.5</v>
      </c>
    </row>
    <row r="1818" spans="1:2" x14ac:dyDescent="0.25">
      <c r="A1818">
        <v>636</v>
      </c>
      <c r="B1818">
        <v>19</v>
      </c>
    </row>
    <row r="1819" spans="1:2" x14ac:dyDescent="0.25">
      <c r="A1819">
        <v>638</v>
      </c>
      <c r="B1819">
        <v>20.5</v>
      </c>
    </row>
    <row r="1820" spans="1:2" x14ac:dyDescent="0.25">
      <c r="A1820">
        <v>640</v>
      </c>
      <c r="B1820">
        <v>16</v>
      </c>
    </row>
    <row r="1821" spans="1:2" x14ac:dyDescent="0.25">
      <c r="A1821">
        <v>642</v>
      </c>
      <c r="B1821">
        <v>12.5</v>
      </c>
    </row>
    <row r="1822" spans="1:2" x14ac:dyDescent="0.25">
      <c r="A1822">
        <v>644</v>
      </c>
      <c r="B1822">
        <v>27</v>
      </c>
    </row>
    <row r="1823" spans="1:2" x14ac:dyDescent="0.25">
      <c r="A1823">
        <v>646</v>
      </c>
      <c r="B1823">
        <v>27</v>
      </c>
    </row>
    <row r="1824" spans="1:2" x14ac:dyDescent="0.25">
      <c r="A1824">
        <v>648</v>
      </c>
      <c r="B1824">
        <v>24.5</v>
      </c>
    </row>
    <row r="1825" spans="1:2" x14ac:dyDescent="0.25">
      <c r="A1825">
        <v>650</v>
      </c>
      <c r="B1825">
        <v>20</v>
      </c>
    </row>
    <row r="1826" spans="1:2" x14ac:dyDescent="0.25">
      <c r="A1826">
        <v>652</v>
      </c>
      <c r="B1826">
        <v>25.5</v>
      </c>
    </row>
    <row r="1827" spans="1:2" x14ac:dyDescent="0.25">
      <c r="A1827">
        <v>654</v>
      </c>
      <c r="B1827">
        <v>14</v>
      </c>
    </row>
    <row r="1828" spans="1:2" x14ac:dyDescent="0.25">
      <c r="A1828">
        <v>656</v>
      </c>
      <c r="B1828">
        <v>9</v>
      </c>
    </row>
    <row r="1829" spans="1:2" x14ac:dyDescent="0.25">
      <c r="A1829">
        <v>658</v>
      </c>
      <c r="B1829">
        <v>18</v>
      </c>
    </row>
    <row r="1830" spans="1:2" x14ac:dyDescent="0.25">
      <c r="A1830">
        <v>660</v>
      </c>
      <c r="B1830">
        <v>18.5</v>
      </c>
    </row>
    <row r="1831" spans="1:2" x14ac:dyDescent="0.25">
      <c r="A1831">
        <v>662</v>
      </c>
      <c r="B1831">
        <v>26</v>
      </c>
    </row>
    <row r="1832" spans="1:2" x14ac:dyDescent="0.25">
      <c r="A1832">
        <v>664</v>
      </c>
      <c r="B1832">
        <v>17</v>
      </c>
    </row>
    <row r="1833" spans="1:2" x14ac:dyDescent="0.25">
      <c r="A1833">
        <v>666</v>
      </c>
      <c r="B1833">
        <v>12</v>
      </c>
    </row>
    <row r="1834" spans="1:2" x14ac:dyDescent="0.25">
      <c r="A1834">
        <v>668</v>
      </c>
      <c r="B1834">
        <v>9</v>
      </c>
    </row>
    <row r="1835" spans="1:2" x14ac:dyDescent="0.25">
      <c r="A1835">
        <v>670</v>
      </c>
      <c r="B1835">
        <v>10</v>
      </c>
    </row>
    <row r="1836" spans="1:2" x14ac:dyDescent="0.25">
      <c r="A1836">
        <v>672</v>
      </c>
      <c r="B1836">
        <v>20</v>
      </c>
    </row>
    <row r="1837" spans="1:2" x14ac:dyDescent="0.25">
      <c r="A1837">
        <v>674</v>
      </c>
      <c r="B1837">
        <v>10</v>
      </c>
    </row>
    <row r="1838" spans="1:2" x14ac:dyDescent="0.25">
      <c r="A1838">
        <v>676</v>
      </c>
      <c r="B1838">
        <v>7.5</v>
      </c>
    </row>
    <row r="1839" spans="1:2" x14ac:dyDescent="0.25">
      <c r="A1839">
        <v>678</v>
      </c>
      <c r="B1839">
        <v>12.5</v>
      </c>
    </row>
    <row r="1840" spans="1:2" x14ac:dyDescent="0.25">
      <c r="A1840">
        <v>680</v>
      </c>
      <c r="B1840">
        <v>11.5</v>
      </c>
    </row>
    <row r="1841" spans="1:2" x14ac:dyDescent="0.25">
      <c r="A1841">
        <v>682</v>
      </c>
      <c r="B1841">
        <v>21.5</v>
      </c>
    </row>
    <row r="1842" spans="1:2" x14ac:dyDescent="0.25">
      <c r="A1842">
        <v>684</v>
      </c>
      <c r="B1842">
        <v>24.5</v>
      </c>
    </row>
    <row r="1843" spans="1:2" x14ac:dyDescent="0.25">
      <c r="A1843">
        <v>686</v>
      </c>
      <c r="B1843">
        <v>12.5</v>
      </c>
    </row>
    <row r="1844" spans="1:2" x14ac:dyDescent="0.25">
      <c r="A1844">
        <v>688</v>
      </c>
      <c r="B1844">
        <v>14</v>
      </c>
    </row>
    <row r="1845" spans="1:2" x14ac:dyDescent="0.25">
      <c r="A1845">
        <v>690</v>
      </c>
      <c r="B1845">
        <v>21.5</v>
      </c>
    </row>
    <row r="1846" spans="1:2" x14ac:dyDescent="0.25">
      <c r="A1846">
        <v>692</v>
      </c>
      <c r="B1846">
        <v>21</v>
      </c>
    </row>
    <row r="1847" spans="1:2" x14ac:dyDescent="0.25">
      <c r="A1847">
        <v>694</v>
      </c>
      <c r="B1847">
        <v>17.5</v>
      </c>
    </row>
    <row r="1848" spans="1:2" x14ac:dyDescent="0.25">
      <c r="A1848">
        <v>696</v>
      </c>
      <c r="B1848">
        <v>9.5</v>
      </c>
    </row>
    <row r="1849" spans="1:2" x14ac:dyDescent="0.25">
      <c r="A1849">
        <v>698</v>
      </c>
      <c r="B1849">
        <v>16.5</v>
      </c>
    </row>
    <row r="1850" spans="1:2" x14ac:dyDescent="0.25">
      <c r="A1850">
        <v>700</v>
      </c>
      <c r="B1850">
        <v>19</v>
      </c>
    </row>
    <row r="1851" spans="1:2" x14ac:dyDescent="0.25">
      <c r="A1851">
        <v>702</v>
      </c>
      <c r="B1851">
        <v>18</v>
      </c>
    </row>
    <row r="1852" spans="1:2" x14ac:dyDescent="0.25">
      <c r="A1852">
        <v>704</v>
      </c>
      <c r="B1852">
        <v>5</v>
      </c>
    </row>
    <row r="1853" spans="1:2" x14ac:dyDescent="0.25">
      <c r="A1853">
        <v>706</v>
      </c>
      <c r="B1853">
        <v>16.5</v>
      </c>
    </row>
    <row r="1854" spans="1:2" x14ac:dyDescent="0.25">
      <c r="A1854">
        <v>708</v>
      </c>
      <c r="B1854">
        <v>25.5</v>
      </c>
    </row>
    <row r="1855" spans="1:2" x14ac:dyDescent="0.25">
      <c r="A1855">
        <v>710</v>
      </c>
      <c r="B1855">
        <v>25</v>
      </c>
    </row>
    <row r="1856" spans="1:2" x14ac:dyDescent="0.25">
      <c r="A1856">
        <v>712</v>
      </c>
      <c r="B1856">
        <v>19</v>
      </c>
    </row>
    <row r="1857" spans="1:2" x14ac:dyDescent="0.25">
      <c r="A1857">
        <v>714</v>
      </c>
      <c r="B1857">
        <v>6.5</v>
      </c>
    </row>
    <row r="1858" spans="1:2" x14ac:dyDescent="0.25">
      <c r="A1858">
        <v>716</v>
      </c>
      <c r="B1858">
        <v>8.5</v>
      </c>
    </row>
    <row r="1859" spans="1:2" x14ac:dyDescent="0.25">
      <c r="A1859">
        <v>718</v>
      </c>
      <c r="B1859">
        <v>20</v>
      </c>
    </row>
    <row r="1860" spans="1:2" x14ac:dyDescent="0.25">
      <c r="A1860">
        <v>720</v>
      </c>
      <c r="B1860">
        <v>25</v>
      </c>
    </row>
    <row r="1861" spans="1:2" x14ac:dyDescent="0.25">
      <c r="A1861">
        <v>722</v>
      </c>
      <c r="B1861">
        <v>24</v>
      </c>
    </row>
    <row r="1862" spans="1:2" x14ac:dyDescent="0.25">
      <c r="A1862">
        <v>724</v>
      </c>
      <c r="B1862">
        <v>13</v>
      </c>
    </row>
    <row r="1863" spans="1:2" x14ac:dyDescent="0.25">
      <c r="A1863">
        <v>726</v>
      </c>
      <c r="B1863">
        <v>22</v>
      </c>
    </row>
    <row r="1864" spans="1:2" x14ac:dyDescent="0.25">
      <c r="A1864">
        <v>728</v>
      </c>
      <c r="B1864">
        <v>20</v>
      </c>
    </row>
    <row r="1865" spans="1:2" x14ac:dyDescent="0.25">
      <c r="A1865">
        <v>730</v>
      </c>
      <c r="B1865">
        <v>23</v>
      </c>
    </row>
    <row r="1866" spans="1:2" x14ac:dyDescent="0.25">
      <c r="A1866">
        <v>732</v>
      </c>
      <c r="B1866">
        <v>30.5</v>
      </c>
    </row>
    <row r="1867" spans="1:2" x14ac:dyDescent="0.25">
      <c r="A1867">
        <v>734</v>
      </c>
      <c r="B1867">
        <v>21</v>
      </c>
    </row>
    <row r="1868" spans="1:2" x14ac:dyDescent="0.25">
      <c r="A1868">
        <v>736</v>
      </c>
      <c r="B1868">
        <v>15.5</v>
      </c>
    </row>
    <row r="1869" spans="1:2" x14ac:dyDescent="0.25">
      <c r="A1869">
        <v>738</v>
      </c>
      <c r="B1869">
        <v>20</v>
      </c>
    </row>
    <row r="1870" spans="1:2" x14ac:dyDescent="0.25">
      <c r="A1870">
        <v>740</v>
      </c>
      <c r="B1870">
        <v>25</v>
      </c>
    </row>
    <row r="1871" spans="1:2" x14ac:dyDescent="0.25">
      <c r="A1871">
        <v>742</v>
      </c>
      <c r="B1871">
        <v>16</v>
      </c>
    </row>
    <row r="1872" spans="1:2" x14ac:dyDescent="0.25">
      <c r="A1872">
        <v>744</v>
      </c>
      <c r="B1872">
        <v>16.5</v>
      </c>
    </row>
    <row r="1873" spans="1:2" x14ac:dyDescent="0.25">
      <c r="A1873">
        <v>746</v>
      </c>
      <c r="B1873">
        <v>25.5</v>
      </c>
    </row>
    <row r="1874" spans="1:2" x14ac:dyDescent="0.25">
      <c r="A1874">
        <v>748</v>
      </c>
      <c r="B1874">
        <v>24</v>
      </c>
    </row>
    <row r="1875" spans="1:2" x14ac:dyDescent="0.25">
      <c r="A1875">
        <v>750</v>
      </c>
      <c r="B1875">
        <v>23.5</v>
      </c>
    </row>
    <row r="1876" spans="1:2" x14ac:dyDescent="0.25">
      <c r="A1876">
        <v>752</v>
      </c>
      <c r="B1876">
        <v>24</v>
      </c>
    </row>
    <row r="1877" spans="1:2" x14ac:dyDescent="0.25">
      <c r="A1877">
        <v>754</v>
      </c>
      <c r="B1877">
        <v>23</v>
      </c>
    </row>
    <row r="1878" spans="1:2" x14ac:dyDescent="0.25">
      <c r="A1878">
        <v>756</v>
      </c>
      <c r="B1878">
        <v>22</v>
      </c>
    </row>
    <row r="1879" spans="1:2" x14ac:dyDescent="0.25">
      <c r="A1879">
        <v>758</v>
      </c>
      <c r="B1879">
        <v>19.5</v>
      </c>
    </row>
    <row r="1880" spans="1:2" x14ac:dyDescent="0.25">
      <c r="A1880">
        <v>760</v>
      </c>
      <c r="B1880">
        <v>23</v>
      </c>
    </row>
    <row r="1881" spans="1:2" x14ac:dyDescent="0.25">
      <c r="A1881">
        <v>762</v>
      </c>
      <c r="B1881">
        <v>20.5</v>
      </c>
    </row>
    <row r="1882" spans="1:2" x14ac:dyDescent="0.25">
      <c r="A1882">
        <v>764</v>
      </c>
      <c r="B1882">
        <v>26</v>
      </c>
    </row>
    <row r="1883" spans="1:2" x14ac:dyDescent="0.25">
      <c r="A1883">
        <v>766</v>
      </c>
      <c r="B1883">
        <v>24.5</v>
      </c>
    </row>
    <row r="1884" spans="1:2" x14ac:dyDescent="0.25">
      <c r="A1884">
        <v>768</v>
      </c>
      <c r="B1884">
        <v>24</v>
      </c>
    </row>
    <row r="1885" spans="1:2" x14ac:dyDescent="0.25">
      <c r="A1885">
        <v>770</v>
      </c>
      <c r="B1885">
        <v>20.5</v>
      </c>
    </row>
    <row r="1886" spans="1:2" x14ac:dyDescent="0.25">
      <c r="A1886">
        <v>772</v>
      </c>
      <c r="B1886">
        <v>17</v>
      </c>
    </row>
    <row r="1887" spans="1:2" x14ac:dyDescent="0.25">
      <c r="A1887">
        <v>774</v>
      </c>
      <c r="B1887">
        <v>23</v>
      </c>
    </row>
    <row r="1888" spans="1:2" x14ac:dyDescent="0.25">
      <c r="A1888">
        <v>776</v>
      </c>
      <c r="B1888">
        <v>18</v>
      </c>
    </row>
    <row r="1889" spans="1:2" x14ac:dyDescent="0.25">
      <c r="A1889">
        <v>778</v>
      </c>
      <c r="B1889">
        <v>20</v>
      </c>
    </row>
    <row r="1890" spans="1:2" x14ac:dyDescent="0.25">
      <c r="A1890">
        <v>780</v>
      </c>
      <c r="B1890">
        <v>20</v>
      </c>
    </row>
    <row r="1891" spans="1:2" x14ac:dyDescent="0.25">
      <c r="A1891">
        <v>782</v>
      </c>
      <c r="B1891">
        <v>24.5</v>
      </c>
    </row>
    <row r="1892" spans="1:2" x14ac:dyDescent="0.25">
      <c r="A1892">
        <v>784</v>
      </c>
      <c r="B1892">
        <v>18</v>
      </c>
    </row>
    <row r="1893" spans="1:2" x14ac:dyDescent="0.25">
      <c r="A1893">
        <v>786</v>
      </c>
      <c r="B1893">
        <v>18.5</v>
      </c>
    </row>
    <row r="1894" spans="1:2" x14ac:dyDescent="0.25">
      <c r="A1894">
        <v>788</v>
      </c>
      <c r="B1894">
        <v>20.5</v>
      </c>
    </row>
    <row r="1895" spans="1:2" x14ac:dyDescent="0.25">
      <c r="A1895">
        <v>790</v>
      </c>
      <c r="B1895">
        <v>13</v>
      </c>
    </row>
    <row r="1896" spans="1:2" x14ac:dyDescent="0.25">
      <c r="A1896">
        <v>792</v>
      </c>
      <c r="B1896">
        <v>20.5</v>
      </c>
    </row>
    <row r="1897" spans="1:2" x14ac:dyDescent="0.25">
      <c r="A1897">
        <v>794</v>
      </c>
      <c r="B1897">
        <v>15</v>
      </c>
    </row>
    <row r="1898" spans="1:2" x14ac:dyDescent="0.25">
      <c r="A1898">
        <v>796</v>
      </c>
      <c r="B1898">
        <v>10.5</v>
      </c>
    </row>
    <row r="1899" spans="1:2" x14ac:dyDescent="0.25">
      <c r="A1899">
        <v>798</v>
      </c>
      <c r="B1899">
        <v>21.5</v>
      </c>
    </row>
    <row r="1900" spans="1:2" x14ac:dyDescent="0.25">
      <c r="A1900">
        <v>800</v>
      </c>
      <c r="B1900">
        <v>25.5</v>
      </c>
    </row>
    <row r="1901" spans="1:2" x14ac:dyDescent="0.25">
      <c r="A1901">
        <v>802</v>
      </c>
      <c r="B1901">
        <v>25</v>
      </c>
    </row>
    <row r="1902" spans="1:2" x14ac:dyDescent="0.25">
      <c r="A1902">
        <v>804</v>
      </c>
      <c r="B1902">
        <v>19.5</v>
      </c>
    </row>
    <row r="1903" spans="1:2" x14ac:dyDescent="0.25">
      <c r="A1903">
        <v>806</v>
      </c>
      <c r="B1903">
        <v>18.5</v>
      </c>
    </row>
    <row r="1904" spans="1:2" x14ac:dyDescent="0.25">
      <c r="A1904">
        <v>808</v>
      </c>
      <c r="B1904">
        <v>17</v>
      </c>
    </row>
    <row r="1905" spans="1:2" x14ac:dyDescent="0.25">
      <c r="A1905">
        <v>810</v>
      </c>
      <c r="B1905">
        <v>26.5</v>
      </c>
    </row>
    <row r="1906" spans="1:2" x14ac:dyDescent="0.25">
      <c r="A1906">
        <v>812</v>
      </c>
      <c r="B1906">
        <v>24</v>
      </c>
    </row>
    <row r="1907" spans="1:2" x14ac:dyDescent="0.25">
      <c r="A1907">
        <v>814</v>
      </c>
      <c r="B1907">
        <v>24</v>
      </c>
    </row>
    <row r="1908" spans="1:2" x14ac:dyDescent="0.25">
      <c r="A1908">
        <v>816</v>
      </c>
      <c r="B1908">
        <v>19.5</v>
      </c>
    </row>
    <row r="1909" spans="1:2" x14ac:dyDescent="0.25">
      <c r="A1909">
        <v>818</v>
      </c>
      <c r="B1909">
        <v>22.5</v>
      </c>
    </row>
    <row r="1910" spans="1:2" x14ac:dyDescent="0.25">
      <c r="A1910">
        <v>820</v>
      </c>
      <c r="B1910">
        <v>18</v>
      </c>
    </row>
    <row r="1911" spans="1:2" x14ac:dyDescent="0.25">
      <c r="A1911">
        <v>822</v>
      </c>
      <c r="B1911">
        <v>23</v>
      </c>
    </row>
    <row r="1912" spans="1:2" x14ac:dyDescent="0.25">
      <c r="A1912">
        <v>824</v>
      </c>
      <c r="B1912">
        <v>11.5</v>
      </c>
    </row>
    <row r="1913" spans="1:2" x14ac:dyDescent="0.25">
      <c r="A1913">
        <v>826</v>
      </c>
      <c r="B1913">
        <v>11.5</v>
      </c>
    </row>
    <row r="1914" spans="1:2" x14ac:dyDescent="0.25">
      <c r="A1914">
        <v>828</v>
      </c>
      <c r="B1914">
        <v>15.5</v>
      </c>
    </row>
    <row r="1915" spans="1:2" x14ac:dyDescent="0.25">
      <c r="A1915">
        <v>830</v>
      </c>
      <c r="B1915">
        <v>22.5</v>
      </c>
    </row>
    <row r="1916" spans="1:2" x14ac:dyDescent="0.25">
      <c r="A1916">
        <v>832</v>
      </c>
      <c r="B1916">
        <v>20</v>
      </c>
    </row>
    <row r="1917" spans="1:2" x14ac:dyDescent="0.25">
      <c r="A1917">
        <v>834</v>
      </c>
      <c r="B1917">
        <v>18.5</v>
      </c>
    </row>
    <row r="1918" spans="1:2" x14ac:dyDescent="0.25">
      <c r="A1918">
        <v>836</v>
      </c>
      <c r="B1918">
        <v>20</v>
      </c>
    </row>
    <row r="1919" spans="1:2" x14ac:dyDescent="0.25">
      <c r="A1919">
        <v>838</v>
      </c>
      <c r="B1919">
        <v>23</v>
      </c>
    </row>
    <row r="1920" spans="1:2" x14ac:dyDescent="0.25">
      <c r="A1920">
        <v>840</v>
      </c>
      <c r="B1920">
        <v>23.5</v>
      </c>
    </row>
    <row r="1921" spans="1:2" x14ac:dyDescent="0.25">
      <c r="A1921">
        <v>842</v>
      </c>
      <c r="B1921">
        <v>25.5</v>
      </c>
    </row>
    <row r="1922" spans="1:2" x14ac:dyDescent="0.25">
      <c r="A1922">
        <v>844</v>
      </c>
      <c r="B1922">
        <v>17.5</v>
      </c>
    </row>
    <row r="1923" spans="1:2" x14ac:dyDescent="0.25">
      <c r="A1923">
        <v>846</v>
      </c>
      <c r="B1923">
        <v>7.5</v>
      </c>
    </row>
    <row r="1924" spans="1:2" x14ac:dyDescent="0.25">
      <c r="A1924">
        <v>848</v>
      </c>
      <c r="B1924">
        <v>16</v>
      </c>
    </row>
    <row r="1925" spans="1:2" x14ac:dyDescent="0.25">
      <c r="A1925">
        <v>850</v>
      </c>
      <c r="B1925">
        <v>20</v>
      </c>
    </row>
    <row r="1926" spans="1:2" x14ac:dyDescent="0.25">
      <c r="A1926">
        <v>852</v>
      </c>
      <c r="B1926">
        <v>31.5</v>
      </c>
    </row>
    <row r="1927" spans="1:2" x14ac:dyDescent="0.25">
      <c r="A1927">
        <v>854</v>
      </c>
      <c r="B1927">
        <v>30</v>
      </c>
    </row>
    <row r="1928" spans="1:2" x14ac:dyDescent="0.25">
      <c r="A1928">
        <v>856</v>
      </c>
      <c r="B1928">
        <v>20</v>
      </c>
    </row>
    <row r="1929" spans="1:2" x14ac:dyDescent="0.25">
      <c r="A1929">
        <v>858</v>
      </c>
      <c r="B1929">
        <v>16.5</v>
      </c>
    </row>
    <row r="1930" spans="1:2" x14ac:dyDescent="0.25">
      <c r="A1930">
        <v>860</v>
      </c>
      <c r="B1930">
        <v>15.5</v>
      </c>
    </row>
    <row r="1931" spans="1:2" x14ac:dyDescent="0.25">
      <c r="A1931">
        <v>862</v>
      </c>
      <c r="B1931">
        <v>18.5</v>
      </c>
    </row>
    <row r="1932" spans="1:2" x14ac:dyDescent="0.25">
      <c r="A1932">
        <v>864</v>
      </c>
      <c r="B1932">
        <v>19.5</v>
      </c>
    </row>
    <row r="1933" spans="1:2" x14ac:dyDescent="0.25">
      <c r="A1933">
        <v>866</v>
      </c>
      <c r="B1933">
        <v>25</v>
      </c>
    </row>
    <row r="1934" spans="1:2" x14ac:dyDescent="0.25">
      <c r="A1934">
        <v>868</v>
      </c>
      <c r="B1934">
        <v>21</v>
      </c>
    </row>
    <row r="1935" spans="1:2" x14ac:dyDescent="0.25">
      <c r="A1935">
        <v>870</v>
      </c>
      <c r="B1935">
        <v>20.5</v>
      </c>
    </row>
    <row r="1936" spans="1:2" x14ac:dyDescent="0.25">
      <c r="A1936">
        <v>872</v>
      </c>
      <c r="B1936">
        <v>25.5</v>
      </c>
    </row>
    <row r="1937" spans="1:2" x14ac:dyDescent="0.25">
      <c r="A1937">
        <v>874</v>
      </c>
      <c r="B1937">
        <v>16</v>
      </c>
    </row>
    <row r="1938" spans="1:2" x14ac:dyDescent="0.25">
      <c r="A1938">
        <v>876</v>
      </c>
      <c r="B1938">
        <v>18.5</v>
      </c>
    </row>
    <row r="1939" spans="1:2" x14ac:dyDescent="0.25">
      <c r="A1939">
        <v>878</v>
      </c>
      <c r="B1939">
        <v>21</v>
      </c>
    </row>
    <row r="1940" spans="1:2" x14ac:dyDescent="0.25">
      <c r="A1940">
        <v>880</v>
      </c>
      <c r="B1940">
        <v>24</v>
      </c>
    </row>
    <row r="1941" spans="1:2" x14ac:dyDescent="0.25">
      <c r="A1941">
        <v>882</v>
      </c>
      <c r="B1941">
        <v>16.5</v>
      </c>
    </row>
    <row r="1942" spans="1:2" x14ac:dyDescent="0.25">
      <c r="A1942">
        <v>884</v>
      </c>
      <c r="B1942">
        <v>12</v>
      </c>
    </row>
    <row r="1943" spans="1:2" x14ac:dyDescent="0.25">
      <c r="A1943">
        <v>886</v>
      </c>
      <c r="B1943">
        <v>21</v>
      </c>
    </row>
    <row r="1944" spans="1:2" x14ac:dyDescent="0.25">
      <c r="A1944">
        <v>888</v>
      </c>
      <c r="B1944">
        <v>18.5</v>
      </c>
    </row>
    <row r="1945" spans="1:2" x14ac:dyDescent="0.25">
      <c r="A1945">
        <v>890</v>
      </c>
      <c r="B1945">
        <v>16.5</v>
      </c>
    </row>
    <row r="1946" spans="1:2" x14ac:dyDescent="0.25">
      <c r="A1946">
        <v>892</v>
      </c>
      <c r="B1946">
        <v>16.5</v>
      </c>
    </row>
    <row r="1947" spans="1:2" x14ac:dyDescent="0.25">
      <c r="A1947">
        <v>894</v>
      </c>
      <c r="B1947">
        <v>27.5</v>
      </c>
    </row>
    <row r="1948" spans="1:2" x14ac:dyDescent="0.25">
      <c r="A1948">
        <v>896</v>
      </c>
      <c r="B1948">
        <v>31.5</v>
      </c>
    </row>
    <row r="1949" spans="1:2" x14ac:dyDescent="0.25">
      <c r="A1949">
        <v>898</v>
      </c>
      <c r="B1949">
        <v>17</v>
      </c>
    </row>
    <row r="1950" spans="1:2" x14ac:dyDescent="0.25">
      <c r="A1950">
        <v>900</v>
      </c>
      <c r="B1950">
        <v>16.5</v>
      </c>
    </row>
    <row r="1951" spans="1:2" x14ac:dyDescent="0.25">
      <c r="A1951">
        <v>902</v>
      </c>
      <c r="B1951">
        <v>21.5</v>
      </c>
    </row>
    <row r="1952" spans="1:2" x14ac:dyDescent="0.25">
      <c r="A1952">
        <v>904</v>
      </c>
      <c r="B1952">
        <v>23.5</v>
      </c>
    </row>
    <row r="1953" spans="1:2" x14ac:dyDescent="0.25">
      <c r="A1953">
        <v>906</v>
      </c>
      <c r="B1953">
        <v>22.5</v>
      </c>
    </row>
    <row r="1954" spans="1:2" x14ac:dyDescent="0.25">
      <c r="A1954">
        <v>908</v>
      </c>
      <c r="B1954">
        <v>29</v>
      </c>
    </row>
    <row r="1955" spans="1:2" x14ac:dyDescent="0.25">
      <c r="A1955">
        <v>910</v>
      </c>
      <c r="B1955">
        <v>22</v>
      </c>
    </row>
    <row r="1956" spans="1:2" x14ac:dyDescent="0.25">
      <c r="A1956">
        <v>912</v>
      </c>
      <c r="B1956">
        <v>17.5</v>
      </c>
    </row>
    <row r="1957" spans="1:2" x14ac:dyDescent="0.25">
      <c r="A1957">
        <v>914</v>
      </c>
      <c r="B1957">
        <v>21.5</v>
      </c>
    </row>
    <row r="1958" spans="1:2" x14ac:dyDescent="0.25">
      <c r="A1958">
        <v>916</v>
      </c>
      <c r="B1958">
        <v>23</v>
      </c>
    </row>
    <row r="1959" spans="1:2" x14ac:dyDescent="0.25">
      <c r="A1959">
        <v>918</v>
      </c>
      <c r="B1959">
        <v>16</v>
      </c>
    </row>
    <row r="1960" spans="1:2" x14ac:dyDescent="0.25">
      <c r="A1960">
        <v>920</v>
      </c>
      <c r="B1960">
        <v>19.5</v>
      </c>
    </row>
    <row r="1961" spans="1:2" x14ac:dyDescent="0.25">
      <c r="A1961">
        <v>922</v>
      </c>
      <c r="B1961">
        <v>24.5</v>
      </c>
    </row>
    <row r="1962" spans="1:2" x14ac:dyDescent="0.25">
      <c r="A1962">
        <v>924</v>
      </c>
      <c r="B1962">
        <v>12.5</v>
      </c>
    </row>
    <row r="1963" spans="1:2" x14ac:dyDescent="0.25">
      <c r="A1963">
        <v>926</v>
      </c>
      <c r="B1963">
        <v>21.5</v>
      </c>
    </row>
    <row r="1964" spans="1:2" x14ac:dyDescent="0.25">
      <c r="A1964">
        <v>928</v>
      </c>
      <c r="B1964">
        <v>31</v>
      </c>
    </row>
    <row r="1965" spans="1:2" x14ac:dyDescent="0.25">
      <c r="A1965">
        <v>930</v>
      </c>
      <c r="B1965">
        <v>26</v>
      </c>
    </row>
    <row r="1966" spans="1:2" x14ac:dyDescent="0.25">
      <c r="A1966">
        <v>932</v>
      </c>
      <c r="B1966">
        <v>21</v>
      </c>
    </row>
    <row r="1967" spans="1:2" x14ac:dyDescent="0.25">
      <c r="A1967">
        <v>934</v>
      </c>
      <c r="B1967">
        <v>18</v>
      </c>
    </row>
    <row r="1968" spans="1:2" x14ac:dyDescent="0.25">
      <c r="A1968">
        <v>936</v>
      </c>
      <c r="B1968">
        <v>14</v>
      </c>
    </row>
    <row r="1969" spans="1:2" x14ac:dyDescent="0.25">
      <c r="A1969">
        <v>938</v>
      </c>
      <c r="B1969">
        <v>21.5</v>
      </c>
    </row>
    <row r="1970" spans="1:2" x14ac:dyDescent="0.25">
      <c r="A1970">
        <v>940</v>
      </c>
      <c r="B1970">
        <v>22.5</v>
      </c>
    </row>
    <row r="1971" spans="1:2" x14ac:dyDescent="0.25">
      <c r="A1971">
        <v>942</v>
      </c>
      <c r="B1971">
        <v>17.5</v>
      </c>
    </row>
    <row r="1972" spans="1:2" x14ac:dyDescent="0.25">
      <c r="A1972">
        <v>944</v>
      </c>
      <c r="B1972">
        <v>19.5</v>
      </c>
    </row>
    <row r="1973" spans="1:2" x14ac:dyDescent="0.25">
      <c r="A1973">
        <v>946</v>
      </c>
      <c r="B1973">
        <v>21</v>
      </c>
    </row>
    <row r="1974" spans="1:2" x14ac:dyDescent="0.25">
      <c r="A1974">
        <v>948</v>
      </c>
      <c r="B1974">
        <v>17</v>
      </c>
    </row>
    <row r="1975" spans="1:2" x14ac:dyDescent="0.25">
      <c r="A1975">
        <v>950</v>
      </c>
      <c r="B1975">
        <v>14</v>
      </c>
    </row>
    <row r="1976" spans="1:2" x14ac:dyDescent="0.25">
      <c r="A1976">
        <v>952</v>
      </c>
      <c r="B1976">
        <v>13</v>
      </c>
    </row>
    <row r="1977" spans="1:2" x14ac:dyDescent="0.25">
      <c r="A1977">
        <v>954</v>
      </c>
      <c r="B1977">
        <v>18</v>
      </c>
    </row>
    <row r="1978" spans="1:2" x14ac:dyDescent="0.25">
      <c r="A1978">
        <v>956</v>
      </c>
      <c r="B1978">
        <v>12.5</v>
      </c>
    </row>
    <row r="1979" spans="1:2" x14ac:dyDescent="0.25">
      <c r="A1979">
        <v>958</v>
      </c>
      <c r="B1979">
        <v>12</v>
      </c>
    </row>
    <row r="1980" spans="1:2" x14ac:dyDescent="0.25">
      <c r="A1980">
        <v>960</v>
      </c>
      <c r="B1980">
        <v>5</v>
      </c>
    </row>
    <row r="1981" spans="1:2" x14ac:dyDescent="0.25">
      <c r="A1981">
        <v>962</v>
      </c>
      <c r="B1981">
        <v>12.5</v>
      </c>
    </row>
    <row r="1982" spans="1:2" x14ac:dyDescent="0.25">
      <c r="A1982">
        <v>964</v>
      </c>
      <c r="B1982">
        <v>22.5</v>
      </c>
    </row>
    <row r="1983" spans="1:2" x14ac:dyDescent="0.25">
      <c r="A1983">
        <v>966</v>
      </c>
      <c r="B1983">
        <v>20.5</v>
      </c>
    </row>
    <row r="1984" spans="1:2" x14ac:dyDescent="0.25">
      <c r="A1984">
        <v>968</v>
      </c>
      <c r="B1984">
        <v>14.5</v>
      </c>
    </row>
    <row r="1985" spans="1:2" x14ac:dyDescent="0.25">
      <c r="A1985">
        <v>970</v>
      </c>
      <c r="B1985">
        <v>4</v>
      </c>
    </row>
    <row r="1986" spans="1:2" x14ac:dyDescent="0.25">
      <c r="A1986">
        <v>972</v>
      </c>
      <c r="B1986">
        <v>14</v>
      </c>
    </row>
    <row r="1987" spans="1:2" x14ac:dyDescent="0.25">
      <c r="A1987">
        <v>974</v>
      </c>
      <c r="B1987">
        <v>18</v>
      </c>
    </row>
    <row r="1988" spans="1:2" x14ac:dyDescent="0.25">
      <c r="A1988">
        <v>976</v>
      </c>
      <c r="B1988">
        <v>24.5</v>
      </c>
    </row>
    <row r="1989" spans="1:2" x14ac:dyDescent="0.25">
      <c r="A1989">
        <v>978</v>
      </c>
      <c r="B1989">
        <v>28</v>
      </c>
    </row>
    <row r="1990" spans="1:2" x14ac:dyDescent="0.25">
      <c r="A1990">
        <v>980</v>
      </c>
      <c r="B1990">
        <v>24</v>
      </c>
    </row>
    <row r="1991" spans="1:2" x14ac:dyDescent="0.25">
      <c r="A1991">
        <v>982</v>
      </c>
      <c r="B1991">
        <v>24</v>
      </c>
    </row>
    <row r="1992" spans="1:2" x14ac:dyDescent="0.25">
      <c r="A1992">
        <v>984</v>
      </c>
      <c r="B1992">
        <v>23.5</v>
      </c>
    </row>
    <row r="1993" spans="1:2" x14ac:dyDescent="0.25">
      <c r="A1993">
        <v>986</v>
      </c>
      <c r="B1993">
        <v>18.5</v>
      </c>
    </row>
    <row r="1994" spans="1:2" x14ac:dyDescent="0.25">
      <c r="A1994">
        <v>988</v>
      </c>
      <c r="B1994">
        <v>8</v>
      </c>
    </row>
    <row r="1995" spans="1:2" x14ac:dyDescent="0.25">
      <c r="A1995">
        <v>990</v>
      </c>
      <c r="B1995">
        <v>18</v>
      </c>
    </row>
    <row r="1996" spans="1:2" x14ac:dyDescent="0.25">
      <c r="A1996">
        <v>992</v>
      </c>
      <c r="B1996">
        <v>28</v>
      </c>
    </row>
    <row r="1997" spans="1:2" x14ac:dyDescent="0.25">
      <c r="A1997">
        <v>994</v>
      </c>
      <c r="B1997">
        <v>22.5</v>
      </c>
    </row>
    <row r="1998" spans="1:2" x14ac:dyDescent="0.25">
      <c r="A1998">
        <v>996</v>
      </c>
      <c r="B1998">
        <v>12.5</v>
      </c>
    </row>
    <row r="1999" spans="1:2" x14ac:dyDescent="0.25">
      <c r="A1999">
        <v>998</v>
      </c>
      <c r="B1999">
        <v>10.5</v>
      </c>
    </row>
    <row r="2000" spans="1:2" x14ac:dyDescent="0.25">
      <c r="A2000">
        <v>1000</v>
      </c>
      <c r="B2000">
        <v>16</v>
      </c>
    </row>
    <row r="2001" spans="1:2" x14ac:dyDescent="0.25">
      <c r="A2001">
        <v>2</v>
      </c>
      <c r="B2001">
        <v>18.5</v>
      </c>
    </row>
    <row r="2002" spans="1:2" x14ac:dyDescent="0.25">
      <c r="A2002">
        <v>4</v>
      </c>
      <c r="B2002">
        <v>19</v>
      </c>
    </row>
    <row r="2003" spans="1:2" x14ac:dyDescent="0.25">
      <c r="A2003">
        <v>6</v>
      </c>
      <c r="B2003">
        <v>17</v>
      </c>
    </row>
    <row r="2004" spans="1:2" x14ac:dyDescent="0.25">
      <c r="A2004">
        <v>8</v>
      </c>
      <c r="B2004">
        <v>12</v>
      </c>
    </row>
    <row r="2005" spans="1:2" x14ac:dyDescent="0.25">
      <c r="A2005">
        <v>10</v>
      </c>
      <c r="B2005">
        <v>9.5</v>
      </c>
    </row>
    <row r="2006" spans="1:2" x14ac:dyDescent="0.25">
      <c r="A2006">
        <v>12</v>
      </c>
      <c r="B2006">
        <v>18.5</v>
      </c>
    </row>
    <row r="2007" spans="1:2" x14ac:dyDescent="0.25">
      <c r="A2007">
        <v>14</v>
      </c>
      <c r="B2007">
        <v>25.5</v>
      </c>
    </row>
    <row r="2008" spans="1:2" x14ac:dyDescent="0.25">
      <c r="A2008">
        <v>16</v>
      </c>
      <c r="B2008">
        <v>10.5</v>
      </c>
    </row>
    <row r="2009" spans="1:2" x14ac:dyDescent="0.25">
      <c r="A2009">
        <v>18</v>
      </c>
      <c r="B2009">
        <v>4.5</v>
      </c>
    </row>
    <row r="2010" spans="1:2" x14ac:dyDescent="0.25">
      <c r="A2010">
        <v>20</v>
      </c>
      <c r="B2010">
        <v>12.5</v>
      </c>
    </row>
    <row r="2011" spans="1:2" x14ac:dyDescent="0.25">
      <c r="A2011">
        <v>22</v>
      </c>
      <c r="B2011">
        <v>16</v>
      </c>
    </row>
    <row r="2012" spans="1:2" x14ac:dyDescent="0.25">
      <c r="A2012">
        <v>24</v>
      </c>
      <c r="B2012">
        <v>17</v>
      </c>
    </row>
    <row r="2013" spans="1:2" x14ac:dyDescent="0.25">
      <c r="A2013">
        <v>26</v>
      </c>
      <c r="B2013">
        <v>18.5</v>
      </c>
    </row>
    <row r="2014" spans="1:2" x14ac:dyDescent="0.25">
      <c r="A2014">
        <v>28</v>
      </c>
      <c r="B2014">
        <v>8.5</v>
      </c>
    </row>
    <row r="2015" spans="1:2" x14ac:dyDescent="0.25">
      <c r="A2015">
        <v>30</v>
      </c>
      <c r="B2015">
        <v>9.5</v>
      </c>
    </row>
    <row r="2016" spans="1:2" x14ac:dyDescent="0.25">
      <c r="A2016">
        <v>32</v>
      </c>
      <c r="B2016">
        <v>12.5</v>
      </c>
    </row>
    <row r="2017" spans="1:2" x14ac:dyDescent="0.25">
      <c r="A2017">
        <v>34</v>
      </c>
      <c r="B2017">
        <v>23</v>
      </c>
    </row>
    <row r="2018" spans="1:2" x14ac:dyDescent="0.25">
      <c r="A2018">
        <v>36</v>
      </c>
      <c r="B2018">
        <v>23</v>
      </c>
    </row>
    <row r="2019" spans="1:2" x14ac:dyDescent="0.25">
      <c r="A2019">
        <v>38</v>
      </c>
      <c r="B2019">
        <v>21</v>
      </c>
    </row>
    <row r="2020" spans="1:2" x14ac:dyDescent="0.25">
      <c r="A2020">
        <v>40</v>
      </c>
      <c r="B2020">
        <v>16</v>
      </c>
    </row>
    <row r="2021" spans="1:2" x14ac:dyDescent="0.25">
      <c r="A2021">
        <v>42</v>
      </c>
      <c r="B2021">
        <v>14.5</v>
      </c>
    </row>
    <row r="2022" spans="1:2" x14ac:dyDescent="0.25">
      <c r="A2022">
        <v>44</v>
      </c>
      <c r="B2022">
        <v>14.5</v>
      </c>
    </row>
    <row r="2023" spans="1:2" x14ac:dyDescent="0.25">
      <c r="A2023">
        <v>46</v>
      </c>
      <c r="B2023">
        <v>12</v>
      </c>
    </row>
    <row r="2024" spans="1:2" x14ac:dyDescent="0.25">
      <c r="A2024">
        <v>48</v>
      </c>
      <c r="B2024">
        <v>20</v>
      </c>
    </row>
    <row r="2025" spans="1:2" x14ac:dyDescent="0.25">
      <c r="A2025">
        <v>50</v>
      </c>
      <c r="B2025">
        <v>28</v>
      </c>
    </row>
    <row r="2026" spans="1:2" x14ac:dyDescent="0.25">
      <c r="A2026">
        <v>52</v>
      </c>
      <c r="B2026">
        <v>30.5</v>
      </c>
    </row>
    <row r="2027" spans="1:2" x14ac:dyDescent="0.25">
      <c r="A2027">
        <v>54</v>
      </c>
      <c r="B2027">
        <v>13</v>
      </c>
    </row>
    <row r="2028" spans="1:2" x14ac:dyDescent="0.25">
      <c r="A2028">
        <v>56</v>
      </c>
      <c r="B2028">
        <v>6.5</v>
      </c>
    </row>
    <row r="2029" spans="1:2" x14ac:dyDescent="0.25">
      <c r="A2029">
        <v>58</v>
      </c>
      <c r="B2029">
        <v>12.5</v>
      </c>
    </row>
    <row r="2030" spans="1:2" x14ac:dyDescent="0.25">
      <c r="A2030">
        <v>60</v>
      </c>
      <c r="B2030">
        <v>9</v>
      </c>
    </row>
    <row r="2031" spans="1:2" x14ac:dyDescent="0.25">
      <c r="A2031">
        <v>62</v>
      </c>
      <c r="B2031">
        <v>8</v>
      </c>
    </row>
    <row r="2032" spans="1:2" x14ac:dyDescent="0.25">
      <c r="A2032">
        <v>64</v>
      </c>
      <c r="B2032">
        <v>25</v>
      </c>
    </row>
    <row r="2033" spans="1:2" x14ac:dyDescent="0.25">
      <c r="A2033">
        <v>66</v>
      </c>
      <c r="B2033">
        <v>29.5</v>
      </c>
    </row>
    <row r="2034" spans="1:2" x14ac:dyDescent="0.25">
      <c r="A2034">
        <v>68</v>
      </c>
      <c r="B2034">
        <v>26</v>
      </c>
    </row>
    <row r="2035" spans="1:2" x14ac:dyDescent="0.25">
      <c r="A2035">
        <v>70</v>
      </c>
      <c r="B2035">
        <v>12.5</v>
      </c>
    </row>
    <row r="2036" spans="1:2" x14ac:dyDescent="0.25">
      <c r="A2036">
        <v>72</v>
      </c>
      <c r="B2036">
        <v>13</v>
      </c>
    </row>
    <row r="2037" spans="1:2" x14ac:dyDescent="0.25">
      <c r="A2037">
        <v>74</v>
      </c>
      <c r="B2037">
        <v>11.5</v>
      </c>
    </row>
    <row r="2038" spans="1:2" x14ac:dyDescent="0.25">
      <c r="A2038">
        <v>76</v>
      </c>
      <c r="B2038">
        <v>17</v>
      </c>
    </row>
    <row r="2039" spans="1:2" x14ac:dyDescent="0.25">
      <c r="A2039">
        <v>78</v>
      </c>
      <c r="B2039">
        <v>11.5</v>
      </c>
    </row>
    <row r="2040" spans="1:2" x14ac:dyDescent="0.25">
      <c r="A2040">
        <v>80</v>
      </c>
      <c r="B2040">
        <v>10.5</v>
      </c>
    </row>
    <row r="2041" spans="1:2" x14ac:dyDescent="0.25">
      <c r="A2041">
        <v>82</v>
      </c>
      <c r="B2041">
        <v>12</v>
      </c>
    </row>
    <row r="2042" spans="1:2" x14ac:dyDescent="0.25">
      <c r="A2042">
        <v>84</v>
      </c>
      <c r="B2042">
        <v>13</v>
      </c>
    </row>
    <row r="2043" spans="1:2" x14ac:dyDescent="0.25">
      <c r="A2043">
        <v>86</v>
      </c>
      <c r="B2043">
        <v>18.5</v>
      </c>
    </row>
    <row r="2044" spans="1:2" x14ac:dyDescent="0.25">
      <c r="A2044">
        <v>88</v>
      </c>
      <c r="B2044">
        <v>23</v>
      </c>
    </row>
    <row r="2045" spans="1:2" x14ac:dyDescent="0.25">
      <c r="A2045">
        <v>90</v>
      </c>
      <c r="B2045">
        <v>19</v>
      </c>
    </row>
    <row r="2046" spans="1:2" x14ac:dyDescent="0.25">
      <c r="A2046">
        <v>92</v>
      </c>
      <c r="B2046">
        <v>25.5</v>
      </c>
    </row>
    <row r="2047" spans="1:2" x14ac:dyDescent="0.25">
      <c r="A2047">
        <v>94</v>
      </c>
      <c r="B2047">
        <v>11.5</v>
      </c>
    </row>
    <row r="2048" spans="1:2" x14ac:dyDescent="0.25">
      <c r="A2048">
        <v>96</v>
      </c>
      <c r="B2048">
        <v>16</v>
      </c>
    </row>
    <row r="2049" spans="1:2" x14ac:dyDescent="0.25">
      <c r="A2049">
        <v>98</v>
      </c>
      <c r="B2049">
        <v>25</v>
      </c>
    </row>
    <row r="2050" spans="1:2" x14ac:dyDescent="0.25">
      <c r="A2050">
        <v>100</v>
      </c>
      <c r="B2050">
        <v>24</v>
      </c>
    </row>
    <row r="2051" spans="1:2" x14ac:dyDescent="0.25">
      <c r="A2051">
        <v>102</v>
      </c>
      <c r="B2051">
        <v>17.5</v>
      </c>
    </row>
    <row r="2052" spans="1:2" x14ac:dyDescent="0.25">
      <c r="A2052">
        <v>104</v>
      </c>
      <c r="B2052">
        <v>17.5</v>
      </c>
    </row>
    <row r="2053" spans="1:2" x14ac:dyDescent="0.25">
      <c r="A2053">
        <v>106</v>
      </c>
      <c r="B2053">
        <v>19.5</v>
      </c>
    </row>
    <row r="2054" spans="1:2" x14ac:dyDescent="0.25">
      <c r="A2054">
        <v>108</v>
      </c>
      <c r="B2054">
        <v>18.5</v>
      </c>
    </row>
    <row r="2055" spans="1:2" x14ac:dyDescent="0.25">
      <c r="A2055">
        <v>110</v>
      </c>
      <c r="B2055">
        <v>4.5</v>
      </c>
    </row>
    <row r="2056" spans="1:2" x14ac:dyDescent="0.25">
      <c r="A2056">
        <v>112</v>
      </c>
      <c r="B2056">
        <v>8.5</v>
      </c>
    </row>
    <row r="2057" spans="1:2" x14ac:dyDescent="0.25">
      <c r="A2057">
        <v>114</v>
      </c>
      <c r="B2057">
        <v>16</v>
      </c>
    </row>
    <row r="2058" spans="1:2" x14ac:dyDescent="0.25">
      <c r="A2058">
        <v>116</v>
      </c>
      <c r="B2058">
        <v>13.5</v>
      </c>
    </row>
    <row r="2059" spans="1:2" x14ac:dyDescent="0.25">
      <c r="A2059">
        <v>118</v>
      </c>
      <c r="B2059">
        <v>15.5</v>
      </c>
    </row>
    <row r="2060" spans="1:2" x14ac:dyDescent="0.25">
      <c r="A2060">
        <v>120</v>
      </c>
      <c r="B2060">
        <v>6</v>
      </c>
    </row>
    <row r="2061" spans="1:2" x14ac:dyDescent="0.25">
      <c r="A2061">
        <v>122</v>
      </c>
      <c r="B2061">
        <v>7.5</v>
      </c>
    </row>
    <row r="2062" spans="1:2" x14ac:dyDescent="0.25">
      <c r="A2062">
        <v>124</v>
      </c>
      <c r="B2062">
        <v>17</v>
      </c>
    </row>
    <row r="2063" spans="1:2" x14ac:dyDescent="0.25">
      <c r="A2063">
        <v>126</v>
      </c>
      <c r="B2063">
        <v>26</v>
      </c>
    </row>
    <row r="2064" spans="1:2" x14ac:dyDescent="0.25">
      <c r="A2064">
        <v>128</v>
      </c>
      <c r="B2064">
        <v>16</v>
      </c>
    </row>
    <row r="2065" spans="1:2" x14ac:dyDescent="0.25">
      <c r="A2065">
        <v>130</v>
      </c>
      <c r="B2065">
        <v>6.5</v>
      </c>
    </row>
    <row r="2066" spans="1:2" x14ac:dyDescent="0.25">
      <c r="A2066">
        <v>132</v>
      </c>
      <c r="B2066">
        <v>14</v>
      </c>
    </row>
    <row r="2067" spans="1:2" x14ac:dyDescent="0.25">
      <c r="A2067">
        <v>134</v>
      </c>
      <c r="B2067">
        <v>22</v>
      </c>
    </row>
    <row r="2068" spans="1:2" x14ac:dyDescent="0.25">
      <c r="A2068">
        <v>136</v>
      </c>
      <c r="B2068">
        <v>21</v>
      </c>
    </row>
    <row r="2069" spans="1:2" x14ac:dyDescent="0.25">
      <c r="A2069">
        <v>138</v>
      </c>
      <c r="B2069">
        <v>22.5</v>
      </c>
    </row>
    <row r="2070" spans="1:2" x14ac:dyDescent="0.25">
      <c r="A2070">
        <v>140</v>
      </c>
      <c r="B2070">
        <v>11</v>
      </c>
    </row>
    <row r="2071" spans="1:2" x14ac:dyDescent="0.25">
      <c r="A2071">
        <v>142</v>
      </c>
      <c r="B2071">
        <v>9.5</v>
      </c>
    </row>
    <row r="2072" spans="1:2" x14ac:dyDescent="0.25">
      <c r="A2072">
        <v>144</v>
      </c>
      <c r="B2072">
        <v>15.5</v>
      </c>
    </row>
    <row r="2073" spans="1:2" x14ac:dyDescent="0.25">
      <c r="A2073">
        <v>146</v>
      </c>
      <c r="B2073">
        <v>20</v>
      </c>
    </row>
    <row r="2074" spans="1:2" x14ac:dyDescent="0.25">
      <c r="A2074">
        <v>148</v>
      </c>
      <c r="B2074">
        <v>20</v>
      </c>
    </row>
    <row r="2075" spans="1:2" x14ac:dyDescent="0.25">
      <c r="A2075">
        <v>150</v>
      </c>
      <c r="B2075">
        <v>27.5</v>
      </c>
    </row>
    <row r="2076" spans="1:2" x14ac:dyDescent="0.25">
      <c r="A2076">
        <v>152</v>
      </c>
      <c r="B2076">
        <v>24</v>
      </c>
    </row>
    <row r="2077" spans="1:2" x14ac:dyDescent="0.25">
      <c r="A2077">
        <v>154</v>
      </c>
      <c r="B2077">
        <v>10</v>
      </c>
    </row>
    <row r="2078" spans="1:2" x14ac:dyDescent="0.25">
      <c r="A2078">
        <v>156</v>
      </c>
      <c r="B2078">
        <v>13.5</v>
      </c>
    </row>
    <row r="2079" spans="1:2" x14ac:dyDescent="0.25">
      <c r="A2079">
        <v>158</v>
      </c>
      <c r="B2079">
        <v>15</v>
      </c>
    </row>
    <row r="2080" spans="1:2" x14ac:dyDescent="0.25">
      <c r="A2080">
        <v>160</v>
      </c>
      <c r="B2080">
        <v>11.5</v>
      </c>
    </row>
    <row r="2081" spans="1:2" x14ac:dyDescent="0.25">
      <c r="A2081">
        <v>162</v>
      </c>
      <c r="B2081">
        <v>10.5</v>
      </c>
    </row>
    <row r="2082" spans="1:2" x14ac:dyDescent="0.25">
      <c r="A2082">
        <v>164</v>
      </c>
      <c r="B2082">
        <v>20</v>
      </c>
    </row>
    <row r="2083" spans="1:2" x14ac:dyDescent="0.25">
      <c r="A2083">
        <v>166</v>
      </c>
      <c r="B2083">
        <v>23</v>
      </c>
    </row>
    <row r="2084" spans="1:2" x14ac:dyDescent="0.25">
      <c r="A2084">
        <v>168</v>
      </c>
      <c r="B2084">
        <v>14</v>
      </c>
    </row>
    <row r="2085" spans="1:2" x14ac:dyDescent="0.25">
      <c r="A2085">
        <v>170</v>
      </c>
      <c r="B2085">
        <v>13.5</v>
      </c>
    </row>
    <row r="2086" spans="1:2" x14ac:dyDescent="0.25">
      <c r="A2086">
        <v>172</v>
      </c>
      <c r="B2086">
        <v>24.5</v>
      </c>
    </row>
    <row r="2087" spans="1:2" x14ac:dyDescent="0.25">
      <c r="A2087">
        <v>174</v>
      </c>
      <c r="B2087">
        <v>30</v>
      </c>
    </row>
    <row r="2088" spans="1:2" x14ac:dyDescent="0.25">
      <c r="A2088">
        <v>176</v>
      </c>
      <c r="B2088">
        <v>19</v>
      </c>
    </row>
    <row r="2089" spans="1:2" x14ac:dyDescent="0.25">
      <c r="A2089">
        <v>178</v>
      </c>
      <c r="B2089">
        <v>4.5</v>
      </c>
    </row>
    <row r="2090" spans="1:2" x14ac:dyDescent="0.25">
      <c r="A2090">
        <v>180</v>
      </c>
      <c r="B2090">
        <v>19</v>
      </c>
    </row>
    <row r="2091" spans="1:2" x14ac:dyDescent="0.25">
      <c r="A2091">
        <v>182</v>
      </c>
      <c r="B2091">
        <v>17</v>
      </c>
    </row>
    <row r="2092" spans="1:2" x14ac:dyDescent="0.25">
      <c r="A2092">
        <v>184</v>
      </c>
      <c r="B2092">
        <v>16.5</v>
      </c>
    </row>
    <row r="2093" spans="1:2" x14ac:dyDescent="0.25">
      <c r="A2093">
        <v>186</v>
      </c>
      <c r="B2093">
        <v>23</v>
      </c>
    </row>
    <row r="2094" spans="1:2" x14ac:dyDescent="0.25">
      <c r="A2094">
        <v>188</v>
      </c>
      <c r="B2094">
        <v>27</v>
      </c>
    </row>
    <row r="2095" spans="1:2" x14ac:dyDescent="0.25">
      <c r="A2095">
        <v>190</v>
      </c>
      <c r="B2095">
        <v>21.5</v>
      </c>
    </row>
    <row r="2096" spans="1:2" x14ac:dyDescent="0.25">
      <c r="A2096">
        <v>192</v>
      </c>
      <c r="B2096">
        <v>14.5</v>
      </c>
    </row>
    <row r="2097" spans="1:2" x14ac:dyDescent="0.25">
      <c r="A2097">
        <v>194</v>
      </c>
      <c r="B2097">
        <v>2.5</v>
      </c>
    </row>
    <row r="2098" spans="1:2" x14ac:dyDescent="0.25">
      <c r="A2098">
        <v>196</v>
      </c>
      <c r="B2098">
        <v>8</v>
      </c>
    </row>
    <row r="2099" spans="1:2" x14ac:dyDescent="0.25">
      <c r="A2099">
        <v>198</v>
      </c>
      <c r="B2099">
        <v>16</v>
      </c>
    </row>
    <row r="2100" spans="1:2" x14ac:dyDescent="0.25">
      <c r="A2100">
        <v>200</v>
      </c>
      <c r="B2100">
        <v>16</v>
      </c>
    </row>
    <row r="2101" spans="1:2" x14ac:dyDescent="0.25">
      <c r="A2101">
        <v>202</v>
      </c>
      <c r="B2101">
        <v>10</v>
      </c>
    </row>
    <row r="2102" spans="1:2" x14ac:dyDescent="0.25">
      <c r="A2102">
        <v>204</v>
      </c>
      <c r="B2102">
        <v>10</v>
      </c>
    </row>
    <row r="2103" spans="1:2" x14ac:dyDescent="0.25">
      <c r="A2103">
        <v>206</v>
      </c>
      <c r="B2103">
        <v>10</v>
      </c>
    </row>
    <row r="2104" spans="1:2" x14ac:dyDescent="0.25">
      <c r="A2104">
        <v>208</v>
      </c>
      <c r="B2104">
        <v>20.5</v>
      </c>
    </row>
    <row r="2105" spans="1:2" x14ac:dyDescent="0.25">
      <c r="A2105">
        <v>210</v>
      </c>
      <c r="B2105">
        <v>25</v>
      </c>
    </row>
    <row r="2106" spans="1:2" x14ac:dyDescent="0.25">
      <c r="A2106">
        <v>212</v>
      </c>
      <c r="B2106">
        <v>14.5</v>
      </c>
    </row>
    <row r="2107" spans="1:2" x14ac:dyDescent="0.25">
      <c r="A2107">
        <v>214</v>
      </c>
      <c r="B2107">
        <v>23</v>
      </c>
    </row>
    <row r="2108" spans="1:2" x14ac:dyDescent="0.25">
      <c r="A2108">
        <v>216</v>
      </c>
      <c r="B2108">
        <v>22.5</v>
      </c>
    </row>
    <row r="2109" spans="1:2" x14ac:dyDescent="0.25">
      <c r="A2109">
        <v>218</v>
      </c>
      <c r="B2109">
        <v>19</v>
      </c>
    </row>
    <row r="2110" spans="1:2" x14ac:dyDescent="0.25">
      <c r="A2110">
        <v>220</v>
      </c>
      <c r="B2110">
        <v>14</v>
      </c>
    </row>
    <row r="2111" spans="1:2" x14ac:dyDescent="0.25">
      <c r="A2111">
        <v>222</v>
      </c>
      <c r="B2111">
        <v>15</v>
      </c>
    </row>
    <row r="2112" spans="1:2" x14ac:dyDescent="0.25">
      <c r="A2112">
        <v>224</v>
      </c>
      <c r="B2112">
        <v>18</v>
      </c>
    </row>
    <row r="2113" spans="1:2" x14ac:dyDescent="0.25">
      <c r="A2113">
        <v>226</v>
      </c>
      <c r="B2113">
        <v>21.5</v>
      </c>
    </row>
    <row r="2114" spans="1:2" x14ac:dyDescent="0.25">
      <c r="A2114">
        <v>228</v>
      </c>
      <c r="B2114">
        <v>18.5</v>
      </c>
    </row>
    <row r="2115" spans="1:2" x14ac:dyDescent="0.25">
      <c r="A2115">
        <v>230</v>
      </c>
      <c r="B2115">
        <v>15</v>
      </c>
    </row>
    <row r="2116" spans="1:2" x14ac:dyDescent="0.25">
      <c r="A2116">
        <v>232</v>
      </c>
      <c r="B2116">
        <v>19</v>
      </c>
    </row>
    <row r="2117" spans="1:2" x14ac:dyDescent="0.25">
      <c r="A2117">
        <v>234</v>
      </c>
      <c r="B2117">
        <v>14</v>
      </c>
    </row>
    <row r="2118" spans="1:2" x14ac:dyDescent="0.25">
      <c r="A2118">
        <v>236</v>
      </c>
      <c r="B2118">
        <v>9.5</v>
      </c>
    </row>
    <row r="2119" spans="1:2" x14ac:dyDescent="0.25">
      <c r="A2119">
        <v>238</v>
      </c>
      <c r="B2119">
        <v>20.5</v>
      </c>
    </row>
    <row r="2120" spans="1:2" x14ac:dyDescent="0.25">
      <c r="A2120">
        <v>240</v>
      </c>
      <c r="B2120">
        <v>20.5</v>
      </c>
    </row>
    <row r="2121" spans="1:2" x14ac:dyDescent="0.25">
      <c r="A2121">
        <v>242</v>
      </c>
      <c r="B2121">
        <v>24</v>
      </c>
    </row>
    <row r="2122" spans="1:2" x14ac:dyDescent="0.25">
      <c r="A2122">
        <v>244</v>
      </c>
      <c r="B2122">
        <v>18</v>
      </c>
    </row>
    <row r="2123" spans="1:2" x14ac:dyDescent="0.25">
      <c r="A2123">
        <v>246</v>
      </c>
      <c r="B2123">
        <v>14</v>
      </c>
    </row>
    <row r="2124" spans="1:2" x14ac:dyDescent="0.25">
      <c r="A2124">
        <v>248</v>
      </c>
      <c r="B2124">
        <v>20</v>
      </c>
    </row>
    <row r="2125" spans="1:2" x14ac:dyDescent="0.25">
      <c r="A2125">
        <v>250</v>
      </c>
      <c r="B2125">
        <v>20.5</v>
      </c>
    </row>
    <row r="2126" spans="1:2" x14ac:dyDescent="0.25">
      <c r="A2126">
        <v>252</v>
      </c>
      <c r="B2126">
        <v>12.5</v>
      </c>
    </row>
    <row r="2127" spans="1:2" x14ac:dyDescent="0.25">
      <c r="A2127">
        <v>254</v>
      </c>
      <c r="B2127">
        <v>7</v>
      </c>
    </row>
    <row r="2128" spans="1:2" x14ac:dyDescent="0.25">
      <c r="A2128">
        <v>256</v>
      </c>
      <c r="B2128">
        <v>23</v>
      </c>
    </row>
    <row r="2129" spans="1:2" x14ac:dyDescent="0.25">
      <c r="A2129">
        <v>258</v>
      </c>
      <c r="B2129">
        <v>24</v>
      </c>
    </row>
    <row r="2130" spans="1:2" x14ac:dyDescent="0.25">
      <c r="A2130">
        <v>260</v>
      </c>
      <c r="B2130">
        <v>16</v>
      </c>
    </row>
    <row r="2131" spans="1:2" x14ac:dyDescent="0.25">
      <c r="A2131">
        <v>262</v>
      </c>
      <c r="B2131">
        <v>6.5</v>
      </c>
    </row>
    <row r="2132" spans="1:2" x14ac:dyDescent="0.25">
      <c r="A2132">
        <v>264</v>
      </c>
      <c r="B2132">
        <v>5</v>
      </c>
    </row>
    <row r="2133" spans="1:2" x14ac:dyDescent="0.25">
      <c r="A2133">
        <v>266</v>
      </c>
      <c r="B2133">
        <v>9</v>
      </c>
    </row>
    <row r="2134" spans="1:2" x14ac:dyDescent="0.25">
      <c r="A2134">
        <v>268</v>
      </c>
      <c r="B2134">
        <v>5.5</v>
      </c>
    </row>
    <row r="2135" spans="1:2" x14ac:dyDescent="0.25">
      <c r="A2135">
        <v>270</v>
      </c>
      <c r="B2135">
        <v>16</v>
      </c>
    </row>
    <row r="2136" spans="1:2" x14ac:dyDescent="0.25">
      <c r="A2136">
        <v>272</v>
      </c>
      <c r="B2136">
        <v>22</v>
      </c>
    </row>
    <row r="2137" spans="1:2" x14ac:dyDescent="0.25">
      <c r="A2137">
        <v>274</v>
      </c>
      <c r="B2137">
        <v>22</v>
      </c>
    </row>
    <row r="2138" spans="1:2" x14ac:dyDescent="0.25">
      <c r="A2138">
        <v>276</v>
      </c>
      <c r="B2138">
        <v>19</v>
      </c>
    </row>
    <row r="2139" spans="1:2" x14ac:dyDescent="0.25">
      <c r="A2139">
        <v>278</v>
      </c>
      <c r="B2139">
        <v>8.5</v>
      </c>
    </row>
    <row r="2140" spans="1:2" x14ac:dyDescent="0.25">
      <c r="A2140">
        <v>280</v>
      </c>
      <c r="B2140">
        <v>9.5</v>
      </c>
    </row>
    <row r="2141" spans="1:2" x14ac:dyDescent="0.25">
      <c r="A2141">
        <v>282</v>
      </c>
      <c r="B2141">
        <v>14.5</v>
      </c>
    </row>
    <row r="2142" spans="1:2" x14ac:dyDescent="0.25">
      <c r="A2142">
        <v>284</v>
      </c>
      <c r="B2142">
        <v>9.5</v>
      </c>
    </row>
    <row r="2143" spans="1:2" x14ac:dyDescent="0.25">
      <c r="A2143">
        <v>286</v>
      </c>
      <c r="B2143">
        <v>15</v>
      </c>
    </row>
    <row r="2144" spans="1:2" x14ac:dyDescent="0.25">
      <c r="A2144">
        <v>288</v>
      </c>
      <c r="B2144">
        <v>21</v>
      </c>
    </row>
    <row r="2145" spans="1:2" x14ac:dyDescent="0.25">
      <c r="A2145">
        <v>290</v>
      </c>
      <c r="B2145">
        <v>17.5</v>
      </c>
    </row>
    <row r="2146" spans="1:2" x14ac:dyDescent="0.25">
      <c r="A2146">
        <v>292</v>
      </c>
      <c r="B2146">
        <v>7</v>
      </c>
    </row>
    <row r="2147" spans="1:2" x14ac:dyDescent="0.25">
      <c r="A2147">
        <v>294</v>
      </c>
      <c r="B2147">
        <v>9.5</v>
      </c>
    </row>
    <row r="2148" spans="1:2" x14ac:dyDescent="0.25">
      <c r="A2148">
        <v>296</v>
      </c>
      <c r="B2148">
        <v>15.5</v>
      </c>
    </row>
    <row r="2149" spans="1:2" x14ac:dyDescent="0.25">
      <c r="A2149">
        <v>298</v>
      </c>
      <c r="B2149">
        <v>23</v>
      </c>
    </row>
    <row r="2150" spans="1:2" x14ac:dyDescent="0.25">
      <c r="A2150">
        <v>300</v>
      </c>
      <c r="B2150">
        <v>22.5</v>
      </c>
    </row>
    <row r="2151" spans="1:2" x14ac:dyDescent="0.25">
      <c r="A2151">
        <v>302</v>
      </c>
      <c r="B2151">
        <v>20.5</v>
      </c>
    </row>
    <row r="2152" spans="1:2" x14ac:dyDescent="0.25">
      <c r="A2152">
        <v>304</v>
      </c>
      <c r="B2152">
        <v>11.5</v>
      </c>
    </row>
    <row r="2153" spans="1:2" x14ac:dyDescent="0.25">
      <c r="A2153">
        <v>306</v>
      </c>
      <c r="B2153">
        <v>17.5</v>
      </c>
    </row>
    <row r="2154" spans="1:2" x14ac:dyDescent="0.25">
      <c r="A2154">
        <v>308</v>
      </c>
      <c r="B2154">
        <v>29</v>
      </c>
    </row>
    <row r="2155" spans="1:2" x14ac:dyDescent="0.25">
      <c r="A2155">
        <v>310</v>
      </c>
      <c r="B2155">
        <v>25</v>
      </c>
    </row>
    <row r="2156" spans="1:2" x14ac:dyDescent="0.25">
      <c r="A2156">
        <v>312</v>
      </c>
      <c r="B2156">
        <v>11</v>
      </c>
    </row>
    <row r="2157" spans="1:2" x14ac:dyDescent="0.25">
      <c r="A2157">
        <v>314</v>
      </c>
      <c r="B2157">
        <v>12.5</v>
      </c>
    </row>
    <row r="2158" spans="1:2" x14ac:dyDescent="0.25">
      <c r="A2158">
        <v>316</v>
      </c>
      <c r="B2158">
        <v>21</v>
      </c>
    </row>
    <row r="2159" spans="1:2" x14ac:dyDescent="0.25">
      <c r="A2159">
        <v>318</v>
      </c>
      <c r="B2159">
        <v>15.5</v>
      </c>
    </row>
    <row r="2160" spans="1:2" x14ac:dyDescent="0.25">
      <c r="A2160">
        <v>320</v>
      </c>
      <c r="B2160">
        <v>13.5</v>
      </c>
    </row>
    <row r="2161" spans="1:2" x14ac:dyDescent="0.25">
      <c r="A2161">
        <v>322</v>
      </c>
      <c r="B2161">
        <v>19.5</v>
      </c>
    </row>
    <row r="2162" spans="1:2" x14ac:dyDescent="0.25">
      <c r="A2162">
        <v>324</v>
      </c>
      <c r="B2162">
        <v>18.5</v>
      </c>
    </row>
    <row r="2163" spans="1:2" x14ac:dyDescent="0.25">
      <c r="A2163">
        <v>326</v>
      </c>
      <c r="B2163">
        <v>7.5</v>
      </c>
    </row>
    <row r="2164" spans="1:2" x14ac:dyDescent="0.25">
      <c r="A2164">
        <v>328</v>
      </c>
      <c r="B2164">
        <v>6</v>
      </c>
    </row>
    <row r="2165" spans="1:2" x14ac:dyDescent="0.25">
      <c r="A2165">
        <v>330</v>
      </c>
      <c r="B2165">
        <v>4</v>
      </c>
    </row>
    <row r="2166" spans="1:2" x14ac:dyDescent="0.25">
      <c r="A2166">
        <v>332</v>
      </c>
      <c r="B2166">
        <v>12.5</v>
      </c>
    </row>
    <row r="2167" spans="1:2" x14ac:dyDescent="0.25">
      <c r="A2167">
        <v>334</v>
      </c>
      <c r="B2167">
        <v>15.5</v>
      </c>
    </row>
    <row r="2168" spans="1:2" x14ac:dyDescent="0.25">
      <c r="A2168">
        <v>336</v>
      </c>
      <c r="B2168">
        <v>10.5</v>
      </c>
    </row>
    <row r="2169" spans="1:2" x14ac:dyDescent="0.25">
      <c r="A2169">
        <v>338</v>
      </c>
      <c r="B2169">
        <v>24.5</v>
      </c>
    </row>
    <row r="2170" spans="1:2" x14ac:dyDescent="0.25">
      <c r="A2170">
        <v>340</v>
      </c>
      <c r="B2170">
        <v>19</v>
      </c>
    </row>
    <row r="2171" spans="1:2" x14ac:dyDescent="0.25">
      <c r="A2171">
        <v>342</v>
      </c>
      <c r="B2171">
        <v>21</v>
      </c>
    </row>
    <row r="2172" spans="1:2" x14ac:dyDescent="0.25">
      <c r="A2172">
        <v>344</v>
      </c>
      <c r="B2172">
        <v>26</v>
      </c>
    </row>
    <row r="2173" spans="1:2" x14ac:dyDescent="0.25">
      <c r="A2173">
        <v>346</v>
      </c>
      <c r="B2173">
        <v>18</v>
      </c>
    </row>
    <row r="2174" spans="1:2" x14ac:dyDescent="0.25">
      <c r="A2174">
        <v>348</v>
      </c>
      <c r="B2174">
        <v>19</v>
      </c>
    </row>
    <row r="2175" spans="1:2" x14ac:dyDescent="0.25">
      <c r="A2175">
        <v>350</v>
      </c>
      <c r="B2175">
        <v>11.5</v>
      </c>
    </row>
    <row r="2176" spans="1:2" x14ac:dyDescent="0.25">
      <c r="A2176">
        <v>352</v>
      </c>
      <c r="B2176">
        <v>17.5</v>
      </c>
    </row>
    <row r="2177" spans="1:2" x14ac:dyDescent="0.25">
      <c r="A2177">
        <v>354</v>
      </c>
      <c r="B2177">
        <v>16.5</v>
      </c>
    </row>
    <row r="2178" spans="1:2" x14ac:dyDescent="0.25">
      <c r="A2178">
        <v>356</v>
      </c>
      <c r="B2178">
        <v>21.5</v>
      </c>
    </row>
    <row r="2179" spans="1:2" x14ac:dyDescent="0.25">
      <c r="A2179">
        <v>358</v>
      </c>
      <c r="B2179">
        <v>18</v>
      </c>
    </row>
    <row r="2180" spans="1:2" x14ac:dyDescent="0.25">
      <c r="A2180">
        <v>360</v>
      </c>
      <c r="B2180">
        <v>11</v>
      </c>
    </row>
    <row r="2181" spans="1:2" x14ac:dyDescent="0.25">
      <c r="A2181">
        <v>362</v>
      </c>
      <c r="B2181">
        <v>18</v>
      </c>
    </row>
    <row r="2182" spans="1:2" x14ac:dyDescent="0.25">
      <c r="A2182">
        <v>364</v>
      </c>
      <c r="B2182">
        <v>23</v>
      </c>
    </row>
    <row r="2183" spans="1:2" x14ac:dyDescent="0.25">
      <c r="A2183">
        <v>366</v>
      </c>
      <c r="B2183">
        <v>17.5</v>
      </c>
    </row>
    <row r="2184" spans="1:2" x14ac:dyDescent="0.25">
      <c r="A2184">
        <v>368</v>
      </c>
      <c r="B2184">
        <v>20</v>
      </c>
    </row>
    <row r="2185" spans="1:2" x14ac:dyDescent="0.25">
      <c r="A2185">
        <v>370</v>
      </c>
      <c r="B2185">
        <v>22.5</v>
      </c>
    </row>
    <row r="2186" spans="1:2" x14ac:dyDescent="0.25">
      <c r="A2186">
        <v>372</v>
      </c>
      <c r="B2186">
        <v>24.5</v>
      </c>
    </row>
    <row r="2187" spans="1:2" x14ac:dyDescent="0.25">
      <c r="A2187">
        <v>374</v>
      </c>
      <c r="B2187">
        <v>21</v>
      </c>
    </row>
    <row r="2188" spans="1:2" x14ac:dyDescent="0.25">
      <c r="A2188">
        <v>376</v>
      </c>
      <c r="B2188">
        <v>6</v>
      </c>
    </row>
    <row r="2189" spans="1:2" x14ac:dyDescent="0.25">
      <c r="A2189">
        <v>378</v>
      </c>
      <c r="B2189">
        <v>12</v>
      </c>
    </row>
    <row r="2190" spans="1:2" x14ac:dyDescent="0.25">
      <c r="A2190">
        <v>380</v>
      </c>
      <c r="B2190">
        <v>18.5</v>
      </c>
    </row>
    <row r="2191" spans="1:2" x14ac:dyDescent="0.25">
      <c r="A2191">
        <v>382</v>
      </c>
      <c r="B2191">
        <v>22.5</v>
      </c>
    </row>
    <row r="2192" spans="1:2" x14ac:dyDescent="0.25">
      <c r="A2192">
        <v>384</v>
      </c>
      <c r="B2192">
        <v>13.5</v>
      </c>
    </row>
    <row r="2193" spans="1:2" x14ac:dyDescent="0.25">
      <c r="A2193">
        <v>386</v>
      </c>
      <c r="B2193">
        <v>7.5</v>
      </c>
    </row>
    <row r="2194" spans="1:2" x14ac:dyDescent="0.25">
      <c r="A2194">
        <v>388</v>
      </c>
      <c r="B2194">
        <v>17.5</v>
      </c>
    </row>
    <row r="2195" spans="1:2" x14ac:dyDescent="0.25">
      <c r="A2195">
        <v>390</v>
      </c>
      <c r="B2195">
        <v>15</v>
      </c>
    </row>
    <row r="2196" spans="1:2" x14ac:dyDescent="0.25">
      <c r="A2196">
        <v>392</v>
      </c>
      <c r="B2196">
        <v>16</v>
      </c>
    </row>
    <row r="2197" spans="1:2" x14ac:dyDescent="0.25">
      <c r="A2197">
        <v>394</v>
      </c>
      <c r="B2197">
        <v>17.5</v>
      </c>
    </row>
    <row r="2198" spans="1:2" x14ac:dyDescent="0.25">
      <c r="A2198">
        <v>396</v>
      </c>
      <c r="B2198">
        <v>13</v>
      </c>
    </row>
    <row r="2199" spans="1:2" x14ac:dyDescent="0.25">
      <c r="A2199">
        <v>398</v>
      </c>
      <c r="B2199">
        <v>17</v>
      </c>
    </row>
    <row r="2200" spans="1:2" x14ac:dyDescent="0.25">
      <c r="A2200">
        <v>400</v>
      </c>
      <c r="B2200">
        <v>25.5</v>
      </c>
    </row>
    <row r="2201" spans="1:2" x14ac:dyDescent="0.25">
      <c r="A2201">
        <v>402</v>
      </c>
      <c r="B2201">
        <v>22.5</v>
      </c>
    </row>
    <row r="2202" spans="1:2" x14ac:dyDescent="0.25">
      <c r="A2202">
        <v>404</v>
      </c>
      <c r="B2202">
        <v>17.5</v>
      </c>
    </row>
    <row r="2203" spans="1:2" x14ac:dyDescent="0.25">
      <c r="A2203">
        <v>406</v>
      </c>
      <c r="B2203">
        <v>23.5</v>
      </c>
    </row>
    <row r="2204" spans="1:2" x14ac:dyDescent="0.25">
      <c r="A2204">
        <v>408</v>
      </c>
      <c r="B2204">
        <v>20</v>
      </c>
    </row>
    <row r="2205" spans="1:2" x14ac:dyDescent="0.25">
      <c r="A2205">
        <v>410</v>
      </c>
      <c r="B2205">
        <v>17</v>
      </c>
    </row>
    <row r="2206" spans="1:2" x14ac:dyDescent="0.25">
      <c r="A2206">
        <v>412</v>
      </c>
      <c r="B2206">
        <v>14.5</v>
      </c>
    </row>
    <row r="2207" spans="1:2" x14ac:dyDescent="0.25">
      <c r="A2207">
        <v>414</v>
      </c>
      <c r="B2207">
        <v>21.5</v>
      </c>
    </row>
    <row r="2208" spans="1:2" x14ac:dyDescent="0.25">
      <c r="A2208">
        <v>416</v>
      </c>
      <c r="B2208">
        <v>33.5</v>
      </c>
    </row>
    <row r="2209" spans="1:2" x14ac:dyDescent="0.25">
      <c r="A2209">
        <v>418</v>
      </c>
      <c r="B2209">
        <v>18</v>
      </c>
    </row>
    <row r="2210" spans="1:2" x14ac:dyDescent="0.25">
      <c r="A2210">
        <v>420</v>
      </c>
      <c r="B2210">
        <v>7</v>
      </c>
    </row>
    <row r="2211" spans="1:2" x14ac:dyDescent="0.25">
      <c r="A2211">
        <v>422</v>
      </c>
      <c r="B2211">
        <v>9.5</v>
      </c>
    </row>
    <row r="2212" spans="1:2" x14ac:dyDescent="0.25">
      <c r="A2212">
        <v>424</v>
      </c>
      <c r="B2212">
        <v>20</v>
      </c>
    </row>
    <row r="2213" spans="1:2" x14ac:dyDescent="0.25">
      <c r="A2213">
        <v>426</v>
      </c>
      <c r="B2213">
        <v>22.5</v>
      </c>
    </row>
    <row r="2214" spans="1:2" x14ac:dyDescent="0.25">
      <c r="A2214">
        <v>428</v>
      </c>
      <c r="B2214">
        <v>19</v>
      </c>
    </row>
    <row r="2215" spans="1:2" x14ac:dyDescent="0.25">
      <c r="A2215">
        <v>430</v>
      </c>
      <c r="B2215">
        <v>8.5</v>
      </c>
    </row>
    <row r="2216" spans="1:2" x14ac:dyDescent="0.25">
      <c r="A2216">
        <v>432</v>
      </c>
      <c r="B2216">
        <v>16.5</v>
      </c>
    </row>
    <row r="2217" spans="1:2" x14ac:dyDescent="0.25">
      <c r="A2217">
        <v>434</v>
      </c>
      <c r="B2217">
        <v>22.5</v>
      </c>
    </row>
    <row r="2218" spans="1:2" x14ac:dyDescent="0.25">
      <c r="A2218">
        <v>436</v>
      </c>
      <c r="B2218">
        <v>14.5</v>
      </c>
    </row>
    <row r="2219" spans="1:2" x14ac:dyDescent="0.25">
      <c r="A2219">
        <v>438</v>
      </c>
      <c r="B2219">
        <v>15</v>
      </c>
    </row>
    <row r="2220" spans="1:2" x14ac:dyDescent="0.25">
      <c r="A2220">
        <v>440</v>
      </c>
      <c r="B2220">
        <v>18</v>
      </c>
    </row>
    <row r="2221" spans="1:2" x14ac:dyDescent="0.25">
      <c r="A2221">
        <v>442</v>
      </c>
      <c r="B2221">
        <v>10.5</v>
      </c>
    </row>
    <row r="2222" spans="1:2" x14ac:dyDescent="0.25">
      <c r="A2222">
        <v>444</v>
      </c>
      <c r="B2222">
        <v>9.5</v>
      </c>
    </row>
    <row r="2223" spans="1:2" x14ac:dyDescent="0.25">
      <c r="A2223">
        <v>446</v>
      </c>
      <c r="B2223">
        <v>9</v>
      </c>
    </row>
    <row r="2224" spans="1:2" x14ac:dyDescent="0.25">
      <c r="A2224">
        <v>448</v>
      </c>
      <c r="B2224">
        <v>15</v>
      </c>
    </row>
    <row r="2225" spans="1:2" x14ac:dyDescent="0.25">
      <c r="A2225">
        <v>450</v>
      </c>
      <c r="B2225">
        <v>17</v>
      </c>
    </row>
    <row r="2226" spans="1:2" x14ac:dyDescent="0.25">
      <c r="A2226">
        <v>452</v>
      </c>
      <c r="B2226">
        <v>21.5</v>
      </c>
    </row>
    <row r="2227" spans="1:2" x14ac:dyDescent="0.25">
      <c r="A2227">
        <v>454</v>
      </c>
      <c r="B2227">
        <v>15.5</v>
      </c>
    </row>
    <row r="2228" spans="1:2" x14ac:dyDescent="0.25">
      <c r="A2228">
        <v>456</v>
      </c>
      <c r="B2228">
        <v>12</v>
      </c>
    </row>
    <row r="2229" spans="1:2" x14ac:dyDescent="0.25">
      <c r="A2229">
        <v>458</v>
      </c>
      <c r="B2229">
        <v>20</v>
      </c>
    </row>
    <row r="2230" spans="1:2" x14ac:dyDescent="0.25">
      <c r="A2230">
        <v>460</v>
      </c>
      <c r="B2230">
        <v>21.5</v>
      </c>
    </row>
    <row r="2231" spans="1:2" x14ac:dyDescent="0.25">
      <c r="A2231">
        <v>462</v>
      </c>
      <c r="B2231">
        <v>24</v>
      </c>
    </row>
    <row r="2232" spans="1:2" x14ac:dyDescent="0.25">
      <c r="A2232">
        <v>464</v>
      </c>
      <c r="B2232">
        <v>19.5</v>
      </c>
    </row>
    <row r="2233" spans="1:2" x14ac:dyDescent="0.25">
      <c r="A2233">
        <v>466</v>
      </c>
      <c r="B2233">
        <v>18</v>
      </c>
    </row>
    <row r="2234" spans="1:2" x14ac:dyDescent="0.25">
      <c r="A2234">
        <v>468</v>
      </c>
      <c r="B2234">
        <v>14.5</v>
      </c>
    </row>
    <row r="2235" spans="1:2" x14ac:dyDescent="0.25">
      <c r="A2235">
        <v>470</v>
      </c>
      <c r="B2235">
        <v>26</v>
      </c>
    </row>
    <row r="2236" spans="1:2" x14ac:dyDescent="0.25">
      <c r="A2236">
        <v>472</v>
      </c>
      <c r="B2236">
        <v>25.5</v>
      </c>
    </row>
    <row r="2237" spans="1:2" x14ac:dyDescent="0.25">
      <c r="A2237">
        <v>474</v>
      </c>
      <c r="B2237">
        <v>10</v>
      </c>
    </row>
    <row r="2238" spans="1:2" x14ac:dyDescent="0.25">
      <c r="A2238">
        <v>476</v>
      </c>
      <c r="B2238">
        <v>2</v>
      </c>
    </row>
    <row r="2239" spans="1:2" x14ac:dyDescent="0.25">
      <c r="A2239">
        <v>478</v>
      </c>
      <c r="B2239">
        <v>12</v>
      </c>
    </row>
    <row r="2240" spans="1:2" x14ac:dyDescent="0.25">
      <c r="A2240">
        <v>480</v>
      </c>
      <c r="B2240">
        <v>24</v>
      </c>
    </row>
    <row r="2241" spans="1:2" x14ac:dyDescent="0.25">
      <c r="A2241">
        <v>482</v>
      </c>
      <c r="B2241">
        <v>20</v>
      </c>
    </row>
    <row r="2242" spans="1:2" x14ac:dyDescent="0.25">
      <c r="A2242">
        <v>484</v>
      </c>
      <c r="B2242">
        <v>18.5</v>
      </c>
    </row>
    <row r="2243" spans="1:2" x14ac:dyDescent="0.25">
      <c r="A2243">
        <v>486</v>
      </c>
      <c r="B2243">
        <v>21</v>
      </c>
    </row>
    <row r="2244" spans="1:2" x14ac:dyDescent="0.25">
      <c r="A2244">
        <v>488</v>
      </c>
      <c r="B2244">
        <v>19.5</v>
      </c>
    </row>
    <row r="2245" spans="1:2" x14ac:dyDescent="0.25">
      <c r="A2245">
        <v>490</v>
      </c>
      <c r="B2245">
        <v>16</v>
      </c>
    </row>
    <row r="2246" spans="1:2" x14ac:dyDescent="0.25">
      <c r="A2246">
        <v>492</v>
      </c>
      <c r="B2246">
        <v>11.5</v>
      </c>
    </row>
    <row r="2247" spans="1:2" x14ac:dyDescent="0.25">
      <c r="A2247">
        <v>494</v>
      </c>
      <c r="B2247">
        <v>7</v>
      </c>
    </row>
    <row r="2248" spans="1:2" x14ac:dyDescent="0.25">
      <c r="A2248">
        <v>496</v>
      </c>
      <c r="B2248">
        <v>18.5</v>
      </c>
    </row>
    <row r="2249" spans="1:2" x14ac:dyDescent="0.25">
      <c r="A2249">
        <v>498</v>
      </c>
      <c r="B2249">
        <v>20</v>
      </c>
    </row>
    <row r="2250" spans="1:2" x14ac:dyDescent="0.25">
      <c r="A2250">
        <v>500</v>
      </c>
      <c r="B2250">
        <v>19</v>
      </c>
    </row>
    <row r="2251" spans="1:2" x14ac:dyDescent="0.25">
      <c r="A2251">
        <v>502</v>
      </c>
      <c r="B2251">
        <v>23.5</v>
      </c>
    </row>
    <row r="2252" spans="1:2" x14ac:dyDescent="0.25">
      <c r="A2252">
        <v>504</v>
      </c>
      <c r="B2252">
        <v>23</v>
      </c>
    </row>
    <row r="2253" spans="1:2" x14ac:dyDescent="0.25">
      <c r="A2253">
        <v>506</v>
      </c>
      <c r="B2253">
        <v>7.5</v>
      </c>
    </row>
    <row r="2254" spans="1:2" x14ac:dyDescent="0.25">
      <c r="A2254">
        <v>508</v>
      </c>
      <c r="B2254">
        <v>25.5</v>
      </c>
    </row>
    <row r="2255" spans="1:2" x14ac:dyDescent="0.25">
      <c r="A2255">
        <v>510</v>
      </c>
      <c r="B2255">
        <v>28.5</v>
      </c>
    </row>
    <row r="2256" spans="1:2" x14ac:dyDescent="0.25">
      <c r="A2256">
        <v>512</v>
      </c>
      <c r="B2256">
        <v>14</v>
      </c>
    </row>
    <row r="2257" spans="1:2" x14ac:dyDescent="0.25">
      <c r="A2257">
        <v>514</v>
      </c>
      <c r="B2257">
        <v>5</v>
      </c>
    </row>
    <row r="2258" spans="1:2" x14ac:dyDescent="0.25">
      <c r="A2258">
        <v>516</v>
      </c>
      <c r="B2258">
        <v>12</v>
      </c>
    </row>
    <row r="2259" spans="1:2" x14ac:dyDescent="0.25">
      <c r="A2259">
        <v>518</v>
      </c>
      <c r="B2259">
        <v>10</v>
      </c>
    </row>
    <row r="2260" spans="1:2" x14ac:dyDescent="0.25">
      <c r="A2260">
        <v>520</v>
      </c>
      <c r="B2260">
        <v>15.5</v>
      </c>
    </row>
    <row r="2261" spans="1:2" x14ac:dyDescent="0.25">
      <c r="A2261">
        <v>522</v>
      </c>
      <c r="B2261">
        <v>17</v>
      </c>
    </row>
    <row r="2262" spans="1:2" x14ac:dyDescent="0.25">
      <c r="A2262">
        <v>524</v>
      </c>
      <c r="B2262">
        <v>11</v>
      </c>
    </row>
    <row r="2263" spans="1:2" x14ac:dyDescent="0.25">
      <c r="A2263">
        <v>526</v>
      </c>
      <c r="B2263">
        <v>14</v>
      </c>
    </row>
    <row r="2264" spans="1:2" x14ac:dyDescent="0.25">
      <c r="A2264">
        <v>528</v>
      </c>
      <c r="B2264">
        <v>20.5</v>
      </c>
    </row>
    <row r="2265" spans="1:2" x14ac:dyDescent="0.25">
      <c r="A2265">
        <v>530</v>
      </c>
      <c r="B2265">
        <v>17.5</v>
      </c>
    </row>
    <row r="2266" spans="1:2" x14ac:dyDescent="0.25">
      <c r="A2266">
        <v>532</v>
      </c>
      <c r="B2266">
        <v>16.5</v>
      </c>
    </row>
    <row r="2267" spans="1:2" x14ac:dyDescent="0.25">
      <c r="A2267">
        <v>534</v>
      </c>
      <c r="B2267">
        <v>8.5</v>
      </c>
    </row>
    <row r="2268" spans="1:2" x14ac:dyDescent="0.25">
      <c r="A2268">
        <v>536</v>
      </c>
      <c r="B2268">
        <v>14</v>
      </c>
    </row>
    <row r="2269" spans="1:2" x14ac:dyDescent="0.25">
      <c r="A2269">
        <v>538</v>
      </c>
      <c r="B2269">
        <v>22</v>
      </c>
    </row>
    <row r="2270" spans="1:2" x14ac:dyDescent="0.25">
      <c r="A2270">
        <v>540</v>
      </c>
      <c r="B2270">
        <v>28.5</v>
      </c>
    </row>
    <row r="2271" spans="1:2" x14ac:dyDescent="0.25">
      <c r="A2271">
        <v>542</v>
      </c>
      <c r="B2271">
        <v>23</v>
      </c>
    </row>
    <row r="2272" spans="1:2" x14ac:dyDescent="0.25">
      <c r="A2272">
        <v>544</v>
      </c>
      <c r="B2272">
        <v>17</v>
      </c>
    </row>
    <row r="2273" spans="1:2" x14ac:dyDescent="0.25">
      <c r="A2273">
        <v>546</v>
      </c>
      <c r="B2273">
        <v>14.5</v>
      </c>
    </row>
    <row r="2274" spans="1:2" x14ac:dyDescent="0.25">
      <c r="A2274">
        <v>548</v>
      </c>
      <c r="B2274">
        <v>13.5</v>
      </c>
    </row>
    <row r="2275" spans="1:2" x14ac:dyDescent="0.25">
      <c r="A2275">
        <v>550</v>
      </c>
      <c r="B2275">
        <v>22.5</v>
      </c>
    </row>
    <row r="2276" spans="1:2" x14ac:dyDescent="0.25">
      <c r="A2276">
        <v>552</v>
      </c>
      <c r="B2276">
        <v>24</v>
      </c>
    </row>
    <row r="2277" spans="1:2" x14ac:dyDescent="0.25">
      <c r="A2277">
        <v>554</v>
      </c>
      <c r="B2277">
        <v>22</v>
      </c>
    </row>
    <row r="2278" spans="1:2" x14ac:dyDescent="0.25">
      <c r="A2278">
        <v>556</v>
      </c>
      <c r="B2278">
        <v>17</v>
      </c>
    </row>
    <row r="2279" spans="1:2" x14ac:dyDescent="0.25">
      <c r="A2279">
        <v>558</v>
      </c>
      <c r="B2279">
        <v>10.5</v>
      </c>
    </row>
    <row r="2280" spans="1:2" x14ac:dyDescent="0.25">
      <c r="A2280">
        <v>560</v>
      </c>
      <c r="B2280">
        <v>6</v>
      </c>
    </row>
    <row r="2281" spans="1:2" x14ac:dyDescent="0.25">
      <c r="A2281">
        <v>562</v>
      </c>
      <c r="B2281">
        <v>16.5</v>
      </c>
    </row>
    <row r="2282" spans="1:2" x14ac:dyDescent="0.25">
      <c r="A2282">
        <v>564</v>
      </c>
      <c r="B2282">
        <v>19.5</v>
      </c>
    </row>
    <row r="2283" spans="1:2" x14ac:dyDescent="0.25">
      <c r="A2283">
        <v>566</v>
      </c>
      <c r="B2283">
        <v>26.5</v>
      </c>
    </row>
    <row r="2284" spans="1:2" x14ac:dyDescent="0.25">
      <c r="A2284">
        <v>568</v>
      </c>
      <c r="B2284">
        <v>11.5</v>
      </c>
    </row>
    <row r="2285" spans="1:2" x14ac:dyDescent="0.25">
      <c r="A2285">
        <v>570</v>
      </c>
      <c r="B2285">
        <v>5</v>
      </c>
    </row>
    <row r="2286" spans="1:2" x14ac:dyDescent="0.25">
      <c r="A2286">
        <v>572</v>
      </c>
      <c r="B2286">
        <v>9.5</v>
      </c>
    </row>
    <row r="2287" spans="1:2" x14ac:dyDescent="0.25">
      <c r="A2287">
        <v>574</v>
      </c>
      <c r="B2287">
        <v>20.5</v>
      </c>
    </row>
    <row r="2288" spans="1:2" x14ac:dyDescent="0.25">
      <c r="A2288">
        <v>576</v>
      </c>
      <c r="B2288">
        <v>21</v>
      </c>
    </row>
    <row r="2289" spans="1:2" x14ac:dyDescent="0.25">
      <c r="A2289">
        <v>578</v>
      </c>
      <c r="B2289">
        <v>17</v>
      </c>
    </row>
    <row r="2290" spans="1:2" x14ac:dyDescent="0.25">
      <c r="A2290">
        <v>580</v>
      </c>
      <c r="B2290">
        <v>10.5</v>
      </c>
    </row>
    <row r="2291" spans="1:2" x14ac:dyDescent="0.25">
      <c r="A2291">
        <v>582</v>
      </c>
      <c r="B2291">
        <v>13.5</v>
      </c>
    </row>
    <row r="2292" spans="1:2" x14ac:dyDescent="0.25">
      <c r="A2292">
        <v>584</v>
      </c>
      <c r="B2292">
        <v>21.5</v>
      </c>
    </row>
    <row r="2293" spans="1:2" x14ac:dyDescent="0.25">
      <c r="A2293">
        <v>586</v>
      </c>
      <c r="B2293">
        <v>9.5</v>
      </c>
    </row>
    <row r="2294" spans="1:2" x14ac:dyDescent="0.25">
      <c r="A2294">
        <v>588</v>
      </c>
      <c r="B2294">
        <v>10</v>
      </c>
    </row>
    <row r="2295" spans="1:2" x14ac:dyDescent="0.25">
      <c r="A2295">
        <v>590</v>
      </c>
      <c r="B2295">
        <v>19.5</v>
      </c>
    </row>
    <row r="2296" spans="1:2" x14ac:dyDescent="0.25">
      <c r="A2296">
        <v>592</v>
      </c>
      <c r="B2296">
        <v>21</v>
      </c>
    </row>
    <row r="2297" spans="1:2" x14ac:dyDescent="0.25">
      <c r="A2297">
        <v>594</v>
      </c>
      <c r="B2297">
        <v>13</v>
      </c>
    </row>
    <row r="2298" spans="1:2" x14ac:dyDescent="0.25">
      <c r="A2298">
        <v>596</v>
      </c>
      <c r="B2298">
        <v>6.5</v>
      </c>
    </row>
    <row r="2299" spans="1:2" x14ac:dyDescent="0.25">
      <c r="A2299">
        <v>598</v>
      </c>
      <c r="B2299">
        <v>8.5</v>
      </c>
    </row>
    <row r="2300" spans="1:2" x14ac:dyDescent="0.25">
      <c r="A2300">
        <v>600</v>
      </c>
      <c r="B2300">
        <v>14</v>
      </c>
    </row>
    <row r="2301" spans="1:2" x14ac:dyDescent="0.25">
      <c r="A2301">
        <v>602</v>
      </c>
      <c r="B2301">
        <v>20.5</v>
      </c>
    </row>
    <row r="2302" spans="1:2" x14ac:dyDescent="0.25">
      <c r="A2302">
        <v>604</v>
      </c>
      <c r="B2302">
        <v>24.5</v>
      </c>
    </row>
    <row r="2303" spans="1:2" x14ac:dyDescent="0.25">
      <c r="A2303">
        <v>606</v>
      </c>
      <c r="B2303">
        <v>21.5</v>
      </c>
    </row>
    <row r="2304" spans="1:2" x14ac:dyDescent="0.25">
      <c r="A2304">
        <v>608</v>
      </c>
      <c r="B2304">
        <v>22.5</v>
      </c>
    </row>
    <row r="2305" spans="1:2" x14ac:dyDescent="0.25">
      <c r="A2305">
        <v>610</v>
      </c>
      <c r="B2305">
        <v>17.5</v>
      </c>
    </row>
    <row r="2306" spans="1:2" x14ac:dyDescent="0.25">
      <c r="A2306">
        <v>612</v>
      </c>
      <c r="B2306">
        <v>9</v>
      </c>
    </row>
    <row r="2307" spans="1:2" x14ac:dyDescent="0.25">
      <c r="A2307">
        <v>614</v>
      </c>
      <c r="B2307">
        <v>18.5</v>
      </c>
    </row>
    <row r="2308" spans="1:2" x14ac:dyDescent="0.25">
      <c r="A2308">
        <v>616</v>
      </c>
      <c r="B2308">
        <v>21</v>
      </c>
    </row>
    <row r="2309" spans="1:2" x14ac:dyDescent="0.25">
      <c r="A2309">
        <v>618</v>
      </c>
      <c r="B2309">
        <v>24.5</v>
      </c>
    </row>
    <row r="2310" spans="1:2" x14ac:dyDescent="0.25">
      <c r="A2310">
        <v>620</v>
      </c>
      <c r="B2310">
        <v>20.5</v>
      </c>
    </row>
    <row r="2311" spans="1:2" x14ac:dyDescent="0.25">
      <c r="A2311">
        <v>622</v>
      </c>
      <c r="B2311">
        <v>10.5</v>
      </c>
    </row>
    <row r="2312" spans="1:2" x14ac:dyDescent="0.25">
      <c r="A2312">
        <v>624</v>
      </c>
      <c r="B2312">
        <v>14</v>
      </c>
    </row>
    <row r="2313" spans="1:2" x14ac:dyDescent="0.25">
      <c r="A2313">
        <v>626</v>
      </c>
      <c r="B2313">
        <v>10.5</v>
      </c>
    </row>
    <row r="2314" spans="1:2" x14ac:dyDescent="0.25">
      <c r="A2314">
        <v>628</v>
      </c>
      <c r="B2314">
        <v>8.5</v>
      </c>
    </row>
    <row r="2315" spans="1:2" x14ac:dyDescent="0.25">
      <c r="A2315">
        <v>630</v>
      </c>
      <c r="B2315">
        <v>11.5</v>
      </c>
    </row>
    <row r="2316" spans="1:2" x14ac:dyDescent="0.25">
      <c r="A2316">
        <v>632</v>
      </c>
      <c r="B2316">
        <v>13.5</v>
      </c>
    </row>
    <row r="2317" spans="1:2" x14ac:dyDescent="0.25">
      <c r="A2317">
        <v>634</v>
      </c>
      <c r="B2317">
        <v>9.5</v>
      </c>
    </row>
    <row r="2318" spans="1:2" x14ac:dyDescent="0.25">
      <c r="A2318">
        <v>636</v>
      </c>
      <c r="B2318">
        <v>18</v>
      </c>
    </row>
    <row r="2319" spans="1:2" x14ac:dyDescent="0.25">
      <c r="A2319">
        <v>638</v>
      </c>
      <c r="B2319">
        <v>21</v>
      </c>
    </row>
    <row r="2320" spans="1:2" x14ac:dyDescent="0.25">
      <c r="A2320">
        <v>640</v>
      </c>
      <c r="B2320">
        <v>27</v>
      </c>
    </row>
    <row r="2321" spans="1:2" x14ac:dyDescent="0.25">
      <c r="A2321">
        <v>642</v>
      </c>
      <c r="B2321">
        <v>18</v>
      </c>
    </row>
    <row r="2322" spans="1:2" x14ac:dyDescent="0.25">
      <c r="A2322">
        <v>644</v>
      </c>
      <c r="B2322">
        <v>6</v>
      </c>
    </row>
    <row r="2323" spans="1:2" x14ac:dyDescent="0.25">
      <c r="A2323">
        <v>646</v>
      </c>
      <c r="B2323">
        <v>1.5</v>
      </c>
    </row>
    <row r="2324" spans="1:2" x14ac:dyDescent="0.25">
      <c r="A2324">
        <v>648</v>
      </c>
      <c r="B2324">
        <v>15.5</v>
      </c>
    </row>
    <row r="2325" spans="1:2" x14ac:dyDescent="0.25">
      <c r="A2325">
        <v>650</v>
      </c>
      <c r="B2325">
        <v>25</v>
      </c>
    </row>
    <row r="2326" spans="1:2" x14ac:dyDescent="0.25">
      <c r="A2326">
        <v>652</v>
      </c>
      <c r="B2326">
        <v>13.5</v>
      </c>
    </row>
    <row r="2327" spans="1:2" x14ac:dyDescent="0.25">
      <c r="A2327">
        <v>654</v>
      </c>
      <c r="B2327">
        <v>7.5</v>
      </c>
    </row>
    <row r="2328" spans="1:2" x14ac:dyDescent="0.25">
      <c r="A2328">
        <v>656</v>
      </c>
      <c r="B2328">
        <v>9.5</v>
      </c>
    </row>
    <row r="2329" spans="1:2" x14ac:dyDescent="0.25">
      <c r="A2329">
        <v>658</v>
      </c>
      <c r="B2329">
        <v>23</v>
      </c>
    </row>
    <row r="2330" spans="1:2" x14ac:dyDescent="0.25">
      <c r="A2330">
        <v>660</v>
      </c>
      <c r="B2330">
        <v>24</v>
      </c>
    </row>
    <row r="2331" spans="1:2" x14ac:dyDescent="0.25">
      <c r="A2331">
        <v>662</v>
      </c>
      <c r="B2331">
        <v>20</v>
      </c>
    </row>
    <row r="2332" spans="1:2" x14ac:dyDescent="0.25">
      <c r="A2332">
        <v>664</v>
      </c>
      <c r="B2332">
        <v>13</v>
      </c>
    </row>
    <row r="2333" spans="1:2" x14ac:dyDescent="0.25">
      <c r="A2333">
        <v>666</v>
      </c>
      <c r="B2333">
        <v>3</v>
      </c>
    </row>
    <row r="2334" spans="1:2" x14ac:dyDescent="0.25">
      <c r="A2334">
        <v>668</v>
      </c>
      <c r="B2334">
        <v>3</v>
      </c>
    </row>
    <row r="2335" spans="1:2" x14ac:dyDescent="0.25">
      <c r="A2335">
        <v>670</v>
      </c>
      <c r="B2335">
        <v>13.5</v>
      </c>
    </row>
    <row r="2336" spans="1:2" x14ac:dyDescent="0.25">
      <c r="A2336">
        <v>672</v>
      </c>
      <c r="B2336">
        <v>23</v>
      </c>
    </row>
    <row r="2337" spans="1:2" x14ac:dyDescent="0.25">
      <c r="A2337">
        <v>674</v>
      </c>
      <c r="B2337">
        <v>18</v>
      </c>
    </row>
    <row r="2338" spans="1:2" x14ac:dyDescent="0.25">
      <c r="A2338">
        <v>676</v>
      </c>
      <c r="B2338">
        <v>14.5</v>
      </c>
    </row>
    <row r="2339" spans="1:2" x14ac:dyDescent="0.25">
      <c r="A2339">
        <v>678</v>
      </c>
      <c r="B2339">
        <v>11.5</v>
      </c>
    </row>
    <row r="2340" spans="1:2" x14ac:dyDescent="0.25">
      <c r="A2340">
        <v>680</v>
      </c>
      <c r="B2340">
        <v>11.5</v>
      </c>
    </row>
    <row r="2341" spans="1:2" x14ac:dyDescent="0.25">
      <c r="A2341">
        <v>682</v>
      </c>
      <c r="B2341">
        <v>22.5</v>
      </c>
    </row>
    <row r="2342" spans="1:2" x14ac:dyDescent="0.25">
      <c r="A2342">
        <v>684</v>
      </c>
      <c r="B2342">
        <v>23</v>
      </c>
    </row>
    <row r="2343" spans="1:2" x14ac:dyDescent="0.25">
      <c r="A2343">
        <v>686</v>
      </c>
      <c r="B2343">
        <v>15.5</v>
      </c>
    </row>
    <row r="2344" spans="1:2" x14ac:dyDescent="0.25">
      <c r="A2344">
        <v>688</v>
      </c>
      <c r="B2344">
        <v>11.5</v>
      </c>
    </row>
    <row r="2345" spans="1:2" x14ac:dyDescent="0.25">
      <c r="A2345">
        <v>690</v>
      </c>
      <c r="B2345">
        <v>19</v>
      </c>
    </row>
    <row r="2346" spans="1:2" x14ac:dyDescent="0.25">
      <c r="A2346">
        <v>692</v>
      </c>
      <c r="B2346">
        <v>11.5</v>
      </c>
    </row>
    <row r="2347" spans="1:2" x14ac:dyDescent="0.25">
      <c r="A2347">
        <v>694</v>
      </c>
      <c r="B2347">
        <v>20.5</v>
      </c>
    </row>
    <row r="2348" spans="1:2" x14ac:dyDescent="0.25">
      <c r="A2348">
        <v>696</v>
      </c>
      <c r="B2348">
        <v>10.5</v>
      </c>
    </row>
    <row r="2349" spans="1:2" x14ac:dyDescent="0.25">
      <c r="A2349">
        <v>698</v>
      </c>
      <c r="B2349">
        <v>11.5</v>
      </c>
    </row>
    <row r="2350" spans="1:2" x14ac:dyDescent="0.25">
      <c r="A2350">
        <v>700</v>
      </c>
      <c r="B2350">
        <v>11</v>
      </c>
    </row>
    <row r="2351" spans="1:2" x14ac:dyDescent="0.25">
      <c r="A2351">
        <v>702</v>
      </c>
      <c r="B2351">
        <v>11.5</v>
      </c>
    </row>
    <row r="2352" spans="1:2" x14ac:dyDescent="0.25">
      <c r="A2352">
        <v>704</v>
      </c>
      <c r="B2352">
        <v>12.5</v>
      </c>
    </row>
    <row r="2353" spans="1:2" x14ac:dyDescent="0.25">
      <c r="A2353">
        <v>706</v>
      </c>
      <c r="B2353">
        <v>10.5</v>
      </c>
    </row>
    <row r="2354" spans="1:2" x14ac:dyDescent="0.25">
      <c r="A2354">
        <v>708</v>
      </c>
      <c r="B2354">
        <v>18.5</v>
      </c>
    </row>
    <row r="2355" spans="1:2" x14ac:dyDescent="0.25">
      <c r="A2355">
        <v>710</v>
      </c>
      <c r="B2355">
        <v>24</v>
      </c>
    </row>
    <row r="2356" spans="1:2" x14ac:dyDescent="0.25">
      <c r="A2356">
        <v>712</v>
      </c>
      <c r="B2356">
        <v>15</v>
      </c>
    </row>
    <row r="2357" spans="1:2" x14ac:dyDescent="0.25">
      <c r="A2357">
        <v>714</v>
      </c>
      <c r="B2357">
        <v>12</v>
      </c>
    </row>
    <row r="2358" spans="1:2" x14ac:dyDescent="0.25">
      <c r="A2358">
        <v>716</v>
      </c>
      <c r="B2358">
        <v>16</v>
      </c>
    </row>
    <row r="2359" spans="1:2" x14ac:dyDescent="0.25">
      <c r="A2359">
        <v>718</v>
      </c>
      <c r="B2359">
        <v>12</v>
      </c>
    </row>
    <row r="2360" spans="1:2" x14ac:dyDescent="0.25">
      <c r="A2360">
        <v>720</v>
      </c>
      <c r="B2360">
        <v>17</v>
      </c>
    </row>
    <row r="2361" spans="1:2" x14ac:dyDescent="0.25">
      <c r="A2361">
        <v>722</v>
      </c>
      <c r="B2361">
        <v>17.5</v>
      </c>
    </row>
    <row r="2362" spans="1:2" x14ac:dyDescent="0.25">
      <c r="A2362">
        <v>724</v>
      </c>
      <c r="B2362">
        <v>13</v>
      </c>
    </row>
    <row r="2363" spans="1:2" x14ac:dyDescent="0.25">
      <c r="A2363">
        <v>726</v>
      </c>
      <c r="B2363">
        <v>18.5</v>
      </c>
    </row>
    <row r="2364" spans="1:2" x14ac:dyDescent="0.25">
      <c r="A2364">
        <v>728</v>
      </c>
      <c r="B2364">
        <v>17.5</v>
      </c>
    </row>
    <row r="2365" spans="1:2" x14ac:dyDescent="0.25">
      <c r="A2365">
        <v>730</v>
      </c>
      <c r="B2365">
        <v>12</v>
      </c>
    </row>
    <row r="2366" spans="1:2" x14ac:dyDescent="0.25">
      <c r="A2366">
        <v>732</v>
      </c>
      <c r="B2366">
        <v>4.5</v>
      </c>
    </row>
    <row r="2367" spans="1:2" x14ac:dyDescent="0.25">
      <c r="A2367">
        <v>734</v>
      </c>
      <c r="B2367">
        <v>10</v>
      </c>
    </row>
    <row r="2368" spans="1:2" x14ac:dyDescent="0.25">
      <c r="A2368">
        <v>736</v>
      </c>
      <c r="B2368">
        <v>23.5</v>
      </c>
    </row>
    <row r="2369" spans="1:2" x14ac:dyDescent="0.25">
      <c r="A2369">
        <v>738</v>
      </c>
      <c r="B2369">
        <v>12.5</v>
      </c>
    </row>
    <row r="2370" spans="1:2" x14ac:dyDescent="0.25">
      <c r="A2370">
        <v>740</v>
      </c>
      <c r="B2370">
        <v>9</v>
      </c>
    </row>
    <row r="2371" spans="1:2" x14ac:dyDescent="0.25">
      <c r="A2371">
        <v>742</v>
      </c>
      <c r="B2371">
        <v>20</v>
      </c>
    </row>
    <row r="2372" spans="1:2" x14ac:dyDescent="0.25">
      <c r="A2372">
        <v>744</v>
      </c>
      <c r="B2372">
        <v>26</v>
      </c>
    </row>
    <row r="2373" spans="1:2" x14ac:dyDescent="0.25">
      <c r="A2373">
        <v>746</v>
      </c>
      <c r="B2373">
        <v>27.5</v>
      </c>
    </row>
    <row r="2374" spans="1:2" x14ac:dyDescent="0.25">
      <c r="A2374">
        <v>748</v>
      </c>
      <c r="B2374">
        <v>18.5</v>
      </c>
    </row>
    <row r="2375" spans="1:2" x14ac:dyDescent="0.25">
      <c r="A2375">
        <v>750</v>
      </c>
      <c r="B2375">
        <v>15</v>
      </c>
    </row>
    <row r="2376" spans="1:2" x14ac:dyDescent="0.25">
      <c r="A2376">
        <v>752</v>
      </c>
      <c r="B2376">
        <v>16</v>
      </c>
    </row>
    <row r="2377" spans="1:2" x14ac:dyDescent="0.25">
      <c r="A2377">
        <v>754</v>
      </c>
      <c r="B2377">
        <v>17.5</v>
      </c>
    </row>
    <row r="2378" spans="1:2" x14ac:dyDescent="0.25">
      <c r="A2378">
        <v>756</v>
      </c>
      <c r="B2378">
        <v>21.5</v>
      </c>
    </row>
    <row r="2379" spans="1:2" x14ac:dyDescent="0.25">
      <c r="A2379">
        <v>758</v>
      </c>
      <c r="B2379">
        <v>19</v>
      </c>
    </row>
    <row r="2380" spans="1:2" x14ac:dyDescent="0.25">
      <c r="A2380">
        <v>760</v>
      </c>
      <c r="B2380">
        <v>10.5</v>
      </c>
    </row>
    <row r="2381" spans="1:2" x14ac:dyDescent="0.25">
      <c r="A2381">
        <v>762</v>
      </c>
      <c r="B2381">
        <v>11.5</v>
      </c>
    </row>
    <row r="2382" spans="1:2" x14ac:dyDescent="0.25">
      <c r="A2382">
        <v>764</v>
      </c>
      <c r="B2382">
        <v>23</v>
      </c>
    </row>
    <row r="2383" spans="1:2" x14ac:dyDescent="0.25">
      <c r="A2383">
        <v>766</v>
      </c>
      <c r="B2383">
        <v>23.5</v>
      </c>
    </row>
    <row r="2384" spans="1:2" x14ac:dyDescent="0.25">
      <c r="A2384">
        <v>768</v>
      </c>
      <c r="B2384">
        <v>5</v>
      </c>
    </row>
    <row r="2385" spans="1:2" x14ac:dyDescent="0.25">
      <c r="A2385">
        <v>770</v>
      </c>
      <c r="B2385">
        <v>7.5</v>
      </c>
    </row>
    <row r="2386" spans="1:2" x14ac:dyDescent="0.25">
      <c r="A2386">
        <v>772</v>
      </c>
      <c r="B2386">
        <v>19.5</v>
      </c>
    </row>
    <row r="2387" spans="1:2" x14ac:dyDescent="0.25">
      <c r="A2387">
        <v>774</v>
      </c>
      <c r="B2387">
        <v>19</v>
      </c>
    </row>
    <row r="2388" spans="1:2" x14ac:dyDescent="0.25">
      <c r="A2388">
        <v>776</v>
      </c>
      <c r="B2388">
        <v>13.5</v>
      </c>
    </row>
    <row r="2389" spans="1:2" x14ac:dyDescent="0.25">
      <c r="A2389">
        <v>778</v>
      </c>
      <c r="B2389">
        <v>20.5</v>
      </c>
    </row>
    <row r="2390" spans="1:2" x14ac:dyDescent="0.25">
      <c r="A2390">
        <v>780</v>
      </c>
      <c r="B2390">
        <v>20</v>
      </c>
    </row>
    <row r="2391" spans="1:2" x14ac:dyDescent="0.25">
      <c r="A2391">
        <v>782</v>
      </c>
      <c r="B2391">
        <v>9.5</v>
      </c>
    </row>
    <row r="2392" spans="1:2" x14ac:dyDescent="0.25">
      <c r="A2392">
        <v>784</v>
      </c>
      <c r="B2392">
        <v>9</v>
      </c>
    </row>
    <row r="2393" spans="1:2" x14ac:dyDescent="0.25">
      <c r="A2393">
        <v>786</v>
      </c>
      <c r="B2393">
        <v>5.5</v>
      </c>
    </row>
    <row r="2394" spans="1:2" x14ac:dyDescent="0.25">
      <c r="A2394">
        <v>788</v>
      </c>
      <c r="B2394">
        <v>18.5</v>
      </c>
    </row>
    <row r="2395" spans="1:2" x14ac:dyDescent="0.25">
      <c r="A2395">
        <v>790</v>
      </c>
      <c r="B2395">
        <v>28.5</v>
      </c>
    </row>
    <row r="2396" spans="1:2" x14ac:dyDescent="0.25">
      <c r="A2396">
        <v>792</v>
      </c>
      <c r="B2396">
        <v>24</v>
      </c>
    </row>
    <row r="2397" spans="1:2" x14ac:dyDescent="0.25">
      <c r="A2397">
        <v>794</v>
      </c>
      <c r="B2397">
        <v>10.5</v>
      </c>
    </row>
    <row r="2398" spans="1:2" x14ac:dyDescent="0.25">
      <c r="A2398">
        <v>796</v>
      </c>
      <c r="B2398">
        <v>11</v>
      </c>
    </row>
    <row r="2399" spans="1:2" x14ac:dyDescent="0.25">
      <c r="A2399">
        <v>798</v>
      </c>
      <c r="B2399">
        <v>15.5</v>
      </c>
    </row>
    <row r="2400" spans="1:2" x14ac:dyDescent="0.25">
      <c r="A2400">
        <v>800</v>
      </c>
      <c r="B2400">
        <v>22</v>
      </c>
    </row>
    <row r="2401" spans="1:2" x14ac:dyDescent="0.25">
      <c r="A2401">
        <v>802</v>
      </c>
      <c r="B2401">
        <v>17</v>
      </c>
    </row>
    <row r="2402" spans="1:2" x14ac:dyDescent="0.25">
      <c r="A2402">
        <v>804</v>
      </c>
      <c r="B2402">
        <v>4.5</v>
      </c>
    </row>
    <row r="2403" spans="1:2" x14ac:dyDescent="0.25">
      <c r="A2403">
        <v>806</v>
      </c>
      <c r="B2403">
        <v>9</v>
      </c>
    </row>
    <row r="2404" spans="1:2" x14ac:dyDescent="0.25">
      <c r="A2404">
        <v>808</v>
      </c>
      <c r="B2404">
        <v>13.5</v>
      </c>
    </row>
    <row r="2405" spans="1:2" x14ac:dyDescent="0.25">
      <c r="A2405">
        <v>810</v>
      </c>
      <c r="B2405">
        <v>23</v>
      </c>
    </row>
    <row r="2406" spans="1:2" x14ac:dyDescent="0.25">
      <c r="A2406">
        <v>812</v>
      </c>
      <c r="B2406">
        <v>23</v>
      </c>
    </row>
    <row r="2407" spans="1:2" x14ac:dyDescent="0.25">
      <c r="A2407">
        <v>814</v>
      </c>
      <c r="B2407">
        <v>23.5</v>
      </c>
    </row>
    <row r="2408" spans="1:2" x14ac:dyDescent="0.25">
      <c r="A2408">
        <v>816</v>
      </c>
      <c r="B2408">
        <v>15</v>
      </c>
    </row>
    <row r="2409" spans="1:2" x14ac:dyDescent="0.25">
      <c r="A2409">
        <v>818</v>
      </c>
      <c r="B2409">
        <v>10</v>
      </c>
    </row>
    <row r="2410" spans="1:2" x14ac:dyDescent="0.25">
      <c r="A2410">
        <v>820</v>
      </c>
      <c r="B2410">
        <v>12.5</v>
      </c>
    </row>
    <row r="2411" spans="1:2" x14ac:dyDescent="0.25">
      <c r="A2411">
        <v>822</v>
      </c>
      <c r="B2411">
        <v>21.5</v>
      </c>
    </row>
    <row r="2412" spans="1:2" x14ac:dyDescent="0.25">
      <c r="A2412">
        <v>824</v>
      </c>
      <c r="B2412">
        <v>21.5</v>
      </c>
    </row>
    <row r="2413" spans="1:2" x14ac:dyDescent="0.25">
      <c r="A2413">
        <v>826</v>
      </c>
      <c r="B2413">
        <v>14</v>
      </c>
    </row>
    <row r="2414" spans="1:2" x14ac:dyDescent="0.25">
      <c r="A2414">
        <v>828</v>
      </c>
      <c r="B2414">
        <v>9.5</v>
      </c>
    </row>
    <row r="2415" spans="1:2" x14ac:dyDescent="0.25">
      <c r="A2415">
        <v>830</v>
      </c>
      <c r="B2415">
        <v>16</v>
      </c>
    </row>
    <row r="2416" spans="1:2" x14ac:dyDescent="0.25">
      <c r="A2416">
        <v>832</v>
      </c>
      <c r="B2416">
        <v>16</v>
      </c>
    </row>
    <row r="2417" spans="1:2" x14ac:dyDescent="0.25">
      <c r="A2417">
        <v>834</v>
      </c>
      <c r="B2417">
        <v>14.5</v>
      </c>
    </row>
    <row r="2418" spans="1:2" x14ac:dyDescent="0.25">
      <c r="A2418">
        <v>836</v>
      </c>
      <c r="B2418">
        <v>26</v>
      </c>
    </row>
    <row r="2419" spans="1:2" x14ac:dyDescent="0.25">
      <c r="A2419">
        <v>838</v>
      </c>
      <c r="B2419">
        <v>14</v>
      </c>
    </row>
    <row r="2420" spans="1:2" x14ac:dyDescent="0.25">
      <c r="A2420">
        <v>840</v>
      </c>
      <c r="B2420">
        <v>13.5</v>
      </c>
    </row>
    <row r="2421" spans="1:2" x14ac:dyDescent="0.25">
      <c r="A2421">
        <v>842</v>
      </c>
      <c r="B2421">
        <v>25.5</v>
      </c>
    </row>
    <row r="2422" spans="1:2" x14ac:dyDescent="0.25">
      <c r="A2422">
        <v>844</v>
      </c>
      <c r="B2422">
        <v>15.5</v>
      </c>
    </row>
    <row r="2423" spans="1:2" x14ac:dyDescent="0.25">
      <c r="A2423">
        <v>846</v>
      </c>
      <c r="B2423">
        <v>12</v>
      </c>
    </row>
    <row r="2424" spans="1:2" x14ac:dyDescent="0.25">
      <c r="A2424">
        <v>848</v>
      </c>
      <c r="B2424">
        <v>10.5</v>
      </c>
    </row>
    <row r="2425" spans="1:2" x14ac:dyDescent="0.25">
      <c r="A2425">
        <v>850</v>
      </c>
      <c r="B2425">
        <v>15.5</v>
      </c>
    </row>
    <row r="2426" spans="1:2" x14ac:dyDescent="0.25">
      <c r="A2426">
        <v>852</v>
      </c>
      <c r="B2426">
        <v>11</v>
      </c>
    </row>
    <row r="2427" spans="1:2" x14ac:dyDescent="0.25">
      <c r="A2427">
        <v>854</v>
      </c>
      <c r="B2427">
        <v>23</v>
      </c>
    </row>
    <row r="2428" spans="1:2" x14ac:dyDescent="0.25">
      <c r="A2428">
        <v>856</v>
      </c>
      <c r="B2428">
        <v>27.5</v>
      </c>
    </row>
    <row r="2429" spans="1:2" x14ac:dyDescent="0.25">
      <c r="A2429">
        <v>858</v>
      </c>
      <c r="B2429">
        <v>14</v>
      </c>
    </row>
    <row r="2430" spans="1:2" x14ac:dyDescent="0.25">
      <c r="A2430">
        <v>860</v>
      </c>
      <c r="B2430">
        <v>14.5</v>
      </c>
    </row>
    <row r="2431" spans="1:2" x14ac:dyDescent="0.25">
      <c r="A2431">
        <v>862</v>
      </c>
      <c r="B2431">
        <v>11</v>
      </c>
    </row>
    <row r="2432" spans="1:2" x14ac:dyDescent="0.25">
      <c r="A2432">
        <v>864</v>
      </c>
      <c r="B2432">
        <v>15</v>
      </c>
    </row>
    <row r="2433" spans="1:2" x14ac:dyDescent="0.25">
      <c r="A2433">
        <v>866</v>
      </c>
      <c r="B2433">
        <v>20</v>
      </c>
    </row>
    <row r="2434" spans="1:2" x14ac:dyDescent="0.25">
      <c r="A2434">
        <v>868</v>
      </c>
      <c r="B2434">
        <v>19</v>
      </c>
    </row>
    <row r="2435" spans="1:2" x14ac:dyDescent="0.25">
      <c r="A2435">
        <v>870</v>
      </c>
      <c r="B2435">
        <v>11.5</v>
      </c>
    </row>
    <row r="2436" spans="1:2" x14ac:dyDescent="0.25">
      <c r="A2436">
        <v>872</v>
      </c>
      <c r="B2436">
        <v>11.5</v>
      </c>
    </row>
    <row r="2437" spans="1:2" x14ac:dyDescent="0.25">
      <c r="A2437">
        <v>874</v>
      </c>
      <c r="B2437">
        <v>15</v>
      </c>
    </row>
    <row r="2438" spans="1:2" x14ac:dyDescent="0.25">
      <c r="A2438">
        <v>876</v>
      </c>
      <c r="B2438">
        <v>22.5</v>
      </c>
    </row>
    <row r="2439" spans="1:2" x14ac:dyDescent="0.25">
      <c r="A2439">
        <v>878</v>
      </c>
      <c r="B2439">
        <v>14.5</v>
      </c>
    </row>
    <row r="2440" spans="1:2" x14ac:dyDescent="0.25">
      <c r="A2440">
        <v>880</v>
      </c>
      <c r="B2440">
        <v>10.5</v>
      </c>
    </row>
    <row r="2441" spans="1:2" x14ac:dyDescent="0.25">
      <c r="A2441">
        <v>882</v>
      </c>
      <c r="B2441">
        <v>11.5</v>
      </c>
    </row>
    <row r="2442" spans="1:2" x14ac:dyDescent="0.25">
      <c r="A2442">
        <v>884</v>
      </c>
      <c r="B2442">
        <v>19</v>
      </c>
    </row>
    <row r="2443" spans="1:2" x14ac:dyDescent="0.25">
      <c r="A2443">
        <v>886</v>
      </c>
      <c r="B2443">
        <v>23.5</v>
      </c>
    </row>
    <row r="2444" spans="1:2" x14ac:dyDescent="0.25">
      <c r="A2444">
        <v>888</v>
      </c>
      <c r="B2444">
        <v>23</v>
      </c>
    </row>
    <row r="2445" spans="1:2" x14ac:dyDescent="0.25">
      <c r="A2445">
        <v>890</v>
      </c>
      <c r="B2445">
        <v>14.5</v>
      </c>
    </row>
    <row r="2446" spans="1:2" x14ac:dyDescent="0.25">
      <c r="A2446">
        <v>892</v>
      </c>
      <c r="B2446">
        <v>17</v>
      </c>
    </row>
    <row r="2447" spans="1:2" x14ac:dyDescent="0.25">
      <c r="A2447">
        <v>894</v>
      </c>
      <c r="B2447">
        <v>16</v>
      </c>
    </row>
    <row r="2448" spans="1:2" x14ac:dyDescent="0.25">
      <c r="A2448">
        <v>896</v>
      </c>
      <c r="B2448">
        <v>23</v>
      </c>
    </row>
    <row r="2449" spans="1:2" x14ac:dyDescent="0.25">
      <c r="A2449">
        <v>898</v>
      </c>
      <c r="B2449">
        <v>22.5</v>
      </c>
    </row>
    <row r="2450" spans="1:2" x14ac:dyDescent="0.25">
      <c r="A2450">
        <v>900</v>
      </c>
      <c r="B2450">
        <v>7</v>
      </c>
    </row>
    <row r="2451" spans="1:2" x14ac:dyDescent="0.25">
      <c r="A2451">
        <v>902</v>
      </c>
      <c r="B2451">
        <v>17.5</v>
      </c>
    </row>
    <row r="2452" spans="1:2" x14ac:dyDescent="0.25">
      <c r="A2452">
        <v>904</v>
      </c>
      <c r="B2452">
        <v>20</v>
      </c>
    </row>
    <row r="2453" spans="1:2" x14ac:dyDescent="0.25">
      <c r="A2453">
        <v>906</v>
      </c>
      <c r="B2453">
        <v>27</v>
      </c>
    </row>
    <row r="2454" spans="1:2" x14ac:dyDescent="0.25">
      <c r="A2454">
        <v>908</v>
      </c>
      <c r="B2454">
        <v>23.5</v>
      </c>
    </row>
    <row r="2455" spans="1:2" x14ac:dyDescent="0.25">
      <c r="A2455">
        <v>910</v>
      </c>
      <c r="B2455">
        <v>23</v>
      </c>
    </row>
    <row r="2456" spans="1:2" x14ac:dyDescent="0.25">
      <c r="A2456">
        <v>912</v>
      </c>
      <c r="B2456">
        <v>17.5</v>
      </c>
    </row>
    <row r="2457" spans="1:2" x14ac:dyDescent="0.25">
      <c r="A2457">
        <v>914</v>
      </c>
      <c r="B2457">
        <v>19.5</v>
      </c>
    </row>
    <row r="2458" spans="1:2" x14ac:dyDescent="0.25">
      <c r="A2458">
        <v>916</v>
      </c>
      <c r="B2458">
        <v>20.5</v>
      </c>
    </row>
    <row r="2459" spans="1:2" x14ac:dyDescent="0.25">
      <c r="A2459">
        <v>918</v>
      </c>
      <c r="B2459">
        <v>19.5</v>
      </c>
    </row>
    <row r="2460" spans="1:2" x14ac:dyDescent="0.25">
      <c r="A2460">
        <v>920</v>
      </c>
      <c r="B2460">
        <v>5.5</v>
      </c>
    </row>
    <row r="2461" spans="1:2" x14ac:dyDescent="0.25">
      <c r="A2461">
        <v>922</v>
      </c>
      <c r="B2461">
        <v>4.5</v>
      </c>
    </row>
    <row r="2462" spans="1:2" x14ac:dyDescent="0.25">
      <c r="A2462">
        <v>924</v>
      </c>
      <c r="B2462">
        <v>7</v>
      </c>
    </row>
    <row r="2463" spans="1:2" x14ac:dyDescent="0.25">
      <c r="A2463">
        <v>926</v>
      </c>
      <c r="B2463">
        <v>7.5</v>
      </c>
    </row>
    <row r="2464" spans="1:2" x14ac:dyDescent="0.25">
      <c r="A2464">
        <v>928</v>
      </c>
      <c r="B2464">
        <v>18</v>
      </c>
    </row>
    <row r="2465" spans="1:2" x14ac:dyDescent="0.25">
      <c r="A2465">
        <v>930</v>
      </c>
      <c r="B2465">
        <v>9</v>
      </c>
    </row>
    <row r="2466" spans="1:2" x14ac:dyDescent="0.25">
      <c r="A2466">
        <v>932</v>
      </c>
      <c r="B2466">
        <v>14</v>
      </c>
    </row>
    <row r="2467" spans="1:2" x14ac:dyDescent="0.25">
      <c r="A2467">
        <v>934</v>
      </c>
      <c r="B2467">
        <v>25.5</v>
      </c>
    </row>
    <row r="2468" spans="1:2" x14ac:dyDescent="0.25">
      <c r="A2468">
        <v>936</v>
      </c>
      <c r="B2468">
        <v>31.5</v>
      </c>
    </row>
    <row r="2469" spans="1:2" x14ac:dyDescent="0.25">
      <c r="A2469">
        <v>938</v>
      </c>
      <c r="B2469">
        <v>14.5</v>
      </c>
    </row>
    <row r="2470" spans="1:2" x14ac:dyDescent="0.25">
      <c r="A2470">
        <v>940</v>
      </c>
      <c r="B2470">
        <v>9.5</v>
      </c>
    </row>
    <row r="2471" spans="1:2" x14ac:dyDescent="0.25">
      <c r="A2471">
        <v>942</v>
      </c>
      <c r="B2471">
        <v>9</v>
      </c>
    </row>
    <row r="2472" spans="1:2" x14ac:dyDescent="0.25">
      <c r="A2472">
        <v>944</v>
      </c>
      <c r="B2472">
        <v>8</v>
      </c>
    </row>
    <row r="2473" spans="1:2" x14ac:dyDescent="0.25">
      <c r="A2473">
        <v>946</v>
      </c>
      <c r="B2473">
        <v>9.5</v>
      </c>
    </row>
    <row r="2474" spans="1:2" x14ac:dyDescent="0.25">
      <c r="A2474">
        <v>948</v>
      </c>
      <c r="B2474">
        <v>17</v>
      </c>
    </row>
    <row r="2475" spans="1:2" x14ac:dyDescent="0.25">
      <c r="A2475">
        <v>950</v>
      </c>
      <c r="B2475">
        <v>30</v>
      </c>
    </row>
    <row r="2476" spans="1:2" x14ac:dyDescent="0.25">
      <c r="A2476">
        <v>952</v>
      </c>
      <c r="B2476">
        <v>27.5</v>
      </c>
    </row>
    <row r="2477" spans="1:2" x14ac:dyDescent="0.25">
      <c r="A2477">
        <v>954</v>
      </c>
      <c r="B2477">
        <v>20.5</v>
      </c>
    </row>
    <row r="2478" spans="1:2" x14ac:dyDescent="0.25">
      <c r="A2478">
        <v>956</v>
      </c>
      <c r="B2478">
        <v>22</v>
      </c>
    </row>
    <row r="2479" spans="1:2" x14ac:dyDescent="0.25">
      <c r="A2479">
        <v>958</v>
      </c>
      <c r="B2479">
        <v>20.5</v>
      </c>
    </row>
    <row r="2480" spans="1:2" x14ac:dyDescent="0.25">
      <c r="A2480">
        <v>960</v>
      </c>
      <c r="B2480">
        <v>16.5</v>
      </c>
    </row>
    <row r="2481" spans="1:2" x14ac:dyDescent="0.25">
      <c r="A2481">
        <v>962</v>
      </c>
      <c r="B2481">
        <v>18.5</v>
      </c>
    </row>
    <row r="2482" spans="1:2" x14ac:dyDescent="0.25">
      <c r="A2482">
        <v>964</v>
      </c>
      <c r="B2482">
        <v>19</v>
      </c>
    </row>
    <row r="2483" spans="1:2" x14ac:dyDescent="0.25">
      <c r="A2483">
        <v>966</v>
      </c>
      <c r="B2483">
        <v>15</v>
      </c>
    </row>
    <row r="2484" spans="1:2" x14ac:dyDescent="0.25">
      <c r="A2484">
        <v>968</v>
      </c>
      <c r="B2484">
        <v>29.5</v>
      </c>
    </row>
    <row r="2485" spans="1:2" x14ac:dyDescent="0.25">
      <c r="A2485">
        <v>970</v>
      </c>
      <c r="B2485">
        <v>25.5</v>
      </c>
    </row>
    <row r="2486" spans="1:2" x14ac:dyDescent="0.25">
      <c r="A2486">
        <v>972</v>
      </c>
      <c r="B2486">
        <v>19</v>
      </c>
    </row>
    <row r="2487" spans="1:2" x14ac:dyDescent="0.25">
      <c r="A2487">
        <v>974</v>
      </c>
      <c r="B2487">
        <v>21</v>
      </c>
    </row>
    <row r="2488" spans="1:2" x14ac:dyDescent="0.25">
      <c r="A2488">
        <v>976</v>
      </c>
      <c r="B2488">
        <v>14.5</v>
      </c>
    </row>
    <row r="2489" spans="1:2" x14ac:dyDescent="0.25">
      <c r="A2489">
        <v>978</v>
      </c>
      <c r="B2489">
        <v>4.5</v>
      </c>
    </row>
    <row r="2490" spans="1:2" x14ac:dyDescent="0.25">
      <c r="A2490">
        <v>980</v>
      </c>
      <c r="B2490">
        <v>13</v>
      </c>
    </row>
    <row r="2491" spans="1:2" x14ac:dyDescent="0.25">
      <c r="A2491">
        <v>982</v>
      </c>
      <c r="B2491">
        <v>11</v>
      </c>
    </row>
    <row r="2492" spans="1:2" x14ac:dyDescent="0.25">
      <c r="A2492">
        <v>984</v>
      </c>
      <c r="B2492">
        <v>20.5</v>
      </c>
    </row>
    <row r="2493" spans="1:2" x14ac:dyDescent="0.25">
      <c r="A2493">
        <v>986</v>
      </c>
      <c r="B2493">
        <v>12</v>
      </c>
    </row>
    <row r="2494" spans="1:2" x14ac:dyDescent="0.25">
      <c r="A2494">
        <v>988</v>
      </c>
      <c r="B2494">
        <v>6.5</v>
      </c>
    </row>
    <row r="2495" spans="1:2" x14ac:dyDescent="0.25">
      <c r="A2495">
        <v>990</v>
      </c>
      <c r="B2495">
        <v>15.5</v>
      </c>
    </row>
    <row r="2496" spans="1:2" x14ac:dyDescent="0.25">
      <c r="A2496">
        <v>992</v>
      </c>
      <c r="B2496">
        <v>21</v>
      </c>
    </row>
    <row r="2497" spans="1:2" x14ac:dyDescent="0.25">
      <c r="A2497">
        <v>994</v>
      </c>
      <c r="B2497">
        <v>18.5</v>
      </c>
    </row>
    <row r="2498" spans="1:2" x14ac:dyDescent="0.25">
      <c r="A2498">
        <v>996</v>
      </c>
      <c r="B2498">
        <v>12</v>
      </c>
    </row>
    <row r="2499" spans="1:2" x14ac:dyDescent="0.25">
      <c r="A2499">
        <v>998</v>
      </c>
      <c r="B2499">
        <v>13</v>
      </c>
    </row>
    <row r="2500" spans="1:2" x14ac:dyDescent="0.25">
      <c r="A2500">
        <v>1000</v>
      </c>
      <c r="B2500">
        <v>16.5</v>
      </c>
    </row>
    <row r="2501" spans="1:2" x14ac:dyDescent="0.25">
      <c r="A2501">
        <v>2</v>
      </c>
      <c r="B2501">
        <v>22.5</v>
      </c>
    </row>
    <row r="2502" spans="1:2" x14ac:dyDescent="0.25">
      <c r="A2502">
        <v>4</v>
      </c>
      <c r="B2502">
        <v>25</v>
      </c>
    </row>
    <row r="2503" spans="1:2" x14ac:dyDescent="0.25">
      <c r="A2503">
        <v>6</v>
      </c>
      <c r="B2503">
        <v>19.5</v>
      </c>
    </row>
    <row r="2504" spans="1:2" x14ac:dyDescent="0.25">
      <c r="A2504">
        <v>8</v>
      </c>
      <c r="B2504">
        <v>18.5</v>
      </c>
    </row>
    <row r="2505" spans="1:2" x14ac:dyDescent="0.25">
      <c r="A2505">
        <v>10</v>
      </c>
      <c r="B2505">
        <v>16.5</v>
      </c>
    </row>
    <row r="2506" spans="1:2" x14ac:dyDescent="0.25">
      <c r="A2506">
        <v>12</v>
      </c>
      <c r="B2506">
        <v>21.5</v>
      </c>
    </row>
    <row r="2507" spans="1:2" x14ac:dyDescent="0.25">
      <c r="A2507">
        <v>14</v>
      </c>
      <c r="B2507">
        <v>28</v>
      </c>
    </row>
    <row r="2508" spans="1:2" x14ac:dyDescent="0.25">
      <c r="A2508">
        <v>16</v>
      </c>
      <c r="B2508">
        <v>22</v>
      </c>
    </row>
    <row r="2509" spans="1:2" x14ac:dyDescent="0.25">
      <c r="A2509">
        <v>18</v>
      </c>
      <c r="B2509">
        <v>20</v>
      </c>
    </row>
    <row r="2510" spans="1:2" x14ac:dyDescent="0.25">
      <c r="A2510">
        <v>20</v>
      </c>
      <c r="B2510">
        <v>20</v>
      </c>
    </row>
    <row r="2511" spans="1:2" x14ac:dyDescent="0.25">
      <c r="A2511">
        <v>22</v>
      </c>
      <c r="B2511">
        <v>20</v>
      </c>
    </row>
    <row r="2512" spans="1:2" x14ac:dyDescent="0.25">
      <c r="A2512">
        <v>24</v>
      </c>
      <c r="B2512">
        <v>16.5</v>
      </c>
    </row>
    <row r="2513" spans="1:2" x14ac:dyDescent="0.25">
      <c r="A2513">
        <v>26</v>
      </c>
      <c r="B2513">
        <v>21</v>
      </c>
    </row>
    <row r="2514" spans="1:2" x14ac:dyDescent="0.25">
      <c r="A2514">
        <v>28</v>
      </c>
      <c r="B2514">
        <v>15.5</v>
      </c>
    </row>
    <row r="2515" spans="1:2" x14ac:dyDescent="0.25">
      <c r="A2515">
        <v>30</v>
      </c>
      <c r="B2515">
        <v>21</v>
      </c>
    </row>
    <row r="2516" spans="1:2" x14ac:dyDescent="0.25">
      <c r="A2516">
        <v>32</v>
      </c>
      <c r="B2516">
        <v>24.5</v>
      </c>
    </row>
    <row r="2517" spans="1:2" x14ac:dyDescent="0.25">
      <c r="A2517">
        <v>34</v>
      </c>
      <c r="B2517">
        <v>23</v>
      </c>
    </row>
    <row r="2518" spans="1:2" x14ac:dyDescent="0.25">
      <c r="A2518">
        <v>36</v>
      </c>
      <c r="B2518">
        <v>24</v>
      </c>
    </row>
    <row r="2519" spans="1:2" x14ac:dyDescent="0.25">
      <c r="A2519">
        <v>38</v>
      </c>
      <c r="B2519">
        <v>21</v>
      </c>
    </row>
    <row r="2520" spans="1:2" x14ac:dyDescent="0.25">
      <c r="A2520">
        <v>40</v>
      </c>
      <c r="B2520">
        <v>19.5</v>
      </c>
    </row>
    <row r="2521" spans="1:2" x14ac:dyDescent="0.25">
      <c r="A2521">
        <v>42</v>
      </c>
      <c r="B2521">
        <v>23.5</v>
      </c>
    </row>
    <row r="2522" spans="1:2" x14ac:dyDescent="0.25">
      <c r="A2522">
        <v>44</v>
      </c>
      <c r="B2522">
        <v>21</v>
      </c>
    </row>
    <row r="2523" spans="1:2" x14ac:dyDescent="0.25">
      <c r="A2523">
        <v>46</v>
      </c>
      <c r="B2523">
        <v>17</v>
      </c>
    </row>
    <row r="2524" spans="1:2" x14ac:dyDescent="0.25">
      <c r="A2524">
        <v>48</v>
      </c>
      <c r="B2524">
        <v>22</v>
      </c>
    </row>
    <row r="2525" spans="1:2" x14ac:dyDescent="0.25">
      <c r="A2525">
        <v>50</v>
      </c>
      <c r="B2525">
        <v>14.5</v>
      </c>
    </row>
    <row r="2526" spans="1:2" x14ac:dyDescent="0.25">
      <c r="A2526">
        <v>52</v>
      </c>
      <c r="B2526">
        <v>18.5</v>
      </c>
    </row>
    <row r="2527" spans="1:2" x14ac:dyDescent="0.25">
      <c r="A2527">
        <v>54</v>
      </c>
      <c r="B2527">
        <v>16</v>
      </c>
    </row>
    <row r="2528" spans="1:2" x14ac:dyDescent="0.25">
      <c r="A2528">
        <v>56</v>
      </c>
      <c r="B2528">
        <v>18</v>
      </c>
    </row>
    <row r="2529" spans="1:2" x14ac:dyDescent="0.25">
      <c r="A2529">
        <v>58</v>
      </c>
      <c r="B2529">
        <v>12.5</v>
      </c>
    </row>
    <row r="2530" spans="1:2" x14ac:dyDescent="0.25">
      <c r="A2530">
        <v>60</v>
      </c>
      <c r="B2530">
        <v>21.5</v>
      </c>
    </row>
    <row r="2531" spans="1:2" x14ac:dyDescent="0.25">
      <c r="A2531">
        <v>62</v>
      </c>
      <c r="B2531">
        <v>21</v>
      </c>
    </row>
    <row r="2532" spans="1:2" x14ac:dyDescent="0.25">
      <c r="A2532">
        <v>64</v>
      </c>
      <c r="B2532">
        <v>20</v>
      </c>
    </row>
    <row r="2533" spans="1:2" x14ac:dyDescent="0.25">
      <c r="A2533">
        <v>66</v>
      </c>
      <c r="B2533">
        <v>25</v>
      </c>
    </row>
    <row r="2534" spans="1:2" x14ac:dyDescent="0.25">
      <c r="A2534">
        <v>68</v>
      </c>
      <c r="B2534">
        <v>22.5</v>
      </c>
    </row>
    <row r="2535" spans="1:2" x14ac:dyDescent="0.25">
      <c r="A2535">
        <v>70</v>
      </c>
      <c r="B2535">
        <v>15.5</v>
      </c>
    </row>
    <row r="2536" spans="1:2" x14ac:dyDescent="0.25">
      <c r="A2536">
        <v>72</v>
      </c>
      <c r="B2536">
        <v>22</v>
      </c>
    </row>
    <row r="2537" spans="1:2" x14ac:dyDescent="0.25">
      <c r="A2537">
        <v>74</v>
      </c>
      <c r="B2537">
        <v>14.5</v>
      </c>
    </row>
    <row r="2538" spans="1:2" x14ac:dyDescent="0.25">
      <c r="A2538">
        <v>76</v>
      </c>
      <c r="B2538">
        <v>26.5</v>
      </c>
    </row>
    <row r="2539" spans="1:2" x14ac:dyDescent="0.25">
      <c r="A2539">
        <v>78</v>
      </c>
      <c r="B2539">
        <v>21.5</v>
      </c>
    </row>
    <row r="2540" spans="1:2" x14ac:dyDescent="0.25">
      <c r="A2540">
        <v>80</v>
      </c>
      <c r="B2540">
        <v>24.5</v>
      </c>
    </row>
    <row r="2541" spans="1:2" x14ac:dyDescent="0.25">
      <c r="A2541">
        <v>82</v>
      </c>
      <c r="B2541">
        <v>23</v>
      </c>
    </row>
    <row r="2542" spans="1:2" x14ac:dyDescent="0.25">
      <c r="A2542">
        <v>84</v>
      </c>
      <c r="B2542">
        <v>20</v>
      </c>
    </row>
    <row r="2543" spans="1:2" x14ac:dyDescent="0.25">
      <c r="A2543">
        <v>86</v>
      </c>
      <c r="B2543">
        <v>20.5</v>
      </c>
    </row>
    <row r="2544" spans="1:2" x14ac:dyDescent="0.25">
      <c r="A2544">
        <v>88</v>
      </c>
      <c r="B2544">
        <v>19.5</v>
      </c>
    </row>
    <row r="2545" spans="1:2" x14ac:dyDescent="0.25">
      <c r="A2545">
        <v>90</v>
      </c>
      <c r="B2545">
        <v>25</v>
      </c>
    </row>
    <row r="2546" spans="1:2" x14ac:dyDescent="0.25">
      <c r="A2546">
        <v>92</v>
      </c>
      <c r="B2546">
        <v>21.5</v>
      </c>
    </row>
    <row r="2547" spans="1:2" x14ac:dyDescent="0.25">
      <c r="A2547">
        <v>94</v>
      </c>
      <c r="B2547">
        <v>18</v>
      </c>
    </row>
    <row r="2548" spans="1:2" x14ac:dyDescent="0.25">
      <c r="A2548">
        <v>96</v>
      </c>
      <c r="B2548">
        <v>24</v>
      </c>
    </row>
    <row r="2549" spans="1:2" x14ac:dyDescent="0.25">
      <c r="A2549">
        <v>98</v>
      </c>
      <c r="B2549">
        <v>25</v>
      </c>
    </row>
    <row r="2550" spans="1:2" x14ac:dyDescent="0.25">
      <c r="A2550">
        <v>100</v>
      </c>
      <c r="B2550">
        <v>20.5</v>
      </c>
    </row>
    <row r="2551" spans="1:2" x14ac:dyDescent="0.25">
      <c r="A2551">
        <v>102</v>
      </c>
      <c r="B2551">
        <v>26.5</v>
      </c>
    </row>
    <row r="2552" spans="1:2" x14ac:dyDescent="0.25">
      <c r="A2552">
        <v>104</v>
      </c>
      <c r="B2552">
        <v>19.5</v>
      </c>
    </row>
    <row r="2553" spans="1:2" x14ac:dyDescent="0.25">
      <c r="A2553">
        <v>106</v>
      </c>
      <c r="B2553">
        <v>19.5</v>
      </c>
    </row>
    <row r="2554" spans="1:2" x14ac:dyDescent="0.25">
      <c r="A2554">
        <v>108</v>
      </c>
      <c r="B2554">
        <v>18.5</v>
      </c>
    </row>
    <row r="2555" spans="1:2" x14ac:dyDescent="0.25">
      <c r="A2555">
        <v>110</v>
      </c>
      <c r="B2555">
        <v>22.5</v>
      </c>
    </row>
    <row r="2556" spans="1:2" x14ac:dyDescent="0.25">
      <c r="A2556">
        <v>112</v>
      </c>
      <c r="B2556">
        <v>23.5</v>
      </c>
    </row>
    <row r="2557" spans="1:2" x14ac:dyDescent="0.25">
      <c r="A2557">
        <v>114</v>
      </c>
      <c r="B2557">
        <v>25.5</v>
      </c>
    </row>
    <row r="2558" spans="1:2" x14ac:dyDescent="0.25">
      <c r="A2558">
        <v>116</v>
      </c>
      <c r="B2558">
        <v>26.5</v>
      </c>
    </row>
    <row r="2559" spans="1:2" x14ac:dyDescent="0.25">
      <c r="A2559">
        <v>118</v>
      </c>
      <c r="B2559">
        <v>22</v>
      </c>
    </row>
    <row r="2560" spans="1:2" x14ac:dyDescent="0.25">
      <c r="A2560">
        <v>120</v>
      </c>
      <c r="B2560">
        <v>21</v>
      </c>
    </row>
    <row r="2561" spans="1:2" x14ac:dyDescent="0.25">
      <c r="A2561">
        <v>122</v>
      </c>
      <c r="B2561">
        <v>19.5</v>
      </c>
    </row>
    <row r="2562" spans="1:2" x14ac:dyDescent="0.25">
      <c r="A2562">
        <v>124</v>
      </c>
      <c r="B2562">
        <v>21.5</v>
      </c>
    </row>
    <row r="2563" spans="1:2" x14ac:dyDescent="0.25">
      <c r="A2563">
        <v>126</v>
      </c>
      <c r="B2563">
        <v>22</v>
      </c>
    </row>
    <row r="2564" spans="1:2" x14ac:dyDescent="0.25">
      <c r="A2564">
        <v>128</v>
      </c>
      <c r="B2564">
        <v>17.5</v>
      </c>
    </row>
    <row r="2565" spans="1:2" x14ac:dyDescent="0.25">
      <c r="A2565">
        <v>130</v>
      </c>
      <c r="B2565">
        <v>25</v>
      </c>
    </row>
    <row r="2566" spans="1:2" x14ac:dyDescent="0.25">
      <c r="A2566">
        <v>132</v>
      </c>
      <c r="B2566">
        <v>17</v>
      </c>
    </row>
    <row r="2567" spans="1:2" x14ac:dyDescent="0.25">
      <c r="A2567">
        <v>134</v>
      </c>
      <c r="B2567">
        <v>22.5</v>
      </c>
    </row>
    <row r="2568" spans="1:2" x14ac:dyDescent="0.25">
      <c r="A2568">
        <v>136</v>
      </c>
      <c r="B2568">
        <v>21</v>
      </c>
    </row>
    <row r="2569" spans="1:2" x14ac:dyDescent="0.25">
      <c r="A2569">
        <v>138</v>
      </c>
      <c r="B2569">
        <v>20</v>
      </c>
    </row>
    <row r="2570" spans="1:2" x14ac:dyDescent="0.25">
      <c r="A2570">
        <v>140</v>
      </c>
      <c r="B2570">
        <v>27</v>
      </c>
    </row>
    <row r="2571" spans="1:2" x14ac:dyDescent="0.25">
      <c r="A2571">
        <v>142</v>
      </c>
      <c r="B2571">
        <v>23</v>
      </c>
    </row>
    <row r="2572" spans="1:2" x14ac:dyDescent="0.25">
      <c r="A2572">
        <v>144</v>
      </c>
      <c r="B2572">
        <v>25.5</v>
      </c>
    </row>
    <row r="2573" spans="1:2" x14ac:dyDescent="0.25">
      <c r="A2573">
        <v>146</v>
      </c>
      <c r="B2573">
        <v>24.5</v>
      </c>
    </row>
    <row r="2574" spans="1:2" x14ac:dyDescent="0.25">
      <c r="A2574">
        <v>148</v>
      </c>
      <c r="B2574">
        <v>25</v>
      </c>
    </row>
    <row r="2575" spans="1:2" x14ac:dyDescent="0.25">
      <c r="A2575">
        <v>150</v>
      </c>
      <c r="B2575">
        <v>21.5</v>
      </c>
    </row>
    <row r="2576" spans="1:2" x14ac:dyDescent="0.25">
      <c r="A2576">
        <v>152</v>
      </c>
      <c r="B2576">
        <v>19</v>
      </c>
    </row>
    <row r="2577" spans="1:2" x14ac:dyDescent="0.25">
      <c r="A2577">
        <v>154</v>
      </c>
      <c r="B2577">
        <v>18.5</v>
      </c>
    </row>
    <row r="2578" spans="1:2" x14ac:dyDescent="0.25">
      <c r="A2578">
        <v>156</v>
      </c>
      <c r="B2578">
        <v>19.5</v>
      </c>
    </row>
    <row r="2579" spans="1:2" x14ac:dyDescent="0.25">
      <c r="A2579">
        <v>158</v>
      </c>
      <c r="B2579">
        <v>16</v>
      </c>
    </row>
    <row r="2580" spans="1:2" x14ac:dyDescent="0.25">
      <c r="A2580">
        <v>160</v>
      </c>
      <c r="B2580">
        <v>21</v>
      </c>
    </row>
    <row r="2581" spans="1:2" x14ac:dyDescent="0.25">
      <c r="A2581">
        <v>162</v>
      </c>
      <c r="B2581">
        <v>24</v>
      </c>
    </row>
    <row r="2582" spans="1:2" x14ac:dyDescent="0.25">
      <c r="A2582">
        <v>164</v>
      </c>
      <c r="B2582">
        <v>24</v>
      </c>
    </row>
    <row r="2583" spans="1:2" x14ac:dyDescent="0.25">
      <c r="A2583">
        <v>166</v>
      </c>
      <c r="B2583">
        <v>22</v>
      </c>
    </row>
    <row r="2584" spans="1:2" x14ac:dyDescent="0.25">
      <c r="A2584">
        <v>168</v>
      </c>
      <c r="B2584">
        <v>27.5</v>
      </c>
    </row>
    <row r="2585" spans="1:2" x14ac:dyDescent="0.25">
      <c r="A2585">
        <v>170</v>
      </c>
      <c r="B2585">
        <v>32</v>
      </c>
    </row>
    <row r="2586" spans="1:2" x14ac:dyDescent="0.25">
      <c r="A2586">
        <v>172</v>
      </c>
      <c r="B2586">
        <v>26</v>
      </c>
    </row>
    <row r="2587" spans="1:2" x14ac:dyDescent="0.25">
      <c r="A2587">
        <v>174</v>
      </c>
      <c r="B2587">
        <v>25</v>
      </c>
    </row>
    <row r="2588" spans="1:2" x14ac:dyDescent="0.25">
      <c r="A2588">
        <v>176</v>
      </c>
      <c r="B2588">
        <v>31.5</v>
      </c>
    </row>
    <row r="2589" spans="1:2" x14ac:dyDescent="0.25">
      <c r="A2589">
        <v>178</v>
      </c>
      <c r="B2589">
        <v>25</v>
      </c>
    </row>
    <row r="2590" spans="1:2" x14ac:dyDescent="0.25">
      <c r="A2590">
        <v>180</v>
      </c>
      <c r="B2590">
        <v>23</v>
      </c>
    </row>
    <row r="2591" spans="1:2" x14ac:dyDescent="0.25">
      <c r="A2591">
        <v>182</v>
      </c>
      <c r="B2591">
        <v>21.5</v>
      </c>
    </row>
    <row r="2592" spans="1:2" x14ac:dyDescent="0.25">
      <c r="A2592">
        <v>184</v>
      </c>
      <c r="B2592">
        <v>17.5</v>
      </c>
    </row>
    <row r="2593" spans="1:2" x14ac:dyDescent="0.25">
      <c r="A2593">
        <v>186</v>
      </c>
      <c r="B2593">
        <v>24.5</v>
      </c>
    </row>
    <row r="2594" spans="1:2" x14ac:dyDescent="0.25">
      <c r="A2594">
        <v>188</v>
      </c>
      <c r="B2594">
        <v>19.5</v>
      </c>
    </row>
    <row r="2595" spans="1:2" x14ac:dyDescent="0.25">
      <c r="A2595">
        <v>190</v>
      </c>
      <c r="B2595">
        <v>23.5</v>
      </c>
    </row>
    <row r="2596" spans="1:2" x14ac:dyDescent="0.25">
      <c r="A2596">
        <v>192</v>
      </c>
      <c r="B2596">
        <v>22.5</v>
      </c>
    </row>
    <row r="2597" spans="1:2" x14ac:dyDescent="0.25">
      <c r="A2597">
        <v>194</v>
      </c>
      <c r="B2597">
        <v>19</v>
      </c>
    </row>
    <row r="2598" spans="1:2" x14ac:dyDescent="0.25">
      <c r="A2598">
        <v>196</v>
      </c>
      <c r="B2598">
        <v>23.5</v>
      </c>
    </row>
    <row r="2599" spans="1:2" x14ac:dyDescent="0.25">
      <c r="A2599">
        <v>198</v>
      </c>
      <c r="B2599">
        <v>21.5</v>
      </c>
    </row>
    <row r="2600" spans="1:2" x14ac:dyDescent="0.25">
      <c r="A2600">
        <v>200</v>
      </c>
      <c r="B2600">
        <v>23</v>
      </c>
    </row>
    <row r="2601" spans="1:2" x14ac:dyDescent="0.25">
      <c r="A2601">
        <v>202</v>
      </c>
      <c r="B2601">
        <v>32.5</v>
      </c>
    </row>
    <row r="2602" spans="1:2" x14ac:dyDescent="0.25">
      <c r="A2602">
        <v>204</v>
      </c>
      <c r="B2602">
        <v>25</v>
      </c>
    </row>
    <row r="2603" spans="1:2" x14ac:dyDescent="0.25">
      <c r="A2603">
        <v>206</v>
      </c>
      <c r="B2603">
        <v>24.5</v>
      </c>
    </row>
    <row r="2604" spans="1:2" x14ac:dyDescent="0.25">
      <c r="A2604">
        <v>208</v>
      </c>
      <c r="B2604">
        <v>19.5</v>
      </c>
    </row>
    <row r="2605" spans="1:2" x14ac:dyDescent="0.25">
      <c r="A2605">
        <v>210</v>
      </c>
      <c r="B2605">
        <v>20.5</v>
      </c>
    </row>
    <row r="2606" spans="1:2" x14ac:dyDescent="0.25">
      <c r="A2606">
        <v>212</v>
      </c>
      <c r="B2606">
        <v>24</v>
      </c>
    </row>
    <row r="2607" spans="1:2" x14ac:dyDescent="0.25">
      <c r="A2607">
        <v>214</v>
      </c>
      <c r="B2607">
        <v>26.5</v>
      </c>
    </row>
    <row r="2608" spans="1:2" x14ac:dyDescent="0.25">
      <c r="A2608">
        <v>216</v>
      </c>
      <c r="B2608">
        <v>19.5</v>
      </c>
    </row>
    <row r="2609" spans="1:2" x14ac:dyDescent="0.25">
      <c r="A2609">
        <v>218</v>
      </c>
      <c r="B2609">
        <v>30</v>
      </c>
    </row>
    <row r="2610" spans="1:2" x14ac:dyDescent="0.25">
      <c r="A2610">
        <v>220</v>
      </c>
      <c r="B2610">
        <v>23</v>
      </c>
    </row>
    <row r="2611" spans="1:2" x14ac:dyDescent="0.25">
      <c r="A2611">
        <v>222</v>
      </c>
      <c r="B2611">
        <v>22.5</v>
      </c>
    </row>
    <row r="2612" spans="1:2" x14ac:dyDescent="0.25">
      <c r="A2612">
        <v>224</v>
      </c>
      <c r="B2612">
        <v>25</v>
      </c>
    </row>
    <row r="2613" spans="1:2" x14ac:dyDescent="0.25">
      <c r="A2613">
        <v>226</v>
      </c>
      <c r="B2613">
        <v>28</v>
      </c>
    </row>
    <row r="2614" spans="1:2" x14ac:dyDescent="0.25">
      <c r="A2614">
        <v>228</v>
      </c>
      <c r="B2614">
        <v>25</v>
      </c>
    </row>
    <row r="2615" spans="1:2" x14ac:dyDescent="0.25">
      <c r="A2615">
        <v>230</v>
      </c>
      <c r="B2615">
        <v>23</v>
      </c>
    </row>
    <row r="2616" spans="1:2" x14ac:dyDescent="0.25">
      <c r="A2616">
        <v>232</v>
      </c>
      <c r="B2616">
        <v>26</v>
      </c>
    </row>
    <row r="2617" spans="1:2" x14ac:dyDescent="0.25">
      <c r="A2617">
        <v>234</v>
      </c>
      <c r="B2617">
        <v>23</v>
      </c>
    </row>
    <row r="2618" spans="1:2" x14ac:dyDescent="0.25">
      <c r="A2618">
        <v>236</v>
      </c>
      <c r="B2618">
        <v>21.5</v>
      </c>
    </row>
    <row r="2619" spans="1:2" x14ac:dyDescent="0.25">
      <c r="A2619">
        <v>238</v>
      </c>
      <c r="B2619">
        <v>18</v>
      </c>
    </row>
    <row r="2620" spans="1:2" x14ac:dyDescent="0.25">
      <c r="A2620">
        <v>240</v>
      </c>
      <c r="B2620">
        <v>19</v>
      </c>
    </row>
    <row r="2621" spans="1:2" x14ac:dyDescent="0.25">
      <c r="A2621">
        <v>242</v>
      </c>
      <c r="B2621">
        <v>25</v>
      </c>
    </row>
    <row r="2622" spans="1:2" x14ac:dyDescent="0.25">
      <c r="A2622">
        <v>244</v>
      </c>
      <c r="B2622">
        <v>30.5</v>
      </c>
    </row>
    <row r="2623" spans="1:2" x14ac:dyDescent="0.25">
      <c r="A2623">
        <v>246</v>
      </c>
      <c r="B2623">
        <v>22</v>
      </c>
    </row>
    <row r="2624" spans="1:2" x14ac:dyDescent="0.25">
      <c r="A2624">
        <v>248</v>
      </c>
      <c r="B2624">
        <v>17.5</v>
      </c>
    </row>
    <row r="2625" spans="1:2" x14ac:dyDescent="0.25">
      <c r="A2625">
        <v>250</v>
      </c>
      <c r="B2625">
        <v>22.5</v>
      </c>
    </row>
    <row r="2626" spans="1:2" x14ac:dyDescent="0.25">
      <c r="A2626">
        <v>252</v>
      </c>
      <c r="B2626">
        <v>29.5</v>
      </c>
    </row>
    <row r="2627" spans="1:2" x14ac:dyDescent="0.25">
      <c r="A2627">
        <v>254</v>
      </c>
      <c r="B2627">
        <v>23</v>
      </c>
    </row>
    <row r="2628" spans="1:2" x14ac:dyDescent="0.25">
      <c r="A2628">
        <v>256</v>
      </c>
      <c r="B2628">
        <v>21</v>
      </c>
    </row>
    <row r="2629" spans="1:2" x14ac:dyDescent="0.25">
      <c r="A2629">
        <v>258</v>
      </c>
      <c r="B2629">
        <v>17</v>
      </c>
    </row>
    <row r="2630" spans="1:2" x14ac:dyDescent="0.25">
      <c r="A2630">
        <v>260</v>
      </c>
      <c r="B2630">
        <v>23</v>
      </c>
    </row>
    <row r="2631" spans="1:2" x14ac:dyDescent="0.25">
      <c r="A2631">
        <v>262</v>
      </c>
      <c r="B2631">
        <v>25.5</v>
      </c>
    </row>
    <row r="2632" spans="1:2" x14ac:dyDescent="0.25">
      <c r="A2632">
        <v>264</v>
      </c>
      <c r="B2632">
        <v>20.5</v>
      </c>
    </row>
    <row r="2633" spans="1:2" x14ac:dyDescent="0.25">
      <c r="A2633">
        <v>266</v>
      </c>
      <c r="B2633">
        <v>19</v>
      </c>
    </row>
    <row r="2634" spans="1:2" x14ac:dyDescent="0.25">
      <c r="A2634">
        <v>268</v>
      </c>
      <c r="B2634">
        <v>24</v>
      </c>
    </row>
    <row r="2635" spans="1:2" x14ac:dyDescent="0.25">
      <c r="A2635">
        <v>270</v>
      </c>
      <c r="B2635">
        <v>23</v>
      </c>
    </row>
    <row r="2636" spans="1:2" x14ac:dyDescent="0.25">
      <c r="A2636">
        <v>272</v>
      </c>
      <c r="B2636">
        <v>25.5</v>
      </c>
    </row>
    <row r="2637" spans="1:2" x14ac:dyDescent="0.25">
      <c r="A2637">
        <v>274</v>
      </c>
      <c r="B2637">
        <v>29</v>
      </c>
    </row>
    <row r="2638" spans="1:2" x14ac:dyDescent="0.25">
      <c r="A2638">
        <v>276</v>
      </c>
      <c r="B2638">
        <v>22</v>
      </c>
    </row>
    <row r="2639" spans="1:2" x14ac:dyDescent="0.25">
      <c r="A2639">
        <v>278</v>
      </c>
      <c r="B2639">
        <v>22</v>
      </c>
    </row>
    <row r="2640" spans="1:2" x14ac:dyDescent="0.25">
      <c r="A2640">
        <v>280</v>
      </c>
      <c r="B2640">
        <v>26</v>
      </c>
    </row>
    <row r="2641" spans="1:2" x14ac:dyDescent="0.25">
      <c r="A2641">
        <v>282</v>
      </c>
      <c r="B2641">
        <v>19.5</v>
      </c>
    </row>
    <row r="2642" spans="1:2" x14ac:dyDescent="0.25">
      <c r="A2642">
        <v>284</v>
      </c>
      <c r="B2642">
        <v>22.5</v>
      </c>
    </row>
    <row r="2643" spans="1:2" x14ac:dyDescent="0.25">
      <c r="A2643">
        <v>286</v>
      </c>
      <c r="B2643">
        <v>22</v>
      </c>
    </row>
    <row r="2644" spans="1:2" x14ac:dyDescent="0.25">
      <c r="A2644">
        <v>288</v>
      </c>
      <c r="B2644">
        <v>20.5</v>
      </c>
    </row>
    <row r="2645" spans="1:2" x14ac:dyDescent="0.25">
      <c r="A2645">
        <v>290</v>
      </c>
      <c r="B2645">
        <v>20</v>
      </c>
    </row>
    <row r="2646" spans="1:2" x14ac:dyDescent="0.25">
      <c r="A2646">
        <v>292</v>
      </c>
      <c r="B2646">
        <v>19</v>
      </c>
    </row>
    <row r="2647" spans="1:2" x14ac:dyDescent="0.25">
      <c r="A2647">
        <v>294</v>
      </c>
      <c r="B2647">
        <v>16.5</v>
      </c>
    </row>
    <row r="2648" spans="1:2" x14ac:dyDescent="0.25">
      <c r="A2648">
        <v>296</v>
      </c>
      <c r="B2648">
        <v>19</v>
      </c>
    </row>
    <row r="2649" spans="1:2" x14ac:dyDescent="0.25">
      <c r="A2649">
        <v>298</v>
      </c>
      <c r="B2649">
        <v>15</v>
      </c>
    </row>
    <row r="2650" spans="1:2" x14ac:dyDescent="0.25">
      <c r="A2650">
        <v>300</v>
      </c>
      <c r="B2650">
        <v>15.5</v>
      </c>
    </row>
    <row r="2651" spans="1:2" x14ac:dyDescent="0.25">
      <c r="A2651">
        <v>302</v>
      </c>
      <c r="B2651">
        <v>19</v>
      </c>
    </row>
    <row r="2652" spans="1:2" x14ac:dyDescent="0.25">
      <c r="A2652">
        <v>304</v>
      </c>
      <c r="B2652">
        <v>20</v>
      </c>
    </row>
    <row r="2653" spans="1:2" x14ac:dyDescent="0.25">
      <c r="A2653">
        <v>306</v>
      </c>
      <c r="B2653">
        <v>18</v>
      </c>
    </row>
    <row r="2654" spans="1:2" x14ac:dyDescent="0.25">
      <c r="A2654">
        <v>308</v>
      </c>
      <c r="B2654">
        <v>21</v>
      </c>
    </row>
    <row r="2655" spans="1:2" x14ac:dyDescent="0.25">
      <c r="A2655">
        <v>310</v>
      </c>
      <c r="B2655">
        <v>20.5</v>
      </c>
    </row>
    <row r="2656" spans="1:2" x14ac:dyDescent="0.25">
      <c r="A2656">
        <v>312</v>
      </c>
      <c r="B2656">
        <v>16.5</v>
      </c>
    </row>
    <row r="2657" spans="1:2" x14ac:dyDescent="0.25">
      <c r="A2657">
        <v>314</v>
      </c>
      <c r="B2657">
        <v>23</v>
      </c>
    </row>
    <row r="2658" spans="1:2" x14ac:dyDescent="0.25">
      <c r="A2658">
        <v>316</v>
      </c>
      <c r="B2658">
        <v>21.5</v>
      </c>
    </row>
    <row r="2659" spans="1:2" x14ac:dyDescent="0.25">
      <c r="A2659">
        <v>318</v>
      </c>
      <c r="B2659">
        <v>16</v>
      </c>
    </row>
    <row r="2660" spans="1:2" x14ac:dyDescent="0.25">
      <c r="A2660">
        <v>320</v>
      </c>
      <c r="B2660">
        <v>19.5</v>
      </c>
    </row>
    <row r="2661" spans="1:2" x14ac:dyDescent="0.25">
      <c r="A2661">
        <v>322</v>
      </c>
      <c r="B2661">
        <v>24</v>
      </c>
    </row>
    <row r="2662" spans="1:2" x14ac:dyDescent="0.25">
      <c r="A2662">
        <v>324</v>
      </c>
      <c r="B2662">
        <v>23</v>
      </c>
    </row>
    <row r="2663" spans="1:2" x14ac:dyDescent="0.25">
      <c r="A2663">
        <v>326</v>
      </c>
      <c r="B2663">
        <v>20</v>
      </c>
    </row>
    <row r="2664" spans="1:2" x14ac:dyDescent="0.25">
      <c r="A2664">
        <v>328</v>
      </c>
      <c r="B2664">
        <v>25</v>
      </c>
    </row>
    <row r="2665" spans="1:2" x14ac:dyDescent="0.25">
      <c r="A2665">
        <v>330</v>
      </c>
      <c r="B2665">
        <v>25.5</v>
      </c>
    </row>
    <row r="2666" spans="1:2" x14ac:dyDescent="0.25">
      <c r="A2666">
        <v>332</v>
      </c>
      <c r="B2666">
        <v>23</v>
      </c>
    </row>
    <row r="2667" spans="1:2" x14ac:dyDescent="0.25">
      <c r="A2667">
        <v>334</v>
      </c>
      <c r="B2667">
        <v>18.5</v>
      </c>
    </row>
    <row r="2668" spans="1:2" x14ac:dyDescent="0.25">
      <c r="A2668">
        <v>336</v>
      </c>
      <c r="B2668">
        <v>26.5</v>
      </c>
    </row>
    <row r="2669" spans="1:2" x14ac:dyDescent="0.25">
      <c r="A2669">
        <v>338</v>
      </c>
      <c r="B2669">
        <v>27.5</v>
      </c>
    </row>
    <row r="2670" spans="1:2" x14ac:dyDescent="0.25">
      <c r="A2670">
        <v>340</v>
      </c>
      <c r="B2670">
        <v>20</v>
      </c>
    </row>
    <row r="2671" spans="1:2" x14ac:dyDescent="0.25">
      <c r="A2671">
        <v>342</v>
      </c>
      <c r="B2671">
        <v>21.5</v>
      </c>
    </row>
    <row r="2672" spans="1:2" x14ac:dyDescent="0.25">
      <c r="A2672">
        <v>344</v>
      </c>
      <c r="B2672">
        <v>20.5</v>
      </c>
    </row>
    <row r="2673" spans="1:2" x14ac:dyDescent="0.25">
      <c r="A2673">
        <v>346</v>
      </c>
      <c r="B2673">
        <v>21</v>
      </c>
    </row>
    <row r="2674" spans="1:2" x14ac:dyDescent="0.25">
      <c r="A2674">
        <v>348</v>
      </c>
      <c r="B2674">
        <v>15.5</v>
      </c>
    </row>
    <row r="2675" spans="1:2" x14ac:dyDescent="0.25">
      <c r="A2675">
        <v>350</v>
      </c>
      <c r="B2675">
        <v>14.5</v>
      </c>
    </row>
    <row r="2676" spans="1:2" x14ac:dyDescent="0.25">
      <c r="A2676">
        <v>352</v>
      </c>
      <c r="B2676">
        <v>20.5</v>
      </c>
    </row>
    <row r="2677" spans="1:2" x14ac:dyDescent="0.25">
      <c r="A2677">
        <v>354</v>
      </c>
      <c r="B2677">
        <v>20</v>
      </c>
    </row>
    <row r="2678" spans="1:2" x14ac:dyDescent="0.25">
      <c r="A2678">
        <v>356</v>
      </c>
      <c r="B2678">
        <v>15.5</v>
      </c>
    </row>
    <row r="2679" spans="1:2" x14ac:dyDescent="0.25">
      <c r="A2679">
        <v>358</v>
      </c>
      <c r="B2679">
        <v>19.5</v>
      </c>
    </row>
    <row r="2680" spans="1:2" x14ac:dyDescent="0.25">
      <c r="A2680">
        <v>360</v>
      </c>
      <c r="B2680">
        <v>19</v>
      </c>
    </row>
    <row r="2681" spans="1:2" x14ac:dyDescent="0.25">
      <c r="A2681">
        <v>362</v>
      </c>
      <c r="B2681">
        <v>24</v>
      </c>
    </row>
    <row r="2682" spans="1:2" x14ac:dyDescent="0.25">
      <c r="A2682">
        <v>364</v>
      </c>
      <c r="B2682">
        <v>28.5</v>
      </c>
    </row>
    <row r="2683" spans="1:2" x14ac:dyDescent="0.25">
      <c r="A2683">
        <v>366</v>
      </c>
      <c r="B2683">
        <v>23</v>
      </c>
    </row>
    <row r="2684" spans="1:2" x14ac:dyDescent="0.25">
      <c r="A2684">
        <v>368</v>
      </c>
      <c r="B2684">
        <v>27</v>
      </c>
    </row>
    <row r="2685" spans="1:2" x14ac:dyDescent="0.25">
      <c r="A2685">
        <v>370</v>
      </c>
      <c r="B2685">
        <v>20</v>
      </c>
    </row>
    <row r="2686" spans="1:2" x14ac:dyDescent="0.25">
      <c r="A2686">
        <v>372</v>
      </c>
      <c r="B2686">
        <v>26.5</v>
      </c>
    </row>
    <row r="2687" spans="1:2" x14ac:dyDescent="0.25">
      <c r="A2687">
        <v>374</v>
      </c>
      <c r="B2687">
        <v>28</v>
      </c>
    </row>
    <row r="2688" spans="1:2" x14ac:dyDescent="0.25">
      <c r="A2688">
        <v>376</v>
      </c>
      <c r="B2688">
        <v>13</v>
      </c>
    </row>
    <row r="2689" spans="1:2" x14ac:dyDescent="0.25">
      <c r="A2689">
        <v>378</v>
      </c>
      <c r="B2689">
        <v>13.5</v>
      </c>
    </row>
    <row r="2690" spans="1:2" x14ac:dyDescent="0.25">
      <c r="A2690">
        <v>380</v>
      </c>
      <c r="B2690">
        <v>22.5</v>
      </c>
    </row>
    <row r="2691" spans="1:2" x14ac:dyDescent="0.25">
      <c r="A2691">
        <v>382</v>
      </c>
      <c r="B2691">
        <v>23.5</v>
      </c>
    </row>
    <row r="2692" spans="1:2" x14ac:dyDescent="0.25">
      <c r="A2692">
        <v>384</v>
      </c>
      <c r="B2692">
        <v>22.5</v>
      </c>
    </row>
    <row r="2693" spans="1:2" x14ac:dyDescent="0.25">
      <c r="A2693">
        <v>386</v>
      </c>
      <c r="B2693">
        <v>25</v>
      </c>
    </row>
    <row r="2694" spans="1:2" x14ac:dyDescent="0.25">
      <c r="A2694">
        <v>388</v>
      </c>
      <c r="B2694">
        <v>20</v>
      </c>
    </row>
    <row r="2695" spans="1:2" x14ac:dyDescent="0.25">
      <c r="A2695">
        <v>390</v>
      </c>
      <c r="B2695">
        <v>21</v>
      </c>
    </row>
    <row r="2696" spans="1:2" x14ac:dyDescent="0.25">
      <c r="A2696">
        <v>392</v>
      </c>
      <c r="B2696">
        <v>25.5</v>
      </c>
    </row>
    <row r="2697" spans="1:2" x14ac:dyDescent="0.25">
      <c r="A2697">
        <v>394</v>
      </c>
      <c r="B2697">
        <v>22</v>
      </c>
    </row>
    <row r="2698" spans="1:2" x14ac:dyDescent="0.25">
      <c r="A2698">
        <v>396</v>
      </c>
      <c r="B2698">
        <v>19</v>
      </c>
    </row>
    <row r="2699" spans="1:2" x14ac:dyDescent="0.25">
      <c r="A2699">
        <v>398</v>
      </c>
      <c r="B2699">
        <v>18.5</v>
      </c>
    </row>
    <row r="2700" spans="1:2" x14ac:dyDescent="0.25">
      <c r="A2700">
        <v>400</v>
      </c>
      <c r="B2700">
        <v>22</v>
      </c>
    </row>
    <row r="2701" spans="1:2" x14ac:dyDescent="0.25">
      <c r="A2701">
        <v>402</v>
      </c>
      <c r="B2701">
        <v>22</v>
      </c>
    </row>
    <row r="2702" spans="1:2" x14ac:dyDescent="0.25">
      <c r="A2702">
        <v>404</v>
      </c>
      <c r="B2702">
        <v>21.5</v>
      </c>
    </row>
    <row r="2703" spans="1:2" x14ac:dyDescent="0.25">
      <c r="A2703">
        <v>406</v>
      </c>
      <c r="B2703">
        <v>24.5</v>
      </c>
    </row>
    <row r="2704" spans="1:2" x14ac:dyDescent="0.25">
      <c r="A2704">
        <v>408</v>
      </c>
      <c r="B2704">
        <v>23.5</v>
      </c>
    </row>
    <row r="2705" spans="1:2" x14ac:dyDescent="0.25">
      <c r="A2705">
        <v>410</v>
      </c>
      <c r="B2705">
        <v>20.5</v>
      </c>
    </row>
    <row r="2706" spans="1:2" x14ac:dyDescent="0.25">
      <c r="A2706">
        <v>412</v>
      </c>
      <c r="B2706">
        <v>23.5</v>
      </c>
    </row>
    <row r="2707" spans="1:2" x14ac:dyDescent="0.25">
      <c r="A2707">
        <v>414</v>
      </c>
      <c r="B2707">
        <v>21.5</v>
      </c>
    </row>
    <row r="2708" spans="1:2" x14ac:dyDescent="0.25">
      <c r="A2708">
        <v>416</v>
      </c>
      <c r="B2708">
        <v>26</v>
      </c>
    </row>
    <row r="2709" spans="1:2" x14ac:dyDescent="0.25">
      <c r="A2709">
        <v>418</v>
      </c>
      <c r="B2709">
        <v>24</v>
      </c>
    </row>
    <row r="2710" spans="1:2" x14ac:dyDescent="0.25">
      <c r="A2710">
        <v>420</v>
      </c>
      <c r="B2710">
        <v>23</v>
      </c>
    </row>
    <row r="2711" spans="1:2" x14ac:dyDescent="0.25">
      <c r="A2711">
        <v>422</v>
      </c>
      <c r="B2711">
        <v>26</v>
      </c>
    </row>
    <row r="2712" spans="1:2" x14ac:dyDescent="0.25">
      <c r="A2712">
        <v>424</v>
      </c>
      <c r="B2712">
        <v>23</v>
      </c>
    </row>
    <row r="2713" spans="1:2" x14ac:dyDescent="0.25">
      <c r="A2713">
        <v>426</v>
      </c>
      <c r="B2713">
        <v>19.5</v>
      </c>
    </row>
    <row r="2714" spans="1:2" x14ac:dyDescent="0.25">
      <c r="A2714">
        <v>428</v>
      </c>
      <c r="B2714">
        <v>23.5</v>
      </c>
    </row>
    <row r="2715" spans="1:2" x14ac:dyDescent="0.25">
      <c r="A2715">
        <v>430</v>
      </c>
      <c r="B2715">
        <v>26.5</v>
      </c>
    </row>
    <row r="2716" spans="1:2" x14ac:dyDescent="0.25">
      <c r="A2716">
        <v>432</v>
      </c>
      <c r="B2716">
        <v>21.5</v>
      </c>
    </row>
    <row r="2717" spans="1:2" x14ac:dyDescent="0.25">
      <c r="A2717">
        <v>434</v>
      </c>
      <c r="B2717">
        <v>23</v>
      </c>
    </row>
    <row r="2718" spans="1:2" x14ac:dyDescent="0.25">
      <c r="A2718">
        <v>436</v>
      </c>
      <c r="B2718">
        <v>24</v>
      </c>
    </row>
    <row r="2719" spans="1:2" x14ac:dyDescent="0.25">
      <c r="A2719">
        <v>438</v>
      </c>
      <c r="B2719">
        <v>21</v>
      </c>
    </row>
    <row r="2720" spans="1:2" x14ac:dyDescent="0.25">
      <c r="A2720">
        <v>440</v>
      </c>
      <c r="B2720">
        <v>20</v>
      </c>
    </row>
    <row r="2721" spans="1:2" x14ac:dyDescent="0.25">
      <c r="A2721">
        <v>442</v>
      </c>
      <c r="B2721">
        <v>17.5</v>
      </c>
    </row>
    <row r="2722" spans="1:2" x14ac:dyDescent="0.25">
      <c r="A2722">
        <v>444</v>
      </c>
      <c r="B2722">
        <v>20.5</v>
      </c>
    </row>
    <row r="2723" spans="1:2" x14ac:dyDescent="0.25">
      <c r="A2723">
        <v>446</v>
      </c>
      <c r="B2723">
        <v>25</v>
      </c>
    </row>
    <row r="2724" spans="1:2" x14ac:dyDescent="0.25">
      <c r="A2724">
        <v>448</v>
      </c>
      <c r="B2724">
        <v>21.5</v>
      </c>
    </row>
    <row r="2725" spans="1:2" x14ac:dyDescent="0.25">
      <c r="A2725">
        <v>450</v>
      </c>
      <c r="B2725">
        <v>15.5</v>
      </c>
    </row>
    <row r="2726" spans="1:2" x14ac:dyDescent="0.25">
      <c r="A2726">
        <v>452</v>
      </c>
      <c r="B2726">
        <v>19</v>
      </c>
    </row>
    <row r="2727" spans="1:2" x14ac:dyDescent="0.25">
      <c r="A2727">
        <v>454</v>
      </c>
      <c r="B2727">
        <v>21.5</v>
      </c>
    </row>
    <row r="2728" spans="1:2" x14ac:dyDescent="0.25">
      <c r="A2728">
        <v>456</v>
      </c>
      <c r="B2728">
        <v>20</v>
      </c>
    </row>
    <row r="2729" spans="1:2" x14ac:dyDescent="0.25">
      <c r="A2729">
        <v>458</v>
      </c>
      <c r="B2729">
        <v>16.5</v>
      </c>
    </row>
    <row r="2730" spans="1:2" x14ac:dyDescent="0.25">
      <c r="A2730">
        <v>460</v>
      </c>
      <c r="B2730">
        <v>22</v>
      </c>
    </row>
    <row r="2731" spans="1:2" x14ac:dyDescent="0.25">
      <c r="A2731">
        <v>462</v>
      </c>
      <c r="B2731">
        <v>15.5</v>
      </c>
    </row>
    <row r="2732" spans="1:2" x14ac:dyDescent="0.25">
      <c r="A2732">
        <v>464</v>
      </c>
      <c r="B2732">
        <v>22.5</v>
      </c>
    </row>
    <row r="2733" spans="1:2" x14ac:dyDescent="0.25">
      <c r="A2733">
        <v>466</v>
      </c>
      <c r="B2733">
        <v>26</v>
      </c>
    </row>
    <row r="2734" spans="1:2" x14ac:dyDescent="0.25">
      <c r="A2734">
        <v>468</v>
      </c>
      <c r="B2734">
        <v>25</v>
      </c>
    </row>
    <row r="2735" spans="1:2" x14ac:dyDescent="0.25">
      <c r="A2735">
        <v>470</v>
      </c>
      <c r="B2735">
        <v>24</v>
      </c>
    </row>
    <row r="2736" spans="1:2" x14ac:dyDescent="0.25">
      <c r="A2736">
        <v>472</v>
      </c>
      <c r="B2736">
        <v>23.5</v>
      </c>
    </row>
    <row r="2737" spans="1:2" x14ac:dyDescent="0.25">
      <c r="A2737">
        <v>474</v>
      </c>
      <c r="B2737">
        <v>22</v>
      </c>
    </row>
    <row r="2738" spans="1:2" x14ac:dyDescent="0.25">
      <c r="A2738">
        <v>476</v>
      </c>
      <c r="B2738">
        <v>27</v>
      </c>
    </row>
    <row r="2739" spans="1:2" x14ac:dyDescent="0.25">
      <c r="A2739">
        <v>478</v>
      </c>
      <c r="B2739">
        <v>23.5</v>
      </c>
    </row>
    <row r="2740" spans="1:2" x14ac:dyDescent="0.25">
      <c r="A2740">
        <v>480</v>
      </c>
      <c r="B2740">
        <v>26.5</v>
      </c>
    </row>
    <row r="2741" spans="1:2" x14ac:dyDescent="0.25">
      <c r="A2741">
        <v>482</v>
      </c>
      <c r="B2741">
        <v>30</v>
      </c>
    </row>
    <row r="2742" spans="1:2" x14ac:dyDescent="0.25">
      <c r="A2742">
        <v>484</v>
      </c>
      <c r="B2742">
        <v>29.5</v>
      </c>
    </row>
    <row r="2743" spans="1:2" x14ac:dyDescent="0.25">
      <c r="A2743">
        <v>486</v>
      </c>
      <c r="B2743">
        <v>21</v>
      </c>
    </row>
    <row r="2744" spans="1:2" x14ac:dyDescent="0.25">
      <c r="A2744">
        <v>488</v>
      </c>
      <c r="B2744">
        <v>18</v>
      </c>
    </row>
    <row r="2745" spans="1:2" x14ac:dyDescent="0.25">
      <c r="A2745">
        <v>490</v>
      </c>
      <c r="B2745">
        <v>25</v>
      </c>
    </row>
    <row r="2746" spans="1:2" x14ac:dyDescent="0.25">
      <c r="A2746">
        <v>492</v>
      </c>
      <c r="B2746">
        <v>19</v>
      </c>
    </row>
    <row r="2747" spans="1:2" x14ac:dyDescent="0.25">
      <c r="A2747">
        <v>494</v>
      </c>
      <c r="B2747">
        <v>24.5</v>
      </c>
    </row>
    <row r="2748" spans="1:2" x14ac:dyDescent="0.25">
      <c r="A2748">
        <v>496</v>
      </c>
      <c r="B2748">
        <v>27.5</v>
      </c>
    </row>
    <row r="2749" spans="1:2" x14ac:dyDescent="0.25">
      <c r="A2749">
        <v>498</v>
      </c>
      <c r="B2749">
        <v>26</v>
      </c>
    </row>
    <row r="2750" spans="1:2" x14ac:dyDescent="0.25">
      <c r="A2750">
        <v>500</v>
      </c>
      <c r="B2750">
        <v>22.5</v>
      </c>
    </row>
    <row r="2751" spans="1:2" x14ac:dyDescent="0.25">
      <c r="A2751">
        <v>502</v>
      </c>
      <c r="B2751">
        <v>17</v>
      </c>
    </row>
    <row r="2752" spans="1:2" x14ac:dyDescent="0.25">
      <c r="A2752">
        <v>504</v>
      </c>
      <c r="B2752">
        <v>16.5</v>
      </c>
    </row>
    <row r="2753" spans="1:2" x14ac:dyDescent="0.25">
      <c r="A2753">
        <v>506</v>
      </c>
      <c r="B2753">
        <v>19</v>
      </c>
    </row>
    <row r="2754" spans="1:2" x14ac:dyDescent="0.25">
      <c r="A2754">
        <v>508</v>
      </c>
      <c r="B2754">
        <v>18.5</v>
      </c>
    </row>
    <row r="2755" spans="1:2" x14ac:dyDescent="0.25">
      <c r="A2755">
        <v>510</v>
      </c>
      <c r="B2755">
        <v>15.5</v>
      </c>
    </row>
    <row r="2756" spans="1:2" x14ac:dyDescent="0.25">
      <c r="A2756">
        <v>512</v>
      </c>
      <c r="B2756">
        <v>14</v>
      </c>
    </row>
    <row r="2757" spans="1:2" x14ac:dyDescent="0.25">
      <c r="A2757">
        <v>514</v>
      </c>
      <c r="B2757">
        <v>17.5</v>
      </c>
    </row>
    <row r="2758" spans="1:2" x14ac:dyDescent="0.25">
      <c r="A2758">
        <v>516</v>
      </c>
      <c r="B2758">
        <v>16.5</v>
      </c>
    </row>
    <row r="2759" spans="1:2" x14ac:dyDescent="0.25">
      <c r="A2759">
        <v>518</v>
      </c>
      <c r="B2759">
        <v>16</v>
      </c>
    </row>
    <row r="2760" spans="1:2" x14ac:dyDescent="0.25">
      <c r="A2760">
        <v>520</v>
      </c>
      <c r="B2760">
        <v>29.5</v>
      </c>
    </row>
    <row r="2761" spans="1:2" x14ac:dyDescent="0.25">
      <c r="A2761">
        <v>522</v>
      </c>
      <c r="B2761">
        <v>25.5</v>
      </c>
    </row>
    <row r="2762" spans="1:2" x14ac:dyDescent="0.25">
      <c r="A2762">
        <v>524</v>
      </c>
      <c r="B2762">
        <v>19.5</v>
      </c>
    </row>
    <row r="2763" spans="1:2" x14ac:dyDescent="0.25">
      <c r="A2763">
        <v>526</v>
      </c>
      <c r="B2763">
        <v>25.5</v>
      </c>
    </row>
    <row r="2764" spans="1:2" x14ac:dyDescent="0.25">
      <c r="A2764">
        <v>528</v>
      </c>
      <c r="B2764">
        <v>20</v>
      </c>
    </row>
    <row r="2765" spans="1:2" x14ac:dyDescent="0.25">
      <c r="A2765">
        <v>530</v>
      </c>
      <c r="B2765">
        <v>16.5</v>
      </c>
    </row>
    <row r="2766" spans="1:2" x14ac:dyDescent="0.25">
      <c r="A2766">
        <v>532</v>
      </c>
      <c r="B2766">
        <v>14</v>
      </c>
    </row>
    <row r="2767" spans="1:2" x14ac:dyDescent="0.25">
      <c r="A2767">
        <v>534</v>
      </c>
      <c r="B2767">
        <v>21</v>
      </c>
    </row>
    <row r="2768" spans="1:2" x14ac:dyDescent="0.25">
      <c r="A2768">
        <v>536</v>
      </c>
      <c r="B2768">
        <v>25.5</v>
      </c>
    </row>
    <row r="2769" spans="1:2" x14ac:dyDescent="0.25">
      <c r="A2769">
        <v>538</v>
      </c>
      <c r="B2769">
        <v>26</v>
      </c>
    </row>
    <row r="2770" spans="1:2" x14ac:dyDescent="0.25">
      <c r="A2770">
        <v>540</v>
      </c>
      <c r="B2770">
        <v>17.5</v>
      </c>
    </row>
    <row r="2771" spans="1:2" x14ac:dyDescent="0.25">
      <c r="A2771">
        <v>542</v>
      </c>
      <c r="B2771">
        <v>18</v>
      </c>
    </row>
    <row r="2772" spans="1:2" x14ac:dyDescent="0.25">
      <c r="A2772">
        <v>544</v>
      </c>
      <c r="B2772">
        <v>18.5</v>
      </c>
    </row>
    <row r="2773" spans="1:2" x14ac:dyDescent="0.25">
      <c r="A2773">
        <v>546</v>
      </c>
      <c r="B2773">
        <v>23</v>
      </c>
    </row>
    <row r="2774" spans="1:2" x14ac:dyDescent="0.25">
      <c r="A2774">
        <v>548</v>
      </c>
      <c r="B2774">
        <v>26.5</v>
      </c>
    </row>
    <row r="2775" spans="1:2" x14ac:dyDescent="0.25">
      <c r="A2775">
        <v>550</v>
      </c>
      <c r="B2775">
        <v>20</v>
      </c>
    </row>
    <row r="2776" spans="1:2" x14ac:dyDescent="0.25">
      <c r="A2776">
        <v>552</v>
      </c>
      <c r="B2776">
        <v>16.5</v>
      </c>
    </row>
    <row r="2777" spans="1:2" x14ac:dyDescent="0.25">
      <c r="A2777">
        <v>554</v>
      </c>
      <c r="B2777">
        <v>25.5</v>
      </c>
    </row>
    <row r="2778" spans="1:2" x14ac:dyDescent="0.25">
      <c r="A2778">
        <v>556</v>
      </c>
      <c r="B2778">
        <v>28</v>
      </c>
    </row>
    <row r="2779" spans="1:2" x14ac:dyDescent="0.25">
      <c r="A2779">
        <v>558</v>
      </c>
      <c r="B2779">
        <v>22</v>
      </c>
    </row>
    <row r="2780" spans="1:2" x14ac:dyDescent="0.25">
      <c r="A2780">
        <v>560</v>
      </c>
      <c r="B2780">
        <v>14.5</v>
      </c>
    </row>
    <row r="2781" spans="1:2" x14ac:dyDescent="0.25">
      <c r="A2781">
        <v>562</v>
      </c>
      <c r="B2781">
        <v>16.5</v>
      </c>
    </row>
    <row r="2782" spans="1:2" x14ac:dyDescent="0.25">
      <c r="A2782">
        <v>564</v>
      </c>
      <c r="B2782">
        <v>20</v>
      </c>
    </row>
    <row r="2783" spans="1:2" x14ac:dyDescent="0.25">
      <c r="A2783">
        <v>566</v>
      </c>
      <c r="B2783">
        <v>17.5</v>
      </c>
    </row>
    <row r="2784" spans="1:2" x14ac:dyDescent="0.25">
      <c r="A2784">
        <v>568</v>
      </c>
      <c r="B2784">
        <v>20</v>
      </c>
    </row>
    <row r="2785" spans="1:2" x14ac:dyDescent="0.25">
      <c r="A2785">
        <v>570</v>
      </c>
      <c r="B2785">
        <v>19</v>
      </c>
    </row>
    <row r="2786" spans="1:2" x14ac:dyDescent="0.25">
      <c r="A2786">
        <v>572</v>
      </c>
      <c r="B2786">
        <v>23</v>
      </c>
    </row>
    <row r="2787" spans="1:2" x14ac:dyDescent="0.25">
      <c r="A2787">
        <v>574</v>
      </c>
      <c r="B2787">
        <v>22</v>
      </c>
    </row>
    <row r="2788" spans="1:2" x14ac:dyDescent="0.25">
      <c r="A2788">
        <v>576</v>
      </c>
      <c r="B2788">
        <v>24.5</v>
      </c>
    </row>
    <row r="2789" spans="1:2" x14ac:dyDescent="0.25">
      <c r="A2789">
        <v>578</v>
      </c>
      <c r="B2789">
        <v>25</v>
      </c>
    </row>
    <row r="2790" spans="1:2" x14ac:dyDescent="0.25">
      <c r="A2790">
        <v>580</v>
      </c>
      <c r="B2790">
        <v>19</v>
      </c>
    </row>
    <row r="2791" spans="1:2" x14ac:dyDescent="0.25">
      <c r="A2791">
        <v>582</v>
      </c>
      <c r="B2791">
        <v>20.5</v>
      </c>
    </row>
    <row r="2792" spans="1:2" x14ac:dyDescent="0.25">
      <c r="A2792">
        <v>584</v>
      </c>
      <c r="B2792">
        <v>19.5</v>
      </c>
    </row>
    <row r="2793" spans="1:2" x14ac:dyDescent="0.25">
      <c r="A2793">
        <v>586</v>
      </c>
      <c r="B2793">
        <v>24.5</v>
      </c>
    </row>
    <row r="2794" spans="1:2" x14ac:dyDescent="0.25">
      <c r="A2794">
        <v>588</v>
      </c>
      <c r="B2794">
        <v>21.5</v>
      </c>
    </row>
    <row r="2795" spans="1:2" x14ac:dyDescent="0.25">
      <c r="A2795">
        <v>590</v>
      </c>
      <c r="B2795">
        <v>23.5</v>
      </c>
    </row>
    <row r="2796" spans="1:2" x14ac:dyDescent="0.25">
      <c r="A2796">
        <v>592</v>
      </c>
      <c r="B2796">
        <v>19</v>
      </c>
    </row>
    <row r="2797" spans="1:2" x14ac:dyDescent="0.25">
      <c r="A2797">
        <v>594</v>
      </c>
      <c r="B2797">
        <v>21</v>
      </c>
    </row>
    <row r="2798" spans="1:2" x14ac:dyDescent="0.25">
      <c r="A2798">
        <v>596</v>
      </c>
      <c r="B2798">
        <v>22</v>
      </c>
    </row>
    <row r="2799" spans="1:2" x14ac:dyDescent="0.25">
      <c r="A2799">
        <v>598</v>
      </c>
      <c r="B2799">
        <v>23.5</v>
      </c>
    </row>
    <row r="2800" spans="1:2" x14ac:dyDescent="0.25">
      <c r="A2800">
        <v>600</v>
      </c>
      <c r="B2800">
        <v>29.5</v>
      </c>
    </row>
    <row r="2801" spans="1:2" x14ac:dyDescent="0.25">
      <c r="A2801">
        <v>602</v>
      </c>
      <c r="B2801">
        <v>28.5</v>
      </c>
    </row>
    <row r="2802" spans="1:2" x14ac:dyDescent="0.25">
      <c r="A2802">
        <v>604</v>
      </c>
      <c r="B2802">
        <v>27.5</v>
      </c>
    </row>
    <row r="2803" spans="1:2" x14ac:dyDescent="0.25">
      <c r="A2803">
        <v>606</v>
      </c>
      <c r="B2803">
        <v>16.5</v>
      </c>
    </row>
    <row r="2804" spans="1:2" x14ac:dyDescent="0.25">
      <c r="A2804">
        <v>608</v>
      </c>
      <c r="B2804">
        <v>21</v>
      </c>
    </row>
    <row r="2805" spans="1:2" x14ac:dyDescent="0.25">
      <c r="A2805">
        <v>610</v>
      </c>
      <c r="B2805">
        <v>29</v>
      </c>
    </row>
    <row r="2806" spans="1:2" x14ac:dyDescent="0.25">
      <c r="A2806">
        <v>612</v>
      </c>
      <c r="B2806">
        <v>26.5</v>
      </c>
    </row>
    <row r="2807" spans="1:2" x14ac:dyDescent="0.25">
      <c r="A2807">
        <v>614</v>
      </c>
      <c r="B2807">
        <v>24.5</v>
      </c>
    </row>
    <row r="2808" spans="1:2" x14ac:dyDescent="0.25">
      <c r="A2808">
        <v>616</v>
      </c>
      <c r="B2808">
        <v>23.5</v>
      </c>
    </row>
    <row r="2809" spans="1:2" x14ac:dyDescent="0.25">
      <c r="A2809">
        <v>618</v>
      </c>
      <c r="B2809">
        <v>27.5</v>
      </c>
    </row>
    <row r="2810" spans="1:2" x14ac:dyDescent="0.25">
      <c r="A2810">
        <v>620</v>
      </c>
      <c r="B2810">
        <v>23.5</v>
      </c>
    </row>
    <row r="2811" spans="1:2" x14ac:dyDescent="0.25">
      <c r="A2811">
        <v>622</v>
      </c>
      <c r="B2811">
        <v>20.5</v>
      </c>
    </row>
    <row r="2812" spans="1:2" x14ac:dyDescent="0.25">
      <c r="A2812">
        <v>624</v>
      </c>
      <c r="B2812">
        <v>19.5</v>
      </c>
    </row>
    <row r="2813" spans="1:2" x14ac:dyDescent="0.25">
      <c r="A2813">
        <v>626</v>
      </c>
      <c r="B2813">
        <v>21.5</v>
      </c>
    </row>
    <row r="2814" spans="1:2" x14ac:dyDescent="0.25">
      <c r="A2814">
        <v>628</v>
      </c>
      <c r="B2814">
        <v>18</v>
      </c>
    </row>
    <row r="2815" spans="1:2" x14ac:dyDescent="0.25">
      <c r="A2815">
        <v>630</v>
      </c>
      <c r="B2815">
        <v>17</v>
      </c>
    </row>
    <row r="2816" spans="1:2" x14ac:dyDescent="0.25">
      <c r="A2816">
        <v>632</v>
      </c>
      <c r="B2816">
        <v>24</v>
      </c>
    </row>
    <row r="2817" spans="1:2" x14ac:dyDescent="0.25">
      <c r="A2817">
        <v>634</v>
      </c>
      <c r="B2817">
        <v>20</v>
      </c>
    </row>
    <row r="2818" spans="1:2" x14ac:dyDescent="0.25">
      <c r="A2818">
        <v>636</v>
      </c>
      <c r="B2818">
        <v>21.5</v>
      </c>
    </row>
    <row r="2819" spans="1:2" x14ac:dyDescent="0.25">
      <c r="A2819">
        <v>638</v>
      </c>
      <c r="B2819">
        <v>15.5</v>
      </c>
    </row>
    <row r="2820" spans="1:2" x14ac:dyDescent="0.25">
      <c r="A2820">
        <v>640</v>
      </c>
      <c r="B2820">
        <v>20</v>
      </c>
    </row>
    <row r="2821" spans="1:2" x14ac:dyDescent="0.25">
      <c r="A2821">
        <v>642</v>
      </c>
      <c r="B2821">
        <v>24.5</v>
      </c>
    </row>
    <row r="2822" spans="1:2" x14ac:dyDescent="0.25">
      <c r="A2822">
        <v>644</v>
      </c>
      <c r="B2822">
        <v>26</v>
      </c>
    </row>
    <row r="2823" spans="1:2" x14ac:dyDescent="0.25">
      <c r="A2823">
        <v>646</v>
      </c>
      <c r="B2823">
        <v>20.5</v>
      </c>
    </row>
    <row r="2824" spans="1:2" x14ac:dyDescent="0.25">
      <c r="A2824">
        <v>648</v>
      </c>
      <c r="B2824">
        <v>22</v>
      </c>
    </row>
    <row r="2825" spans="1:2" x14ac:dyDescent="0.25">
      <c r="A2825">
        <v>650</v>
      </c>
      <c r="B2825">
        <v>22</v>
      </c>
    </row>
    <row r="2826" spans="1:2" x14ac:dyDescent="0.25">
      <c r="A2826">
        <v>652</v>
      </c>
      <c r="B2826">
        <v>23</v>
      </c>
    </row>
    <row r="2827" spans="1:2" x14ac:dyDescent="0.25">
      <c r="A2827">
        <v>654</v>
      </c>
      <c r="B2827">
        <v>18.5</v>
      </c>
    </row>
    <row r="2828" spans="1:2" x14ac:dyDescent="0.25">
      <c r="A2828">
        <v>656</v>
      </c>
      <c r="B2828">
        <v>19.5</v>
      </c>
    </row>
    <row r="2829" spans="1:2" x14ac:dyDescent="0.25">
      <c r="A2829">
        <v>658</v>
      </c>
      <c r="B2829">
        <v>21.5</v>
      </c>
    </row>
    <row r="2830" spans="1:2" x14ac:dyDescent="0.25">
      <c r="A2830">
        <v>660</v>
      </c>
      <c r="B2830">
        <v>24</v>
      </c>
    </row>
    <row r="2831" spans="1:2" x14ac:dyDescent="0.25">
      <c r="A2831">
        <v>662</v>
      </c>
      <c r="B2831">
        <v>24.5</v>
      </c>
    </row>
    <row r="2832" spans="1:2" x14ac:dyDescent="0.25">
      <c r="A2832">
        <v>664</v>
      </c>
      <c r="B2832">
        <v>26</v>
      </c>
    </row>
    <row r="2833" spans="1:2" x14ac:dyDescent="0.25">
      <c r="A2833">
        <v>666</v>
      </c>
      <c r="B2833">
        <v>33.5</v>
      </c>
    </row>
    <row r="2834" spans="1:2" x14ac:dyDescent="0.25">
      <c r="A2834">
        <v>668</v>
      </c>
      <c r="B2834">
        <v>31</v>
      </c>
    </row>
    <row r="2835" spans="1:2" x14ac:dyDescent="0.25">
      <c r="A2835">
        <v>670</v>
      </c>
      <c r="B2835">
        <v>23</v>
      </c>
    </row>
    <row r="2836" spans="1:2" x14ac:dyDescent="0.25">
      <c r="A2836">
        <v>672</v>
      </c>
      <c r="B2836">
        <v>13.5</v>
      </c>
    </row>
    <row r="2837" spans="1:2" x14ac:dyDescent="0.25">
      <c r="A2837">
        <v>674</v>
      </c>
      <c r="B2837">
        <v>15</v>
      </c>
    </row>
    <row r="2838" spans="1:2" x14ac:dyDescent="0.25">
      <c r="A2838">
        <v>676</v>
      </c>
      <c r="B2838">
        <v>24</v>
      </c>
    </row>
    <row r="2839" spans="1:2" x14ac:dyDescent="0.25">
      <c r="A2839">
        <v>678</v>
      </c>
      <c r="B2839">
        <v>21</v>
      </c>
    </row>
    <row r="2840" spans="1:2" x14ac:dyDescent="0.25">
      <c r="A2840">
        <v>680</v>
      </c>
      <c r="B2840">
        <v>22</v>
      </c>
    </row>
    <row r="2841" spans="1:2" x14ac:dyDescent="0.25">
      <c r="A2841">
        <v>682</v>
      </c>
      <c r="B2841">
        <v>24.5</v>
      </c>
    </row>
    <row r="2842" spans="1:2" x14ac:dyDescent="0.25">
      <c r="A2842">
        <v>684</v>
      </c>
      <c r="B2842">
        <v>22</v>
      </c>
    </row>
    <row r="2843" spans="1:2" x14ac:dyDescent="0.25">
      <c r="A2843">
        <v>686</v>
      </c>
      <c r="B2843">
        <v>24.5</v>
      </c>
    </row>
    <row r="2844" spans="1:2" x14ac:dyDescent="0.25">
      <c r="A2844">
        <v>688</v>
      </c>
      <c r="B2844">
        <v>27</v>
      </c>
    </row>
    <row r="2845" spans="1:2" x14ac:dyDescent="0.25">
      <c r="A2845">
        <v>690</v>
      </c>
      <c r="B2845">
        <v>28</v>
      </c>
    </row>
    <row r="2846" spans="1:2" x14ac:dyDescent="0.25">
      <c r="A2846">
        <v>692</v>
      </c>
      <c r="B2846">
        <v>24.5</v>
      </c>
    </row>
    <row r="2847" spans="1:2" x14ac:dyDescent="0.25">
      <c r="A2847">
        <v>694</v>
      </c>
      <c r="B2847">
        <v>19.5</v>
      </c>
    </row>
    <row r="2848" spans="1:2" x14ac:dyDescent="0.25">
      <c r="A2848">
        <v>696</v>
      </c>
      <c r="B2848">
        <v>19</v>
      </c>
    </row>
    <row r="2849" spans="1:2" x14ac:dyDescent="0.25">
      <c r="A2849">
        <v>698</v>
      </c>
      <c r="B2849">
        <v>28</v>
      </c>
    </row>
    <row r="2850" spans="1:2" x14ac:dyDescent="0.25">
      <c r="A2850">
        <v>700</v>
      </c>
      <c r="B2850">
        <v>30.5</v>
      </c>
    </row>
    <row r="2851" spans="1:2" x14ac:dyDescent="0.25">
      <c r="A2851">
        <v>702</v>
      </c>
      <c r="B2851">
        <v>23</v>
      </c>
    </row>
    <row r="2852" spans="1:2" x14ac:dyDescent="0.25">
      <c r="A2852">
        <v>704</v>
      </c>
      <c r="B2852">
        <v>20</v>
      </c>
    </row>
    <row r="2853" spans="1:2" x14ac:dyDescent="0.25">
      <c r="A2853">
        <v>706</v>
      </c>
      <c r="B2853">
        <v>18.5</v>
      </c>
    </row>
    <row r="2854" spans="1:2" x14ac:dyDescent="0.25">
      <c r="A2854">
        <v>708</v>
      </c>
      <c r="B2854">
        <v>17.5</v>
      </c>
    </row>
    <row r="2855" spans="1:2" x14ac:dyDescent="0.25">
      <c r="A2855">
        <v>710</v>
      </c>
      <c r="B2855">
        <v>22</v>
      </c>
    </row>
    <row r="2856" spans="1:2" x14ac:dyDescent="0.25">
      <c r="A2856">
        <v>712</v>
      </c>
      <c r="B2856">
        <v>20.5</v>
      </c>
    </row>
    <row r="2857" spans="1:2" x14ac:dyDescent="0.25">
      <c r="A2857">
        <v>714</v>
      </c>
      <c r="B2857">
        <v>22.5</v>
      </c>
    </row>
    <row r="2858" spans="1:2" x14ac:dyDescent="0.25">
      <c r="A2858">
        <v>716</v>
      </c>
      <c r="B2858">
        <v>21.5</v>
      </c>
    </row>
    <row r="2859" spans="1:2" x14ac:dyDescent="0.25">
      <c r="A2859">
        <v>718</v>
      </c>
      <c r="B2859">
        <v>29</v>
      </c>
    </row>
    <row r="2860" spans="1:2" x14ac:dyDescent="0.25">
      <c r="A2860">
        <v>720</v>
      </c>
      <c r="B2860">
        <v>18.5</v>
      </c>
    </row>
    <row r="2861" spans="1:2" x14ac:dyDescent="0.25">
      <c r="A2861">
        <v>722</v>
      </c>
      <c r="B2861">
        <v>21</v>
      </c>
    </row>
    <row r="2862" spans="1:2" x14ac:dyDescent="0.25">
      <c r="A2862">
        <v>724</v>
      </c>
      <c r="B2862">
        <v>19</v>
      </c>
    </row>
    <row r="2863" spans="1:2" x14ac:dyDescent="0.25">
      <c r="A2863">
        <v>726</v>
      </c>
      <c r="B2863">
        <v>21</v>
      </c>
    </row>
    <row r="2864" spans="1:2" x14ac:dyDescent="0.25">
      <c r="A2864">
        <v>728</v>
      </c>
      <c r="B2864">
        <v>24.5</v>
      </c>
    </row>
    <row r="2865" spans="1:2" x14ac:dyDescent="0.25">
      <c r="A2865">
        <v>730</v>
      </c>
      <c r="B2865">
        <v>22</v>
      </c>
    </row>
    <row r="2866" spans="1:2" x14ac:dyDescent="0.25">
      <c r="A2866">
        <v>732</v>
      </c>
      <c r="B2866">
        <v>16</v>
      </c>
    </row>
    <row r="2867" spans="1:2" x14ac:dyDescent="0.25">
      <c r="A2867">
        <v>734</v>
      </c>
      <c r="B2867">
        <v>20</v>
      </c>
    </row>
    <row r="2868" spans="1:2" x14ac:dyDescent="0.25">
      <c r="A2868">
        <v>736</v>
      </c>
      <c r="B2868">
        <v>26.5</v>
      </c>
    </row>
    <row r="2869" spans="1:2" x14ac:dyDescent="0.25">
      <c r="A2869">
        <v>738</v>
      </c>
      <c r="B2869">
        <v>20.5</v>
      </c>
    </row>
    <row r="2870" spans="1:2" x14ac:dyDescent="0.25">
      <c r="A2870">
        <v>740</v>
      </c>
      <c r="B2870">
        <v>19.5</v>
      </c>
    </row>
    <row r="2871" spans="1:2" x14ac:dyDescent="0.25">
      <c r="A2871">
        <v>742</v>
      </c>
      <c r="B2871">
        <v>27.5</v>
      </c>
    </row>
    <row r="2872" spans="1:2" x14ac:dyDescent="0.25">
      <c r="A2872">
        <v>744</v>
      </c>
      <c r="B2872">
        <v>28</v>
      </c>
    </row>
    <row r="2873" spans="1:2" x14ac:dyDescent="0.25">
      <c r="A2873">
        <v>746</v>
      </c>
      <c r="B2873">
        <v>30.5</v>
      </c>
    </row>
    <row r="2874" spans="1:2" x14ac:dyDescent="0.25">
      <c r="A2874">
        <v>748</v>
      </c>
      <c r="B2874">
        <v>23.5</v>
      </c>
    </row>
    <row r="2875" spans="1:2" x14ac:dyDescent="0.25">
      <c r="A2875">
        <v>750</v>
      </c>
      <c r="B2875">
        <v>20.5</v>
      </c>
    </row>
    <row r="2876" spans="1:2" x14ac:dyDescent="0.25">
      <c r="A2876">
        <v>752</v>
      </c>
      <c r="B2876">
        <v>24.5</v>
      </c>
    </row>
    <row r="2877" spans="1:2" x14ac:dyDescent="0.25">
      <c r="A2877">
        <v>754</v>
      </c>
      <c r="B2877">
        <v>24.5</v>
      </c>
    </row>
    <row r="2878" spans="1:2" x14ac:dyDescent="0.25">
      <c r="A2878">
        <v>756</v>
      </c>
      <c r="B2878">
        <v>27</v>
      </c>
    </row>
    <row r="2879" spans="1:2" x14ac:dyDescent="0.25">
      <c r="A2879">
        <v>758</v>
      </c>
      <c r="B2879">
        <v>24</v>
      </c>
    </row>
    <row r="2880" spans="1:2" x14ac:dyDescent="0.25">
      <c r="A2880">
        <v>760</v>
      </c>
      <c r="B2880">
        <v>23.5</v>
      </c>
    </row>
    <row r="2881" spans="1:2" x14ac:dyDescent="0.25">
      <c r="A2881">
        <v>762</v>
      </c>
      <c r="B2881">
        <v>16.5</v>
      </c>
    </row>
    <row r="2882" spans="1:2" x14ac:dyDescent="0.25">
      <c r="A2882">
        <v>764</v>
      </c>
      <c r="B2882">
        <v>18.5</v>
      </c>
    </row>
    <row r="2883" spans="1:2" x14ac:dyDescent="0.25">
      <c r="A2883">
        <v>766</v>
      </c>
      <c r="B2883">
        <v>23</v>
      </c>
    </row>
    <row r="2884" spans="1:2" x14ac:dyDescent="0.25">
      <c r="A2884">
        <v>768</v>
      </c>
      <c r="B2884">
        <v>18.5</v>
      </c>
    </row>
    <row r="2885" spans="1:2" x14ac:dyDescent="0.25">
      <c r="A2885">
        <v>770</v>
      </c>
      <c r="B2885">
        <v>22</v>
      </c>
    </row>
    <row r="2886" spans="1:2" x14ac:dyDescent="0.25">
      <c r="A2886">
        <v>772</v>
      </c>
      <c r="B2886">
        <v>23</v>
      </c>
    </row>
    <row r="2887" spans="1:2" x14ac:dyDescent="0.25">
      <c r="A2887">
        <v>774</v>
      </c>
      <c r="B2887">
        <v>18.5</v>
      </c>
    </row>
    <row r="2888" spans="1:2" x14ac:dyDescent="0.25">
      <c r="A2888">
        <v>776</v>
      </c>
      <c r="B2888">
        <v>20.5</v>
      </c>
    </row>
    <row r="2889" spans="1:2" x14ac:dyDescent="0.25">
      <c r="A2889">
        <v>778</v>
      </c>
      <c r="B2889">
        <v>27</v>
      </c>
    </row>
    <row r="2890" spans="1:2" x14ac:dyDescent="0.25">
      <c r="A2890">
        <v>780</v>
      </c>
      <c r="B2890">
        <v>27</v>
      </c>
    </row>
    <row r="2891" spans="1:2" x14ac:dyDescent="0.25">
      <c r="A2891">
        <v>782</v>
      </c>
      <c r="B2891">
        <v>22</v>
      </c>
    </row>
    <row r="2892" spans="1:2" x14ac:dyDescent="0.25">
      <c r="A2892">
        <v>784</v>
      </c>
      <c r="B2892">
        <v>24.5</v>
      </c>
    </row>
    <row r="2893" spans="1:2" x14ac:dyDescent="0.25">
      <c r="A2893">
        <v>786</v>
      </c>
      <c r="B2893">
        <v>19.5</v>
      </c>
    </row>
    <row r="2894" spans="1:2" x14ac:dyDescent="0.25">
      <c r="A2894">
        <v>788</v>
      </c>
      <c r="B2894">
        <v>22.5</v>
      </c>
    </row>
    <row r="2895" spans="1:2" x14ac:dyDescent="0.25">
      <c r="A2895">
        <v>790</v>
      </c>
      <c r="B2895">
        <v>22</v>
      </c>
    </row>
    <row r="2896" spans="1:2" x14ac:dyDescent="0.25">
      <c r="A2896">
        <v>792</v>
      </c>
      <c r="B2896">
        <v>16.5</v>
      </c>
    </row>
    <row r="2897" spans="1:2" x14ac:dyDescent="0.25">
      <c r="A2897">
        <v>794</v>
      </c>
      <c r="B2897">
        <v>20.5</v>
      </c>
    </row>
    <row r="2898" spans="1:2" x14ac:dyDescent="0.25">
      <c r="A2898">
        <v>796</v>
      </c>
      <c r="B2898">
        <v>22.5</v>
      </c>
    </row>
    <row r="2899" spans="1:2" x14ac:dyDescent="0.25">
      <c r="A2899">
        <v>798</v>
      </c>
      <c r="B2899">
        <v>23</v>
      </c>
    </row>
    <row r="2900" spans="1:2" x14ac:dyDescent="0.25">
      <c r="A2900">
        <v>800</v>
      </c>
      <c r="B2900">
        <v>23</v>
      </c>
    </row>
    <row r="2901" spans="1:2" x14ac:dyDescent="0.25">
      <c r="A2901">
        <v>802</v>
      </c>
      <c r="B2901">
        <v>21.5</v>
      </c>
    </row>
    <row r="2902" spans="1:2" x14ac:dyDescent="0.25">
      <c r="A2902">
        <v>804</v>
      </c>
      <c r="B2902">
        <v>25.5</v>
      </c>
    </row>
    <row r="2903" spans="1:2" x14ac:dyDescent="0.25">
      <c r="A2903">
        <v>806</v>
      </c>
      <c r="B2903">
        <v>20</v>
      </c>
    </row>
    <row r="2904" spans="1:2" x14ac:dyDescent="0.25">
      <c r="A2904">
        <v>808</v>
      </c>
      <c r="B2904">
        <v>25</v>
      </c>
    </row>
    <row r="2905" spans="1:2" x14ac:dyDescent="0.25">
      <c r="A2905">
        <v>810</v>
      </c>
      <c r="B2905">
        <v>18.5</v>
      </c>
    </row>
    <row r="2906" spans="1:2" x14ac:dyDescent="0.25">
      <c r="A2906">
        <v>812</v>
      </c>
      <c r="B2906">
        <v>23.5</v>
      </c>
    </row>
    <row r="2907" spans="1:2" x14ac:dyDescent="0.25">
      <c r="A2907">
        <v>814</v>
      </c>
      <c r="B2907">
        <v>30.5</v>
      </c>
    </row>
    <row r="2908" spans="1:2" x14ac:dyDescent="0.25">
      <c r="A2908">
        <v>816</v>
      </c>
      <c r="B2908">
        <v>27.5</v>
      </c>
    </row>
    <row r="2909" spans="1:2" x14ac:dyDescent="0.25">
      <c r="A2909">
        <v>818</v>
      </c>
      <c r="B2909">
        <v>23</v>
      </c>
    </row>
    <row r="2910" spans="1:2" x14ac:dyDescent="0.25">
      <c r="A2910">
        <v>820</v>
      </c>
      <c r="B2910">
        <v>26</v>
      </c>
    </row>
    <row r="2911" spans="1:2" x14ac:dyDescent="0.25">
      <c r="A2911">
        <v>822</v>
      </c>
      <c r="B2911">
        <v>21.5</v>
      </c>
    </row>
    <row r="2912" spans="1:2" x14ac:dyDescent="0.25">
      <c r="A2912">
        <v>824</v>
      </c>
      <c r="B2912">
        <v>23.5</v>
      </c>
    </row>
    <row r="2913" spans="1:2" x14ac:dyDescent="0.25">
      <c r="A2913">
        <v>826</v>
      </c>
      <c r="B2913">
        <v>19.5</v>
      </c>
    </row>
    <row r="2914" spans="1:2" x14ac:dyDescent="0.25">
      <c r="A2914">
        <v>828</v>
      </c>
      <c r="B2914">
        <v>23</v>
      </c>
    </row>
    <row r="2915" spans="1:2" x14ac:dyDescent="0.25">
      <c r="A2915">
        <v>830</v>
      </c>
      <c r="B2915">
        <v>18.5</v>
      </c>
    </row>
    <row r="2916" spans="1:2" x14ac:dyDescent="0.25">
      <c r="A2916">
        <v>832</v>
      </c>
      <c r="B2916">
        <v>16</v>
      </c>
    </row>
    <row r="2917" spans="1:2" x14ac:dyDescent="0.25">
      <c r="A2917">
        <v>834</v>
      </c>
      <c r="B2917">
        <v>16.5</v>
      </c>
    </row>
    <row r="2918" spans="1:2" x14ac:dyDescent="0.25">
      <c r="A2918">
        <v>836</v>
      </c>
      <c r="B2918">
        <v>15</v>
      </c>
    </row>
    <row r="2919" spans="1:2" x14ac:dyDescent="0.25">
      <c r="A2919">
        <v>838</v>
      </c>
      <c r="B2919">
        <v>23</v>
      </c>
    </row>
    <row r="2920" spans="1:2" x14ac:dyDescent="0.25">
      <c r="A2920">
        <v>840</v>
      </c>
      <c r="B2920">
        <v>23</v>
      </c>
    </row>
    <row r="2921" spans="1:2" x14ac:dyDescent="0.25">
      <c r="A2921">
        <v>842</v>
      </c>
      <c r="B2921">
        <v>29.5</v>
      </c>
    </row>
    <row r="2922" spans="1:2" x14ac:dyDescent="0.25">
      <c r="A2922">
        <v>844</v>
      </c>
      <c r="B2922">
        <v>30.5</v>
      </c>
    </row>
    <row r="2923" spans="1:2" x14ac:dyDescent="0.25">
      <c r="A2923">
        <v>846</v>
      </c>
      <c r="B2923">
        <v>23.5</v>
      </c>
    </row>
    <row r="2924" spans="1:2" x14ac:dyDescent="0.25">
      <c r="A2924">
        <v>848</v>
      </c>
      <c r="B2924">
        <v>21.5</v>
      </c>
    </row>
    <row r="2925" spans="1:2" x14ac:dyDescent="0.25">
      <c r="A2925">
        <v>850</v>
      </c>
      <c r="B2925">
        <v>25.5</v>
      </c>
    </row>
    <row r="2926" spans="1:2" x14ac:dyDescent="0.25">
      <c r="A2926">
        <v>852</v>
      </c>
      <c r="B2926">
        <v>22</v>
      </c>
    </row>
    <row r="2927" spans="1:2" x14ac:dyDescent="0.25">
      <c r="A2927">
        <v>854</v>
      </c>
      <c r="B2927">
        <v>19</v>
      </c>
    </row>
    <row r="2928" spans="1:2" x14ac:dyDescent="0.25">
      <c r="A2928">
        <v>856</v>
      </c>
      <c r="B2928">
        <v>12.5</v>
      </c>
    </row>
    <row r="2929" spans="1:2" x14ac:dyDescent="0.25">
      <c r="A2929">
        <v>858</v>
      </c>
      <c r="B2929">
        <v>11.5</v>
      </c>
    </row>
    <row r="2930" spans="1:2" x14ac:dyDescent="0.25">
      <c r="A2930">
        <v>860</v>
      </c>
      <c r="B2930">
        <v>22.5</v>
      </c>
    </row>
    <row r="2931" spans="1:2" x14ac:dyDescent="0.25">
      <c r="A2931">
        <v>862</v>
      </c>
      <c r="B2931">
        <v>29</v>
      </c>
    </row>
    <row r="2932" spans="1:2" x14ac:dyDescent="0.25">
      <c r="A2932">
        <v>864</v>
      </c>
      <c r="B2932">
        <v>25.5</v>
      </c>
    </row>
    <row r="2933" spans="1:2" x14ac:dyDescent="0.25">
      <c r="A2933">
        <v>866</v>
      </c>
      <c r="B2933">
        <v>20.5</v>
      </c>
    </row>
    <row r="2934" spans="1:2" x14ac:dyDescent="0.25">
      <c r="A2934">
        <v>868</v>
      </c>
      <c r="B2934">
        <v>26.5</v>
      </c>
    </row>
    <row r="2935" spans="1:2" x14ac:dyDescent="0.25">
      <c r="A2935">
        <v>870</v>
      </c>
      <c r="B2935">
        <v>21</v>
      </c>
    </row>
    <row r="2936" spans="1:2" x14ac:dyDescent="0.25">
      <c r="A2936">
        <v>872</v>
      </c>
      <c r="B2936">
        <v>27</v>
      </c>
    </row>
    <row r="2937" spans="1:2" x14ac:dyDescent="0.25">
      <c r="A2937">
        <v>874</v>
      </c>
      <c r="B2937">
        <v>22.5</v>
      </c>
    </row>
    <row r="2938" spans="1:2" x14ac:dyDescent="0.25">
      <c r="A2938">
        <v>876</v>
      </c>
      <c r="B2938">
        <v>19</v>
      </c>
    </row>
    <row r="2939" spans="1:2" x14ac:dyDescent="0.25">
      <c r="A2939">
        <v>878</v>
      </c>
      <c r="B2939">
        <v>19</v>
      </c>
    </row>
    <row r="2940" spans="1:2" x14ac:dyDescent="0.25">
      <c r="A2940">
        <v>880</v>
      </c>
      <c r="B2940">
        <v>22.5</v>
      </c>
    </row>
    <row r="2941" spans="1:2" x14ac:dyDescent="0.25">
      <c r="A2941">
        <v>882</v>
      </c>
      <c r="B2941">
        <v>22</v>
      </c>
    </row>
    <row r="2942" spans="1:2" x14ac:dyDescent="0.25">
      <c r="A2942">
        <v>884</v>
      </c>
      <c r="B2942">
        <v>29.5</v>
      </c>
    </row>
    <row r="2943" spans="1:2" x14ac:dyDescent="0.25">
      <c r="A2943">
        <v>886</v>
      </c>
      <c r="B2943">
        <v>23.5</v>
      </c>
    </row>
    <row r="2944" spans="1:2" x14ac:dyDescent="0.25">
      <c r="A2944">
        <v>888</v>
      </c>
      <c r="B2944">
        <v>18</v>
      </c>
    </row>
    <row r="2945" spans="1:2" x14ac:dyDescent="0.25">
      <c r="A2945">
        <v>890</v>
      </c>
      <c r="B2945">
        <v>22.5</v>
      </c>
    </row>
    <row r="2946" spans="1:2" x14ac:dyDescent="0.25">
      <c r="A2946">
        <v>892</v>
      </c>
      <c r="B2946">
        <v>24</v>
      </c>
    </row>
    <row r="2947" spans="1:2" x14ac:dyDescent="0.25">
      <c r="A2947">
        <v>894</v>
      </c>
      <c r="B2947">
        <v>23.5</v>
      </c>
    </row>
    <row r="2948" spans="1:2" x14ac:dyDescent="0.25">
      <c r="A2948">
        <v>896</v>
      </c>
      <c r="B2948">
        <v>29.5</v>
      </c>
    </row>
    <row r="2949" spans="1:2" x14ac:dyDescent="0.25">
      <c r="A2949">
        <v>898</v>
      </c>
      <c r="B2949">
        <v>25</v>
      </c>
    </row>
    <row r="2950" spans="1:2" x14ac:dyDescent="0.25">
      <c r="A2950">
        <v>900</v>
      </c>
      <c r="B2950">
        <v>20</v>
      </c>
    </row>
    <row r="2951" spans="1:2" x14ac:dyDescent="0.25">
      <c r="A2951">
        <v>902</v>
      </c>
      <c r="B2951">
        <v>20</v>
      </c>
    </row>
    <row r="2952" spans="1:2" x14ac:dyDescent="0.25">
      <c r="A2952">
        <v>904</v>
      </c>
      <c r="B2952">
        <v>18</v>
      </c>
    </row>
    <row r="2953" spans="1:2" x14ac:dyDescent="0.25">
      <c r="A2953">
        <v>906</v>
      </c>
      <c r="B2953">
        <v>19</v>
      </c>
    </row>
    <row r="2954" spans="1:2" x14ac:dyDescent="0.25">
      <c r="A2954">
        <v>908</v>
      </c>
      <c r="B2954">
        <v>26.5</v>
      </c>
    </row>
    <row r="2955" spans="1:2" x14ac:dyDescent="0.25">
      <c r="A2955">
        <v>910</v>
      </c>
      <c r="B2955">
        <v>23</v>
      </c>
    </row>
    <row r="2956" spans="1:2" x14ac:dyDescent="0.25">
      <c r="A2956">
        <v>912</v>
      </c>
      <c r="B2956">
        <v>22</v>
      </c>
    </row>
    <row r="2957" spans="1:2" x14ac:dyDescent="0.25">
      <c r="A2957">
        <v>914</v>
      </c>
      <c r="B2957">
        <v>17</v>
      </c>
    </row>
    <row r="2958" spans="1:2" x14ac:dyDescent="0.25">
      <c r="A2958">
        <v>916</v>
      </c>
      <c r="B2958">
        <v>20.5</v>
      </c>
    </row>
    <row r="2959" spans="1:2" x14ac:dyDescent="0.25">
      <c r="A2959">
        <v>918</v>
      </c>
      <c r="B2959">
        <v>20.5</v>
      </c>
    </row>
    <row r="2960" spans="1:2" x14ac:dyDescent="0.25">
      <c r="A2960">
        <v>920</v>
      </c>
      <c r="B2960">
        <v>21</v>
      </c>
    </row>
    <row r="2961" spans="1:2" x14ac:dyDescent="0.25">
      <c r="A2961">
        <v>922</v>
      </c>
      <c r="B2961">
        <v>21.5</v>
      </c>
    </row>
    <row r="2962" spans="1:2" x14ac:dyDescent="0.25">
      <c r="A2962">
        <v>924</v>
      </c>
      <c r="B2962">
        <v>15.5</v>
      </c>
    </row>
    <row r="2963" spans="1:2" x14ac:dyDescent="0.25">
      <c r="A2963">
        <v>926</v>
      </c>
      <c r="B2963">
        <v>19.5</v>
      </c>
    </row>
    <row r="2964" spans="1:2" x14ac:dyDescent="0.25">
      <c r="A2964">
        <v>928</v>
      </c>
      <c r="B2964">
        <v>23.5</v>
      </c>
    </row>
    <row r="2965" spans="1:2" x14ac:dyDescent="0.25">
      <c r="A2965">
        <v>930</v>
      </c>
      <c r="B2965">
        <v>18.5</v>
      </c>
    </row>
    <row r="2966" spans="1:2" x14ac:dyDescent="0.25">
      <c r="A2966">
        <v>932</v>
      </c>
      <c r="B2966">
        <v>18.5</v>
      </c>
    </row>
    <row r="2967" spans="1:2" x14ac:dyDescent="0.25">
      <c r="A2967">
        <v>934</v>
      </c>
      <c r="B2967">
        <v>24</v>
      </c>
    </row>
    <row r="2968" spans="1:2" x14ac:dyDescent="0.25">
      <c r="A2968">
        <v>936</v>
      </c>
      <c r="B2968">
        <v>22.5</v>
      </c>
    </row>
    <row r="2969" spans="1:2" x14ac:dyDescent="0.25">
      <c r="A2969">
        <v>938</v>
      </c>
      <c r="B2969">
        <v>22</v>
      </c>
    </row>
    <row r="2970" spans="1:2" x14ac:dyDescent="0.25">
      <c r="A2970">
        <v>940</v>
      </c>
      <c r="B2970">
        <v>23.5</v>
      </c>
    </row>
    <row r="2971" spans="1:2" x14ac:dyDescent="0.25">
      <c r="A2971">
        <v>942</v>
      </c>
      <c r="B2971">
        <v>21.5</v>
      </c>
    </row>
    <row r="2972" spans="1:2" x14ac:dyDescent="0.25">
      <c r="A2972">
        <v>944</v>
      </c>
      <c r="B2972">
        <v>23.5</v>
      </c>
    </row>
    <row r="2973" spans="1:2" x14ac:dyDescent="0.25">
      <c r="A2973">
        <v>946</v>
      </c>
      <c r="B2973">
        <v>17</v>
      </c>
    </row>
    <row r="2974" spans="1:2" x14ac:dyDescent="0.25">
      <c r="A2974">
        <v>948</v>
      </c>
      <c r="B2974">
        <v>18</v>
      </c>
    </row>
    <row r="2975" spans="1:2" x14ac:dyDescent="0.25">
      <c r="A2975">
        <v>950</v>
      </c>
      <c r="B2975">
        <v>22</v>
      </c>
    </row>
    <row r="2976" spans="1:2" x14ac:dyDescent="0.25">
      <c r="A2976">
        <v>952</v>
      </c>
      <c r="B2976">
        <v>20.5</v>
      </c>
    </row>
    <row r="2977" spans="1:2" x14ac:dyDescent="0.25">
      <c r="A2977">
        <v>954</v>
      </c>
      <c r="B2977">
        <v>25</v>
      </c>
    </row>
    <row r="2978" spans="1:2" x14ac:dyDescent="0.25">
      <c r="A2978">
        <v>956</v>
      </c>
      <c r="B2978">
        <v>19.5</v>
      </c>
    </row>
    <row r="2979" spans="1:2" x14ac:dyDescent="0.25">
      <c r="A2979">
        <v>958</v>
      </c>
      <c r="B2979">
        <v>18</v>
      </c>
    </row>
    <row r="2980" spans="1:2" x14ac:dyDescent="0.25">
      <c r="A2980">
        <v>960</v>
      </c>
      <c r="B2980">
        <v>22.5</v>
      </c>
    </row>
    <row r="2981" spans="1:2" x14ac:dyDescent="0.25">
      <c r="A2981">
        <v>962</v>
      </c>
      <c r="B2981">
        <v>16.5</v>
      </c>
    </row>
    <row r="2982" spans="1:2" x14ac:dyDescent="0.25">
      <c r="A2982">
        <v>964</v>
      </c>
      <c r="B2982">
        <v>21</v>
      </c>
    </row>
    <row r="2983" spans="1:2" x14ac:dyDescent="0.25">
      <c r="A2983">
        <v>966</v>
      </c>
      <c r="B2983">
        <v>18.5</v>
      </c>
    </row>
    <row r="2984" spans="1:2" x14ac:dyDescent="0.25">
      <c r="A2984">
        <v>968</v>
      </c>
      <c r="B2984">
        <v>15.5</v>
      </c>
    </row>
    <row r="2985" spans="1:2" x14ac:dyDescent="0.25">
      <c r="A2985">
        <v>970</v>
      </c>
      <c r="B2985">
        <v>16.5</v>
      </c>
    </row>
    <row r="2986" spans="1:2" x14ac:dyDescent="0.25">
      <c r="A2986">
        <v>972</v>
      </c>
      <c r="B2986">
        <v>21</v>
      </c>
    </row>
    <row r="2987" spans="1:2" x14ac:dyDescent="0.25">
      <c r="A2987">
        <v>974</v>
      </c>
      <c r="B2987">
        <v>18</v>
      </c>
    </row>
    <row r="2988" spans="1:2" x14ac:dyDescent="0.25">
      <c r="A2988">
        <v>976</v>
      </c>
      <c r="B2988">
        <v>24</v>
      </c>
    </row>
    <row r="2989" spans="1:2" x14ac:dyDescent="0.25">
      <c r="A2989">
        <v>978</v>
      </c>
      <c r="B2989">
        <v>25</v>
      </c>
    </row>
    <row r="2990" spans="1:2" x14ac:dyDescent="0.25">
      <c r="A2990">
        <v>980</v>
      </c>
      <c r="B2990">
        <v>18.5</v>
      </c>
    </row>
    <row r="2991" spans="1:2" x14ac:dyDescent="0.25">
      <c r="A2991">
        <v>982</v>
      </c>
      <c r="B2991">
        <v>24</v>
      </c>
    </row>
    <row r="2992" spans="1:2" x14ac:dyDescent="0.25">
      <c r="A2992">
        <v>984</v>
      </c>
      <c r="B2992">
        <v>23</v>
      </c>
    </row>
    <row r="2993" spans="1:2" x14ac:dyDescent="0.25">
      <c r="A2993">
        <v>986</v>
      </c>
      <c r="B2993">
        <v>24.5</v>
      </c>
    </row>
    <row r="2994" spans="1:2" x14ac:dyDescent="0.25">
      <c r="A2994">
        <v>988</v>
      </c>
      <c r="B2994">
        <v>20.5</v>
      </c>
    </row>
    <row r="2995" spans="1:2" x14ac:dyDescent="0.25">
      <c r="A2995">
        <v>990</v>
      </c>
      <c r="B2995">
        <v>15</v>
      </c>
    </row>
    <row r="2996" spans="1:2" x14ac:dyDescent="0.25">
      <c r="A2996">
        <v>992</v>
      </c>
      <c r="B2996">
        <v>16</v>
      </c>
    </row>
    <row r="2997" spans="1:2" x14ac:dyDescent="0.25">
      <c r="A2997">
        <v>994</v>
      </c>
      <c r="B2997">
        <v>29</v>
      </c>
    </row>
    <row r="2998" spans="1:2" x14ac:dyDescent="0.25">
      <c r="A2998">
        <v>996</v>
      </c>
      <c r="B2998">
        <v>24.5</v>
      </c>
    </row>
    <row r="2999" spans="1:2" x14ac:dyDescent="0.25">
      <c r="A2999">
        <v>998</v>
      </c>
      <c r="B2999">
        <v>21</v>
      </c>
    </row>
    <row r="3000" spans="1:2" x14ac:dyDescent="0.25">
      <c r="A3000">
        <v>1000</v>
      </c>
      <c r="B3000">
        <v>27.5</v>
      </c>
    </row>
    <row r="3001" spans="1:2" x14ac:dyDescent="0.25">
      <c r="A3001">
        <v>2</v>
      </c>
      <c r="B3001">
        <v>18.5</v>
      </c>
    </row>
    <row r="3002" spans="1:2" x14ac:dyDescent="0.25">
      <c r="A3002">
        <v>4</v>
      </c>
      <c r="B3002">
        <v>25.5</v>
      </c>
    </row>
    <row r="3003" spans="1:2" x14ac:dyDescent="0.25">
      <c r="A3003">
        <v>6</v>
      </c>
      <c r="B3003">
        <v>22.5</v>
      </c>
    </row>
    <row r="3004" spans="1:2" x14ac:dyDescent="0.25">
      <c r="A3004">
        <v>8</v>
      </c>
      <c r="B3004">
        <v>22.5</v>
      </c>
    </row>
    <row r="3005" spans="1:2" x14ac:dyDescent="0.25">
      <c r="A3005">
        <v>10</v>
      </c>
      <c r="B3005">
        <v>15</v>
      </c>
    </row>
    <row r="3006" spans="1:2" x14ac:dyDescent="0.25">
      <c r="A3006">
        <v>12</v>
      </c>
      <c r="B3006">
        <v>20.5</v>
      </c>
    </row>
    <row r="3007" spans="1:2" x14ac:dyDescent="0.25">
      <c r="A3007">
        <v>14</v>
      </c>
      <c r="B3007">
        <v>21</v>
      </c>
    </row>
    <row r="3008" spans="1:2" x14ac:dyDescent="0.25">
      <c r="A3008">
        <v>16</v>
      </c>
      <c r="B3008">
        <v>23</v>
      </c>
    </row>
    <row r="3009" spans="1:2" x14ac:dyDescent="0.25">
      <c r="A3009">
        <v>18</v>
      </c>
      <c r="B3009">
        <v>33</v>
      </c>
    </row>
    <row r="3010" spans="1:2" x14ac:dyDescent="0.25">
      <c r="A3010">
        <v>20</v>
      </c>
      <c r="B3010">
        <v>25</v>
      </c>
    </row>
    <row r="3011" spans="1:2" x14ac:dyDescent="0.25">
      <c r="A3011">
        <v>22</v>
      </c>
      <c r="B3011">
        <v>9.5</v>
      </c>
    </row>
    <row r="3012" spans="1:2" x14ac:dyDescent="0.25">
      <c r="A3012">
        <v>24</v>
      </c>
      <c r="B3012">
        <v>15.5</v>
      </c>
    </row>
    <row r="3013" spans="1:2" x14ac:dyDescent="0.25">
      <c r="A3013">
        <v>26</v>
      </c>
      <c r="B3013">
        <v>24</v>
      </c>
    </row>
    <row r="3014" spans="1:2" x14ac:dyDescent="0.25">
      <c r="A3014">
        <v>28</v>
      </c>
      <c r="B3014">
        <v>26</v>
      </c>
    </row>
    <row r="3015" spans="1:2" x14ac:dyDescent="0.25">
      <c r="A3015">
        <v>30</v>
      </c>
      <c r="B3015">
        <v>21.5</v>
      </c>
    </row>
    <row r="3016" spans="1:2" x14ac:dyDescent="0.25">
      <c r="A3016">
        <v>32</v>
      </c>
      <c r="B3016">
        <v>23.5</v>
      </c>
    </row>
    <row r="3017" spans="1:2" x14ac:dyDescent="0.25">
      <c r="A3017">
        <v>34</v>
      </c>
      <c r="B3017">
        <v>22.5</v>
      </c>
    </row>
    <row r="3018" spans="1:2" x14ac:dyDescent="0.25">
      <c r="A3018">
        <v>36</v>
      </c>
      <c r="B3018">
        <v>20</v>
      </c>
    </row>
    <row r="3019" spans="1:2" x14ac:dyDescent="0.25">
      <c r="A3019">
        <v>38</v>
      </c>
      <c r="B3019">
        <v>19</v>
      </c>
    </row>
    <row r="3020" spans="1:2" x14ac:dyDescent="0.25">
      <c r="A3020">
        <v>40</v>
      </c>
      <c r="B3020">
        <v>21.5</v>
      </c>
    </row>
    <row r="3021" spans="1:2" x14ac:dyDescent="0.25">
      <c r="A3021">
        <v>42</v>
      </c>
      <c r="B3021">
        <v>19</v>
      </c>
    </row>
    <row r="3022" spans="1:2" x14ac:dyDescent="0.25">
      <c r="A3022">
        <v>44</v>
      </c>
      <c r="B3022">
        <v>17.5</v>
      </c>
    </row>
    <row r="3023" spans="1:2" x14ac:dyDescent="0.25">
      <c r="A3023">
        <v>46</v>
      </c>
      <c r="B3023">
        <v>21</v>
      </c>
    </row>
    <row r="3024" spans="1:2" x14ac:dyDescent="0.25">
      <c r="A3024">
        <v>48</v>
      </c>
      <c r="B3024">
        <v>19</v>
      </c>
    </row>
    <row r="3025" spans="1:2" x14ac:dyDescent="0.25">
      <c r="A3025">
        <v>50</v>
      </c>
      <c r="B3025">
        <v>21.5</v>
      </c>
    </row>
    <row r="3026" spans="1:2" x14ac:dyDescent="0.25">
      <c r="A3026">
        <v>52</v>
      </c>
      <c r="B3026">
        <v>20</v>
      </c>
    </row>
    <row r="3027" spans="1:2" x14ac:dyDescent="0.25">
      <c r="A3027">
        <v>54</v>
      </c>
      <c r="B3027">
        <v>27.5</v>
      </c>
    </row>
    <row r="3028" spans="1:2" x14ac:dyDescent="0.25">
      <c r="A3028">
        <v>56</v>
      </c>
      <c r="B3028">
        <v>25</v>
      </c>
    </row>
    <row r="3029" spans="1:2" x14ac:dyDescent="0.25">
      <c r="A3029">
        <v>58</v>
      </c>
      <c r="B3029">
        <v>21</v>
      </c>
    </row>
    <row r="3030" spans="1:2" x14ac:dyDescent="0.25">
      <c r="A3030">
        <v>60</v>
      </c>
      <c r="B3030">
        <v>21.5</v>
      </c>
    </row>
    <row r="3031" spans="1:2" x14ac:dyDescent="0.25">
      <c r="A3031">
        <v>62</v>
      </c>
      <c r="B3031">
        <v>23.5</v>
      </c>
    </row>
    <row r="3032" spans="1:2" x14ac:dyDescent="0.25">
      <c r="A3032">
        <v>64</v>
      </c>
      <c r="B3032">
        <v>29.5</v>
      </c>
    </row>
    <row r="3033" spans="1:2" x14ac:dyDescent="0.25">
      <c r="A3033">
        <v>66</v>
      </c>
      <c r="B3033">
        <v>22</v>
      </c>
    </row>
    <row r="3034" spans="1:2" x14ac:dyDescent="0.25">
      <c r="A3034">
        <v>68</v>
      </c>
      <c r="B3034">
        <v>21.5</v>
      </c>
    </row>
    <row r="3035" spans="1:2" x14ac:dyDescent="0.25">
      <c r="A3035">
        <v>70</v>
      </c>
      <c r="B3035">
        <v>23</v>
      </c>
    </row>
    <row r="3036" spans="1:2" x14ac:dyDescent="0.25">
      <c r="A3036">
        <v>72</v>
      </c>
      <c r="B3036">
        <v>16</v>
      </c>
    </row>
    <row r="3037" spans="1:2" x14ac:dyDescent="0.25">
      <c r="A3037">
        <v>74</v>
      </c>
      <c r="B3037">
        <v>11</v>
      </c>
    </row>
    <row r="3038" spans="1:2" x14ac:dyDescent="0.25">
      <c r="A3038">
        <v>76</v>
      </c>
      <c r="B3038">
        <v>17</v>
      </c>
    </row>
    <row r="3039" spans="1:2" x14ac:dyDescent="0.25">
      <c r="A3039">
        <v>78</v>
      </c>
      <c r="B3039">
        <v>24</v>
      </c>
    </row>
    <row r="3040" spans="1:2" x14ac:dyDescent="0.25">
      <c r="A3040">
        <v>80</v>
      </c>
      <c r="B3040">
        <v>23.5</v>
      </c>
    </row>
    <row r="3041" spans="1:2" x14ac:dyDescent="0.25">
      <c r="A3041">
        <v>82</v>
      </c>
      <c r="B3041">
        <v>16</v>
      </c>
    </row>
    <row r="3042" spans="1:2" x14ac:dyDescent="0.25">
      <c r="A3042">
        <v>84</v>
      </c>
      <c r="B3042">
        <v>14.5</v>
      </c>
    </row>
    <row r="3043" spans="1:2" x14ac:dyDescent="0.25">
      <c r="A3043">
        <v>86</v>
      </c>
      <c r="B3043">
        <v>17.5</v>
      </c>
    </row>
    <row r="3044" spans="1:2" x14ac:dyDescent="0.25">
      <c r="A3044">
        <v>88</v>
      </c>
      <c r="B3044">
        <v>12.5</v>
      </c>
    </row>
    <row r="3045" spans="1:2" x14ac:dyDescent="0.25">
      <c r="A3045">
        <v>90</v>
      </c>
      <c r="B3045">
        <v>12.5</v>
      </c>
    </row>
    <row r="3046" spans="1:2" x14ac:dyDescent="0.25">
      <c r="A3046">
        <v>92</v>
      </c>
      <c r="B3046">
        <v>26.5</v>
      </c>
    </row>
    <row r="3047" spans="1:2" x14ac:dyDescent="0.25">
      <c r="A3047">
        <v>94</v>
      </c>
      <c r="B3047">
        <v>21.5</v>
      </c>
    </row>
    <row r="3048" spans="1:2" x14ac:dyDescent="0.25">
      <c r="A3048">
        <v>96</v>
      </c>
      <c r="B3048">
        <v>13</v>
      </c>
    </row>
    <row r="3049" spans="1:2" x14ac:dyDescent="0.25">
      <c r="A3049">
        <v>98</v>
      </c>
      <c r="B3049">
        <v>18</v>
      </c>
    </row>
    <row r="3050" spans="1:2" x14ac:dyDescent="0.25">
      <c r="A3050">
        <v>100</v>
      </c>
      <c r="B3050">
        <v>18.5</v>
      </c>
    </row>
    <row r="3051" spans="1:2" x14ac:dyDescent="0.25">
      <c r="A3051">
        <v>102</v>
      </c>
      <c r="B3051">
        <v>14.5</v>
      </c>
    </row>
    <row r="3052" spans="1:2" x14ac:dyDescent="0.25">
      <c r="A3052">
        <v>104</v>
      </c>
      <c r="B3052">
        <v>13.5</v>
      </c>
    </row>
    <row r="3053" spans="1:2" x14ac:dyDescent="0.25">
      <c r="A3053">
        <v>106</v>
      </c>
      <c r="B3053">
        <v>25.5</v>
      </c>
    </row>
    <row r="3054" spans="1:2" x14ac:dyDescent="0.25">
      <c r="A3054">
        <v>108</v>
      </c>
      <c r="B3054">
        <v>27</v>
      </c>
    </row>
    <row r="3055" spans="1:2" x14ac:dyDescent="0.25">
      <c r="A3055">
        <v>110</v>
      </c>
      <c r="B3055">
        <v>13.5</v>
      </c>
    </row>
    <row r="3056" spans="1:2" x14ac:dyDescent="0.25">
      <c r="A3056">
        <v>112</v>
      </c>
      <c r="B3056">
        <v>8</v>
      </c>
    </row>
    <row r="3057" spans="1:2" x14ac:dyDescent="0.25">
      <c r="A3057">
        <v>114</v>
      </c>
      <c r="B3057">
        <v>14</v>
      </c>
    </row>
    <row r="3058" spans="1:2" x14ac:dyDescent="0.25">
      <c r="A3058">
        <v>116</v>
      </c>
      <c r="B3058">
        <v>18</v>
      </c>
    </row>
    <row r="3059" spans="1:2" x14ac:dyDescent="0.25">
      <c r="A3059">
        <v>118</v>
      </c>
      <c r="B3059">
        <v>15.5</v>
      </c>
    </row>
    <row r="3060" spans="1:2" x14ac:dyDescent="0.25">
      <c r="A3060">
        <v>120</v>
      </c>
      <c r="B3060">
        <v>21</v>
      </c>
    </row>
    <row r="3061" spans="1:2" x14ac:dyDescent="0.25">
      <c r="A3061">
        <v>122</v>
      </c>
      <c r="B3061">
        <v>27.5</v>
      </c>
    </row>
    <row r="3062" spans="1:2" x14ac:dyDescent="0.25">
      <c r="A3062">
        <v>124</v>
      </c>
      <c r="B3062">
        <v>16.5</v>
      </c>
    </row>
    <row r="3063" spans="1:2" x14ac:dyDescent="0.25">
      <c r="A3063">
        <v>126</v>
      </c>
      <c r="B3063">
        <v>16.5</v>
      </c>
    </row>
    <row r="3064" spans="1:2" x14ac:dyDescent="0.25">
      <c r="A3064">
        <v>128</v>
      </c>
      <c r="B3064">
        <v>21</v>
      </c>
    </row>
    <row r="3065" spans="1:2" x14ac:dyDescent="0.25">
      <c r="A3065">
        <v>130</v>
      </c>
      <c r="B3065">
        <v>17.5</v>
      </c>
    </row>
    <row r="3066" spans="1:2" x14ac:dyDescent="0.25">
      <c r="A3066">
        <v>132</v>
      </c>
      <c r="B3066">
        <v>13</v>
      </c>
    </row>
    <row r="3067" spans="1:2" x14ac:dyDescent="0.25">
      <c r="A3067">
        <v>134</v>
      </c>
      <c r="B3067">
        <v>19.5</v>
      </c>
    </row>
    <row r="3068" spans="1:2" x14ac:dyDescent="0.25">
      <c r="A3068">
        <v>136</v>
      </c>
      <c r="B3068">
        <v>24.5</v>
      </c>
    </row>
    <row r="3069" spans="1:2" x14ac:dyDescent="0.25">
      <c r="A3069">
        <v>138</v>
      </c>
      <c r="B3069">
        <v>28</v>
      </c>
    </row>
    <row r="3070" spans="1:2" x14ac:dyDescent="0.25">
      <c r="A3070">
        <v>140</v>
      </c>
      <c r="B3070">
        <v>28.5</v>
      </c>
    </row>
    <row r="3071" spans="1:2" x14ac:dyDescent="0.25">
      <c r="A3071">
        <v>142</v>
      </c>
      <c r="B3071">
        <v>16.5</v>
      </c>
    </row>
    <row r="3072" spans="1:2" x14ac:dyDescent="0.25">
      <c r="A3072">
        <v>144</v>
      </c>
      <c r="B3072">
        <v>22.5</v>
      </c>
    </row>
    <row r="3073" spans="1:2" x14ac:dyDescent="0.25">
      <c r="A3073">
        <v>146</v>
      </c>
      <c r="B3073">
        <v>21</v>
      </c>
    </row>
    <row r="3074" spans="1:2" x14ac:dyDescent="0.25">
      <c r="A3074">
        <v>148</v>
      </c>
      <c r="B3074">
        <v>18</v>
      </c>
    </row>
    <row r="3075" spans="1:2" x14ac:dyDescent="0.25">
      <c r="A3075">
        <v>150</v>
      </c>
      <c r="B3075">
        <v>14</v>
      </c>
    </row>
    <row r="3076" spans="1:2" x14ac:dyDescent="0.25">
      <c r="A3076">
        <v>152</v>
      </c>
      <c r="B3076">
        <v>24.5</v>
      </c>
    </row>
    <row r="3077" spans="1:2" x14ac:dyDescent="0.25">
      <c r="A3077">
        <v>154</v>
      </c>
      <c r="B3077">
        <v>24</v>
      </c>
    </row>
    <row r="3078" spans="1:2" x14ac:dyDescent="0.25">
      <c r="A3078">
        <v>156</v>
      </c>
      <c r="B3078">
        <v>16.5</v>
      </c>
    </row>
    <row r="3079" spans="1:2" x14ac:dyDescent="0.25">
      <c r="A3079">
        <v>158</v>
      </c>
      <c r="B3079">
        <v>16.5</v>
      </c>
    </row>
    <row r="3080" spans="1:2" x14ac:dyDescent="0.25">
      <c r="A3080">
        <v>160</v>
      </c>
      <c r="B3080">
        <v>25.5</v>
      </c>
    </row>
    <row r="3081" spans="1:2" x14ac:dyDescent="0.25">
      <c r="A3081">
        <v>162</v>
      </c>
      <c r="B3081">
        <v>14.5</v>
      </c>
    </row>
    <row r="3082" spans="1:2" x14ac:dyDescent="0.25">
      <c r="A3082">
        <v>164</v>
      </c>
      <c r="B3082">
        <v>17.5</v>
      </c>
    </row>
    <row r="3083" spans="1:2" x14ac:dyDescent="0.25">
      <c r="A3083">
        <v>166</v>
      </c>
      <c r="B3083">
        <v>21</v>
      </c>
    </row>
    <row r="3084" spans="1:2" x14ac:dyDescent="0.25">
      <c r="A3084">
        <v>168</v>
      </c>
      <c r="B3084">
        <v>21.5</v>
      </c>
    </row>
    <row r="3085" spans="1:2" x14ac:dyDescent="0.25">
      <c r="A3085">
        <v>170</v>
      </c>
      <c r="B3085">
        <v>22</v>
      </c>
    </row>
    <row r="3086" spans="1:2" x14ac:dyDescent="0.25">
      <c r="A3086">
        <v>172</v>
      </c>
      <c r="B3086">
        <v>23.5</v>
      </c>
    </row>
    <row r="3087" spans="1:2" x14ac:dyDescent="0.25">
      <c r="A3087">
        <v>174</v>
      </c>
      <c r="B3087">
        <v>27</v>
      </c>
    </row>
    <row r="3088" spans="1:2" x14ac:dyDescent="0.25">
      <c r="A3088">
        <v>176</v>
      </c>
      <c r="B3088">
        <v>25.5</v>
      </c>
    </row>
    <row r="3089" spans="1:2" x14ac:dyDescent="0.25">
      <c r="A3089">
        <v>178</v>
      </c>
      <c r="B3089">
        <v>16</v>
      </c>
    </row>
    <row r="3090" spans="1:2" x14ac:dyDescent="0.25">
      <c r="A3090">
        <v>180</v>
      </c>
      <c r="B3090">
        <v>21</v>
      </c>
    </row>
    <row r="3091" spans="1:2" x14ac:dyDescent="0.25">
      <c r="A3091">
        <v>182</v>
      </c>
      <c r="B3091">
        <v>27</v>
      </c>
    </row>
    <row r="3092" spans="1:2" x14ac:dyDescent="0.25">
      <c r="A3092">
        <v>184</v>
      </c>
      <c r="B3092">
        <v>16</v>
      </c>
    </row>
    <row r="3093" spans="1:2" x14ac:dyDescent="0.25">
      <c r="A3093">
        <v>186</v>
      </c>
      <c r="B3093">
        <v>13.5</v>
      </c>
    </row>
    <row r="3094" spans="1:2" x14ac:dyDescent="0.25">
      <c r="A3094">
        <v>188</v>
      </c>
      <c r="B3094">
        <v>19.5</v>
      </c>
    </row>
    <row r="3095" spans="1:2" x14ac:dyDescent="0.25">
      <c r="A3095">
        <v>190</v>
      </c>
      <c r="B3095">
        <v>28</v>
      </c>
    </row>
    <row r="3096" spans="1:2" x14ac:dyDescent="0.25">
      <c r="A3096">
        <v>192</v>
      </c>
      <c r="B3096">
        <v>20</v>
      </c>
    </row>
    <row r="3097" spans="1:2" x14ac:dyDescent="0.25">
      <c r="A3097">
        <v>194</v>
      </c>
      <c r="B3097">
        <v>17</v>
      </c>
    </row>
    <row r="3098" spans="1:2" x14ac:dyDescent="0.25">
      <c r="A3098">
        <v>196</v>
      </c>
      <c r="B3098">
        <v>20</v>
      </c>
    </row>
    <row r="3099" spans="1:2" x14ac:dyDescent="0.25">
      <c r="A3099">
        <v>198</v>
      </c>
      <c r="B3099">
        <v>18.5</v>
      </c>
    </row>
    <row r="3100" spans="1:2" x14ac:dyDescent="0.25">
      <c r="A3100">
        <v>200</v>
      </c>
      <c r="B3100">
        <v>14.5</v>
      </c>
    </row>
    <row r="3101" spans="1:2" x14ac:dyDescent="0.25">
      <c r="A3101">
        <v>202</v>
      </c>
      <c r="B3101">
        <v>24</v>
      </c>
    </row>
    <row r="3102" spans="1:2" x14ac:dyDescent="0.25">
      <c r="A3102">
        <v>204</v>
      </c>
      <c r="B3102">
        <v>21</v>
      </c>
    </row>
    <row r="3103" spans="1:2" x14ac:dyDescent="0.25">
      <c r="A3103">
        <v>206</v>
      </c>
      <c r="B3103">
        <v>12.5</v>
      </c>
    </row>
    <row r="3104" spans="1:2" x14ac:dyDescent="0.25">
      <c r="A3104">
        <v>208</v>
      </c>
      <c r="B3104">
        <v>6</v>
      </c>
    </row>
    <row r="3105" spans="1:2" x14ac:dyDescent="0.25">
      <c r="A3105">
        <v>210</v>
      </c>
      <c r="B3105">
        <v>20.5</v>
      </c>
    </row>
    <row r="3106" spans="1:2" x14ac:dyDescent="0.25">
      <c r="A3106">
        <v>212</v>
      </c>
      <c r="B3106">
        <v>23</v>
      </c>
    </row>
    <row r="3107" spans="1:2" x14ac:dyDescent="0.25">
      <c r="A3107">
        <v>214</v>
      </c>
      <c r="B3107">
        <v>20.5</v>
      </c>
    </row>
    <row r="3108" spans="1:2" x14ac:dyDescent="0.25">
      <c r="A3108">
        <v>216</v>
      </c>
      <c r="B3108">
        <v>15.5</v>
      </c>
    </row>
    <row r="3109" spans="1:2" x14ac:dyDescent="0.25">
      <c r="A3109">
        <v>218</v>
      </c>
      <c r="B3109">
        <v>26</v>
      </c>
    </row>
    <row r="3110" spans="1:2" x14ac:dyDescent="0.25">
      <c r="A3110">
        <v>220</v>
      </c>
      <c r="B3110">
        <v>19</v>
      </c>
    </row>
    <row r="3111" spans="1:2" x14ac:dyDescent="0.25">
      <c r="A3111">
        <v>222</v>
      </c>
      <c r="B3111">
        <v>9.5</v>
      </c>
    </row>
    <row r="3112" spans="1:2" x14ac:dyDescent="0.25">
      <c r="A3112">
        <v>224</v>
      </c>
      <c r="B3112">
        <v>22.5</v>
      </c>
    </row>
    <row r="3113" spans="1:2" x14ac:dyDescent="0.25">
      <c r="A3113">
        <v>226</v>
      </c>
      <c r="B3113">
        <v>22.5</v>
      </c>
    </row>
    <row r="3114" spans="1:2" x14ac:dyDescent="0.25">
      <c r="A3114">
        <v>228</v>
      </c>
      <c r="B3114">
        <v>19</v>
      </c>
    </row>
    <row r="3115" spans="1:2" x14ac:dyDescent="0.25">
      <c r="A3115">
        <v>230</v>
      </c>
      <c r="B3115">
        <v>23.5</v>
      </c>
    </row>
    <row r="3116" spans="1:2" x14ac:dyDescent="0.25">
      <c r="A3116">
        <v>232</v>
      </c>
      <c r="B3116">
        <v>24</v>
      </c>
    </row>
    <row r="3117" spans="1:2" x14ac:dyDescent="0.25">
      <c r="A3117">
        <v>234</v>
      </c>
      <c r="B3117">
        <v>21</v>
      </c>
    </row>
    <row r="3118" spans="1:2" x14ac:dyDescent="0.25">
      <c r="A3118">
        <v>236</v>
      </c>
      <c r="B3118">
        <v>22</v>
      </c>
    </row>
    <row r="3119" spans="1:2" x14ac:dyDescent="0.25">
      <c r="A3119">
        <v>238</v>
      </c>
      <c r="B3119">
        <v>17.5</v>
      </c>
    </row>
    <row r="3120" spans="1:2" x14ac:dyDescent="0.25">
      <c r="A3120">
        <v>240</v>
      </c>
      <c r="B3120">
        <v>19.5</v>
      </c>
    </row>
    <row r="3121" spans="1:2" x14ac:dyDescent="0.25">
      <c r="A3121">
        <v>242</v>
      </c>
      <c r="B3121">
        <v>17.5</v>
      </c>
    </row>
    <row r="3122" spans="1:2" x14ac:dyDescent="0.25">
      <c r="A3122">
        <v>244</v>
      </c>
      <c r="B3122">
        <v>11</v>
      </c>
    </row>
    <row r="3123" spans="1:2" x14ac:dyDescent="0.25">
      <c r="A3123">
        <v>246</v>
      </c>
      <c r="B3123">
        <v>19</v>
      </c>
    </row>
    <row r="3124" spans="1:2" x14ac:dyDescent="0.25">
      <c r="A3124">
        <v>248</v>
      </c>
      <c r="B3124">
        <v>23.5</v>
      </c>
    </row>
    <row r="3125" spans="1:2" x14ac:dyDescent="0.25">
      <c r="A3125">
        <v>250</v>
      </c>
      <c r="B3125">
        <v>22.5</v>
      </c>
    </row>
    <row r="3126" spans="1:2" x14ac:dyDescent="0.25">
      <c r="A3126">
        <v>252</v>
      </c>
      <c r="B3126">
        <v>24</v>
      </c>
    </row>
    <row r="3127" spans="1:2" x14ac:dyDescent="0.25">
      <c r="A3127">
        <v>254</v>
      </c>
      <c r="B3127">
        <v>16</v>
      </c>
    </row>
    <row r="3128" spans="1:2" x14ac:dyDescent="0.25">
      <c r="A3128">
        <v>256</v>
      </c>
      <c r="B3128">
        <v>26.5</v>
      </c>
    </row>
    <row r="3129" spans="1:2" x14ac:dyDescent="0.25">
      <c r="A3129">
        <v>258</v>
      </c>
      <c r="B3129">
        <v>27.5</v>
      </c>
    </row>
    <row r="3130" spans="1:2" x14ac:dyDescent="0.25">
      <c r="A3130">
        <v>260</v>
      </c>
      <c r="B3130">
        <v>25</v>
      </c>
    </row>
    <row r="3131" spans="1:2" x14ac:dyDescent="0.25">
      <c r="A3131">
        <v>262</v>
      </c>
      <c r="B3131">
        <v>26</v>
      </c>
    </row>
    <row r="3132" spans="1:2" x14ac:dyDescent="0.25">
      <c r="A3132">
        <v>264</v>
      </c>
      <c r="B3132">
        <v>19.5</v>
      </c>
    </row>
    <row r="3133" spans="1:2" x14ac:dyDescent="0.25">
      <c r="A3133">
        <v>266</v>
      </c>
      <c r="B3133">
        <v>9.5</v>
      </c>
    </row>
    <row r="3134" spans="1:2" x14ac:dyDescent="0.25">
      <c r="A3134">
        <v>268</v>
      </c>
      <c r="B3134">
        <v>12.5</v>
      </c>
    </row>
    <row r="3135" spans="1:2" x14ac:dyDescent="0.25">
      <c r="A3135">
        <v>270</v>
      </c>
      <c r="B3135">
        <v>14.5</v>
      </c>
    </row>
    <row r="3136" spans="1:2" x14ac:dyDescent="0.25">
      <c r="A3136">
        <v>272</v>
      </c>
      <c r="B3136">
        <v>18.5</v>
      </c>
    </row>
    <row r="3137" spans="1:2" x14ac:dyDescent="0.25">
      <c r="A3137">
        <v>274</v>
      </c>
      <c r="B3137">
        <v>16</v>
      </c>
    </row>
    <row r="3138" spans="1:2" x14ac:dyDescent="0.25">
      <c r="A3138">
        <v>276</v>
      </c>
      <c r="B3138">
        <v>24.5</v>
      </c>
    </row>
    <row r="3139" spans="1:2" x14ac:dyDescent="0.25">
      <c r="A3139">
        <v>278</v>
      </c>
      <c r="B3139">
        <v>11.5</v>
      </c>
    </row>
    <row r="3140" spans="1:2" x14ac:dyDescent="0.25">
      <c r="A3140">
        <v>280</v>
      </c>
      <c r="B3140">
        <v>19</v>
      </c>
    </row>
    <row r="3141" spans="1:2" x14ac:dyDescent="0.25">
      <c r="A3141">
        <v>282</v>
      </c>
      <c r="B3141">
        <v>18</v>
      </c>
    </row>
    <row r="3142" spans="1:2" x14ac:dyDescent="0.25">
      <c r="A3142">
        <v>284</v>
      </c>
      <c r="B3142">
        <v>14</v>
      </c>
    </row>
    <row r="3143" spans="1:2" x14ac:dyDescent="0.25">
      <c r="A3143">
        <v>286</v>
      </c>
      <c r="B3143">
        <v>19</v>
      </c>
    </row>
    <row r="3144" spans="1:2" x14ac:dyDescent="0.25">
      <c r="A3144">
        <v>288</v>
      </c>
      <c r="B3144">
        <v>20.5</v>
      </c>
    </row>
    <row r="3145" spans="1:2" x14ac:dyDescent="0.25">
      <c r="A3145">
        <v>290</v>
      </c>
      <c r="B3145">
        <v>23.5</v>
      </c>
    </row>
    <row r="3146" spans="1:2" x14ac:dyDescent="0.25">
      <c r="A3146">
        <v>292</v>
      </c>
      <c r="B3146">
        <v>15.5</v>
      </c>
    </row>
    <row r="3147" spans="1:2" x14ac:dyDescent="0.25">
      <c r="A3147">
        <v>294</v>
      </c>
      <c r="B3147">
        <v>13</v>
      </c>
    </row>
    <row r="3148" spans="1:2" x14ac:dyDescent="0.25">
      <c r="A3148">
        <v>296</v>
      </c>
      <c r="B3148">
        <v>25.5</v>
      </c>
    </row>
    <row r="3149" spans="1:2" x14ac:dyDescent="0.25">
      <c r="A3149">
        <v>298</v>
      </c>
      <c r="B3149">
        <v>30</v>
      </c>
    </row>
    <row r="3150" spans="1:2" x14ac:dyDescent="0.25">
      <c r="A3150">
        <v>300</v>
      </c>
      <c r="B3150">
        <v>25.5</v>
      </c>
    </row>
    <row r="3151" spans="1:2" x14ac:dyDescent="0.25">
      <c r="A3151">
        <v>302</v>
      </c>
      <c r="B3151">
        <v>16.5</v>
      </c>
    </row>
    <row r="3152" spans="1:2" x14ac:dyDescent="0.25">
      <c r="A3152">
        <v>304</v>
      </c>
      <c r="B3152">
        <v>14</v>
      </c>
    </row>
    <row r="3153" spans="1:2" x14ac:dyDescent="0.25">
      <c r="A3153">
        <v>306</v>
      </c>
      <c r="B3153">
        <v>16.5</v>
      </c>
    </row>
    <row r="3154" spans="1:2" x14ac:dyDescent="0.25">
      <c r="A3154">
        <v>308</v>
      </c>
      <c r="B3154">
        <v>24.5</v>
      </c>
    </row>
    <row r="3155" spans="1:2" x14ac:dyDescent="0.25">
      <c r="A3155">
        <v>310</v>
      </c>
      <c r="B3155">
        <v>29</v>
      </c>
    </row>
    <row r="3156" spans="1:2" x14ac:dyDescent="0.25">
      <c r="A3156">
        <v>312</v>
      </c>
      <c r="B3156">
        <v>26</v>
      </c>
    </row>
    <row r="3157" spans="1:2" x14ac:dyDescent="0.25">
      <c r="A3157">
        <v>314</v>
      </c>
      <c r="B3157">
        <v>11.5</v>
      </c>
    </row>
    <row r="3158" spans="1:2" x14ac:dyDescent="0.25">
      <c r="A3158">
        <v>316</v>
      </c>
      <c r="B3158">
        <v>9</v>
      </c>
    </row>
    <row r="3159" spans="1:2" x14ac:dyDescent="0.25">
      <c r="A3159">
        <v>318</v>
      </c>
      <c r="B3159">
        <v>20.5</v>
      </c>
    </row>
    <row r="3160" spans="1:2" x14ac:dyDescent="0.25">
      <c r="A3160">
        <v>320</v>
      </c>
      <c r="B3160">
        <v>20.5</v>
      </c>
    </row>
    <row r="3161" spans="1:2" x14ac:dyDescent="0.25">
      <c r="A3161">
        <v>322</v>
      </c>
      <c r="B3161">
        <v>20.5</v>
      </c>
    </row>
    <row r="3162" spans="1:2" x14ac:dyDescent="0.25">
      <c r="A3162">
        <v>324</v>
      </c>
      <c r="B3162">
        <v>16.5</v>
      </c>
    </row>
    <row r="3163" spans="1:2" x14ac:dyDescent="0.25">
      <c r="A3163">
        <v>326</v>
      </c>
      <c r="B3163">
        <v>11</v>
      </c>
    </row>
    <row r="3164" spans="1:2" x14ac:dyDescent="0.25">
      <c r="A3164">
        <v>328</v>
      </c>
      <c r="B3164">
        <v>10.5</v>
      </c>
    </row>
    <row r="3165" spans="1:2" x14ac:dyDescent="0.25">
      <c r="A3165">
        <v>330</v>
      </c>
      <c r="B3165">
        <v>13</v>
      </c>
    </row>
    <row r="3166" spans="1:2" x14ac:dyDescent="0.25">
      <c r="A3166">
        <v>332</v>
      </c>
      <c r="B3166">
        <v>17.5</v>
      </c>
    </row>
    <row r="3167" spans="1:2" x14ac:dyDescent="0.25">
      <c r="A3167">
        <v>334</v>
      </c>
      <c r="B3167">
        <v>20.5</v>
      </c>
    </row>
    <row r="3168" spans="1:2" x14ac:dyDescent="0.25">
      <c r="A3168">
        <v>336</v>
      </c>
      <c r="B3168">
        <v>18</v>
      </c>
    </row>
    <row r="3169" spans="1:2" x14ac:dyDescent="0.25">
      <c r="A3169">
        <v>338</v>
      </c>
      <c r="B3169">
        <v>19.5</v>
      </c>
    </row>
    <row r="3170" spans="1:2" x14ac:dyDescent="0.25">
      <c r="A3170">
        <v>340</v>
      </c>
      <c r="B3170">
        <v>22.5</v>
      </c>
    </row>
    <row r="3171" spans="1:2" x14ac:dyDescent="0.25">
      <c r="A3171">
        <v>342</v>
      </c>
      <c r="B3171">
        <v>14</v>
      </c>
    </row>
    <row r="3172" spans="1:2" x14ac:dyDescent="0.25">
      <c r="A3172">
        <v>344</v>
      </c>
      <c r="B3172">
        <v>18.5</v>
      </c>
    </row>
    <row r="3173" spans="1:2" x14ac:dyDescent="0.25">
      <c r="A3173">
        <v>346</v>
      </c>
      <c r="B3173">
        <v>21.5</v>
      </c>
    </row>
    <row r="3174" spans="1:2" x14ac:dyDescent="0.25">
      <c r="A3174">
        <v>348</v>
      </c>
      <c r="B3174">
        <v>20.5</v>
      </c>
    </row>
    <row r="3175" spans="1:2" x14ac:dyDescent="0.25">
      <c r="A3175">
        <v>350</v>
      </c>
      <c r="B3175">
        <v>13.5</v>
      </c>
    </row>
    <row r="3176" spans="1:2" x14ac:dyDescent="0.25">
      <c r="A3176">
        <v>352</v>
      </c>
      <c r="B3176">
        <v>18.5</v>
      </c>
    </row>
    <row r="3177" spans="1:2" x14ac:dyDescent="0.25">
      <c r="A3177">
        <v>354</v>
      </c>
      <c r="B3177">
        <v>25</v>
      </c>
    </row>
    <row r="3178" spans="1:2" x14ac:dyDescent="0.25">
      <c r="A3178">
        <v>356</v>
      </c>
      <c r="B3178">
        <v>23.5</v>
      </c>
    </row>
    <row r="3179" spans="1:2" x14ac:dyDescent="0.25">
      <c r="A3179">
        <v>358</v>
      </c>
      <c r="B3179">
        <v>15</v>
      </c>
    </row>
    <row r="3180" spans="1:2" x14ac:dyDescent="0.25">
      <c r="A3180">
        <v>360</v>
      </c>
      <c r="B3180">
        <v>14.5</v>
      </c>
    </row>
    <row r="3181" spans="1:2" x14ac:dyDescent="0.25">
      <c r="A3181">
        <v>362</v>
      </c>
      <c r="B3181">
        <v>15</v>
      </c>
    </row>
    <row r="3182" spans="1:2" x14ac:dyDescent="0.25">
      <c r="A3182">
        <v>364</v>
      </c>
      <c r="B3182">
        <v>16</v>
      </c>
    </row>
    <row r="3183" spans="1:2" x14ac:dyDescent="0.25">
      <c r="A3183">
        <v>366</v>
      </c>
      <c r="B3183">
        <v>17.5</v>
      </c>
    </row>
    <row r="3184" spans="1:2" x14ac:dyDescent="0.25">
      <c r="A3184">
        <v>368</v>
      </c>
      <c r="B3184">
        <v>21</v>
      </c>
    </row>
    <row r="3185" spans="1:2" x14ac:dyDescent="0.25">
      <c r="A3185">
        <v>370</v>
      </c>
      <c r="B3185">
        <v>21.5</v>
      </c>
    </row>
    <row r="3186" spans="1:2" x14ac:dyDescent="0.25">
      <c r="A3186">
        <v>372</v>
      </c>
      <c r="B3186">
        <v>25</v>
      </c>
    </row>
    <row r="3187" spans="1:2" x14ac:dyDescent="0.25">
      <c r="A3187">
        <v>374</v>
      </c>
      <c r="B3187">
        <v>21.5</v>
      </c>
    </row>
    <row r="3188" spans="1:2" x14ac:dyDescent="0.25">
      <c r="A3188">
        <v>376</v>
      </c>
      <c r="B3188">
        <v>13</v>
      </c>
    </row>
    <row r="3189" spans="1:2" x14ac:dyDescent="0.25">
      <c r="A3189">
        <v>378</v>
      </c>
      <c r="B3189">
        <v>17</v>
      </c>
    </row>
    <row r="3190" spans="1:2" x14ac:dyDescent="0.25">
      <c r="A3190">
        <v>380</v>
      </c>
      <c r="B3190">
        <v>22.5</v>
      </c>
    </row>
    <row r="3191" spans="1:2" x14ac:dyDescent="0.25">
      <c r="A3191">
        <v>382</v>
      </c>
      <c r="B3191">
        <v>21</v>
      </c>
    </row>
    <row r="3192" spans="1:2" x14ac:dyDescent="0.25">
      <c r="A3192">
        <v>384</v>
      </c>
      <c r="B3192">
        <v>23.5</v>
      </c>
    </row>
    <row r="3193" spans="1:2" x14ac:dyDescent="0.25">
      <c r="A3193">
        <v>386</v>
      </c>
      <c r="B3193">
        <v>16.5</v>
      </c>
    </row>
    <row r="3194" spans="1:2" x14ac:dyDescent="0.25">
      <c r="A3194">
        <v>388</v>
      </c>
      <c r="B3194">
        <v>15</v>
      </c>
    </row>
    <row r="3195" spans="1:2" x14ac:dyDescent="0.25">
      <c r="A3195">
        <v>390</v>
      </c>
      <c r="B3195">
        <v>21.5</v>
      </c>
    </row>
    <row r="3196" spans="1:2" x14ac:dyDescent="0.25">
      <c r="A3196">
        <v>392</v>
      </c>
      <c r="B3196">
        <v>27</v>
      </c>
    </row>
    <row r="3197" spans="1:2" x14ac:dyDescent="0.25">
      <c r="A3197">
        <v>394</v>
      </c>
      <c r="B3197">
        <v>24.5</v>
      </c>
    </row>
    <row r="3198" spans="1:2" x14ac:dyDescent="0.25">
      <c r="A3198">
        <v>396</v>
      </c>
      <c r="B3198">
        <v>20.5</v>
      </c>
    </row>
    <row r="3199" spans="1:2" x14ac:dyDescent="0.25">
      <c r="A3199">
        <v>398</v>
      </c>
      <c r="B3199">
        <v>24</v>
      </c>
    </row>
    <row r="3200" spans="1:2" x14ac:dyDescent="0.25">
      <c r="A3200">
        <v>400</v>
      </c>
      <c r="B3200">
        <v>26</v>
      </c>
    </row>
    <row r="3201" spans="1:2" x14ac:dyDescent="0.25">
      <c r="A3201">
        <v>402</v>
      </c>
      <c r="B3201">
        <v>26.5</v>
      </c>
    </row>
    <row r="3202" spans="1:2" x14ac:dyDescent="0.25">
      <c r="A3202">
        <v>404</v>
      </c>
      <c r="B3202">
        <v>18</v>
      </c>
    </row>
    <row r="3203" spans="1:2" x14ac:dyDescent="0.25">
      <c r="A3203">
        <v>406</v>
      </c>
      <c r="B3203">
        <v>24</v>
      </c>
    </row>
    <row r="3204" spans="1:2" x14ac:dyDescent="0.25">
      <c r="A3204">
        <v>408</v>
      </c>
      <c r="B3204">
        <v>22</v>
      </c>
    </row>
    <row r="3205" spans="1:2" x14ac:dyDescent="0.25">
      <c r="A3205">
        <v>410</v>
      </c>
      <c r="B3205">
        <v>21.5</v>
      </c>
    </row>
    <row r="3206" spans="1:2" x14ac:dyDescent="0.25">
      <c r="A3206">
        <v>412</v>
      </c>
      <c r="B3206">
        <v>30</v>
      </c>
    </row>
    <row r="3207" spans="1:2" x14ac:dyDescent="0.25">
      <c r="A3207">
        <v>414</v>
      </c>
      <c r="B3207">
        <v>20</v>
      </c>
    </row>
    <row r="3208" spans="1:2" x14ac:dyDescent="0.25">
      <c r="A3208">
        <v>416</v>
      </c>
      <c r="B3208">
        <v>17</v>
      </c>
    </row>
    <row r="3209" spans="1:2" x14ac:dyDescent="0.25">
      <c r="A3209">
        <v>418</v>
      </c>
      <c r="B3209">
        <v>21.5</v>
      </c>
    </row>
    <row r="3210" spans="1:2" x14ac:dyDescent="0.25">
      <c r="A3210">
        <v>420</v>
      </c>
      <c r="B3210">
        <v>19.5</v>
      </c>
    </row>
    <row r="3211" spans="1:2" x14ac:dyDescent="0.25">
      <c r="A3211">
        <v>422</v>
      </c>
      <c r="B3211">
        <v>27</v>
      </c>
    </row>
    <row r="3212" spans="1:2" x14ac:dyDescent="0.25">
      <c r="A3212">
        <v>424</v>
      </c>
      <c r="B3212">
        <v>19.5</v>
      </c>
    </row>
    <row r="3213" spans="1:2" x14ac:dyDescent="0.25">
      <c r="A3213">
        <v>426</v>
      </c>
      <c r="B3213">
        <v>18</v>
      </c>
    </row>
    <row r="3214" spans="1:2" x14ac:dyDescent="0.25">
      <c r="A3214">
        <v>428</v>
      </c>
      <c r="B3214">
        <v>14.5</v>
      </c>
    </row>
    <row r="3215" spans="1:2" x14ac:dyDescent="0.25">
      <c r="A3215">
        <v>430</v>
      </c>
      <c r="B3215">
        <v>17.5</v>
      </c>
    </row>
    <row r="3216" spans="1:2" x14ac:dyDescent="0.25">
      <c r="A3216">
        <v>432</v>
      </c>
      <c r="B3216">
        <v>21</v>
      </c>
    </row>
    <row r="3217" spans="1:2" x14ac:dyDescent="0.25">
      <c r="A3217">
        <v>434</v>
      </c>
      <c r="B3217">
        <v>14</v>
      </c>
    </row>
    <row r="3218" spans="1:2" x14ac:dyDescent="0.25">
      <c r="A3218">
        <v>436</v>
      </c>
      <c r="B3218">
        <v>20.5</v>
      </c>
    </row>
    <row r="3219" spans="1:2" x14ac:dyDescent="0.25">
      <c r="A3219">
        <v>438</v>
      </c>
      <c r="B3219">
        <v>24</v>
      </c>
    </row>
    <row r="3220" spans="1:2" x14ac:dyDescent="0.25">
      <c r="A3220">
        <v>440</v>
      </c>
      <c r="B3220">
        <v>27</v>
      </c>
    </row>
    <row r="3221" spans="1:2" x14ac:dyDescent="0.25">
      <c r="A3221">
        <v>442</v>
      </c>
      <c r="B3221">
        <v>21.5</v>
      </c>
    </row>
    <row r="3222" spans="1:2" x14ac:dyDescent="0.25">
      <c r="A3222">
        <v>444</v>
      </c>
      <c r="B3222">
        <v>13</v>
      </c>
    </row>
    <row r="3223" spans="1:2" x14ac:dyDescent="0.25">
      <c r="A3223">
        <v>446</v>
      </c>
      <c r="B3223">
        <v>17.5</v>
      </c>
    </row>
    <row r="3224" spans="1:2" x14ac:dyDescent="0.25">
      <c r="A3224">
        <v>448</v>
      </c>
      <c r="B3224">
        <v>21</v>
      </c>
    </row>
    <row r="3225" spans="1:2" x14ac:dyDescent="0.25">
      <c r="A3225">
        <v>450</v>
      </c>
      <c r="B3225">
        <v>16</v>
      </c>
    </row>
    <row r="3226" spans="1:2" x14ac:dyDescent="0.25">
      <c r="A3226">
        <v>452</v>
      </c>
      <c r="B3226">
        <v>12</v>
      </c>
    </row>
    <row r="3227" spans="1:2" x14ac:dyDescent="0.25">
      <c r="A3227">
        <v>454</v>
      </c>
      <c r="B3227">
        <v>21.5</v>
      </c>
    </row>
    <row r="3228" spans="1:2" x14ac:dyDescent="0.25">
      <c r="A3228">
        <v>456</v>
      </c>
      <c r="B3228">
        <v>20.5</v>
      </c>
    </row>
    <row r="3229" spans="1:2" x14ac:dyDescent="0.25">
      <c r="A3229">
        <v>458</v>
      </c>
      <c r="B3229">
        <v>18.5</v>
      </c>
    </row>
    <row r="3230" spans="1:2" x14ac:dyDescent="0.25">
      <c r="A3230">
        <v>460</v>
      </c>
      <c r="B3230">
        <v>21.5</v>
      </c>
    </row>
    <row r="3231" spans="1:2" x14ac:dyDescent="0.25">
      <c r="A3231">
        <v>462</v>
      </c>
      <c r="B3231">
        <v>20</v>
      </c>
    </row>
    <row r="3232" spans="1:2" x14ac:dyDescent="0.25">
      <c r="A3232">
        <v>464</v>
      </c>
      <c r="B3232">
        <v>20</v>
      </c>
    </row>
    <row r="3233" spans="1:2" x14ac:dyDescent="0.25">
      <c r="A3233">
        <v>466</v>
      </c>
      <c r="B3233">
        <v>21.5</v>
      </c>
    </row>
    <row r="3234" spans="1:2" x14ac:dyDescent="0.25">
      <c r="A3234">
        <v>468</v>
      </c>
      <c r="B3234">
        <v>24.5</v>
      </c>
    </row>
    <row r="3235" spans="1:2" x14ac:dyDescent="0.25">
      <c r="A3235">
        <v>470</v>
      </c>
      <c r="B3235">
        <v>16.5</v>
      </c>
    </row>
    <row r="3236" spans="1:2" x14ac:dyDescent="0.25">
      <c r="A3236">
        <v>472</v>
      </c>
      <c r="B3236">
        <v>14</v>
      </c>
    </row>
    <row r="3237" spans="1:2" x14ac:dyDescent="0.25">
      <c r="A3237">
        <v>474</v>
      </c>
      <c r="B3237">
        <v>21</v>
      </c>
    </row>
    <row r="3238" spans="1:2" x14ac:dyDescent="0.25">
      <c r="A3238">
        <v>476</v>
      </c>
      <c r="B3238">
        <v>16.5</v>
      </c>
    </row>
    <row r="3239" spans="1:2" x14ac:dyDescent="0.25">
      <c r="A3239">
        <v>478</v>
      </c>
      <c r="B3239">
        <v>22.5</v>
      </c>
    </row>
    <row r="3240" spans="1:2" x14ac:dyDescent="0.25">
      <c r="A3240">
        <v>480</v>
      </c>
      <c r="B3240">
        <v>25</v>
      </c>
    </row>
    <row r="3241" spans="1:2" x14ac:dyDescent="0.25">
      <c r="A3241">
        <v>482</v>
      </c>
      <c r="B3241">
        <v>24.5</v>
      </c>
    </row>
    <row r="3242" spans="1:2" x14ac:dyDescent="0.25">
      <c r="A3242">
        <v>484</v>
      </c>
      <c r="B3242">
        <v>22</v>
      </c>
    </row>
    <row r="3243" spans="1:2" x14ac:dyDescent="0.25">
      <c r="A3243">
        <v>486</v>
      </c>
      <c r="B3243">
        <v>23</v>
      </c>
    </row>
    <row r="3244" spans="1:2" x14ac:dyDescent="0.25">
      <c r="A3244">
        <v>488</v>
      </c>
      <c r="B3244">
        <v>19</v>
      </c>
    </row>
    <row r="3245" spans="1:2" x14ac:dyDescent="0.25">
      <c r="A3245">
        <v>490</v>
      </c>
      <c r="B3245">
        <v>25.5</v>
      </c>
    </row>
    <row r="3246" spans="1:2" x14ac:dyDescent="0.25">
      <c r="A3246">
        <v>492</v>
      </c>
      <c r="B3246">
        <v>19.5</v>
      </c>
    </row>
    <row r="3247" spans="1:2" x14ac:dyDescent="0.25">
      <c r="A3247">
        <v>494</v>
      </c>
      <c r="B3247">
        <v>9.5</v>
      </c>
    </row>
    <row r="3248" spans="1:2" x14ac:dyDescent="0.25">
      <c r="A3248">
        <v>496</v>
      </c>
      <c r="B3248">
        <v>13.5</v>
      </c>
    </row>
    <row r="3249" spans="1:2" x14ac:dyDescent="0.25">
      <c r="A3249">
        <v>498</v>
      </c>
      <c r="B3249">
        <v>14.5</v>
      </c>
    </row>
    <row r="3250" spans="1:2" x14ac:dyDescent="0.25">
      <c r="A3250">
        <v>500</v>
      </c>
      <c r="B3250">
        <v>23.5</v>
      </c>
    </row>
    <row r="3251" spans="1:2" x14ac:dyDescent="0.25">
      <c r="A3251">
        <v>502</v>
      </c>
      <c r="B3251">
        <v>18</v>
      </c>
    </row>
    <row r="3252" spans="1:2" x14ac:dyDescent="0.25">
      <c r="A3252">
        <v>504</v>
      </c>
      <c r="B3252">
        <v>23</v>
      </c>
    </row>
    <row r="3253" spans="1:2" x14ac:dyDescent="0.25">
      <c r="A3253">
        <v>506</v>
      </c>
      <c r="B3253">
        <v>30</v>
      </c>
    </row>
    <row r="3254" spans="1:2" x14ac:dyDescent="0.25">
      <c r="A3254">
        <v>508</v>
      </c>
      <c r="B3254">
        <v>24.5</v>
      </c>
    </row>
    <row r="3255" spans="1:2" x14ac:dyDescent="0.25">
      <c r="A3255">
        <v>510</v>
      </c>
      <c r="B3255">
        <v>14.5</v>
      </c>
    </row>
    <row r="3256" spans="1:2" x14ac:dyDescent="0.25">
      <c r="A3256">
        <v>512</v>
      </c>
      <c r="B3256">
        <v>18</v>
      </c>
    </row>
    <row r="3257" spans="1:2" x14ac:dyDescent="0.25">
      <c r="A3257">
        <v>514</v>
      </c>
      <c r="B3257">
        <v>17</v>
      </c>
    </row>
    <row r="3258" spans="1:2" x14ac:dyDescent="0.25">
      <c r="A3258">
        <v>516</v>
      </c>
      <c r="B3258">
        <v>15.5</v>
      </c>
    </row>
    <row r="3259" spans="1:2" x14ac:dyDescent="0.25">
      <c r="A3259">
        <v>518</v>
      </c>
      <c r="B3259">
        <v>14</v>
      </c>
    </row>
    <row r="3260" spans="1:2" x14ac:dyDescent="0.25">
      <c r="A3260">
        <v>520</v>
      </c>
      <c r="B3260">
        <v>16.5</v>
      </c>
    </row>
    <row r="3261" spans="1:2" x14ac:dyDescent="0.25">
      <c r="A3261">
        <v>522</v>
      </c>
      <c r="B3261">
        <v>16</v>
      </c>
    </row>
    <row r="3262" spans="1:2" x14ac:dyDescent="0.25">
      <c r="A3262">
        <v>524</v>
      </c>
      <c r="B3262">
        <v>22.5</v>
      </c>
    </row>
    <row r="3263" spans="1:2" x14ac:dyDescent="0.25">
      <c r="A3263">
        <v>526</v>
      </c>
      <c r="B3263">
        <v>24</v>
      </c>
    </row>
    <row r="3264" spans="1:2" x14ac:dyDescent="0.25">
      <c r="A3264">
        <v>528</v>
      </c>
      <c r="B3264">
        <v>22.5</v>
      </c>
    </row>
    <row r="3265" spans="1:2" x14ac:dyDescent="0.25">
      <c r="A3265">
        <v>530</v>
      </c>
      <c r="B3265">
        <v>20.5</v>
      </c>
    </row>
    <row r="3266" spans="1:2" x14ac:dyDescent="0.25">
      <c r="A3266">
        <v>532</v>
      </c>
      <c r="B3266">
        <v>20</v>
      </c>
    </row>
    <row r="3267" spans="1:2" x14ac:dyDescent="0.25">
      <c r="A3267">
        <v>534</v>
      </c>
      <c r="B3267">
        <v>22.5</v>
      </c>
    </row>
    <row r="3268" spans="1:2" x14ac:dyDescent="0.25">
      <c r="A3268">
        <v>536</v>
      </c>
      <c r="B3268">
        <v>13.5</v>
      </c>
    </row>
    <row r="3269" spans="1:2" x14ac:dyDescent="0.25">
      <c r="A3269">
        <v>538</v>
      </c>
      <c r="B3269">
        <v>11.5</v>
      </c>
    </row>
    <row r="3270" spans="1:2" x14ac:dyDescent="0.25">
      <c r="A3270">
        <v>540</v>
      </c>
      <c r="B3270">
        <v>18</v>
      </c>
    </row>
    <row r="3271" spans="1:2" x14ac:dyDescent="0.25">
      <c r="A3271">
        <v>542</v>
      </c>
      <c r="B3271">
        <v>17.5</v>
      </c>
    </row>
    <row r="3272" spans="1:2" x14ac:dyDescent="0.25">
      <c r="A3272">
        <v>544</v>
      </c>
      <c r="B3272">
        <v>24</v>
      </c>
    </row>
    <row r="3273" spans="1:2" x14ac:dyDescent="0.25">
      <c r="A3273">
        <v>546</v>
      </c>
      <c r="B3273">
        <v>21</v>
      </c>
    </row>
    <row r="3274" spans="1:2" x14ac:dyDescent="0.25">
      <c r="A3274">
        <v>548</v>
      </c>
      <c r="B3274">
        <v>17</v>
      </c>
    </row>
    <row r="3275" spans="1:2" x14ac:dyDescent="0.25">
      <c r="A3275">
        <v>550</v>
      </c>
      <c r="B3275">
        <v>20.5</v>
      </c>
    </row>
    <row r="3276" spans="1:2" x14ac:dyDescent="0.25">
      <c r="A3276">
        <v>552</v>
      </c>
      <c r="B3276">
        <v>19.5</v>
      </c>
    </row>
    <row r="3277" spans="1:2" x14ac:dyDescent="0.25">
      <c r="A3277">
        <v>554</v>
      </c>
      <c r="B3277">
        <v>13.5</v>
      </c>
    </row>
    <row r="3278" spans="1:2" x14ac:dyDescent="0.25">
      <c r="A3278">
        <v>556</v>
      </c>
      <c r="B3278">
        <v>9.5</v>
      </c>
    </row>
    <row r="3279" spans="1:2" x14ac:dyDescent="0.25">
      <c r="A3279">
        <v>558</v>
      </c>
      <c r="B3279">
        <v>17</v>
      </c>
    </row>
    <row r="3280" spans="1:2" x14ac:dyDescent="0.25">
      <c r="A3280">
        <v>560</v>
      </c>
      <c r="B3280">
        <v>18.5</v>
      </c>
    </row>
    <row r="3281" spans="1:2" x14ac:dyDescent="0.25">
      <c r="A3281">
        <v>562</v>
      </c>
      <c r="B3281">
        <v>27</v>
      </c>
    </row>
    <row r="3282" spans="1:2" x14ac:dyDescent="0.25">
      <c r="A3282">
        <v>564</v>
      </c>
      <c r="B3282">
        <v>23</v>
      </c>
    </row>
    <row r="3283" spans="1:2" x14ac:dyDescent="0.25">
      <c r="A3283">
        <v>566</v>
      </c>
      <c r="B3283">
        <v>20</v>
      </c>
    </row>
    <row r="3284" spans="1:2" x14ac:dyDescent="0.25">
      <c r="A3284">
        <v>568</v>
      </c>
      <c r="B3284">
        <v>19</v>
      </c>
    </row>
    <row r="3285" spans="1:2" x14ac:dyDescent="0.25">
      <c r="A3285">
        <v>570</v>
      </c>
      <c r="B3285">
        <v>21.5</v>
      </c>
    </row>
    <row r="3286" spans="1:2" x14ac:dyDescent="0.25">
      <c r="A3286">
        <v>572</v>
      </c>
      <c r="B3286">
        <v>20.5</v>
      </c>
    </row>
    <row r="3287" spans="1:2" x14ac:dyDescent="0.25">
      <c r="A3287">
        <v>574</v>
      </c>
      <c r="B3287">
        <v>17.5</v>
      </c>
    </row>
    <row r="3288" spans="1:2" x14ac:dyDescent="0.25">
      <c r="A3288">
        <v>576</v>
      </c>
      <c r="B3288">
        <v>18</v>
      </c>
    </row>
    <row r="3289" spans="1:2" x14ac:dyDescent="0.25">
      <c r="A3289">
        <v>578</v>
      </c>
      <c r="B3289">
        <v>20.5</v>
      </c>
    </row>
    <row r="3290" spans="1:2" x14ac:dyDescent="0.25">
      <c r="A3290">
        <v>580</v>
      </c>
      <c r="B3290">
        <v>23</v>
      </c>
    </row>
    <row r="3291" spans="1:2" x14ac:dyDescent="0.25">
      <c r="A3291">
        <v>582</v>
      </c>
      <c r="B3291">
        <v>24</v>
      </c>
    </row>
    <row r="3292" spans="1:2" x14ac:dyDescent="0.25">
      <c r="A3292">
        <v>584</v>
      </c>
      <c r="B3292">
        <v>24</v>
      </c>
    </row>
    <row r="3293" spans="1:2" x14ac:dyDescent="0.25">
      <c r="A3293">
        <v>586</v>
      </c>
      <c r="B3293">
        <v>14</v>
      </c>
    </row>
    <row r="3294" spans="1:2" x14ac:dyDescent="0.25">
      <c r="A3294">
        <v>588</v>
      </c>
      <c r="B3294">
        <v>22</v>
      </c>
    </row>
    <row r="3295" spans="1:2" x14ac:dyDescent="0.25">
      <c r="A3295">
        <v>590</v>
      </c>
      <c r="B3295">
        <v>23</v>
      </c>
    </row>
    <row r="3296" spans="1:2" x14ac:dyDescent="0.25">
      <c r="A3296">
        <v>592</v>
      </c>
      <c r="B3296">
        <v>15</v>
      </c>
    </row>
    <row r="3297" spans="1:2" x14ac:dyDescent="0.25">
      <c r="A3297">
        <v>594</v>
      </c>
      <c r="B3297">
        <v>17</v>
      </c>
    </row>
    <row r="3298" spans="1:2" x14ac:dyDescent="0.25">
      <c r="A3298">
        <v>596</v>
      </c>
      <c r="B3298">
        <v>14.5</v>
      </c>
    </row>
    <row r="3299" spans="1:2" x14ac:dyDescent="0.25">
      <c r="A3299">
        <v>598</v>
      </c>
      <c r="B3299">
        <v>15.5</v>
      </c>
    </row>
    <row r="3300" spans="1:2" x14ac:dyDescent="0.25">
      <c r="A3300">
        <v>600</v>
      </c>
      <c r="B3300">
        <v>25.5</v>
      </c>
    </row>
    <row r="3301" spans="1:2" x14ac:dyDescent="0.25">
      <c r="A3301">
        <v>602</v>
      </c>
      <c r="B3301">
        <v>24.5</v>
      </c>
    </row>
    <row r="3302" spans="1:2" x14ac:dyDescent="0.25">
      <c r="A3302">
        <v>604</v>
      </c>
      <c r="B3302">
        <v>29</v>
      </c>
    </row>
    <row r="3303" spans="1:2" x14ac:dyDescent="0.25">
      <c r="A3303">
        <v>606</v>
      </c>
      <c r="B3303">
        <v>13.5</v>
      </c>
    </row>
    <row r="3304" spans="1:2" x14ac:dyDescent="0.25">
      <c r="A3304">
        <v>608</v>
      </c>
      <c r="B3304">
        <v>16.5</v>
      </c>
    </row>
    <row r="3305" spans="1:2" x14ac:dyDescent="0.25">
      <c r="A3305">
        <v>610</v>
      </c>
      <c r="B3305">
        <v>27</v>
      </c>
    </row>
    <row r="3306" spans="1:2" x14ac:dyDescent="0.25">
      <c r="A3306">
        <v>612</v>
      </c>
      <c r="B3306">
        <v>22</v>
      </c>
    </row>
    <row r="3307" spans="1:2" x14ac:dyDescent="0.25">
      <c r="A3307">
        <v>614</v>
      </c>
      <c r="B3307">
        <v>24</v>
      </c>
    </row>
    <row r="3308" spans="1:2" x14ac:dyDescent="0.25">
      <c r="A3308">
        <v>616</v>
      </c>
      <c r="B3308">
        <v>19.5</v>
      </c>
    </row>
    <row r="3309" spans="1:2" x14ac:dyDescent="0.25">
      <c r="A3309">
        <v>618</v>
      </c>
      <c r="B3309">
        <v>17.5</v>
      </c>
    </row>
    <row r="3310" spans="1:2" x14ac:dyDescent="0.25">
      <c r="A3310">
        <v>620</v>
      </c>
      <c r="B3310">
        <v>14.5</v>
      </c>
    </row>
    <row r="3311" spans="1:2" x14ac:dyDescent="0.25">
      <c r="A3311">
        <v>622</v>
      </c>
      <c r="B3311">
        <v>17</v>
      </c>
    </row>
    <row r="3312" spans="1:2" x14ac:dyDescent="0.25">
      <c r="A3312">
        <v>624</v>
      </c>
      <c r="B3312">
        <v>20.5</v>
      </c>
    </row>
    <row r="3313" spans="1:2" x14ac:dyDescent="0.25">
      <c r="A3313">
        <v>626</v>
      </c>
      <c r="B3313">
        <v>23</v>
      </c>
    </row>
    <row r="3314" spans="1:2" x14ac:dyDescent="0.25">
      <c r="A3314">
        <v>628</v>
      </c>
      <c r="B3314">
        <v>23.5</v>
      </c>
    </row>
    <row r="3315" spans="1:2" x14ac:dyDescent="0.25">
      <c r="A3315">
        <v>630</v>
      </c>
      <c r="B3315">
        <v>27.5</v>
      </c>
    </row>
    <row r="3316" spans="1:2" x14ac:dyDescent="0.25">
      <c r="A3316">
        <v>632</v>
      </c>
      <c r="B3316">
        <v>21</v>
      </c>
    </row>
    <row r="3317" spans="1:2" x14ac:dyDescent="0.25">
      <c r="A3317">
        <v>634</v>
      </c>
      <c r="B3317">
        <v>20.5</v>
      </c>
    </row>
    <row r="3318" spans="1:2" x14ac:dyDescent="0.25">
      <c r="A3318">
        <v>636</v>
      </c>
      <c r="B3318">
        <v>17.5</v>
      </c>
    </row>
    <row r="3319" spans="1:2" x14ac:dyDescent="0.25">
      <c r="A3319">
        <v>638</v>
      </c>
      <c r="B3319">
        <v>24.5</v>
      </c>
    </row>
    <row r="3320" spans="1:2" x14ac:dyDescent="0.25">
      <c r="A3320">
        <v>640</v>
      </c>
      <c r="B3320">
        <v>31</v>
      </c>
    </row>
    <row r="3321" spans="1:2" x14ac:dyDescent="0.25">
      <c r="A3321">
        <v>642</v>
      </c>
      <c r="B3321">
        <v>23.5</v>
      </c>
    </row>
    <row r="3322" spans="1:2" x14ac:dyDescent="0.25">
      <c r="A3322">
        <v>644</v>
      </c>
      <c r="B3322">
        <v>7</v>
      </c>
    </row>
    <row r="3323" spans="1:2" x14ac:dyDescent="0.25">
      <c r="A3323">
        <v>646</v>
      </c>
      <c r="B3323">
        <v>15</v>
      </c>
    </row>
    <row r="3324" spans="1:2" x14ac:dyDescent="0.25">
      <c r="A3324">
        <v>648</v>
      </c>
      <c r="B3324">
        <v>31</v>
      </c>
    </row>
    <row r="3325" spans="1:2" x14ac:dyDescent="0.25">
      <c r="A3325">
        <v>650</v>
      </c>
      <c r="B3325">
        <v>23</v>
      </c>
    </row>
    <row r="3326" spans="1:2" x14ac:dyDescent="0.25">
      <c r="A3326">
        <v>652</v>
      </c>
      <c r="B3326">
        <v>15.5</v>
      </c>
    </row>
    <row r="3327" spans="1:2" x14ac:dyDescent="0.25">
      <c r="A3327">
        <v>654</v>
      </c>
      <c r="B3327">
        <v>10.5</v>
      </c>
    </row>
    <row r="3328" spans="1:2" x14ac:dyDescent="0.25">
      <c r="A3328">
        <v>656</v>
      </c>
      <c r="B3328">
        <v>19.5</v>
      </c>
    </row>
    <row r="3329" spans="1:2" x14ac:dyDescent="0.25">
      <c r="A3329">
        <v>658</v>
      </c>
      <c r="B3329">
        <v>24.5</v>
      </c>
    </row>
    <row r="3330" spans="1:2" x14ac:dyDescent="0.25">
      <c r="A3330">
        <v>660</v>
      </c>
      <c r="B3330">
        <v>25.5</v>
      </c>
    </row>
    <row r="3331" spans="1:2" x14ac:dyDescent="0.25">
      <c r="A3331">
        <v>662</v>
      </c>
      <c r="B3331">
        <v>14.5</v>
      </c>
    </row>
    <row r="3332" spans="1:2" x14ac:dyDescent="0.25">
      <c r="A3332">
        <v>664</v>
      </c>
      <c r="B3332">
        <v>20</v>
      </c>
    </row>
    <row r="3333" spans="1:2" x14ac:dyDescent="0.25">
      <c r="A3333">
        <v>666</v>
      </c>
      <c r="B3333">
        <v>22</v>
      </c>
    </row>
    <row r="3334" spans="1:2" x14ac:dyDescent="0.25">
      <c r="A3334">
        <v>668</v>
      </c>
      <c r="B3334">
        <v>20.5</v>
      </c>
    </row>
    <row r="3335" spans="1:2" x14ac:dyDescent="0.25">
      <c r="A3335">
        <v>670</v>
      </c>
      <c r="B3335">
        <v>19</v>
      </c>
    </row>
    <row r="3336" spans="1:2" x14ac:dyDescent="0.25">
      <c r="A3336">
        <v>672</v>
      </c>
      <c r="B3336">
        <v>19</v>
      </c>
    </row>
    <row r="3337" spans="1:2" x14ac:dyDescent="0.25">
      <c r="A3337">
        <v>674</v>
      </c>
      <c r="B3337">
        <v>13.5</v>
      </c>
    </row>
    <row r="3338" spans="1:2" x14ac:dyDescent="0.25">
      <c r="A3338">
        <v>676</v>
      </c>
      <c r="B3338">
        <v>17.5</v>
      </c>
    </row>
    <row r="3339" spans="1:2" x14ac:dyDescent="0.25">
      <c r="A3339">
        <v>678</v>
      </c>
      <c r="B3339">
        <v>20</v>
      </c>
    </row>
    <row r="3340" spans="1:2" x14ac:dyDescent="0.25">
      <c r="A3340">
        <v>680</v>
      </c>
      <c r="B3340">
        <v>17.5</v>
      </c>
    </row>
    <row r="3341" spans="1:2" x14ac:dyDescent="0.25">
      <c r="A3341">
        <v>682</v>
      </c>
      <c r="B3341">
        <v>15</v>
      </c>
    </row>
    <row r="3342" spans="1:2" x14ac:dyDescent="0.25">
      <c r="A3342">
        <v>684</v>
      </c>
      <c r="B3342">
        <v>23</v>
      </c>
    </row>
    <row r="3343" spans="1:2" x14ac:dyDescent="0.25">
      <c r="A3343">
        <v>686</v>
      </c>
      <c r="B3343">
        <v>22.5</v>
      </c>
    </row>
    <row r="3344" spans="1:2" x14ac:dyDescent="0.25">
      <c r="A3344">
        <v>688</v>
      </c>
      <c r="B3344">
        <v>19.5</v>
      </c>
    </row>
    <row r="3345" spans="1:2" x14ac:dyDescent="0.25">
      <c r="A3345">
        <v>690</v>
      </c>
      <c r="B3345">
        <v>14.5</v>
      </c>
    </row>
    <row r="3346" spans="1:2" x14ac:dyDescent="0.25">
      <c r="A3346">
        <v>692</v>
      </c>
      <c r="B3346">
        <v>21</v>
      </c>
    </row>
    <row r="3347" spans="1:2" x14ac:dyDescent="0.25">
      <c r="A3347">
        <v>694</v>
      </c>
      <c r="B3347">
        <v>21.5</v>
      </c>
    </row>
    <row r="3348" spans="1:2" x14ac:dyDescent="0.25">
      <c r="A3348">
        <v>696</v>
      </c>
      <c r="B3348">
        <v>16</v>
      </c>
    </row>
    <row r="3349" spans="1:2" x14ac:dyDescent="0.25">
      <c r="A3349">
        <v>698</v>
      </c>
      <c r="B3349">
        <v>17.5</v>
      </c>
    </row>
    <row r="3350" spans="1:2" x14ac:dyDescent="0.25">
      <c r="A3350">
        <v>700</v>
      </c>
      <c r="B3350">
        <v>19.5</v>
      </c>
    </row>
    <row r="3351" spans="1:2" x14ac:dyDescent="0.25">
      <c r="A3351">
        <v>702</v>
      </c>
      <c r="B3351">
        <v>16</v>
      </c>
    </row>
    <row r="3352" spans="1:2" x14ac:dyDescent="0.25">
      <c r="A3352">
        <v>704</v>
      </c>
      <c r="B3352">
        <v>4</v>
      </c>
    </row>
    <row r="3353" spans="1:2" x14ac:dyDescent="0.25">
      <c r="A3353">
        <v>706</v>
      </c>
      <c r="B3353">
        <v>21.5</v>
      </c>
    </row>
    <row r="3354" spans="1:2" x14ac:dyDescent="0.25">
      <c r="A3354">
        <v>708</v>
      </c>
      <c r="B3354">
        <v>17.5</v>
      </c>
    </row>
    <row r="3355" spans="1:2" x14ac:dyDescent="0.25">
      <c r="A3355">
        <v>710</v>
      </c>
      <c r="B3355">
        <v>19</v>
      </c>
    </row>
    <row r="3356" spans="1:2" x14ac:dyDescent="0.25">
      <c r="A3356">
        <v>712</v>
      </c>
      <c r="B3356">
        <v>11</v>
      </c>
    </row>
    <row r="3357" spans="1:2" x14ac:dyDescent="0.25">
      <c r="A3357">
        <v>714</v>
      </c>
      <c r="B3357">
        <v>18</v>
      </c>
    </row>
    <row r="3358" spans="1:2" x14ac:dyDescent="0.25">
      <c r="A3358">
        <v>716</v>
      </c>
      <c r="B3358">
        <v>21.5</v>
      </c>
    </row>
    <row r="3359" spans="1:2" x14ac:dyDescent="0.25">
      <c r="A3359">
        <v>718</v>
      </c>
      <c r="B3359">
        <v>19</v>
      </c>
    </row>
    <row r="3360" spans="1:2" x14ac:dyDescent="0.25">
      <c r="A3360">
        <v>720</v>
      </c>
      <c r="B3360">
        <v>10.5</v>
      </c>
    </row>
    <row r="3361" spans="1:2" x14ac:dyDescent="0.25">
      <c r="A3361">
        <v>722</v>
      </c>
      <c r="B3361">
        <v>17.5</v>
      </c>
    </row>
    <row r="3362" spans="1:2" x14ac:dyDescent="0.25">
      <c r="A3362">
        <v>724</v>
      </c>
      <c r="B3362">
        <v>22.5</v>
      </c>
    </row>
    <row r="3363" spans="1:2" x14ac:dyDescent="0.25">
      <c r="A3363">
        <v>726</v>
      </c>
      <c r="B3363">
        <v>18</v>
      </c>
    </row>
    <row r="3364" spans="1:2" x14ac:dyDescent="0.25">
      <c r="A3364">
        <v>728</v>
      </c>
      <c r="B3364">
        <v>27</v>
      </c>
    </row>
    <row r="3365" spans="1:2" x14ac:dyDescent="0.25">
      <c r="A3365">
        <v>730</v>
      </c>
      <c r="B3365">
        <v>22</v>
      </c>
    </row>
    <row r="3366" spans="1:2" x14ac:dyDescent="0.25">
      <c r="A3366">
        <v>732</v>
      </c>
      <c r="B3366">
        <v>16</v>
      </c>
    </row>
    <row r="3367" spans="1:2" x14ac:dyDescent="0.25">
      <c r="A3367">
        <v>734</v>
      </c>
      <c r="B3367">
        <v>18.5</v>
      </c>
    </row>
    <row r="3368" spans="1:2" x14ac:dyDescent="0.25">
      <c r="A3368">
        <v>736</v>
      </c>
      <c r="B3368">
        <v>21</v>
      </c>
    </row>
    <row r="3369" spans="1:2" x14ac:dyDescent="0.25">
      <c r="A3369">
        <v>738</v>
      </c>
      <c r="B3369">
        <v>20.5</v>
      </c>
    </row>
    <row r="3370" spans="1:2" x14ac:dyDescent="0.25">
      <c r="A3370">
        <v>740</v>
      </c>
      <c r="B3370">
        <v>20</v>
      </c>
    </row>
    <row r="3371" spans="1:2" x14ac:dyDescent="0.25">
      <c r="A3371">
        <v>742</v>
      </c>
      <c r="B3371">
        <v>13</v>
      </c>
    </row>
    <row r="3372" spans="1:2" x14ac:dyDescent="0.25">
      <c r="A3372">
        <v>744</v>
      </c>
      <c r="B3372">
        <v>18.5</v>
      </c>
    </row>
    <row r="3373" spans="1:2" x14ac:dyDescent="0.25">
      <c r="A3373">
        <v>746</v>
      </c>
      <c r="B3373">
        <v>25</v>
      </c>
    </row>
    <row r="3374" spans="1:2" x14ac:dyDescent="0.25">
      <c r="A3374">
        <v>748</v>
      </c>
      <c r="B3374">
        <v>34</v>
      </c>
    </row>
    <row r="3375" spans="1:2" x14ac:dyDescent="0.25">
      <c r="A3375">
        <v>750</v>
      </c>
      <c r="B3375">
        <v>26.5</v>
      </c>
    </row>
    <row r="3376" spans="1:2" x14ac:dyDescent="0.25">
      <c r="A3376">
        <v>752</v>
      </c>
      <c r="B3376">
        <v>22.5</v>
      </c>
    </row>
    <row r="3377" spans="1:2" x14ac:dyDescent="0.25">
      <c r="A3377">
        <v>754</v>
      </c>
      <c r="B3377">
        <v>19</v>
      </c>
    </row>
    <row r="3378" spans="1:2" x14ac:dyDescent="0.25">
      <c r="A3378">
        <v>756</v>
      </c>
      <c r="B3378">
        <v>25.5</v>
      </c>
    </row>
    <row r="3379" spans="1:2" x14ac:dyDescent="0.25">
      <c r="A3379">
        <v>758</v>
      </c>
      <c r="B3379">
        <v>27.5</v>
      </c>
    </row>
    <row r="3380" spans="1:2" x14ac:dyDescent="0.25">
      <c r="A3380">
        <v>760</v>
      </c>
      <c r="B3380">
        <v>20.5</v>
      </c>
    </row>
    <row r="3381" spans="1:2" x14ac:dyDescent="0.25">
      <c r="A3381">
        <v>762</v>
      </c>
      <c r="B3381">
        <v>18.5</v>
      </c>
    </row>
    <row r="3382" spans="1:2" x14ac:dyDescent="0.25">
      <c r="A3382">
        <v>764</v>
      </c>
      <c r="B3382">
        <v>22.5</v>
      </c>
    </row>
    <row r="3383" spans="1:2" x14ac:dyDescent="0.25">
      <c r="A3383">
        <v>766</v>
      </c>
      <c r="B3383">
        <v>23</v>
      </c>
    </row>
    <row r="3384" spans="1:2" x14ac:dyDescent="0.25">
      <c r="A3384">
        <v>768</v>
      </c>
      <c r="B3384">
        <v>17.5</v>
      </c>
    </row>
    <row r="3385" spans="1:2" x14ac:dyDescent="0.25">
      <c r="A3385">
        <v>770</v>
      </c>
      <c r="B3385">
        <v>20.5</v>
      </c>
    </row>
    <row r="3386" spans="1:2" x14ac:dyDescent="0.25">
      <c r="A3386">
        <v>772</v>
      </c>
      <c r="B3386">
        <v>22.5</v>
      </c>
    </row>
    <row r="3387" spans="1:2" x14ac:dyDescent="0.25">
      <c r="A3387">
        <v>774</v>
      </c>
      <c r="B3387">
        <v>18.5</v>
      </c>
    </row>
    <row r="3388" spans="1:2" x14ac:dyDescent="0.25">
      <c r="A3388">
        <v>776</v>
      </c>
      <c r="B3388">
        <v>24</v>
      </c>
    </row>
    <row r="3389" spans="1:2" x14ac:dyDescent="0.25">
      <c r="A3389">
        <v>778</v>
      </c>
      <c r="B3389">
        <v>19.5</v>
      </c>
    </row>
    <row r="3390" spans="1:2" x14ac:dyDescent="0.25">
      <c r="A3390">
        <v>780</v>
      </c>
      <c r="B3390">
        <v>19.5</v>
      </c>
    </row>
    <row r="3391" spans="1:2" x14ac:dyDescent="0.25">
      <c r="A3391">
        <v>782</v>
      </c>
      <c r="B3391">
        <v>22</v>
      </c>
    </row>
    <row r="3392" spans="1:2" x14ac:dyDescent="0.25">
      <c r="A3392">
        <v>784</v>
      </c>
      <c r="B3392">
        <v>18</v>
      </c>
    </row>
    <row r="3393" spans="1:2" x14ac:dyDescent="0.25">
      <c r="A3393">
        <v>786</v>
      </c>
      <c r="B3393">
        <v>17.5</v>
      </c>
    </row>
    <row r="3394" spans="1:2" x14ac:dyDescent="0.25">
      <c r="A3394">
        <v>788</v>
      </c>
      <c r="B3394">
        <v>23</v>
      </c>
    </row>
    <row r="3395" spans="1:2" x14ac:dyDescent="0.25">
      <c r="A3395">
        <v>790</v>
      </c>
      <c r="B3395">
        <v>22</v>
      </c>
    </row>
    <row r="3396" spans="1:2" x14ac:dyDescent="0.25">
      <c r="A3396">
        <v>792</v>
      </c>
      <c r="B3396">
        <v>25.5</v>
      </c>
    </row>
    <row r="3397" spans="1:2" x14ac:dyDescent="0.25">
      <c r="A3397">
        <v>794</v>
      </c>
      <c r="B3397">
        <v>19.5</v>
      </c>
    </row>
    <row r="3398" spans="1:2" x14ac:dyDescent="0.25">
      <c r="A3398">
        <v>796</v>
      </c>
      <c r="B3398">
        <v>14.5</v>
      </c>
    </row>
    <row r="3399" spans="1:2" x14ac:dyDescent="0.25">
      <c r="A3399">
        <v>798</v>
      </c>
      <c r="B3399">
        <v>22</v>
      </c>
    </row>
    <row r="3400" spans="1:2" x14ac:dyDescent="0.25">
      <c r="A3400">
        <v>800</v>
      </c>
      <c r="B3400">
        <v>16</v>
      </c>
    </row>
    <row r="3401" spans="1:2" x14ac:dyDescent="0.25">
      <c r="A3401">
        <v>802</v>
      </c>
      <c r="B3401">
        <v>16</v>
      </c>
    </row>
    <row r="3402" spans="1:2" x14ac:dyDescent="0.25">
      <c r="A3402">
        <v>804</v>
      </c>
      <c r="B3402">
        <v>25</v>
      </c>
    </row>
    <row r="3403" spans="1:2" x14ac:dyDescent="0.25">
      <c r="A3403">
        <v>806</v>
      </c>
      <c r="B3403">
        <v>25.5</v>
      </c>
    </row>
    <row r="3404" spans="1:2" x14ac:dyDescent="0.25">
      <c r="A3404">
        <v>808</v>
      </c>
      <c r="B3404">
        <v>22</v>
      </c>
    </row>
    <row r="3405" spans="1:2" x14ac:dyDescent="0.25">
      <c r="A3405">
        <v>810</v>
      </c>
      <c r="B3405">
        <v>18.5</v>
      </c>
    </row>
    <row r="3406" spans="1:2" x14ac:dyDescent="0.25">
      <c r="A3406">
        <v>812</v>
      </c>
      <c r="B3406">
        <v>16.5</v>
      </c>
    </row>
    <row r="3407" spans="1:2" x14ac:dyDescent="0.25">
      <c r="A3407">
        <v>814</v>
      </c>
      <c r="B3407">
        <v>27</v>
      </c>
    </row>
    <row r="3408" spans="1:2" x14ac:dyDescent="0.25">
      <c r="A3408">
        <v>816</v>
      </c>
      <c r="B3408">
        <v>26</v>
      </c>
    </row>
    <row r="3409" spans="1:2" x14ac:dyDescent="0.25">
      <c r="A3409">
        <v>818</v>
      </c>
      <c r="B3409">
        <v>12.5</v>
      </c>
    </row>
    <row r="3410" spans="1:2" x14ac:dyDescent="0.25">
      <c r="A3410">
        <v>820</v>
      </c>
      <c r="B3410">
        <v>10</v>
      </c>
    </row>
    <row r="3411" spans="1:2" x14ac:dyDescent="0.25">
      <c r="A3411">
        <v>822</v>
      </c>
      <c r="B3411">
        <v>17</v>
      </c>
    </row>
    <row r="3412" spans="1:2" x14ac:dyDescent="0.25">
      <c r="A3412">
        <v>824</v>
      </c>
      <c r="B3412">
        <v>29.5</v>
      </c>
    </row>
    <row r="3413" spans="1:2" x14ac:dyDescent="0.25">
      <c r="A3413">
        <v>826</v>
      </c>
      <c r="B3413">
        <v>21.5</v>
      </c>
    </row>
    <row r="3414" spans="1:2" x14ac:dyDescent="0.25">
      <c r="A3414">
        <v>828</v>
      </c>
      <c r="B3414">
        <v>18.5</v>
      </c>
    </row>
    <row r="3415" spans="1:2" x14ac:dyDescent="0.25">
      <c r="A3415">
        <v>830</v>
      </c>
      <c r="B3415">
        <v>22.5</v>
      </c>
    </row>
    <row r="3416" spans="1:2" x14ac:dyDescent="0.25">
      <c r="A3416">
        <v>832</v>
      </c>
      <c r="B3416">
        <v>19</v>
      </c>
    </row>
    <row r="3417" spans="1:2" x14ac:dyDescent="0.25">
      <c r="A3417">
        <v>834</v>
      </c>
      <c r="B3417">
        <v>17</v>
      </c>
    </row>
    <row r="3418" spans="1:2" x14ac:dyDescent="0.25">
      <c r="A3418">
        <v>836</v>
      </c>
      <c r="B3418">
        <v>29.5</v>
      </c>
    </row>
    <row r="3419" spans="1:2" x14ac:dyDescent="0.25">
      <c r="A3419">
        <v>838</v>
      </c>
      <c r="B3419">
        <v>21</v>
      </c>
    </row>
    <row r="3420" spans="1:2" x14ac:dyDescent="0.25">
      <c r="A3420">
        <v>840</v>
      </c>
      <c r="B3420">
        <v>13.5</v>
      </c>
    </row>
    <row r="3421" spans="1:2" x14ac:dyDescent="0.25">
      <c r="A3421">
        <v>842</v>
      </c>
      <c r="B3421">
        <v>22</v>
      </c>
    </row>
    <row r="3422" spans="1:2" x14ac:dyDescent="0.25">
      <c r="A3422">
        <v>844</v>
      </c>
      <c r="B3422">
        <v>22.5</v>
      </c>
    </row>
    <row r="3423" spans="1:2" x14ac:dyDescent="0.25">
      <c r="A3423">
        <v>846</v>
      </c>
      <c r="B3423">
        <v>29</v>
      </c>
    </row>
    <row r="3424" spans="1:2" x14ac:dyDescent="0.25">
      <c r="A3424">
        <v>848</v>
      </c>
      <c r="B3424">
        <v>19.5</v>
      </c>
    </row>
    <row r="3425" spans="1:2" x14ac:dyDescent="0.25">
      <c r="A3425">
        <v>850</v>
      </c>
      <c r="B3425">
        <v>10.5</v>
      </c>
    </row>
    <row r="3426" spans="1:2" x14ac:dyDescent="0.25">
      <c r="A3426">
        <v>852</v>
      </c>
      <c r="B3426">
        <v>18</v>
      </c>
    </row>
    <row r="3427" spans="1:2" x14ac:dyDescent="0.25">
      <c r="A3427">
        <v>854</v>
      </c>
      <c r="B3427">
        <v>26.5</v>
      </c>
    </row>
    <row r="3428" spans="1:2" x14ac:dyDescent="0.25">
      <c r="A3428">
        <v>856</v>
      </c>
      <c r="B3428">
        <v>21</v>
      </c>
    </row>
    <row r="3429" spans="1:2" x14ac:dyDescent="0.25">
      <c r="A3429">
        <v>858</v>
      </c>
      <c r="B3429">
        <v>22</v>
      </c>
    </row>
    <row r="3430" spans="1:2" x14ac:dyDescent="0.25">
      <c r="A3430">
        <v>860</v>
      </c>
      <c r="B3430">
        <v>23.5</v>
      </c>
    </row>
    <row r="3431" spans="1:2" x14ac:dyDescent="0.25">
      <c r="A3431">
        <v>862</v>
      </c>
      <c r="B3431">
        <v>27.5</v>
      </c>
    </row>
    <row r="3432" spans="1:2" x14ac:dyDescent="0.25">
      <c r="A3432">
        <v>864</v>
      </c>
      <c r="B3432">
        <v>17</v>
      </c>
    </row>
    <row r="3433" spans="1:2" x14ac:dyDescent="0.25">
      <c r="A3433">
        <v>866</v>
      </c>
      <c r="B3433">
        <v>15</v>
      </c>
    </row>
    <row r="3434" spans="1:2" x14ac:dyDescent="0.25">
      <c r="A3434">
        <v>868</v>
      </c>
      <c r="B3434">
        <v>24.5</v>
      </c>
    </row>
    <row r="3435" spans="1:2" x14ac:dyDescent="0.25">
      <c r="A3435">
        <v>870</v>
      </c>
      <c r="B3435">
        <v>23</v>
      </c>
    </row>
    <row r="3436" spans="1:2" x14ac:dyDescent="0.25">
      <c r="A3436">
        <v>872</v>
      </c>
      <c r="B3436">
        <v>19</v>
      </c>
    </row>
    <row r="3437" spans="1:2" x14ac:dyDescent="0.25">
      <c r="A3437">
        <v>874</v>
      </c>
      <c r="B3437">
        <v>17.5</v>
      </c>
    </row>
    <row r="3438" spans="1:2" x14ac:dyDescent="0.25">
      <c r="A3438">
        <v>876</v>
      </c>
      <c r="B3438">
        <v>15.5</v>
      </c>
    </row>
    <row r="3439" spans="1:2" x14ac:dyDescent="0.25">
      <c r="A3439">
        <v>878</v>
      </c>
      <c r="B3439">
        <v>15.5</v>
      </c>
    </row>
    <row r="3440" spans="1:2" x14ac:dyDescent="0.25">
      <c r="A3440">
        <v>880</v>
      </c>
      <c r="B3440">
        <v>23.5</v>
      </c>
    </row>
    <row r="3441" spans="1:2" x14ac:dyDescent="0.25">
      <c r="A3441">
        <v>882</v>
      </c>
      <c r="B3441">
        <v>15</v>
      </c>
    </row>
    <row r="3442" spans="1:2" x14ac:dyDescent="0.25">
      <c r="A3442">
        <v>884</v>
      </c>
      <c r="B3442">
        <v>11.5</v>
      </c>
    </row>
    <row r="3443" spans="1:2" x14ac:dyDescent="0.25">
      <c r="A3443">
        <v>886</v>
      </c>
      <c r="B3443">
        <v>5</v>
      </c>
    </row>
    <row r="3444" spans="1:2" x14ac:dyDescent="0.25">
      <c r="A3444">
        <v>888</v>
      </c>
      <c r="B3444">
        <v>13</v>
      </c>
    </row>
    <row r="3445" spans="1:2" x14ac:dyDescent="0.25">
      <c r="A3445">
        <v>890</v>
      </c>
      <c r="B3445">
        <v>19</v>
      </c>
    </row>
    <row r="3446" spans="1:2" x14ac:dyDescent="0.25">
      <c r="A3446">
        <v>892</v>
      </c>
      <c r="B3446">
        <v>20.5</v>
      </c>
    </row>
    <row r="3447" spans="1:2" x14ac:dyDescent="0.25">
      <c r="A3447">
        <v>894</v>
      </c>
      <c r="B3447">
        <v>22</v>
      </c>
    </row>
    <row r="3448" spans="1:2" x14ac:dyDescent="0.25">
      <c r="A3448">
        <v>896</v>
      </c>
      <c r="B3448">
        <v>22</v>
      </c>
    </row>
    <row r="3449" spans="1:2" x14ac:dyDescent="0.25">
      <c r="A3449">
        <v>898</v>
      </c>
      <c r="B3449">
        <v>22.5</v>
      </c>
    </row>
    <row r="3450" spans="1:2" x14ac:dyDescent="0.25">
      <c r="A3450">
        <v>900</v>
      </c>
      <c r="B3450">
        <v>21.5</v>
      </c>
    </row>
    <row r="3451" spans="1:2" x14ac:dyDescent="0.25">
      <c r="A3451">
        <v>902</v>
      </c>
      <c r="B3451">
        <v>18</v>
      </c>
    </row>
    <row r="3452" spans="1:2" x14ac:dyDescent="0.25">
      <c r="A3452">
        <v>904</v>
      </c>
      <c r="B3452">
        <v>19.5</v>
      </c>
    </row>
    <row r="3453" spans="1:2" x14ac:dyDescent="0.25">
      <c r="A3453">
        <v>906</v>
      </c>
      <c r="B3453">
        <v>23.5</v>
      </c>
    </row>
    <row r="3454" spans="1:2" x14ac:dyDescent="0.25">
      <c r="A3454">
        <v>908</v>
      </c>
      <c r="B3454">
        <v>25.5</v>
      </c>
    </row>
    <row r="3455" spans="1:2" x14ac:dyDescent="0.25">
      <c r="A3455">
        <v>910</v>
      </c>
      <c r="B3455">
        <v>22.5</v>
      </c>
    </row>
    <row r="3456" spans="1:2" x14ac:dyDescent="0.25">
      <c r="A3456">
        <v>912</v>
      </c>
      <c r="B3456">
        <v>18</v>
      </c>
    </row>
    <row r="3457" spans="1:2" x14ac:dyDescent="0.25">
      <c r="A3457">
        <v>914</v>
      </c>
      <c r="B3457">
        <v>24.5</v>
      </c>
    </row>
    <row r="3458" spans="1:2" x14ac:dyDescent="0.25">
      <c r="A3458">
        <v>916</v>
      </c>
      <c r="B3458">
        <v>17.5</v>
      </c>
    </row>
    <row r="3459" spans="1:2" x14ac:dyDescent="0.25">
      <c r="A3459">
        <v>918</v>
      </c>
      <c r="B3459">
        <v>20.5</v>
      </c>
    </row>
    <row r="3460" spans="1:2" x14ac:dyDescent="0.25">
      <c r="A3460">
        <v>920</v>
      </c>
      <c r="B3460">
        <v>19</v>
      </c>
    </row>
    <row r="3461" spans="1:2" x14ac:dyDescent="0.25">
      <c r="A3461">
        <v>922</v>
      </c>
      <c r="B3461">
        <v>24</v>
      </c>
    </row>
    <row r="3462" spans="1:2" x14ac:dyDescent="0.25">
      <c r="A3462">
        <v>924</v>
      </c>
      <c r="B3462">
        <v>19</v>
      </c>
    </row>
    <row r="3463" spans="1:2" x14ac:dyDescent="0.25">
      <c r="A3463">
        <v>926</v>
      </c>
      <c r="B3463">
        <v>17.5</v>
      </c>
    </row>
    <row r="3464" spans="1:2" x14ac:dyDescent="0.25">
      <c r="A3464">
        <v>928</v>
      </c>
      <c r="B3464">
        <v>21.5</v>
      </c>
    </row>
    <row r="3465" spans="1:2" x14ac:dyDescent="0.25">
      <c r="A3465">
        <v>930</v>
      </c>
      <c r="B3465">
        <v>23.5</v>
      </c>
    </row>
    <row r="3466" spans="1:2" x14ac:dyDescent="0.25">
      <c r="A3466">
        <v>932</v>
      </c>
      <c r="B3466">
        <v>21.5</v>
      </c>
    </row>
    <row r="3467" spans="1:2" x14ac:dyDescent="0.25">
      <c r="A3467">
        <v>934</v>
      </c>
      <c r="B3467">
        <v>22.5</v>
      </c>
    </row>
    <row r="3468" spans="1:2" x14ac:dyDescent="0.25">
      <c r="A3468">
        <v>936</v>
      </c>
      <c r="B3468">
        <v>20</v>
      </c>
    </row>
    <row r="3469" spans="1:2" x14ac:dyDescent="0.25">
      <c r="A3469">
        <v>938</v>
      </c>
      <c r="B3469">
        <v>11.5</v>
      </c>
    </row>
    <row r="3470" spans="1:2" x14ac:dyDescent="0.25">
      <c r="A3470">
        <v>940</v>
      </c>
      <c r="B3470">
        <v>13</v>
      </c>
    </row>
    <row r="3471" spans="1:2" x14ac:dyDescent="0.25">
      <c r="A3471">
        <v>942</v>
      </c>
      <c r="B3471">
        <v>22</v>
      </c>
    </row>
    <row r="3472" spans="1:2" x14ac:dyDescent="0.25">
      <c r="A3472">
        <v>944</v>
      </c>
      <c r="B3472">
        <v>26</v>
      </c>
    </row>
    <row r="3473" spans="1:2" x14ac:dyDescent="0.25">
      <c r="A3473">
        <v>946</v>
      </c>
      <c r="B3473">
        <v>17.5</v>
      </c>
    </row>
    <row r="3474" spans="1:2" x14ac:dyDescent="0.25">
      <c r="A3474">
        <v>948</v>
      </c>
      <c r="B3474">
        <v>19.5</v>
      </c>
    </row>
    <row r="3475" spans="1:2" x14ac:dyDescent="0.25">
      <c r="A3475">
        <v>950</v>
      </c>
      <c r="B3475">
        <v>20.5</v>
      </c>
    </row>
    <row r="3476" spans="1:2" x14ac:dyDescent="0.25">
      <c r="A3476">
        <v>952</v>
      </c>
      <c r="B3476">
        <v>17</v>
      </c>
    </row>
    <row r="3477" spans="1:2" x14ac:dyDescent="0.25">
      <c r="A3477">
        <v>954</v>
      </c>
      <c r="B3477">
        <v>13</v>
      </c>
    </row>
    <row r="3478" spans="1:2" x14ac:dyDescent="0.25">
      <c r="A3478">
        <v>956</v>
      </c>
      <c r="B3478">
        <v>13</v>
      </c>
    </row>
    <row r="3479" spans="1:2" x14ac:dyDescent="0.25">
      <c r="A3479">
        <v>958</v>
      </c>
      <c r="B3479">
        <v>25</v>
      </c>
    </row>
    <row r="3480" spans="1:2" x14ac:dyDescent="0.25">
      <c r="A3480">
        <v>960</v>
      </c>
      <c r="B3480">
        <v>26.5</v>
      </c>
    </row>
    <row r="3481" spans="1:2" x14ac:dyDescent="0.25">
      <c r="A3481">
        <v>962</v>
      </c>
      <c r="B3481">
        <v>19</v>
      </c>
    </row>
    <row r="3482" spans="1:2" x14ac:dyDescent="0.25">
      <c r="A3482">
        <v>964</v>
      </c>
      <c r="B3482">
        <v>14</v>
      </c>
    </row>
    <row r="3483" spans="1:2" x14ac:dyDescent="0.25">
      <c r="A3483">
        <v>966</v>
      </c>
      <c r="B3483">
        <v>24.5</v>
      </c>
    </row>
    <row r="3484" spans="1:2" x14ac:dyDescent="0.25">
      <c r="A3484">
        <v>968</v>
      </c>
      <c r="B3484">
        <v>24.5</v>
      </c>
    </row>
    <row r="3485" spans="1:2" x14ac:dyDescent="0.25">
      <c r="A3485">
        <v>970</v>
      </c>
      <c r="B3485">
        <v>21.5</v>
      </c>
    </row>
    <row r="3486" spans="1:2" x14ac:dyDescent="0.25">
      <c r="A3486">
        <v>972</v>
      </c>
      <c r="B3486">
        <v>17</v>
      </c>
    </row>
    <row r="3487" spans="1:2" x14ac:dyDescent="0.25">
      <c r="A3487">
        <v>974</v>
      </c>
      <c r="B3487">
        <v>8.5</v>
      </c>
    </row>
    <row r="3488" spans="1:2" x14ac:dyDescent="0.25">
      <c r="A3488">
        <v>976</v>
      </c>
      <c r="B3488">
        <v>13.5</v>
      </c>
    </row>
    <row r="3489" spans="1:2" x14ac:dyDescent="0.25">
      <c r="A3489">
        <v>978</v>
      </c>
      <c r="B3489">
        <v>19.5</v>
      </c>
    </row>
    <row r="3490" spans="1:2" x14ac:dyDescent="0.25">
      <c r="A3490">
        <v>980</v>
      </c>
      <c r="B3490">
        <v>23</v>
      </c>
    </row>
    <row r="3491" spans="1:2" x14ac:dyDescent="0.25">
      <c r="A3491">
        <v>982</v>
      </c>
      <c r="B3491">
        <v>27</v>
      </c>
    </row>
    <row r="3492" spans="1:2" x14ac:dyDescent="0.25">
      <c r="A3492">
        <v>984</v>
      </c>
      <c r="B3492">
        <v>28.5</v>
      </c>
    </row>
    <row r="3493" spans="1:2" x14ac:dyDescent="0.25">
      <c r="A3493">
        <v>986</v>
      </c>
      <c r="B3493">
        <v>13.5</v>
      </c>
    </row>
    <row r="3494" spans="1:2" x14ac:dyDescent="0.25">
      <c r="A3494">
        <v>988</v>
      </c>
      <c r="B3494">
        <v>12</v>
      </c>
    </row>
    <row r="3495" spans="1:2" x14ac:dyDescent="0.25">
      <c r="A3495">
        <v>990</v>
      </c>
      <c r="B3495">
        <v>21</v>
      </c>
    </row>
    <row r="3496" spans="1:2" x14ac:dyDescent="0.25">
      <c r="A3496">
        <v>992</v>
      </c>
      <c r="B3496">
        <v>28.5</v>
      </c>
    </row>
    <row r="3497" spans="1:2" x14ac:dyDescent="0.25">
      <c r="A3497">
        <v>994</v>
      </c>
      <c r="B3497">
        <v>29</v>
      </c>
    </row>
    <row r="3498" spans="1:2" x14ac:dyDescent="0.25">
      <c r="A3498">
        <v>996</v>
      </c>
      <c r="B3498">
        <v>28</v>
      </c>
    </row>
    <row r="3499" spans="1:2" x14ac:dyDescent="0.25">
      <c r="A3499">
        <v>998</v>
      </c>
      <c r="B3499">
        <v>26</v>
      </c>
    </row>
    <row r="3500" spans="1:2" x14ac:dyDescent="0.25">
      <c r="A3500">
        <v>1000</v>
      </c>
      <c r="B3500">
        <v>22.5</v>
      </c>
    </row>
    <row r="3501" spans="1:2" x14ac:dyDescent="0.25">
      <c r="A3501">
        <v>2</v>
      </c>
      <c r="B3501">
        <v>17</v>
      </c>
    </row>
    <row r="3502" spans="1:2" x14ac:dyDescent="0.25">
      <c r="A3502">
        <v>4</v>
      </c>
      <c r="B3502">
        <v>21.5</v>
      </c>
    </row>
    <row r="3503" spans="1:2" x14ac:dyDescent="0.25">
      <c r="A3503">
        <v>6</v>
      </c>
      <c r="B3503">
        <v>17.5</v>
      </c>
    </row>
    <row r="3504" spans="1:2" x14ac:dyDescent="0.25">
      <c r="A3504">
        <v>8</v>
      </c>
      <c r="B3504">
        <v>17.5</v>
      </c>
    </row>
    <row r="3505" spans="1:2" x14ac:dyDescent="0.25">
      <c r="A3505">
        <v>10</v>
      </c>
      <c r="B3505">
        <v>18.5</v>
      </c>
    </row>
    <row r="3506" spans="1:2" x14ac:dyDescent="0.25">
      <c r="A3506">
        <v>12</v>
      </c>
      <c r="B3506">
        <v>13.5</v>
      </c>
    </row>
    <row r="3507" spans="1:2" x14ac:dyDescent="0.25">
      <c r="A3507">
        <v>14</v>
      </c>
      <c r="B3507">
        <v>18.5</v>
      </c>
    </row>
    <row r="3508" spans="1:2" x14ac:dyDescent="0.25">
      <c r="A3508">
        <v>16</v>
      </c>
      <c r="B3508">
        <v>19</v>
      </c>
    </row>
    <row r="3509" spans="1:2" x14ac:dyDescent="0.25">
      <c r="A3509">
        <v>18</v>
      </c>
      <c r="B3509">
        <v>11</v>
      </c>
    </row>
    <row r="3510" spans="1:2" x14ac:dyDescent="0.25">
      <c r="A3510">
        <v>20</v>
      </c>
      <c r="B3510">
        <v>13.5</v>
      </c>
    </row>
    <row r="3511" spans="1:2" x14ac:dyDescent="0.25">
      <c r="A3511">
        <v>22</v>
      </c>
      <c r="B3511">
        <v>24</v>
      </c>
    </row>
    <row r="3512" spans="1:2" x14ac:dyDescent="0.25">
      <c r="A3512">
        <v>24</v>
      </c>
      <c r="B3512">
        <v>18</v>
      </c>
    </row>
    <row r="3513" spans="1:2" x14ac:dyDescent="0.25">
      <c r="A3513">
        <v>26</v>
      </c>
      <c r="B3513">
        <v>18.5</v>
      </c>
    </row>
    <row r="3514" spans="1:2" x14ac:dyDescent="0.25">
      <c r="A3514">
        <v>28</v>
      </c>
      <c r="B3514">
        <v>16.5</v>
      </c>
    </row>
    <row r="3515" spans="1:2" x14ac:dyDescent="0.25">
      <c r="A3515">
        <v>30</v>
      </c>
      <c r="B3515">
        <v>14</v>
      </c>
    </row>
    <row r="3516" spans="1:2" x14ac:dyDescent="0.25">
      <c r="A3516">
        <v>32</v>
      </c>
      <c r="B3516">
        <v>22.5</v>
      </c>
    </row>
    <row r="3517" spans="1:2" x14ac:dyDescent="0.25">
      <c r="A3517">
        <v>34</v>
      </c>
      <c r="B3517">
        <v>21</v>
      </c>
    </row>
    <row r="3518" spans="1:2" x14ac:dyDescent="0.25">
      <c r="A3518">
        <v>36</v>
      </c>
      <c r="B3518">
        <v>15.5</v>
      </c>
    </row>
    <row r="3519" spans="1:2" x14ac:dyDescent="0.25">
      <c r="A3519">
        <v>38</v>
      </c>
      <c r="B3519">
        <v>16.5</v>
      </c>
    </row>
    <row r="3520" spans="1:2" x14ac:dyDescent="0.25">
      <c r="A3520">
        <v>40</v>
      </c>
      <c r="B3520">
        <v>15</v>
      </c>
    </row>
    <row r="3521" spans="1:2" x14ac:dyDescent="0.25">
      <c r="A3521">
        <v>42</v>
      </c>
      <c r="B3521">
        <v>15.5</v>
      </c>
    </row>
    <row r="3522" spans="1:2" x14ac:dyDescent="0.25">
      <c r="A3522">
        <v>44</v>
      </c>
      <c r="B3522">
        <v>14</v>
      </c>
    </row>
    <row r="3523" spans="1:2" x14ac:dyDescent="0.25">
      <c r="A3523">
        <v>46</v>
      </c>
      <c r="B3523">
        <v>16</v>
      </c>
    </row>
    <row r="3524" spans="1:2" x14ac:dyDescent="0.25">
      <c r="A3524">
        <v>48</v>
      </c>
      <c r="B3524">
        <v>18.5</v>
      </c>
    </row>
    <row r="3525" spans="1:2" x14ac:dyDescent="0.25">
      <c r="A3525">
        <v>50</v>
      </c>
      <c r="B3525">
        <v>23.5</v>
      </c>
    </row>
    <row r="3526" spans="1:2" x14ac:dyDescent="0.25">
      <c r="A3526">
        <v>52</v>
      </c>
      <c r="B3526">
        <v>22.5</v>
      </c>
    </row>
    <row r="3527" spans="1:2" x14ac:dyDescent="0.25">
      <c r="A3527">
        <v>54</v>
      </c>
      <c r="B3527">
        <v>27.5</v>
      </c>
    </row>
    <row r="3528" spans="1:2" x14ac:dyDescent="0.25">
      <c r="A3528">
        <v>56</v>
      </c>
      <c r="B3528">
        <v>17</v>
      </c>
    </row>
    <row r="3529" spans="1:2" x14ac:dyDescent="0.25">
      <c r="A3529">
        <v>58</v>
      </c>
      <c r="B3529">
        <v>18</v>
      </c>
    </row>
    <row r="3530" spans="1:2" x14ac:dyDescent="0.25">
      <c r="A3530">
        <v>60</v>
      </c>
      <c r="B3530">
        <v>21</v>
      </c>
    </row>
    <row r="3531" spans="1:2" x14ac:dyDescent="0.25">
      <c r="A3531">
        <v>62</v>
      </c>
      <c r="B3531">
        <v>20.5</v>
      </c>
    </row>
    <row r="3532" spans="1:2" x14ac:dyDescent="0.25">
      <c r="A3532">
        <v>64</v>
      </c>
      <c r="B3532">
        <v>19</v>
      </c>
    </row>
    <row r="3533" spans="1:2" x14ac:dyDescent="0.25">
      <c r="A3533">
        <v>66</v>
      </c>
      <c r="B3533">
        <v>18.5</v>
      </c>
    </row>
    <row r="3534" spans="1:2" x14ac:dyDescent="0.25">
      <c r="A3534">
        <v>68</v>
      </c>
      <c r="B3534">
        <v>20</v>
      </c>
    </row>
    <row r="3535" spans="1:2" x14ac:dyDescent="0.25">
      <c r="A3535">
        <v>70</v>
      </c>
      <c r="B3535">
        <v>13.5</v>
      </c>
    </row>
    <row r="3536" spans="1:2" x14ac:dyDescent="0.25">
      <c r="A3536">
        <v>72</v>
      </c>
      <c r="B3536">
        <v>21</v>
      </c>
    </row>
    <row r="3537" spans="1:2" x14ac:dyDescent="0.25">
      <c r="A3537">
        <v>74</v>
      </c>
      <c r="B3537">
        <v>16</v>
      </c>
    </row>
    <row r="3538" spans="1:2" x14ac:dyDescent="0.25">
      <c r="A3538">
        <v>76</v>
      </c>
      <c r="B3538">
        <v>14.5</v>
      </c>
    </row>
    <row r="3539" spans="1:2" x14ac:dyDescent="0.25">
      <c r="A3539">
        <v>78</v>
      </c>
      <c r="B3539">
        <v>18.5</v>
      </c>
    </row>
    <row r="3540" spans="1:2" x14ac:dyDescent="0.25">
      <c r="A3540">
        <v>80</v>
      </c>
      <c r="B3540">
        <v>18.5</v>
      </c>
    </row>
    <row r="3541" spans="1:2" x14ac:dyDescent="0.25">
      <c r="A3541">
        <v>82</v>
      </c>
      <c r="B3541">
        <v>17.5</v>
      </c>
    </row>
    <row r="3542" spans="1:2" x14ac:dyDescent="0.25">
      <c r="A3542">
        <v>84</v>
      </c>
      <c r="B3542">
        <v>20.5</v>
      </c>
    </row>
    <row r="3543" spans="1:2" x14ac:dyDescent="0.25">
      <c r="A3543">
        <v>86</v>
      </c>
      <c r="B3543">
        <v>10</v>
      </c>
    </row>
    <row r="3544" spans="1:2" x14ac:dyDescent="0.25">
      <c r="A3544">
        <v>88</v>
      </c>
      <c r="B3544">
        <v>15</v>
      </c>
    </row>
    <row r="3545" spans="1:2" x14ac:dyDescent="0.25">
      <c r="A3545">
        <v>90</v>
      </c>
      <c r="B3545">
        <v>11</v>
      </c>
    </row>
    <row r="3546" spans="1:2" x14ac:dyDescent="0.25">
      <c r="A3546">
        <v>92</v>
      </c>
      <c r="B3546">
        <v>17</v>
      </c>
    </row>
    <row r="3547" spans="1:2" x14ac:dyDescent="0.25">
      <c r="A3547">
        <v>94</v>
      </c>
      <c r="B3547">
        <v>18.5</v>
      </c>
    </row>
    <row r="3548" spans="1:2" x14ac:dyDescent="0.25">
      <c r="A3548">
        <v>96</v>
      </c>
      <c r="B3548">
        <v>22.5</v>
      </c>
    </row>
    <row r="3549" spans="1:2" x14ac:dyDescent="0.25">
      <c r="A3549">
        <v>98</v>
      </c>
      <c r="B3549">
        <v>24.5</v>
      </c>
    </row>
    <row r="3550" spans="1:2" x14ac:dyDescent="0.25">
      <c r="A3550">
        <v>100</v>
      </c>
      <c r="B3550">
        <v>16</v>
      </c>
    </row>
    <row r="3551" spans="1:2" x14ac:dyDescent="0.25">
      <c r="A3551">
        <v>102</v>
      </c>
      <c r="B3551">
        <v>21</v>
      </c>
    </row>
    <row r="3552" spans="1:2" x14ac:dyDescent="0.25">
      <c r="A3552">
        <v>104</v>
      </c>
      <c r="B3552">
        <v>17.5</v>
      </c>
    </row>
    <row r="3553" spans="1:2" x14ac:dyDescent="0.25">
      <c r="A3553">
        <v>106</v>
      </c>
      <c r="B3553">
        <v>15</v>
      </c>
    </row>
    <row r="3554" spans="1:2" x14ac:dyDescent="0.25">
      <c r="A3554">
        <v>108</v>
      </c>
      <c r="B3554">
        <v>17</v>
      </c>
    </row>
    <row r="3555" spans="1:2" x14ac:dyDescent="0.25">
      <c r="A3555">
        <v>110</v>
      </c>
      <c r="B3555">
        <v>22</v>
      </c>
    </row>
    <row r="3556" spans="1:2" x14ac:dyDescent="0.25">
      <c r="A3556">
        <v>112</v>
      </c>
      <c r="B3556">
        <v>19</v>
      </c>
    </row>
    <row r="3557" spans="1:2" x14ac:dyDescent="0.25">
      <c r="A3557">
        <v>114</v>
      </c>
      <c r="B3557">
        <v>18</v>
      </c>
    </row>
    <row r="3558" spans="1:2" x14ac:dyDescent="0.25">
      <c r="A3558">
        <v>116</v>
      </c>
      <c r="B3558">
        <v>16.5</v>
      </c>
    </row>
    <row r="3559" spans="1:2" x14ac:dyDescent="0.25">
      <c r="A3559">
        <v>118</v>
      </c>
      <c r="B3559">
        <v>14.5</v>
      </c>
    </row>
    <row r="3560" spans="1:2" x14ac:dyDescent="0.25">
      <c r="A3560">
        <v>120</v>
      </c>
      <c r="B3560">
        <v>18</v>
      </c>
    </row>
    <row r="3561" spans="1:2" x14ac:dyDescent="0.25">
      <c r="A3561">
        <v>122</v>
      </c>
      <c r="B3561">
        <v>18</v>
      </c>
    </row>
    <row r="3562" spans="1:2" x14ac:dyDescent="0.25">
      <c r="A3562">
        <v>124</v>
      </c>
      <c r="B3562">
        <v>20</v>
      </c>
    </row>
    <row r="3563" spans="1:2" x14ac:dyDescent="0.25">
      <c r="A3563">
        <v>126</v>
      </c>
      <c r="B3563">
        <v>28</v>
      </c>
    </row>
    <row r="3564" spans="1:2" x14ac:dyDescent="0.25">
      <c r="A3564">
        <v>128</v>
      </c>
      <c r="B3564">
        <v>28</v>
      </c>
    </row>
    <row r="3565" spans="1:2" x14ac:dyDescent="0.25">
      <c r="A3565">
        <v>130</v>
      </c>
      <c r="B3565">
        <v>14.5</v>
      </c>
    </row>
    <row r="3566" spans="1:2" x14ac:dyDescent="0.25">
      <c r="A3566">
        <v>132</v>
      </c>
      <c r="B3566">
        <v>15</v>
      </c>
    </row>
    <row r="3567" spans="1:2" x14ac:dyDescent="0.25">
      <c r="A3567">
        <v>134</v>
      </c>
      <c r="B3567">
        <v>18</v>
      </c>
    </row>
    <row r="3568" spans="1:2" x14ac:dyDescent="0.25">
      <c r="A3568">
        <v>136</v>
      </c>
      <c r="B3568">
        <v>21.5</v>
      </c>
    </row>
    <row r="3569" spans="1:2" x14ac:dyDescent="0.25">
      <c r="A3569">
        <v>138</v>
      </c>
      <c r="B3569">
        <v>21</v>
      </c>
    </row>
    <row r="3570" spans="1:2" x14ac:dyDescent="0.25">
      <c r="A3570">
        <v>140</v>
      </c>
      <c r="B3570">
        <v>15.5</v>
      </c>
    </row>
    <row r="3571" spans="1:2" x14ac:dyDescent="0.25">
      <c r="A3571">
        <v>142</v>
      </c>
      <c r="B3571">
        <v>22.5</v>
      </c>
    </row>
    <row r="3572" spans="1:2" x14ac:dyDescent="0.25">
      <c r="A3572">
        <v>144</v>
      </c>
      <c r="B3572">
        <v>18.5</v>
      </c>
    </row>
    <row r="3573" spans="1:2" x14ac:dyDescent="0.25">
      <c r="A3573">
        <v>146</v>
      </c>
      <c r="B3573">
        <v>17</v>
      </c>
    </row>
    <row r="3574" spans="1:2" x14ac:dyDescent="0.25">
      <c r="A3574">
        <v>148</v>
      </c>
      <c r="B3574">
        <v>17.5</v>
      </c>
    </row>
    <row r="3575" spans="1:2" x14ac:dyDescent="0.25">
      <c r="A3575">
        <v>150</v>
      </c>
      <c r="B3575">
        <v>14.5</v>
      </c>
    </row>
    <row r="3576" spans="1:2" x14ac:dyDescent="0.25">
      <c r="A3576">
        <v>152</v>
      </c>
      <c r="B3576">
        <v>18</v>
      </c>
    </row>
    <row r="3577" spans="1:2" x14ac:dyDescent="0.25">
      <c r="A3577">
        <v>154</v>
      </c>
      <c r="B3577">
        <v>20.5</v>
      </c>
    </row>
    <row r="3578" spans="1:2" x14ac:dyDescent="0.25">
      <c r="A3578">
        <v>156</v>
      </c>
      <c r="B3578">
        <v>16</v>
      </c>
    </row>
    <row r="3579" spans="1:2" x14ac:dyDescent="0.25">
      <c r="A3579">
        <v>158</v>
      </c>
      <c r="B3579">
        <v>16.5</v>
      </c>
    </row>
    <row r="3580" spans="1:2" x14ac:dyDescent="0.25">
      <c r="A3580">
        <v>160</v>
      </c>
      <c r="B3580">
        <v>18.5</v>
      </c>
    </row>
    <row r="3581" spans="1:2" x14ac:dyDescent="0.25">
      <c r="A3581">
        <v>162</v>
      </c>
      <c r="B3581">
        <v>23.5</v>
      </c>
    </row>
    <row r="3582" spans="1:2" x14ac:dyDescent="0.25">
      <c r="A3582">
        <v>164</v>
      </c>
      <c r="B3582">
        <v>16.5</v>
      </c>
    </row>
    <row r="3583" spans="1:2" x14ac:dyDescent="0.25">
      <c r="A3583">
        <v>166</v>
      </c>
      <c r="B3583">
        <v>18</v>
      </c>
    </row>
    <row r="3584" spans="1:2" x14ac:dyDescent="0.25">
      <c r="A3584">
        <v>168</v>
      </c>
      <c r="B3584">
        <v>22</v>
      </c>
    </row>
    <row r="3585" spans="1:2" x14ac:dyDescent="0.25">
      <c r="A3585">
        <v>170</v>
      </c>
      <c r="B3585">
        <v>15</v>
      </c>
    </row>
    <row r="3586" spans="1:2" x14ac:dyDescent="0.25">
      <c r="A3586">
        <v>172</v>
      </c>
      <c r="B3586">
        <v>16.5</v>
      </c>
    </row>
    <row r="3587" spans="1:2" x14ac:dyDescent="0.25">
      <c r="A3587">
        <v>174</v>
      </c>
      <c r="B3587">
        <v>23.5</v>
      </c>
    </row>
    <row r="3588" spans="1:2" x14ac:dyDescent="0.25">
      <c r="A3588">
        <v>176</v>
      </c>
      <c r="B3588">
        <v>15</v>
      </c>
    </row>
    <row r="3589" spans="1:2" x14ac:dyDescent="0.25">
      <c r="A3589">
        <v>178</v>
      </c>
      <c r="B3589">
        <v>19</v>
      </c>
    </row>
    <row r="3590" spans="1:2" x14ac:dyDescent="0.25">
      <c r="A3590">
        <v>180</v>
      </c>
      <c r="B3590">
        <v>21</v>
      </c>
    </row>
    <row r="3591" spans="1:2" x14ac:dyDescent="0.25">
      <c r="A3591">
        <v>182</v>
      </c>
      <c r="B3591">
        <v>15</v>
      </c>
    </row>
    <row r="3592" spans="1:2" x14ac:dyDescent="0.25">
      <c r="A3592">
        <v>184</v>
      </c>
      <c r="B3592">
        <v>21</v>
      </c>
    </row>
    <row r="3593" spans="1:2" x14ac:dyDescent="0.25">
      <c r="A3593">
        <v>186</v>
      </c>
      <c r="B3593">
        <v>17.5</v>
      </c>
    </row>
    <row r="3594" spans="1:2" x14ac:dyDescent="0.25">
      <c r="A3594">
        <v>188</v>
      </c>
      <c r="B3594">
        <v>16</v>
      </c>
    </row>
    <row r="3595" spans="1:2" x14ac:dyDescent="0.25">
      <c r="A3595">
        <v>190</v>
      </c>
      <c r="B3595">
        <v>17</v>
      </c>
    </row>
    <row r="3596" spans="1:2" x14ac:dyDescent="0.25">
      <c r="A3596">
        <v>192</v>
      </c>
      <c r="B3596">
        <v>19</v>
      </c>
    </row>
    <row r="3597" spans="1:2" x14ac:dyDescent="0.25">
      <c r="A3597">
        <v>194</v>
      </c>
      <c r="B3597">
        <v>16</v>
      </c>
    </row>
    <row r="3598" spans="1:2" x14ac:dyDescent="0.25">
      <c r="A3598">
        <v>196</v>
      </c>
      <c r="B3598">
        <v>21</v>
      </c>
    </row>
    <row r="3599" spans="1:2" x14ac:dyDescent="0.25">
      <c r="A3599">
        <v>198</v>
      </c>
      <c r="B3599">
        <v>14</v>
      </c>
    </row>
    <row r="3600" spans="1:2" x14ac:dyDescent="0.25">
      <c r="A3600">
        <v>200</v>
      </c>
      <c r="B3600">
        <v>14.5</v>
      </c>
    </row>
    <row r="3601" spans="1:2" x14ac:dyDescent="0.25">
      <c r="A3601">
        <v>202</v>
      </c>
      <c r="B3601">
        <v>17.5</v>
      </c>
    </row>
    <row r="3602" spans="1:2" x14ac:dyDescent="0.25">
      <c r="A3602">
        <v>204</v>
      </c>
      <c r="B3602">
        <v>22</v>
      </c>
    </row>
    <row r="3603" spans="1:2" x14ac:dyDescent="0.25">
      <c r="A3603">
        <v>206</v>
      </c>
      <c r="B3603">
        <v>16.5</v>
      </c>
    </row>
    <row r="3604" spans="1:2" x14ac:dyDescent="0.25">
      <c r="A3604">
        <v>208</v>
      </c>
      <c r="B3604">
        <v>21.5</v>
      </c>
    </row>
    <row r="3605" spans="1:2" x14ac:dyDescent="0.25">
      <c r="A3605">
        <v>210</v>
      </c>
      <c r="B3605">
        <v>13.5</v>
      </c>
    </row>
    <row r="3606" spans="1:2" x14ac:dyDescent="0.25">
      <c r="A3606">
        <v>212</v>
      </c>
      <c r="B3606">
        <v>15</v>
      </c>
    </row>
    <row r="3607" spans="1:2" x14ac:dyDescent="0.25">
      <c r="A3607">
        <v>214</v>
      </c>
      <c r="B3607">
        <v>18.5</v>
      </c>
    </row>
    <row r="3608" spans="1:2" x14ac:dyDescent="0.25">
      <c r="A3608">
        <v>216</v>
      </c>
      <c r="B3608">
        <v>13</v>
      </c>
    </row>
    <row r="3609" spans="1:2" x14ac:dyDescent="0.25">
      <c r="A3609">
        <v>218</v>
      </c>
      <c r="B3609">
        <v>12</v>
      </c>
    </row>
    <row r="3610" spans="1:2" x14ac:dyDescent="0.25">
      <c r="A3610">
        <v>220</v>
      </c>
      <c r="B3610">
        <v>19</v>
      </c>
    </row>
    <row r="3611" spans="1:2" x14ac:dyDescent="0.25">
      <c r="A3611">
        <v>222</v>
      </c>
      <c r="B3611">
        <v>20</v>
      </c>
    </row>
    <row r="3612" spans="1:2" x14ac:dyDescent="0.25">
      <c r="A3612">
        <v>224</v>
      </c>
      <c r="B3612">
        <v>16.5</v>
      </c>
    </row>
    <row r="3613" spans="1:2" x14ac:dyDescent="0.25">
      <c r="A3613">
        <v>226</v>
      </c>
      <c r="B3613">
        <v>20</v>
      </c>
    </row>
    <row r="3614" spans="1:2" x14ac:dyDescent="0.25">
      <c r="A3614">
        <v>228</v>
      </c>
      <c r="B3614">
        <v>19</v>
      </c>
    </row>
    <row r="3615" spans="1:2" x14ac:dyDescent="0.25">
      <c r="A3615">
        <v>230</v>
      </c>
      <c r="B3615">
        <v>14</v>
      </c>
    </row>
    <row r="3616" spans="1:2" x14ac:dyDescent="0.25">
      <c r="A3616">
        <v>232</v>
      </c>
      <c r="B3616">
        <v>16</v>
      </c>
    </row>
    <row r="3617" spans="1:2" x14ac:dyDescent="0.25">
      <c r="A3617">
        <v>234</v>
      </c>
      <c r="B3617">
        <v>17</v>
      </c>
    </row>
    <row r="3618" spans="1:2" x14ac:dyDescent="0.25">
      <c r="A3618">
        <v>236</v>
      </c>
      <c r="B3618">
        <v>19</v>
      </c>
    </row>
    <row r="3619" spans="1:2" x14ac:dyDescent="0.25">
      <c r="A3619">
        <v>238</v>
      </c>
      <c r="B3619">
        <v>16</v>
      </c>
    </row>
    <row r="3620" spans="1:2" x14ac:dyDescent="0.25">
      <c r="A3620">
        <v>240</v>
      </c>
      <c r="B3620">
        <v>20.5</v>
      </c>
    </row>
    <row r="3621" spans="1:2" x14ac:dyDescent="0.25">
      <c r="A3621">
        <v>242</v>
      </c>
      <c r="B3621">
        <v>20</v>
      </c>
    </row>
    <row r="3622" spans="1:2" x14ac:dyDescent="0.25">
      <c r="A3622">
        <v>244</v>
      </c>
      <c r="B3622">
        <v>23</v>
      </c>
    </row>
    <row r="3623" spans="1:2" x14ac:dyDescent="0.25">
      <c r="A3623">
        <v>246</v>
      </c>
      <c r="B3623">
        <v>17</v>
      </c>
    </row>
    <row r="3624" spans="1:2" x14ac:dyDescent="0.25">
      <c r="A3624">
        <v>248</v>
      </c>
      <c r="B3624">
        <v>24.5</v>
      </c>
    </row>
    <row r="3625" spans="1:2" x14ac:dyDescent="0.25">
      <c r="A3625">
        <v>250</v>
      </c>
      <c r="B3625">
        <v>19</v>
      </c>
    </row>
    <row r="3626" spans="1:2" x14ac:dyDescent="0.25">
      <c r="A3626">
        <v>252</v>
      </c>
      <c r="B3626">
        <v>17</v>
      </c>
    </row>
    <row r="3627" spans="1:2" x14ac:dyDescent="0.25">
      <c r="A3627">
        <v>254</v>
      </c>
      <c r="B3627">
        <v>18.5</v>
      </c>
    </row>
    <row r="3628" spans="1:2" x14ac:dyDescent="0.25">
      <c r="A3628">
        <v>256</v>
      </c>
      <c r="B3628">
        <v>14.5</v>
      </c>
    </row>
    <row r="3629" spans="1:2" x14ac:dyDescent="0.25">
      <c r="A3629">
        <v>258</v>
      </c>
      <c r="B3629">
        <v>16</v>
      </c>
    </row>
    <row r="3630" spans="1:2" x14ac:dyDescent="0.25">
      <c r="A3630">
        <v>260</v>
      </c>
      <c r="B3630">
        <v>18.5</v>
      </c>
    </row>
    <row r="3631" spans="1:2" x14ac:dyDescent="0.25">
      <c r="A3631">
        <v>262</v>
      </c>
      <c r="B3631">
        <v>25.5</v>
      </c>
    </row>
    <row r="3632" spans="1:2" x14ac:dyDescent="0.25">
      <c r="A3632">
        <v>264</v>
      </c>
      <c r="B3632">
        <v>22</v>
      </c>
    </row>
    <row r="3633" spans="1:2" x14ac:dyDescent="0.25">
      <c r="A3633">
        <v>266</v>
      </c>
      <c r="B3633">
        <v>22.5</v>
      </c>
    </row>
    <row r="3634" spans="1:2" x14ac:dyDescent="0.25">
      <c r="A3634">
        <v>268</v>
      </c>
      <c r="B3634">
        <v>19.5</v>
      </c>
    </row>
    <row r="3635" spans="1:2" x14ac:dyDescent="0.25">
      <c r="A3635">
        <v>270</v>
      </c>
      <c r="B3635">
        <v>21.5</v>
      </c>
    </row>
    <row r="3636" spans="1:2" x14ac:dyDescent="0.25">
      <c r="A3636">
        <v>272</v>
      </c>
      <c r="B3636">
        <v>15.5</v>
      </c>
    </row>
    <row r="3637" spans="1:2" x14ac:dyDescent="0.25">
      <c r="A3637">
        <v>274</v>
      </c>
      <c r="B3637">
        <v>14.5</v>
      </c>
    </row>
    <row r="3638" spans="1:2" x14ac:dyDescent="0.25">
      <c r="A3638">
        <v>276</v>
      </c>
      <c r="B3638">
        <v>18.5</v>
      </c>
    </row>
    <row r="3639" spans="1:2" x14ac:dyDescent="0.25">
      <c r="A3639">
        <v>278</v>
      </c>
      <c r="B3639">
        <v>12.5</v>
      </c>
    </row>
    <row r="3640" spans="1:2" x14ac:dyDescent="0.25">
      <c r="A3640">
        <v>280</v>
      </c>
      <c r="B3640">
        <v>20.5</v>
      </c>
    </row>
    <row r="3641" spans="1:2" x14ac:dyDescent="0.25">
      <c r="A3641">
        <v>282</v>
      </c>
      <c r="B3641">
        <v>15</v>
      </c>
    </row>
    <row r="3642" spans="1:2" x14ac:dyDescent="0.25">
      <c r="A3642">
        <v>284</v>
      </c>
      <c r="B3642">
        <v>18</v>
      </c>
    </row>
    <row r="3643" spans="1:2" x14ac:dyDescent="0.25">
      <c r="A3643">
        <v>286</v>
      </c>
      <c r="B3643">
        <v>16.5</v>
      </c>
    </row>
    <row r="3644" spans="1:2" x14ac:dyDescent="0.25">
      <c r="A3644">
        <v>288</v>
      </c>
      <c r="B3644">
        <v>14</v>
      </c>
    </row>
    <row r="3645" spans="1:2" x14ac:dyDescent="0.25">
      <c r="A3645">
        <v>290</v>
      </c>
      <c r="B3645">
        <v>22</v>
      </c>
    </row>
    <row r="3646" spans="1:2" x14ac:dyDescent="0.25">
      <c r="A3646">
        <v>292</v>
      </c>
      <c r="B3646">
        <v>26.5</v>
      </c>
    </row>
    <row r="3647" spans="1:2" x14ac:dyDescent="0.25">
      <c r="A3647">
        <v>294</v>
      </c>
      <c r="B3647">
        <v>20</v>
      </c>
    </row>
    <row r="3648" spans="1:2" x14ac:dyDescent="0.25">
      <c r="A3648">
        <v>296</v>
      </c>
      <c r="B3648">
        <v>19.5</v>
      </c>
    </row>
    <row r="3649" spans="1:2" x14ac:dyDescent="0.25">
      <c r="A3649">
        <v>298</v>
      </c>
      <c r="B3649">
        <v>20</v>
      </c>
    </row>
    <row r="3650" spans="1:2" x14ac:dyDescent="0.25">
      <c r="A3650">
        <v>300</v>
      </c>
      <c r="B3650">
        <v>15.5</v>
      </c>
    </row>
    <row r="3651" spans="1:2" x14ac:dyDescent="0.25">
      <c r="A3651">
        <v>302</v>
      </c>
      <c r="B3651">
        <v>19.5</v>
      </c>
    </row>
    <row r="3652" spans="1:2" x14ac:dyDescent="0.25">
      <c r="A3652">
        <v>304</v>
      </c>
      <c r="B3652">
        <v>22</v>
      </c>
    </row>
    <row r="3653" spans="1:2" x14ac:dyDescent="0.25">
      <c r="A3653">
        <v>306</v>
      </c>
      <c r="B3653">
        <v>13.5</v>
      </c>
    </row>
    <row r="3654" spans="1:2" x14ac:dyDescent="0.25">
      <c r="A3654">
        <v>308</v>
      </c>
      <c r="B3654">
        <v>10.5</v>
      </c>
    </row>
    <row r="3655" spans="1:2" x14ac:dyDescent="0.25">
      <c r="A3655">
        <v>310</v>
      </c>
      <c r="B3655">
        <v>22</v>
      </c>
    </row>
    <row r="3656" spans="1:2" x14ac:dyDescent="0.25">
      <c r="A3656">
        <v>312</v>
      </c>
      <c r="B3656">
        <v>23.5</v>
      </c>
    </row>
    <row r="3657" spans="1:2" x14ac:dyDescent="0.25">
      <c r="A3657">
        <v>314</v>
      </c>
      <c r="B3657">
        <v>22.5</v>
      </c>
    </row>
    <row r="3658" spans="1:2" x14ac:dyDescent="0.25">
      <c r="A3658">
        <v>316</v>
      </c>
      <c r="B3658">
        <v>20.5</v>
      </c>
    </row>
    <row r="3659" spans="1:2" x14ac:dyDescent="0.25">
      <c r="A3659">
        <v>318</v>
      </c>
      <c r="B3659">
        <v>18</v>
      </c>
    </row>
    <row r="3660" spans="1:2" x14ac:dyDescent="0.25">
      <c r="A3660">
        <v>320</v>
      </c>
      <c r="B3660">
        <v>19</v>
      </c>
    </row>
    <row r="3661" spans="1:2" x14ac:dyDescent="0.25">
      <c r="A3661">
        <v>322</v>
      </c>
      <c r="B3661">
        <v>18</v>
      </c>
    </row>
    <row r="3662" spans="1:2" x14ac:dyDescent="0.25">
      <c r="A3662">
        <v>324</v>
      </c>
      <c r="B3662">
        <v>20</v>
      </c>
    </row>
    <row r="3663" spans="1:2" x14ac:dyDescent="0.25">
      <c r="A3663">
        <v>326</v>
      </c>
      <c r="B3663">
        <v>17.5</v>
      </c>
    </row>
    <row r="3664" spans="1:2" x14ac:dyDescent="0.25">
      <c r="A3664">
        <v>328</v>
      </c>
      <c r="B3664">
        <v>23.5</v>
      </c>
    </row>
    <row r="3665" spans="1:2" x14ac:dyDescent="0.25">
      <c r="A3665">
        <v>330</v>
      </c>
      <c r="B3665">
        <v>14.5</v>
      </c>
    </row>
    <row r="3666" spans="1:2" x14ac:dyDescent="0.25">
      <c r="A3666">
        <v>332</v>
      </c>
      <c r="B3666">
        <v>12.5</v>
      </c>
    </row>
    <row r="3667" spans="1:2" x14ac:dyDescent="0.25">
      <c r="A3667">
        <v>334</v>
      </c>
      <c r="B3667">
        <v>18.5</v>
      </c>
    </row>
    <row r="3668" spans="1:2" x14ac:dyDescent="0.25">
      <c r="A3668">
        <v>336</v>
      </c>
      <c r="B3668">
        <v>18.5</v>
      </c>
    </row>
    <row r="3669" spans="1:2" x14ac:dyDescent="0.25">
      <c r="A3669">
        <v>338</v>
      </c>
      <c r="B3669">
        <v>16.5</v>
      </c>
    </row>
    <row r="3670" spans="1:2" x14ac:dyDescent="0.25">
      <c r="A3670">
        <v>340</v>
      </c>
      <c r="B3670">
        <v>22.5</v>
      </c>
    </row>
    <row r="3671" spans="1:2" x14ac:dyDescent="0.25">
      <c r="A3671">
        <v>342</v>
      </c>
      <c r="B3671">
        <v>24</v>
      </c>
    </row>
    <row r="3672" spans="1:2" x14ac:dyDescent="0.25">
      <c r="A3672">
        <v>344</v>
      </c>
      <c r="B3672">
        <v>19</v>
      </c>
    </row>
    <row r="3673" spans="1:2" x14ac:dyDescent="0.25">
      <c r="A3673">
        <v>346</v>
      </c>
      <c r="B3673">
        <v>18.5</v>
      </c>
    </row>
    <row r="3674" spans="1:2" x14ac:dyDescent="0.25">
      <c r="A3674">
        <v>348</v>
      </c>
      <c r="B3674">
        <v>23</v>
      </c>
    </row>
    <row r="3675" spans="1:2" x14ac:dyDescent="0.25">
      <c r="A3675">
        <v>350</v>
      </c>
      <c r="B3675">
        <v>17.5</v>
      </c>
    </row>
    <row r="3676" spans="1:2" x14ac:dyDescent="0.25">
      <c r="A3676">
        <v>352</v>
      </c>
      <c r="B3676">
        <v>18.5</v>
      </c>
    </row>
    <row r="3677" spans="1:2" x14ac:dyDescent="0.25">
      <c r="A3677">
        <v>354</v>
      </c>
      <c r="B3677">
        <v>23.5</v>
      </c>
    </row>
    <row r="3678" spans="1:2" x14ac:dyDescent="0.25">
      <c r="A3678">
        <v>356</v>
      </c>
      <c r="B3678">
        <v>18</v>
      </c>
    </row>
    <row r="3679" spans="1:2" x14ac:dyDescent="0.25">
      <c r="A3679">
        <v>358</v>
      </c>
      <c r="B3679">
        <v>15</v>
      </c>
    </row>
    <row r="3680" spans="1:2" x14ac:dyDescent="0.25">
      <c r="A3680">
        <v>360</v>
      </c>
      <c r="B3680">
        <v>18.5</v>
      </c>
    </row>
    <row r="3681" spans="1:2" x14ac:dyDescent="0.25">
      <c r="A3681">
        <v>362</v>
      </c>
      <c r="B3681">
        <v>19.5</v>
      </c>
    </row>
    <row r="3682" spans="1:2" x14ac:dyDescent="0.25">
      <c r="A3682">
        <v>364</v>
      </c>
      <c r="B3682">
        <v>15.5</v>
      </c>
    </row>
    <row r="3683" spans="1:2" x14ac:dyDescent="0.25">
      <c r="A3683">
        <v>366</v>
      </c>
      <c r="B3683">
        <v>9</v>
      </c>
    </row>
    <row r="3684" spans="1:2" x14ac:dyDescent="0.25">
      <c r="A3684">
        <v>368</v>
      </c>
      <c r="B3684">
        <v>13.5</v>
      </c>
    </row>
    <row r="3685" spans="1:2" x14ac:dyDescent="0.25">
      <c r="A3685">
        <v>370</v>
      </c>
      <c r="B3685">
        <v>13.5</v>
      </c>
    </row>
    <row r="3686" spans="1:2" x14ac:dyDescent="0.25">
      <c r="A3686">
        <v>372</v>
      </c>
      <c r="B3686">
        <v>20.5</v>
      </c>
    </row>
    <row r="3687" spans="1:2" x14ac:dyDescent="0.25">
      <c r="A3687">
        <v>374</v>
      </c>
      <c r="B3687">
        <v>20</v>
      </c>
    </row>
    <row r="3688" spans="1:2" x14ac:dyDescent="0.25">
      <c r="A3688">
        <v>376</v>
      </c>
      <c r="B3688">
        <v>20</v>
      </c>
    </row>
    <row r="3689" spans="1:2" x14ac:dyDescent="0.25">
      <c r="A3689">
        <v>378</v>
      </c>
      <c r="B3689">
        <v>20.5</v>
      </c>
    </row>
    <row r="3690" spans="1:2" x14ac:dyDescent="0.25">
      <c r="A3690">
        <v>380</v>
      </c>
      <c r="B3690">
        <v>15.5</v>
      </c>
    </row>
    <row r="3691" spans="1:2" x14ac:dyDescent="0.25">
      <c r="A3691">
        <v>382</v>
      </c>
      <c r="B3691">
        <v>18</v>
      </c>
    </row>
    <row r="3692" spans="1:2" x14ac:dyDescent="0.25">
      <c r="A3692">
        <v>384</v>
      </c>
      <c r="B3692">
        <v>23</v>
      </c>
    </row>
    <row r="3693" spans="1:2" x14ac:dyDescent="0.25">
      <c r="A3693">
        <v>386</v>
      </c>
      <c r="B3693">
        <v>22.5</v>
      </c>
    </row>
    <row r="3694" spans="1:2" x14ac:dyDescent="0.25">
      <c r="A3694">
        <v>388</v>
      </c>
      <c r="B3694">
        <v>11.5</v>
      </c>
    </row>
    <row r="3695" spans="1:2" x14ac:dyDescent="0.25">
      <c r="A3695">
        <v>390</v>
      </c>
      <c r="B3695">
        <v>12.5</v>
      </c>
    </row>
    <row r="3696" spans="1:2" x14ac:dyDescent="0.25">
      <c r="A3696">
        <v>392</v>
      </c>
      <c r="B3696">
        <v>16</v>
      </c>
    </row>
    <row r="3697" spans="1:2" x14ac:dyDescent="0.25">
      <c r="A3697">
        <v>394</v>
      </c>
      <c r="B3697">
        <v>12</v>
      </c>
    </row>
    <row r="3698" spans="1:2" x14ac:dyDescent="0.25">
      <c r="A3698">
        <v>396</v>
      </c>
      <c r="B3698">
        <v>13.5</v>
      </c>
    </row>
    <row r="3699" spans="1:2" x14ac:dyDescent="0.25">
      <c r="A3699">
        <v>398</v>
      </c>
      <c r="B3699">
        <v>14.5</v>
      </c>
    </row>
    <row r="3700" spans="1:2" x14ac:dyDescent="0.25">
      <c r="A3700">
        <v>400</v>
      </c>
      <c r="B3700">
        <v>16.5</v>
      </c>
    </row>
    <row r="3701" spans="1:2" x14ac:dyDescent="0.25">
      <c r="A3701">
        <v>402</v>
      </c>
      <c r="B3701">
        <v>22.5</v>
      </c>
    </row>
    <row r="3702" spans="1:2" x14ac:dyDescent="0.25">
      <c r="A3702">
        <v>404</v>
      </c>
      <c r="B3702">
        <v>18.5</v>
      </c>
    </row>
    <row r="3703" spans="1:2" x14ac:dyDescent="0.25">
      <c r="A3703">
        <v>406</v>
      </c>
      <c r="B3703">
        <v>21</v>
      </c>
    </row>
    <row r="3704" spans="1:2" x14ac:dyDescent="0.25">
      <c r="A3704">
        <v>408</v>
      </c>
      <c r="B3704">
        <v>22</v>
      </c>
    </row>
    <row r="3705" spans="1:2" x14ac:dyDescent="0.25">
      <c r="A3705">
        <v>410</v>
      </c>
      <c r="B3705">
        <v>22.5</v>
      </c>
    </row>
    <row r="3706" spans="1:2" x14ac:dyDescent="0.25">
      <c r="A3706">
        <v>412</v>
      </c>
      <c r="B3706">
        <v>20.5</v>
      </c>
    </row>
    <row r="3707" spans="1:2" x14ac:dyDescent="0.25">
      <c r="A3707">
        <v>414</v>
      </c>
      <c r="B3707">
        <v>23</v>
      </c>
    </row>
    <row r="3708" spans="1:2" x14ac:dyDescent="0.25">
      <c r="A3708">
        <v>416</v>
      </c>
      <c r="B3708">
        <v>19</v>
      </c>
    </row>
    <row r="3709" spans="1:2" x14ac:dyDescent="0.25">
      <c r="A3709">
        <v>418</v>
      </c>
      <c r="B3709">
        <v>17</v>
      </c>
    </row>
    <row r="3710" spans="1:2" x14ac:dyDescent="0.25">
      <c r="A3710">
        <v>420</v>
      </c>
      <c r="B3710">
        <v>15.5</v>
      </c>
    </row>
    <row r="3711" spans="1:2" x14ac:dyDescent="0.25">
      <c r="A3711">
        <v>422</v>
      </c>
      <c r="B3711">
        <v>18</v>
      </c>
    </row>
    <row r="3712" spans="1:2" x14ac:dyDescent="0.25">
      <c r="A3712">
        <v>424</v>
      </c>
      <c r="B3712">
        <v>19.5</v>
      </c>
    </row>
    <row r="3713" spans="1:2" x14ac:dyDescent="0.25">
      <c r="A3713">
        <v>426</v>
      </c>
      <c r="B3713">
        <v>20</v>
      </c>
    </row>
    <row r="3714" spans="1:2" x14ac:dyDescent="0.25">
      <c r="A3714">
        <v>428</v>
      </c>
      <c r="B3714">
        <v>21</v>
      </c>
    </row>
    <row r="3715" spans="1:2" x14ac:dyDescent="0.25">
      <c r="A3715">
        <v>430</v>
      </c>
      <c r="B3715">
        <v>17.5</v>
      </c>
    </row>
    <row r="3716" spans="1:2" x14ac:dyDescent="0.25">
      <c r="A3716">
        <v>432</v>
      </c>
      <c r="B3716">
        <v>15.5</v>
      </c>
    </row>
    <row r="3717" spans="1:2" x14ac:dyDescent="0.25">
      <c r="A3717">
        <v>434</v>
      </c>
      <c r="B3717">
        <v>15.5</v>
      </c>
    </row>
    <row r="3718" spans="1:2" x14ac:dyDescent="0.25">
      <c r="A3718">
        <v>436</v>
      </c>
      <c r="B3718">
        <v>19</v>
      </c>
    </row>
    <row r="3719" spans="1:2" x14ac:dyDescent="0.25">
      <c r="A3719">
        <v>438</v>
      </c>
      <c r="B3719">
        <v>19.5</v>
      </c>
    </row>
    <row r="3720" spans="1:2" x14ac:dyDescent="0.25">
      <c r="A3720">
        <v>440</v>
      </c>
      <c r="B3720">
        <v>13.5</v>
      </c>
    </row>
    <row r="3721" spans="1:2" x14ac:dyDescent="0.25">
      <c r="A3721">
        <v>442</v>
      </c>
      <c r="B3721">
        <v>16.5</v>
      </c>
    </row>
    <row r="3722" spans="1:2" x14ac:dyDescent="0.25">
      <c r="A3722">
        <v>444</v>
      </c>
      <c r="B3722">
        <v>23</v>
      </c>
    </row>
    <row r="3723" spans="1:2" x14ac:dyDescent="0.25">
      <c r="A3723">
        <v>446</v>
      </c>
      <c r="B3723">
        <v>19</v>
      </c>
    </row>
    <row r="3724" spans="1:2" x14ac:dyDescent="0.25">
      <c r="A3724">
        <v>448</v>
      </c>
      <c r="B3724">
        <v>18</v>
      </c>
    </row>
    <row r="3725" spans="1:2" x14ac:dyDescent="0.25">
      <c r="A3725">
        <v>450</v>
      </c>
      <c r="B3725">
        <v>22.5</v>
      </c>
    </row>
    <row r="3726" spans="1:2" x14ac:dyDescent="0.25">
      <c r="A3726">
        <v>452</v>
      </c>
      <c r="B3726">
        <v>22</v>
      </c>
    </row>
    <row r="3727" spans="1:2" x14ac:dyDescent="0.25">
      <c r="A3727">
        <v>454</v>
      </c>
      <c r="B3727">
        <v>17.5</v>
      </c>
    </row>
    <row r="3728" spans="1:2" x14ac:dyDescent="0.25">
      <c r="A3728">
        <v>456</v>
      </c>
      <c r="B3728">
        <v>26</v>
      </c>
    </row>
    <row r="3729" spans="1:2" x14ac:dyDescent="0.25">
      <c r="A3729">
        <v>458</v>
      </c>
      <c r="B3729">
        <v>17</v>
      </c>
    </row>
    <row r="3730" spans="1:2" x14ac:dyDescent="0.25">
      <c r="A3730">
        <v>460</v>
      </c>
      <c r="B3730">
        <v>18</v>
      </c>
    </row>
    <row r="3731" spans="1:2" x14ac:dyDescent="0.25">
      <c r="A3731">
        <v>462</v>
      </c>
      <c r="B3731">
        <v>21</v>
      </c>
    </row>
    <row r="3732" spans="1:2" x14ac:dyDescent="0.25">
      <c r="A3732">
        <v>464</v>
      </c>
      <c r="B3732">
        <v>21</v>
      </c>
    </row>
    <row r="3733" spans="1:2" x14ac:dyDescent="0.25">
      <c r="A3733">
        <v>466</v>
      </c>
      <c r="B3733">
        <v>20.5</v>
      </c>
    </row>
    <row r="3734" spans="1:2" x14ac:dyDescent="0.25">
      <c r="A3734">
        <v>468</v>
      </c>
      <c r="B3734">
        <v>20</v>
      </c>
    </row>
    <row r="3735" spans="1:2" x14ac:dyDescent="0.25">
      <c r="A3735">
        <v>470</v>
      </c>
      <c r="B3735">
        <v>16</v>
      </c>
    </row>
    <row r="3736" spans="1:2" x14ac:dyDescent="0.25">
      <c r="A3736">
        <v>472</v>
      </c>
      <c r="B3736">
        <v>17</v>
      </c>
    </row>
    <row r="3737" spans="1:2" x14ac:dyDescent="0.25">
      <c r="A3737">
        <v>474</v>
      </c>
      <c r="B3737">
        <v>17.5</v>
      </c>
    </row>
    <row r="3738" spans="1:2" x14ac:dyDescent="0.25">
      <c r="A3738">
        <v>476</v>
      </c>
      <c r="B3738">
        <v>14.5</v>
      </c>
    </row>
    <row r="3739" spans="1:2" x14ac:dyDescent="0.25">
      <c r="A3739">
        <v>478</v>
      </c>
      <c r="B3739">
        <v>16</v>
      </c>
    </row>
    <row r="3740" spans="1:2" x14ac:dyDescent="0.25">
      <c r="A3740">
        <v>480</v>
      </c>
      <c r="B3740">
        <v>26</v>
      </c>
    </row>
    <row r="3741" spans="1:2" x14ac:dyDescent="0.25">
      <c r="A3741">
        <v>482</v>
      </c>
      <c r="B3741">
        <v>25</v>
      </c>
    </row>
    <row r="3742" spans="1:2" x14ac:dyDescent="0.25">
      <c r="A3742">
        <v>484</v>
      </c>
      <c r="B3742">
        <v>17.5</v>
      </c>
    </row>
    <row r="3743" spans="1:2" x14ac:dyDescent="0.25">
      <c r="A3743">
        <v>486</v>
      </c>
      <c r="B3743">
        <v>14.5</v>
      </c>
    </row>
    <row r="3744" spans="1:2" x14ac:dyDescent="0.25">
      <c r="A3744">
        <v>488</v>
      </c>
      <c r="B3744">
        <v>17</v>
      </c>
    </row>
    <row r="3745" spans="1:2" x14ac:dyDescent="0.25">
      <c r="A3745">
        <v>490</v>
      </c>
      <c r="B3745">
        <v>20</v>
      </c>
    </row>
    <row r="3746" spans="1:2" x14ac:dyDescent="0.25">
      <c r="A3746">
        <v>492</v>
      </c>
      <c r="B3746">
        <v>16.5</v>
      </c>
    </row>
    <row r="3747" spans="1:2" x14ac:dyDescent="0.25">
      <c r="A3747">
        <v>494</v>
      </c>
      <c r="B3747">
        <v>12.5</v>
      </c>
    </row>
    <row r="3748" spans="1:2" x14ac:dyDescent="0.25">
      <c r="A3748">
        <v>496</v>
      </c>
      <c r="B3748">
        <v>15.5</v>
      </c>
    </row>
    <row r="3749" spans="1:2" x14ac:dyDescent="0.25">
      <c r="A3749">
        <v>498</v>
      </c>
      <c r="B3749">
        <v>11</v>
      </c>
    </row>
    <row r="3750" spans="1:2" x14ac:dyDescent="0.25">
      <c r="A3750">
        <v>500</v>
      </c>
      <c r="B3750">
        <v>15.5</v>
      </c>
    </row>
    <row r="3751" spans="1:2" x14ac:dyDescent="0.25">
      <c r="A3751">
        <v>502</v>
      </c>
      <c r="B3751">
        <v>24.5</v>
      </c>
    </row>
    <row r="3752" spans="1:2" x14ac:dyDescent="0.25">
      <c r="A3752">
        <v>504</v>
      </c>
      <c r="B3752">
        <v>22</v>
      </c>
    </row>
    <row r="3753" spans="1:2" x14ac:dyDescent="0.25">
      <c r="A3753">
        <v>506</v>
      </c>
      <c r="B3753">
        <v>19.5</v>
      </c>
    </row>
    <row r="3754" spans="1:2" x14ac:dyDescent="0.25">
      <c r="A3754">
        <v>508</v>
      </c>
      <c r="B3754">
        <v>19</v>
      </c>
    </row>
    <row r="3755" spans="1:2" x14ac:dyDescent="0.25">
      <c r="A3755">
        <v>510</v>
      </c>
      <c r="B3755">
        <v>27.5</v>
      </c>
    </row>
    <row r="3756" spans="1:2" x14ac:dyDescent="0.25">
      <c r="A3756">
        <v>512</v>
      </c>
      <c r="B3756">
        <v>21.5</v>
      </c>
    </row>
    <row r="3757" spans="1:2" x14ac:dyDescent="0.25">
      <c r="A3757">
        <v>514</v>
      </c>
      <c r="B3757">
        <v>20</v>
      </c>
    </row>
    <row r="3758" spans="1:2" x14ac:dyDescent="0.25">
      <c r="A3758">
        <v>516</v>
      </c>
      <c r="B3758">
        <v>14.5</v>
      </c>
    </row>
    <row r="3759" spans="1:2" x14ac:dyDescent="0.25">
      <c r="A3759">
        <v>518</v>
      </c>
      <c r="B3759">
        <v>14</v>
      </c>
    </row>
    <row r="3760" spans="1:2" x14ac:dyDescent="0.25">
      <c r="A3760">
        <v>520</v>
      </c>
      <c r="B3760">
        <v>16</v>
      </c>
    </row>
    <row r="3761" spans="1:2" x14ac:dyDescent="0.25">
      <c r="A3761">
        <v>522</v>
      </c>
      <c r="B3761">
        <v>18</v>
      </c>
    </row>
    <row r="3762" spans="1:2" x14ac:dyDescent="0.25">
      <c r="A3762">
        <v>524</v>
      </c>
      <c r="B3762">
        <v>18.5</v>
      </c>
    </row>
    <row r="3763" spans="1:2" x14ac:dyDescent="0.25">
      <c r="A3763">
        <v>526</v>
      </c>
      <c r="B3763">
        <v>18</v>
      </c>
    </row>
    <row r="3764" spans="1:2" x14ac:dyDescent="0.25">
      <c r="A3764">
        <v>528</v>
      </c>
      <c r="B3764">
        <v>26.5</v>
      </c>
    </row>
    <row r="3765" spans="1:2" x14ac:dyDescent="0.25">
      <c r="A3765">
        <v>530</v>
      </c>
      <c r="B3765">
        <v>19</v>
      </c>
    </row>
    <row r="3766" spans="1:2" x14ac:dyDescent="0.25">
      <c r="A3766">
        <v>532</v>
      </c>
      <c r="B3766">
        <v>17.5</v>
      </c>
    </row>
    <row r="3767" spans="1:2" x14ac:dyDescent="0.25">
      <c r="A3767">
        <v>534</v>
      </c>
      <c r="B3767">
        <v>26</v>
      </c>
    </row>
    <row r="3768" spans="1:2" x14ac:dyDescent="0.25">
      <c r="A3768">
        <v>536</v>
      </c>
      <c r="B3768">
        <v>24.5</v>
      </c>
    </row>
    <row r="3769" spans="1:2" x14ac:dyDescent="0.25">
      <c r="A3769">
        <v>538</v>
      </c>
      <c r="B3769">
        <v>22.5</v>
      </c>
    </row>
    <row r="3770" spans="1:2" x14ac:dyDescent="0.25">
      <c r="A3770">
        <v>540</v>
      </c>
      <c r="B3770">
        <v>21</v>
      </c>
    </row>
    <row r="3771" spans="1:2" x14ac:dyDescent="0.25">
      <c r="A3771">
        <v>542</v>
      </c>
      <c r="B3771">
        <v>22</v>
      </c>
    </row>
    <row r="3772" spans="1:2" x14ac:dyDescent="0.25">
      <c r="A3772">
        <v>544</v>
      </c>
      <c r="B3772">
        <v>17</v>
      </c>
    </row>
    <row r="3773" spans="1:2" x14ac:dyDescent="0.25">
      <c r="A3773">
        <v>546</v>
      </c>
      <c r="B3773">
        <v>15.5</v>
      </c>
    </row>
    <row r="3774" spans="1:2" x14ac:dyDescent="0.25">
      <c r="A3774">
        <v>548</v>
      </c>
      <c r="B3774">
        <v>12</v>
      </c>
    </row>
    <row r="3775" spans="1:2" x14ac:dyDescent="0.25">
      <c r="A3775">
        <v>550</v>
      </c>
      <c r="B3775">
        <v>13</v>
      </c>
    </row>
    <row r="3776" spans="1:2" x14ac:dyDescent="0.25">
      <c r="A3776">
        <v>552</v>
      </c>
      <c r="B3776">
        <v>19</v>
      </c>
    </row>
    <row r="3777" spans="1:2" x14ac:dyDescent="0.25">
      <c r="A3777">
        <v>554</v>
      </c>
      <c r="B3777">
        <v>20.5</v>
      </c>
    </row>
    <row r="3778" spans="1:2" x14ac:dyDescent="0.25">
      <c r="A3778">
        <v>556</v>
      </c>
      <c r="B3778">
        <v>22.5</v>
      </c>
    </row>
    <row r="3779" spans="1:2" x14ac:dyDescent="0.25">
      <c r="A3779">
        <v>558</v>
      </c>
      <c r="B3779">
        <v>22</v>
      </c>
    </row>
    <row r="3780" spans="1:2" x14ac:dyDescent="0.25">
      <c r="A3780">
        <v>560</v>
      </c>
      <c r="B3780">
        <v>18.5</v>
      </c>
    </row>
    <row r="3781" spans="1:2" x14ac:dyDescent="0.25">
      <c r="A3781">
        <v>562</v>
      </c>
      <c r="B3781">
        <v>16</v>
      </c>
    </row>
    <row r="3782" spans="1:2" x14ac:dyDescent="0.25">
      <c r="A3782">
        <v>564</v>
      </c>
      <c r="B3782">
        <v>21.5</v>
      </c>
    </row>
    <row r="3783" spans="1:2" x14ac:dyDescent="0.25">
      <c r="A3783">
        <v>566</v>
      </c>
      <c r="B3783">
        <v>23.5</v>
      </c>
    </row>
    <row r="3784" spans="1:2" x14ac:dyDescent="0.25">
      <c r="A3784">
        <v>568</v>
      </c>
      <c r="B3784">
        <v>18</v>
      </c>
    </row>
    <row r="3785" spans="1:2" x14ac:dyDescent="0.25">
      <c r="A3785">
        <v>570</v>
      </c>
      <c r="B3785">
        <v>20</v>
      </c>
    </row>
    <row r="3786" spans="1:2" x14ac:dyDescent="0.25">
      <c r="A3786">
        <v>572</v>
      </c>
      <c r="B3786">
        <v>20</v>
      </c>
    </row>
    <row r="3787" spans="1:2" x14ac:dyDescent="0.25">
      <c r="A3787">
        <v>574</v>
      </c>
      <c r="B3787">
        <v>16.5</v>
      </c>
    </row>
    <row r="3788" spans="1:2" x14ac:dyDescent="0.25">
      <c r="A3788">
        <v>576</v>
      </c>
      <c r="B3788">
        <v>16</v>
      </c>
    </row>
    <row r="3789" spans="1:2" x14ac:dyDescent="0.25">
      <c r="A3789">
        <v>578</v>
      </c>
      <c r="B3789">
        <v>17.5</v>
      </c>
    </row>
    <row r="3790" spans="1:2" x14ac:dyDescent="0.25">
      <c r="A3790">
        <v>580</v>
      </c>
      <c r="B3790">
        <v>20</v>
      </c>
    </row>
    <row r="3791" spans="1:2" x14ac:dyDescent="0.25">
      <c r="A3791">
        <v>582</v>
      </c>
      <c r="B3791">
        <v>23</v>
      </c>
    </row>
    <row r="3792" spans="1:2" x14ac:dyDescent="0.25">
      <c r="A3792">
        <v>584</v>
      </c>
      <c r="B3792">
        <v>19</v>
      </c>
    </row>
    <row r="3793" spans="1:2" x14ac:dyDescent="0.25">
      <c r="A3793">
        <v>586</v>
      </c>
      <c r="B3793">
        <v>19.5</v>
      </c>
    </row>
    <row r="3794" spans="1:2" x14ac:dyDescent="0.25">
      <c r="A3794">
        <v>588</v>
      </c>
      <c r="B3794">
        <v>20</v>
      </c>
    </row>
    <row r="3795" spans="1:2" x14ac:dyDescent="0.25">
      <c r="A3795">
        <v>590</v>
      </c>
      <c r="B3795">
        <v>16</v>
      </c>
    </row>
    <row r="3796" spans="1:2" x14ac:dyDescent="0.25">
      <c r="A3796">
        <v>592</v>
      </c>
      <c r="B3796">
        <v>18.5</v>
      </c>
    </row>
    <row r="3797" spans="1:2" x14ac:dyDescent="0.25">
      <c r="A3797">
        <v>594</v>
      </c>
      <c r="B3797">
        <v>19.5</v>
      </c>
    </row>
    <row r="3798" spans="1:2" x14ac:dyDescent="0.25">
      <c r="A3798">
        <v>596</v>
      </c>
      <c r="B3798">
        <v>19.5</v>
      </c>
    </row>
    <row r="3799" spans="1:2" x14ac:dyDescent="0.25">
      <c r="A3799">
        <v>598</v>
      </c>
      <c r="B3799">
        <v>20</v>
      </c>
    </row>
    <row r="3800" spans="1:2" x14ac:dyDescent="0.25">
      <c r="A3800">
        <v>600</v>
      </c>
      <c r="B3800">
        <v>18</v>
      </c>
    </row>
    <row r="3801" spans="1:2" x14ac:dyDescent="0.25">
      <c r="A3801">
        <v>602</v>
      </c>
      <c r="B3801">
        <v>22.5</v>
      </c>
    </row>
    <row r="3802" spans="1:2" x14ac:dyDescent="0.25">
      <c r="A3802">
        <v>604</v>
      </c>
      <c r="B3802">
        <v>21</v>
      </c>
    </row>
    <row r="3803" spans="1:2" x14ac:dyDescent="0.25">
      <c r="A3803">
        <v>606</v>
      </c>
      <c r="B3803">
        <v>17</v>
      </c>
    </row>
    <row r="3804" spans="1:2" x14ac:dyDescent="0.25">
      <c r="A3804">
        <v>608</v>
      </c>
      <c r="B3804">
        <v>20.5</v>
      </c>
    </row>
    <row r="3805" spans="1:2" x14ac:dyDescent="0.25">
      <c r="A3805">
        <v>610</v>
      </c>
      <c r="B3805">
        <v>17.5</v>
      </c>
    </row>
    <row r="3806" spans="1:2" x14ac:dyDescent="0.25">
      <c r="A3806">
        <v>612</v>
      </c>
      <c r="B3806">
        <v>18.5</v>
      </c>
    </row>
    <row r="3807" spans="1:2" x14ac:dyDescent="0.25">
      <c r="A3807">
        <v>614</v>
      </c>
      <c r="B3807">
        <v>15.5</v>
      </c>
    </row>
    <row r="3808" spans="1:2" x14ac:dyDescent="0.25">
      <c r="A3808">
        <v>616</v>
      </c>
      <c r="B3808">
        <v>9.5</v>
      </c>
    </row>
    <row r="3809" spans="1:2" x14ac:dyDescent="0.25">
      <c r="A3809">
        <v>618</v>
      </c>
      <c r="B3809">
        <v>14</v>
      </c>
    </row>
    <row r="3810" spans="1:2" x14ac:dyDescent="0.25">
      <c r="A3810">
        <v>620</v>
      </c>
      <c r="B3810">
        <v>15.5</v>
      </c>
    </row>
    <row r="3811" spans="1:2" x14ac:dyDescent="0.25">
      <c r="A3811">
        <v>622</v>
      </c>
      <c r="B3811">
        <v>19.5</v>
      </c>
    </row>
    <row r="3812" spans="1:2" x14ac:dyDescent="0.25">
      <c r="A3812">
        <v>624</v>
      </c>
      <c r="B3812">
        <v>20</v>
      </c>
    </row>
    <row r="3813" spans="1:2" x14ac:dyDescent="0.25">
      <c r="A3813">
        <v>626</v>
      </c>
      <c r="B3813">
        <v>17</v>
      </c>
    </row>
    <row r="3814" spans="1:2" x14ac:dyDescent="0.25">
      <c r="A3814">
        <v>628</v>
      </c>
      <c r="B3814">
        <v>18.5</v>
      </c>
    </row>
    <row r="3815" spans="1:2" x14ac:dyDescent="0.25">
      <c r="A3815">
        <v>630</v>
      </c>
      <c r="B3815">
        <v>19</v>
      </c>
    </row>
    <row r="3816" spans="1:2" x14ac:dyDescent="0.25">
      <c r="A3816">
        <v>632</v>
      </c>
      <c r="B3816">
        <v>15</v>
      </c>
    </row>
    <row r="3817" spans="1:2" x14ac:dyDescent="0.25">
      <c r="A3817">
        <v>634</v>
      </c>
      <c r="B3817">
        <v>24</v>
      </c>
    </row>
    <row r="3818" spans="1:2" x14ac:dyDescent="0.25">
      <c r="A3818">
        <v>636</v>
      </c>
      <c r="B3818">
        <v>16</v>
      </c>
    </row>
    <row r="3819" spans="1:2" x14ac:dyDescent="0.25">
      <c r="A3819">
        <v>638</v>
      </c>
      <c r="B3819">
        <v>14</v>
      </c>
    </row>
    <row r="3820" spans="1:2" x14ac:dyDescent="0.25">
      <c r="A3820">
        <v>640</v>
      </c>
      <c r="B3820">
        <v>18</v>
      </c>
    </row>
    <row r="3821" spans="1:2" x14ac:dyDescent="0.25">
      <c r="A3821">
        <v>642</v>
      </c>
      <c r="B3821">
        <v>20.5</v>
      </c>
    </row>
    <row r="3822" spans="1:2" x14ac:dyDescent="0.25">
      <c r="A3822">
        <v>644</v>
      </c>
      <c r="B3822">
        <v>20.5</v>
      </c>
    </row>
    <row r="3823" spans="1:2" x14ac:dyDescent="0.25">
      <c r="A3823">
        <v>646</v>
      </c>
      <c r="B3823">
        <v>21</v>
      </c>
    </row>
    <row r="3824" spans="1:2" x14ac:dyDescent="0.25">
      <c r="A3824">
        <v>648</v>
      </c>
      <c r="B3824">
        <v>18.5</v>
      </c>
    </row>
    <row r="3825" spans="1:2" x14ac:dyDescent="0.25">
      <c r="A3825">
        <v>650</v>
      </c>
      <c r="B3825">
        <v>16</v>
      </c>
    </row>
    <row r="3826" spans="1:2" x14ac:dyDescent="0.25">
      <c r="A3826">
        <v>652</v>
      </c>
      <c r="B3826">
        <v>17.5</v>
      </c>
    </row>
    <row r="3827" spans="1:2" x14ac:dyDescent="0.25">
      <c r="A3827">
        <v>654</v>
      </c>
      <c r="B3827">
        <v>29</v>
      </c>
    </row>
    <row r="3828" spans="1:2" x14ac:dyDescent="0.25">
      <c r="A3828">
        <v>656</v>
      </c>
      <c r="B3828">
        <v>25.5</v>
      </c>
    </row>
    <row r="3829" spans="1:2" x14ac:dyDescent="0.25">
      <c r="A3829">
        <v>658</v>
      </c>
      <c r="B3829">
        <v>21.5</v>
      </c>
    </row>
    <row r="3830" spans="1:2" x14ac:dyDescent="0.25">
      <c r="A3830">
        <v>660</v>
      </c>
      <c r="B3830">
        <v>15.5</v>
      </c>
    </row>
    <row r="3831" spans="1:2" x14ac:dyDescent="0.25">
      <c r="A3831">
        <v>662</v>
      </c>
      <c r="B3831">
        <v>19.5</v>
      </c>
    </row>
    <row r="3832" spans="1:2" x14ac:dyDescent="0.25">
      <c r="A3832">
        <v>664</v>
      </c>
      <c r="B3832">
        <v>20</v>
      </c>
    </row>
    <row r="3833" spans="1:2" x14ac:dyDescent="0.25">
      <c r="A3833">
        <v>666</v>
      </c>
      <c r="B3833">
        <v>18</v>
      </c>
    </row>
    <row r="3834" spans="1:2" x14ac:dyDescent="0.25">
      <c r="A3834">
        <v>668</v>
      </c>
      <c r="B3834">
        <v>20</v>
      </c>
    </row>
    <row r="3835" spans="1:2" x14ac:dyDescent="0.25">
      <c r="A3835">
        <v>670</v>
      </c>
      <c r="B3835">
        <v>21</v>
      </c>
    </row>
    <row r="3836" spans="1:2" x14ac:dyDescent="0.25">
      <c r="A3836">
        <v>672</v>
      </c>
      <c r="B3836">
        <v>20</v>
      </c>
    </row>
    <row r="3837" spans="1:2" x14ac:dyDescent="0.25">
      <c r="A3837">
        <v>674</v>
      </c>
      <c r="B3837">
        <v>16</v>
      </c>
    </row>
    <row r="3838" spans="1:2" x14ac:dyDescent="0.25">
      <c r="A3838">
        <v>676</v>
      </c>
      <c r="B3838">
        <v>20</v>
      </c>
    </row>
    <row r="3839" spans="1:2" x14ac:dyDescent="0.25">
      <c r="A3839">
        <v>678</v>
      </c>
      <c r="B3839">
        <v>23</v>
      </c>
    </row>
    <row r="3840" spans="1:2" x14ac:dyDescent="0.25">
      <c r="A3840">
        <v>680</v>
      </c>
      <c r="B3840">
        <v>15</v>
      </c>
    </row>
    <row r="3841" spans="1:2" x14ac:dyDescent="0.25">
      <c r="A3841">
        <v>682</v>
      </c>
      <c r="B3841">
        <v>17.5</v>
      </c>
    </row>
    <row r="3842" spans="1:2" x14ac:dyDescent="0.25">
      <c r="A3842">
        <v>684</v>
      </c>
      <c r="B3842">
        <v>16.5</v>
      </c>
    </row>
    <row r="3843" spans="1:2" x14ac:dyDescent="0.25">
      <c r="A3843">
        <v>686</v>
      </c>
      <c r="B3843">
        <v>17</v>
      </c>
    </row>
    <row r="3844" spans="1:2" x14ac:dyDescent="0.25">
      <c r="A3844">
        <v>688</v>
      </c>
      <c r="B3844">
        <v>17</v>
      </c>
    </row>
    <row r="3845" spans="1:2" x14ac:dyDescent="0.25">
      <c r="A3845">
        <v>690</v>
      </c>
      <c r="B3845">
        <v>18</v>
      </c>
    </row>
    <row r="3846" spans="1:2" x14ac:dyDescent="0.25">
      <c r="A3846">
        <v>692</v>
      </c>
      <c r="B3846">
        <v>18</v>
      </c>
    </row>
    <row r="3847" spans="1:2" x14ac:dyDescent="0.25">
      <c r="A3847">
        <v>694</v>
      </c>
      <c r="B3847">
        <v>19</v>
      </c>
    </row>
    <row r="3848" spans="1:2" x14ac:dyDescent="0.25">
      <c r="A3848">
        <v>696</v>
      </c>
      <c r="B3848">
        <v>15</v>
      </c>
    </row>
    <row r="3849" spans="1:2" x14ac:dyDescent="0.25">
      <c r="A3849">
        <v>698</v>
      </c>
      <c r="B3849">
        <v>15</v>
      </c>
    </row>
    <row r="3850" spans="1:2" x14ac:dyDescent="0.25">
      <c r="A3850">
        <v>700</v>
      </c>
      <c r="B3850">
        <v>23.5</v>
      </c>
    </row>
    <row r="3851" spans="1:2" x14ac:dyDescent="0.25">
      <c r="A3851">
        <v>702</v>
      </c>
      <c r="B3851">
        <v>21.5</v>
      </c>
    </row>
    <row r="3852" spans="1:2" x14ac:dyDescent="0.25">
      <c r="A3852">
        <v>704</v>
      </c>
      <c r="B3852">
        <v>18.5</v>
      </c>
    </row>
    <row r="3853" spans="1:2" x14ac:dyDescent="0.25">
      <c r="A3853">
        <v>706</v>
      </c>
      <c r="B3853">
        <v>22</v>
      </c>
    </row>
    <row r="3854" spans="1:2" x14ac:dyDescent="0.25">
      <c r="A3854">
        <v>708</v>
      </c>
      <c r="B3854">
        <v>22.5</v>
      </c>
    </row>
    <row r="3855" spans="1:2" x14ac:dyDescent="0.25">
      <c r="A3855">
        <v>710</v>
      </c>
      <c r="B3855">
        <v>22</v>
      </c>
    </row>
    <row r="3856" spans="1:2" x14ac:dyDescent="0.25">
      <c r="A3856">
        <v>712</v>
      </c>
      <c r="B3856">
        <v>20</v>
      </c>
    </row>
    <row r="3857" spans="1:2" x14ac:dyDescent="0.25">
      <c r="A3857">
        <v>714</v>
      </c>
      <c r="B3857">
        <v>17</v>
      </c>
    </row>
    <row r="3858" spans="1:2" x14ac:dyDescent="0.25">
      <c r="A3858">
        <v>716</v>
      </c>
      <c r="B3858">
        <v>14.5</v>
      </c>
    </row>
    <row r="3859" spans="1:2" x14ac:dyDescent="0.25">
      <c r="A3859">
        <v>718</v>
      </c>
      <c r="B3859">
        <v>17</v>
      </c>
    </row>
    <row r="3860" spans="1:2" x14ac:dyDescent="0.25">
      <c r="A3860">
        <v>720</v>
      </c>
      <c r="B3860">
        <v>23.5</v>
      </c>
    </row>
    <row r="3861" spans="1:2" x14ac:dyDescent="0.25">
      <c r="A3861">
        <v>722</v>
      </c>
      <c r="B3861">
        <v>16</v>
      </c>
    </row>
    <row r="3862" spans="1:2" x14ac:dyDescent="0.25">
      <c r="A3862">
        <v>724</v>
      </c>
      <c r="B3862">
        <v>14.5</v>
      </c>
    </row>
    <row r="3863" spans="1:2" x14ac:dyDescent="0.25">
      <c r="A3863">
        <v>726</v>
      </c>
      <c r="B3863">
        <v>16</v>
      </c>
    </row>
    <row r="3864" spans="1:2" x14ac:dyDescent="0.25">
      <c r="A3864">
        <v>728</v>
      </c>
      <c r="B3864">
        <v>13</v>
      </c>
    </row>
    <row r="3865" spans="1:2" x14ac:dyDescent="0.25">
      <c r="A3865">
        <v>730</v>
      </c>
      <c r="B3865">
        <v>16</v>
      </c>
    </row>
    <row r="3866" spans="1:2" x14ac:dyDescent="0.25">
      <c r="A3866">
        <v>732</v>
      </c>
      <c r="B3866">
        <v>24.5</v>
      </c>
    </row>
    <row r="3867" spans="1:2" x14ac:dyDescent="0.25">
      <c r="A3867">
        <v>734</v>
      </c>
      <c r="B3867">
        <v>19</v>
      </c>
    </row>
    <row r="3868" spans="1:2" x14ac:dyDescent="0.25">
      <c r="A3868">
        <v>736</v>
      </c>
      <c r="B3868">
        <v>20.5</v>
      </c>
    </row>
    <row r="3869" spans="1:2" x14ac:dyDescent="0.25">
      <c r="A3869">
        <v>738</v>
      </c>
      <c r="B3869">
        <v>18</v>
      </c>
    </row>
    <row r="3870" spans="1:2" x14ac:dyDescent="0.25">
      <c r="A3870">
        <v>740</v>
      </c>
      <c r="B3870">
        <v>20.5</v>
      </c>
    </row>
    <row r="3871" spans="1:2" x14ac:dyDescent="0.25">
      <c r="A3871">
        <v>742</v>
      </c>
      <c r="B3871">
        <v>12.5</v>
      </c>
    </row>
    <row r="3872" spans="1:2" x14ac:dyDescent="0.25">
      <c r="A3872">
        <v>744</v>
      </c>
      <c r="B3872">
        <v>17</v>
      </c>
    </row>
    <row r="3873" spans="1:2" x14ac:dyDescent="0.25">
      <c r="A3873">
        <v>746</v>
      </c>
      <c r="B3873">
        <v>21</v>
      </c>
    </row>
    <row r="3874" spans="1:2" x14ac:dyDescent="0.25">
      <c r="A3874">
        <v>748</v>
      </c>
      <c r="B3874">
        <v>22</v>
      </c>
    </row>
    <row r="3875" spans="1:2" x14ac:dyDescent="0.25">
      <c r="A3875">
        <v>750</v>
      </c>
      <c r="B3875">
        <v>19.5</v>
      </c>
    </row>
    <row r="3876" spans="1:2" x14ac:dyDescent="0.25">
      <c r="A3876">
        <v>752</v>
      </c>
      <c r="B3876">
        <v>18</v>
      </c>
    </row>
    <row r="3877" spans="1:2" x14ac:dyDescent="0.25">
      <c r="A3877">
        <v>754</v>
      </c>
      <c r="B3877">
        <v>19</v>
      </c>
    </row>
    <row r="3878" spans="1:2" x14ac:dyDescent="0.25">
      <c r="A3878">
        <v>756</v>
      </c>
      <c r="B3878">
        <v>22</v>
      </c>
    </row>
    <row r="3879" spans="1:2" x14ac:dyDescent="0.25">
      <c r="A3879">
        <v>758</v>
      </c>
      <c r="B3879">
        <v>19.5</v>
      </c>
    </row>
    <row r="3880" spans="1:2" x14ac:dyDescent="0.25">
      <c r="A3880">
        <v>760</v>
      </c>
      <c r="B3880">
        <v>15.5</v>
      </c>
    </row>
    <row r="3881" spans="1:2" x14ac:dyDescent="0.25">
      <c r="A3881">
        <v>762</v>
      </c>
      <c r="B3881">
        <v>12.5</v>
      </c>
    </row>
    <row r="3882" spans="1:2" x14ac:dyDescent="0.25">
      <c r="A3882">
        <v>764</v>
      </c>
      <c r="B3882">
        <v>18</v>
      </c>
    </row>
    <row r="3883" spans="1:2" x14ac:dyDescent="0.25">
      <c r="A3883">
        <v>766</v>
      </c>
      <c r="B3883">
        <v>20.5</v>
      </c>
    </row>
    <row r="3884" spans="1:2" x14ac:dyDescent="0.25">
      <c r="A3884">
        <v>768</v>
      </c>
      <c r="B3884">
        <v>20</v>
      </c>
    </row>
    <row r="3885" spans="1:2" x14ac:dyDescent="0.25">
      <c r="A3885">
        <v>770</v>
      </c>
      <c r="B3885">
        <v>25.5</v>
      </c>
    </row>
    <row r="3886" spans="1:2" x14ac:dyDescent="0.25">
      <c r="A3886">
        <v>772</v>
      </c>
      <c r="B3886">
        <v>19</v>
      </c>
    </row>
    <row r="3887" spans="1:2" x14ac:dyDescent="0.25">
      <c r="A3887">
        <v>774</v>
      </c>
      <c r="B3887">
        <v>17</v>
      </c>
    </row>
    <row r="3888" spans="1:2" x14ac:dyDescent="0.25">
      <c r="A3888">
        <v>776</v>
      </c>
      <c r="B3888">
        <v>22.5</v>
      </c>
    </row>
    <row r="3889" spans="1:2" x14ac:dyDescent="0.25">
      <c r="A3889">
        <v>778</v>
      </c>
      <c r="B3889">
        <v>19</v>
      </c>
    </row>
    <row r="3890" spans="1:2" x14ac:dyDescent="0.25">
      <c r="A3890">
        <v>780</v>
      </c>
      <c r="B3890">
        <v>20.5</v>
      </c>
    </row>
    <row r="3891" spans="1:2" x14ac:dyDescent="0.25">
      <c r="A3891">
        <v>782</v>
      </c>
      <c r="B3891">
        <v>22.5</v>
      </c>
    </row>
    <row r="3892" spans="1:2" x14ac:dyDescent="0.25">
      <c r="A3892">
        <v>784</v>
      </c>
      <c r="B3892">
        <v>21.5</v>
      </c>
    </row>
    <row r="3893" spans="1:2" x14ac:dyDescent="0.25">
      <c r="A3893">
        <v>786</v>
      </c>
      <c r="B3893">
        <v>17</v>
      </c>
    </row>
    <row r="3894" spans="1:2" x14ac:dyDescent="0.25">
      <c r="A3894">
        <v>788</v>
      </c>
      <c r="B3894">
        <v>15.5</v>
      </c>
    </row>
    <row r="3895" spans="1:2" x14ac:dyDescent="0.25">
      <c r="A3895">
        <v>790</v>
      </c>
      <c r="B3895">
        <v>16</v>
      </c>
    </row>
    <row r="3896" spans="1:2" x14ac:dyDescent="0.25">
      <c r="A3896">
        <v>792</v>
      </c>
      <c r="B3896">
        <v>19</v>
      </c>
    </row>
    <row r="3897" spans="1:2" x14ac:dyDescent="0.25">
      <c r="A3897">
        <v>794</v>
      </c>
      <c r="B3897">
        <v>13</v>
      </c>
    </row>
    <row r="3898" spans="1:2" x14ac:dyDescent="0.25">
      <c r="A3898">
        <v>796</v>
      </c>
      <c r="B3898">
        <v>13</v>
      </c>
    </row>
    <row r="3899" spans="1:2" x14ac:dyDescent="0.25">
      <c r="A3899">
        <v>798</v>
      </c>
      <c r="B3899">
        <v>20</v>
      </c>
    </row>
    <row r="3900" spans="1:2" x14ac:dyDescent="0.25">
      <c r="A3900">
        <v>800</v>
      </c>
      <c r="B3900">
        <v>16</v>
      </c>
    </row>
    <row r="3901" spans="1:2" x14ac:dyDescent="0.25">
      <c r="A3901">
        <v>802</v>
      </c>
      <c r="B3901">
        <v>11</v>
      </c>
    </row>
    <row r="3902" spans="1:2" x14ac:dyDescent="0.25">
      <c r="A3902">
        <v>804</v>
      </c>
      <c r="B3902">
        <v>20.5</v>
      </c>
    </row>
    <row r="3903" spans="1:2" x14ac:dyDescent="0.25">
      <c r="A3903">
        <v>806</v>
      </c>
      <c r="B3903">
        <v>25.5</v>
      </c>
    </row>
    <row r="3904" spans="1:2" x14ac:dyDescent="0.25">
      <c r="A3904">
        <v>808</v>
      </c>
      <c r="B3904">
        <v>21</v>
      </c>
    </row>
    <row r="3905" spans="1:2" x14ac:dyDescent="0.25">
      <c r="A3905">
        <v>810</v>
      </c>
      <c r="B3905">
        <v>27</v>
      </c>
    </row>
    <row r="3906" spans="1:2" x14ac:dyDescent="0.25">
      <c r="A3906">
        <v>812</v>
      </c>
      <c r="B3906">
        <v>18.5</v>
      </c>
    </row>
    <row r="3907" spans="1:2" x14ac:dyDescent="0.25">
      <c r="A3907">
        <v>814</v>
      </c>
      <c r="B3907">
        <v>16.5</v>
      </c>
    </row>
    <row r="3908" spans="1:2" x14ac:dyDescent="0.25">
      <c r="A3908">
        <v>816</v>
      </c>
      <c r="B3908">
        <v>16.5</v>
      </c>
    </row>
    <row r="3909" spans="1:2" x14ac:dyDescent="0.25">
      <c r="A3909">
        <v>818</v>
      </c>
      <c r="B3909">
        <v>25</v>
      </c>
    </row>
    <row r="3910" spans="1:2" x14ac:dyDescent="0.25">
      <c r="A3910">
        <v>820</v>
      </c>
      <c r="B3910">
        <v>21</v>
      </c>
    </row>
    <row r="3911" spans="1:2" x14ac:dyDescent="0.25">
      <c r="A3911">
        <v>822</v>
      </c>
      <c r="B3911">
        <v>16</v>
      </c>
    </row>
    <row r="3912" spans="1:2" x14ac:dyDescent="0.25">
      <c r="A3912">
        <v>824</v>
      </c>
      <c r="B3912">
        <v>20</v>
      </c>
    </row>
    <row r="3913" spans="1:2" x14ac:dyDescent="0.25">
      <c r="A3913">
        <v>826</v>
      </c>
      <c r="B3913">
        <v>18.5</v>
      </c>
    </row>
    <row r="3914" spans="1:2" x14ac:dyDescent="0.25">
      <c r="A3914">
        <v>828</v>
      </c>
      <c r="B3914">
        <v>18.5</v>
      </c>
    </row>
    <row r="3915" spans="1:2" x14ac:dyDescent="0.25">
      <c r="A3915">
        <v>830</v>
      </c>
      <c r="B3915">
        <v>19.5</v>
      </c>
    </row>
    <row r="3916" spans="1:2" x14ac:dyDescent="0.25">
      <c r="A3916">
        <v>832</v>
      </c>
      <c r="B3916">
        <v>21</v>
      </c>
    </row>
    <row r="3917" spans="1:2" x14ac:dyDescent="0.25">
      <c r="A3917">
        <v>834</v>
      </c>
      <c r="B3917">
        <v>23.5</v>
      </c>
    </row>
    <row r="3918" spans="1:2" x14ac:dyDescent="0.25">
      <c r="A3918">
        <v>836</v>
      </c>
      <c r="B3918">
        <v>19</v>
      </c>
    </row>
    <row r="3919" spans="1:2" x14ac:dyDescent="0.25">
      <c r="A3919">
        <v>838</v>
      </c>
      <c r="B3919">
        <v>19.5</v>
      </c>
    </row>
    <row r="3920" spans="1:2" x14ac:dyDescent="0.25">
      <c r="A3920">
        <v>840</v>
      </c>
      <c r="B3920">
        <v>14.5</v>
      </c>
    </row>
    <row r="3921" spans="1:2" x14ac:dyDescent="0.25">
      <c r="A3921">
        <v>842</v>
      </c>
      <c r="B3921">
        <v>14.5</v>
      </c>
    </row>
    <row r="3922" spans="1:2" x14ac:dyDescent="0.25">
      <c r="A3922">
        <v>844</v>
      </c>
      <c r="B3922">
        <v>16.5</v>
      </c>
    </row>
    <row r="3923" spans="1:2" x14ac:dyDescent="0.25">
      <c r="A3923">
        <v>846</v>
      </c>
      <c r="B3923">
        <v>17.5</v>
      </c>
    </row>
    <row r="3924" spans="1:2" x14ac:dyDescent="0.25">
      <c r="A3924">
        <v>848</v>
      </c>
      <c r="B3924">
        <v>21</v>
      </c>
    </row>
    <row r="3925" spans="1:2" x14ac:dyDescent="0.25">
      <c r="A3925">
        <v>850</v>
      </c>
      <c r="B3925">
        <v>21</v>
      </c>
    </row>
    <row r="3926" spans="1:2" x14ac:dyDescent="0.25">
      <c r="A3926">
        <v>852</v>
      </c>
      <c r="B3926">
        <v>21</v>
      </c>
    </row>
    <row r="3927" spans="1:2" x14ac:dyDescent="0.25">
      <c r="A3927">
        <v>854</v>
      </c>
      <c r="B3927">
        <v>24.5</v>
      </c>
    </row>
    <row r="3928" spans="1:2" x14ac:dyDescent="0.25">
      <c r="A3928">
        <v>856</v>
      </c>
      <c r="B3928">
        <v>14</v>
      </c>
    </row>
    <row r="3929" spans="1:2" x14ac:dyDescent="0.25">
      <c r="A3929">
        <v>858</v>
      </c>
      <c r="B3929">
        <v>13</v>
      </c>
    </row>
    <row r="3930" spans="1:2" x14ac:dyDescent="0.25">
      <c r="A3930">
        <v>860</v>
      </c>
      <c r="B3930">
        <v>19.5</v>
      </c>
    </row>
    <row r="3931" spans="1:2" x14ac:dyDescent="0.25">
      <c r="A3931">
        <v>862</v>
      </c>
      <c r="B3931">
        <v>20.5</v>
      </c>
    </row>
    <row r="3932" spans="1:2" x14ac:dyDescent="0.25">
      <c r="A3932">
        <v>864</v>
      </c>
      <c r="B3932">
        <v>18</v>
      </c>
    </row>
    <row r="3933" spans="1:2" x14ac:dyDescent="0.25">
      <c r="A3933">
        <v>866</v>
      </c>
      <c r="B3933">
        <v>13.5</v>
      </c>
    </row>
    <row r="3934" spans="1:2" x14ac:dyDescent="0.25">
      <c r="A3934">
        <v>868</v>
      </c>
      <c r="B3934">
        <v>18.5</v>
      </c>
    </row>
    <row r="3935" spans="1:2" x14ac:dyDescent="0.25">
      <c r="A3935">
        <v>870</v>
      </c>
      <c r="B3935">
        <v>21.5</v>
      </c>
    </row>
    <row r="3936" spans="1:2" x14ac:dyDescent="0.25">
      <c r="A3936">
        <v>872</v>
      </c>
      <c r="B3936">
        <v>21.5</v>
      </c>
    </row>
    <row r="3937" spans="1:2" x14ac:dyDescent="0.25">
      <c r="A3937">
        <v>874</v>
      </c>
      <c r="B3937">
        <v>20.5</v>
      </c>
    </row>
    <row r="3938" spans="1:2" x14ac:dyDescent="0.25">
      <c r="A3938">
        <v>876</v>
      </c>
      <c r="B3938">
        <v>17</v>
      </c>
    </row>
    <row r="3939" spans="1:2" x14ac:dyDescent="0.25">
      <c r="A3939">
        <v>878</v>
      </c>
      <c r="B3939">
        <v>20</v>
      </c>
    </row>
    <row r="3940" spans="1:2" x14ac:dyDescent="0.25">
      <c r="A3940">
        <v>880</v>
      </c>
      <c r="B3940">
        <v>23.5</v>
      </c>
    </row>
    <row r="3941" spans="1:2" x14ac:dyDescent="0.25">
      <c r="A3941">
        <v>882</v>
      </c>
      <c r="B3941">
        <v>26.5</v>
      </c>
    </row>
    <row r="3942" spans="1:2" x14ac:dyDescent="0.25">
      <c r="A3942">
        <v>884</v>
      </c>
      <c r="B3942">
        <v>13.5</v>
      </c>
    </row>
    <row r="3943" spans="1:2" x14ac:dyDescent="0.25">
      <c r="A3943">
        <v>886</v>
      </c>
      <c r="B3943">
        <v>15</v>
      </c>
    </row>
    <row r="3944" spans="1:2" x14ac:dyDescent="0.25">
      <c r="A3944">
        <v>888</v>
      </c>
      <c r="B3944">
        <v>22</v>
      </c>
    </row>
    <row r="3945" spans="1:2" x14ac:dyDescent="0.25">
      <c r="A3945">
        <v>890</v>
      </c>
      <c r="B3945">
        <v>19</v>
      </c>
    </row>
    <row r="3946" spans="1:2" x14ac:dyDescent="0.25">
      <c r="A3946">
        <v>892</v>
      </c>
      <c r="B3946">
        <v>23</v>
      </c>
    </row>
    <row r="3947" spans="1:2" x14ac:dyDescent="0.25">
      <c r="A3947">
        <v>894</v>
      </c>
      <c r="B3947">
        <v>19.5</v>
      </c>
    </row>
    <row r="3948" spans="1:2" x14ac:dyDescent="0.25">
      <c r="A3948">
        <v>896</v>
      </c>
      <c r="B3948">
        <v>21.5</v>
      </c>
    </row>
    <row r="3949" spans="1:2" x14ac:dyDescent="0.25">
      <c r="A3949">
        <v>898</v>
      </c>
      <c r="B3949">
        <v>17</v>
      </c>
    </row>
    <row r="3950" spans="1:2" x14ac:dyDescent="0.25">
      <c r="A3950">
        <v>900</v>
      </c>
      <c r="B3950">
        <v>16</v>
      </c>
    </row>
    <row r="3951" spans="1:2" x14ac:dyDescent="0.25">
      <c r="A3951">
        <v>902</v>
      </c>
      <c r="B3951">
        <v>17</v>
      </c>
    </row>
    <row r="3952" spans="1:2" x14ac:dyDescent="0.25">
      <c r="A3952">
        <v>904</v>
      </c>
      <c r="B3952">
        <v>16.5</v>
      </c>
    </row>
    <row r="3953" spans="1:2" x14ac:dyDescent="0.25">
      <c r="A3953">
        <v>906</v>
      </c>
      <c r="B3953">
        <v>19</v>
      </c>
    </row>
    <row r="3954" spans="1:2" x14ac:dyDescent="0.25">
      <c r="A3954">
        <v>908</v>
      </c>
      <c r="B3954">
        <v>15.5</v>
      </c>
    </row>
    <row r="3955" spans="1:2" x14ac:dyDescent="0.25">
      <c r="A3955">
        <v>910</v>
      </c>
      <c r="B3955">
        <v>22.5</v>
      </c>
    </row>
    <row r="3956" spans="1:2" x14ac:dyDescent="0.25">
      <c r="A3956">
        <v>912</v>
      </c>
      <c r="B3956">
        <v>21.5</v>
      </c>
    </row>
    <row r="3957" spans="1:2" x14ac:dyDescent="0.25">
      <c r="A3957">
        <v>914</v>
      </c>
      <c r="B3957">
        <v>19</v>
      </c>
    </row>
    <row r="3958" spans="1:2" x14ac:dyDescent="0.25">
      <c r="A3958">
        <v>916</v>
      </c>
      <c r="B3958">
        <v>18.5</v>
      </c>
    </row>
    <row r="3959" spans="1:2" x14ac:dyDescent="0.25">
      <c r="A3959">
        <v>918</v>
      </c>
      <c r="B3959">
        <v>23</v>
      </c>
    </row>
    <row r="3960" spans="1:2" x14ac:dyDescent="0.25">
      <c r="A3960">
        <v>920</v>
      </c>
      <c r="B3960">
        <v>20.5</v>
      </c>
    </row>
    <row r="3961" spans="1:2" x14ac:dyDescent="0.25">
      <c r="A3961">
        <v>922</v>
      </c>
      <c r="B3961">
        <v>21</v>
      </c>
    </row>
    <row r="3962" spans="1:2" x14ac:dyDescent="0.25">
      <c r="A3962">
        <v>924</v>
      </c>
      <c r="B3962">
        <v>20.5</v>
      </c>
    </row>
    <row r="3963" spans="1:2" x14ac:dyDescent="0.25">
      <c r="A3963">
        <v>926</v>
      </c>
      <c r="B3963">
        <v>19</v>
      </c>
    </row>
    <row r="3964" spans="1:2" x14ac:dyDescent="0.25">
      <c r="A3964">
        <v>928</v>
      </c>
      <c r="B3964">
        <v>19.5</v>
      </c>
    </row>
    <row r="3965" spans="1:2" x14ac:dyDescent="0.25">
      <c r="A3965">
        <v>930</v>
      </c>
      <c r="B3965">
        <v>20</v>
      </c>
    </row>
    <row r="3966" spans="1:2" x14ac:dyDescent="0.25">
      <c r="A3966">
        <v>932</v>
      </c>
      <c r="B3966">
        <v>21.5</v>
      </c>
    </row>
    <row r="3967" spans="1:2" x14ac:dyDescent="0.25">
      <c r="A3967">
        <v>934</v>
      </c>
      <c r="B3967">
        <v>17</v>
      </c>
    </row>
    <row r="3968" spans="1:2" x14ac:dyDescent="0.25">
      <c r="A3968">
        <v>936</v>
      </c>
      <c r="B3968">
        <v>18.5</v>
      </c>
    </row>
    <row r="3969" spans="1:2" x14ac:dyDescent="0.25">
      <c r="A3969">
        <v>938</v>
      </c>
      <c r="B3969">
        <v>19.5</v>
      </c>
    </row>
    <row r="3970" spans="1:2" x14ac:dyDescent="0.25">
      <c r="A3970">
        <v>940</v>
      </c>
      <c r="B3970">
        <v>17</v>
      </c>
    </row>
    <row r="3971" spans="1:2" x14ac:dyDescent="0.25">
      <c r="A3971">
        <v>942</v>
      </c>
      <c r="B3971">
        <v>16</v>
      </c>
    </row>
    <row r="3972" spans="1:2" x14ac:dyDescent="0.25">
      <c r="A3972">
        <v>944</v>
      </c>
      <c r="B3972">
        <v>17</v>
      </c>
    </row>
    <row r="3973" spans="1:2" x14ac:dyDescent="0.25">
      <c r="A3973">
        <v>946</v>
      </c>
      <c r="B3973">
        <v>24.5</v>
      </c>
    </row>
    <row r="3974" spans="1:2" x14ac:dyDescent="0.25">
      <c r="A3974">
        <v>948</v>
      </c>
      <c r="B3974">
        <v>25.5</v>
      </c>
    </row>
    <row r="3975" spans="1:2" x14ac:dyDescent="0.25">
      <c r="A3975">
        <v>950</v>
      </c>
      <c r="B3975">
        <v>17.5</v>
      </c>
    </row>
    <row r="3976" spans="1:2" x14ac:dyDescent="0.25">
      <c r="A3976">
        <v>952</v>
      </c>
      <c r="B3976">
        <v>19.5</v>
      </c>
    </row>
    <row r="3977" spans="1:2" x14ac:dyDescent="0.25">
      <c r="A3977">
        <v>954</v>
      </c>
      <c r="B3977">
        <v>17</v>
      </c>
    </row>
    <row r="3978" spans="1:2" x14ac:dyDescent="0.25">
      <c r="A3978">
        <v>956</v>
      </c>
      <c r="B3978">
        <v>20</v>
      </c>
    </row>
    <row r="3979" spans="1:2" x14ac:dyDescent="0.25">
      <c r="A3979">
        <v>958</v>
      </c>
      <c r="B3979">
        <v>19.5</v>
      </c>
    </row>
    <row r="3980" spans="1:2" x14ac:dyDescent="0.25">
      <c r="A3980">
        <v>960</v>
      </c>
      <c r="B3980">
        <v>19.5</v>
      </c>
    </row>
    <row r="3981" spans="1:2" x14ac:dyDescent="0.25">
      <c r="A3981">
        <v>962</v>
      </c>
      <c r="B3981">
        <v>14.5</v>
      </c>
    </row>
    <row r="3982" spans="1:2" x14ac:dyDescent="0.25">
      <c r="A3982">
        <v>964</v>
      </c>
      <c r="B3982">
        <v>19</v>
      </c>
    </row>
    <row r="3983" spans="1:2" x14ac:dyDescent="0.25">
      <c r="A3983">
        <v>966</v>
      </c>
      <c r="B3983">
        <v>19</v>
      </c>
    </row>
    <row r="3984" spans="1:2" x14ac:dyDescent="0.25">
      <c r="A3984">
        <v>968</v>
      </c>
      <c r="B3984">
        <v>18</v>
      </c>
    </row>
    <row r="3985" spans="1:2" x14ac:dyDescent="0.25">
      <c r="A3985">
        <v>970</v>
      </c>
      <c r="B3985">
        <v>16.5</v>
      </c>
    </row>
    <row r="3986" spans="1:2" x14ac:dyDescent="0.25">
      <c r="A3986">
        <v>972</v>
      </c>
      <c r="B3986">
        <v>21.5</v>
      </c>
    </row>
    <row r="3987" spans="1:2" x14ac:dyDescent="0.25">
      <c r="A3987">
        <v>974</v>
      </c>
      <c r="B3987">
        <v>19.5</v>
      </c>
    </row>
    <row r="3988" spans="1:2" x14ac:dyDescent="0.25">
      <c r="A3988">
        <v>976</v>
      </c>
      <c r="B3988">
        <v>18</v>
      </c>
    </row>
    <row r="3989" spans="1:2" x14ac:dyDescent="0.25">
      <c r="A3989">
        <v>978</v>
      </c>
      <c r="B3989">
        <v>15</v>
      </c>
    </row>
    <row r="3990" spans="1:2" x14ac:dyDescent="0.25">
      <c r="A3990">
        <v>980</v>
      </c>
      <c r="B3990">
        <v>18.5</v>
      </c>
    </row>
    <row r="3991" spans="1:2" x14ac:dyDescent="0.25">
      <c r="A3991">
        <v>982</v>
      </c>
      <c r="B3991">
        <v>22.5</v>
      </c>
    </row>
    <row r="3992" spans="1:2" x14ac:dyDescent="0.25">
      <c r="A3992">
        <v>984</v>
      </c>
      <c r="B3992">
        <v>18</v>
      </c>
    </row>
    <row r="3993" spans="1:2" x14ac:dyDescent="0.25">
      <c r="A3993">
        <v>986</v>
      </c>
      <c r="B3993">
        <v>17</v>
      </c>
    </row>
    <row r="3994" spans="1:2" x14ac:dyDescent="0.25">
      <c r="A3994">
        <v>988</v>
      </c>
      <c r="B3994">
        <v>19.5</v>
      </c>
    </row>
    <row r="3995" spans="1:2" x14ac:dyDescent="0.25">
      <c r="A3995">
        <v>990</v>
      </c>
      <c r="B3995">
        <v>17.5</v>
      </c>
    </row>
    <row r="3996" spans="1:2" x14ac:dyDescent="0.25">
      <c r="A3996">
        <v>992</v>
      </c>
      <c r="B3996">
        <v>24.5</v>
      </c>
    </row>
    <row r="3997" spans="1:2" x14ac:dyDescent="0.25">
      <c r="A3997">
        <v>994</v>
      </c>
      <c r="B3997">
        <v>23.5</v>
      </c>
    </row>
    <row r="3998" spans="1:2" x14ac:dyDescent="0.25">
      <c r="A3998">
        <v>996</v>
      </c>
      <c r="B3998">
        <v>18</v>
      </c>
    </row>
    <row r="3999" spans="1:2" x14ac:dyDescent="0.25">
      <c r="A3999">
        <v>998</v>
      </c>
      <c r="B3999">
        <v>12.5</v>
      </c>
    </row>
    <row r="4000" spans="1:2" x14ac:dyDescent="0.25">
      <c r="A4000">
        <v>1000</v>
      </c>
      <c r="B4000">
        <v>10.5</v>
      </c>
    </row>
    <row r="4001" spans="1:2" x14ac:dyDescent="0.25">
      <c r="A4001">
        <v>2</v>
      </c>
      <c r="B4001">
        <v>15.5</v>
      </c>
    </row>
    <row r="4002" spans="1:2" x14ac:dyDescent="0.25">
      <c r="A4002">
        <v>4</v>
      </c>
      <c r="B4002">
        <v>16.5</v>
      </c>
    </row>
    <row r="4003" spans="1:2" x14ac:dyDescent="0.25">
      <c r="A4003">
        <v>6</v>
      </c>
      <c r="B4003">
        <v>15.5</v>
      </c>
    </row>
    <row r="4004" spans="1:2" x14ac:dyDescent="0.25">
      <c r="A4004">
        <v>8</v>
      </c>
      <c r="B4004">
        <v>12</v>
      </c>
    </row>
    <row r="4005" spans="1:2" x14ac:dyDescent="0.25">
      <c r="A4005">
        <v>10</v>
      </c>
      <c r="B4005">
        <v>9.5</v>
      </c>
    </row>
    <row r="4006" spans="1:2" x14ac:dyDescent="0.25">
      <c r="A4006">
        <v>12</v>
      </c>
      <c r="B4006">
        <v>7.5</v>
      </c>
    </row>
    <row r="4007" spans="1:2" x14ac:dyDescent="0.25">
      <c r="A4007">
        <v>14</v>
      </c>
      <c r="B4007">
        <v>17.5</v>
      </c>
    </row>
    <row r="4008" spans="1:2" x14ac:dyDescent="0.25">
      <c r="A4008">
        <v>16</v>
      </c>
      <c r="B4008">
        <v>19.5</v>
      </c>
    </row>
    <row r="4009" spans="1:2" x14ac:dyDescent="0.25">
      <c r="A4009">
        <v>18</v>
      </c>
      <c r="B4009">
        <v>18</v>
      </c>
    </row>
    <row r="4010" spans="1:2" x14ac:dyDescent="0.25">
      <c r="A4010">
        <v>20</v>
      </c>
      <c r="B4010">
        <v>16.5</v>
      </c>
    </row>
    <row r="4011" spans="1:2" x14ac:dyDescent="0.25">
      <c r="A4011">
        <v>22</v>
      </c>
      <c r="B4011">
        <v>12</v>
      </c>
    </row>
    <row r="4012" spans="1:2" x14ac:dyDescent="0.25">
      <c r="A4012">
        <v>24</v>
      </c>
      <c r="B4012">
        <v>6.5</v>
      </c>
    </row>
    <row r="4013" spans="1:2" x14ac:dyDescent="0.25">
      <c r="A4013">
        <v>26</v>
      </c>
      <c r="B4013">
        <v>7</v>
      </c>
    </row>
    <row r="4014" spans="1:2" x14ac:dyDescent="0.25">
      <c r="A4014">
        <v>28</v>
      </c>
      <c r="B4014">
        <v>17.5</v>
      </c>
    </row>
    <row r="4015" spans="1:2" x14ac:dyDescent="0.25">
      <c r="A4015">
        <v>30</v>
      </c>
      <c r="B4015">
        <v>14.5</v>
      </c>
    </row>
    <row r="4016" spans="1:2" x14ac:dyDescent="0.25">
      <c r="A4016">
        <v>32</v>
      </c>
      <c r="B4016">
        <v>15.5</v>
      </c>
    </row>
    <row r="4017" spans="1:2" x14ac:dyDescent="0.25">
      <c r="A4017">
        <v>34</v>
      </c>
      <c r="B4017">
        <v>14.5</v>
      </c>
    </row>
    <row r="4018" spans="1:2" x14ac:dyDescent="0.25">
      <c r="A4018">
        <v>36</v>
      </c>
      <c r="B4018">
        <v>15.5</v>
      </c>
    </row>
    <row r="4019" spans="1:2" x14ac:dyDescent="0.25">
      <c r="A4019">
        <v>38</v>
      </c>
      <c r="B4019">
        <v>13.5</v>
      </c>
    </row>
    <row r="4020" spans="1:2" x14ac:dyDescent="0.25">
      <c r="A4020">
        <v>40</v>
      </c>
      <c r="B4020">
        <v>17</v>
      </c>
    </row>
    <row r="4021" spans="1:2" x14ac:dyDescent="0.25">
      <c r="A4021">
        <v>42</v>
      </c>
      <c r="B4021">
        <v>18</v>
      </c>
    </row>
    <row r="4022" spans="1:2" x14ac:dyDescent="0.25">
      <c r="A4022">
        <v>44</v>
      </c>
      <c r="B4022">
        <v>14.5</v>
      </c>
    </row>
    <row r="4023" spans="1:2" x14ac:dyDescent="0.25">
      <c r="A4023">
        <v>46</v>
      </c>
      <c r="B4023">
        <v>10.5</v>
      </c>
    </row>
    <row r="4024" spans="1:2" x14ac:dyDescent="0.25">
      <c r="A4024">
        <v>48</v>
      </c>
      <c r="B4024">
        <v>17.5</v>
      </c>
    </row>
    <row r="4025" spans="1:2" x14ac:dyDescent="0.25">
      <c r="A4025">
        <v>50</v>
      </c>
      <c r="B4025">
        <v>17</v>
      </c>
    </row>
    <row r="4026" spans="1:2" x14ac:dyDescent="0.25">
      <c r="A4026">
        <v>52</v>
      </c>
      <c r="B4026">
        <v>17</v>
      </c>
    </row>
    <row r="4027" spans="1:2" x14ac:dyDescent="0.25">
      <c r="A4027">
        <v>54</v>
      </c>
      <c r="B4027">
        <v>11</v>
      </c>
    </row>
    <row r="4028" spans="1:2" x14ac:dyDescent="0.25">
      <c r="A4028">
        <v>56</v>
      </c>
      <c r="B4028">
        <v>14.5</v>
      </c>
    </row>
    <row r="4029" spans="1:2" x14ac:dyDescent="0.25">
      <c r="A4029">
        <v>58</v>
      </c>
      <c r="B4029">
        <v>16</v>
      </c>
    </row>
    <row r="4030" spans="1:2" x14ac:dyDescent="0.25">
      <c r="A4030">
        <v>60</v>
      </c>
      <c r="B4030">
        <v>9</v>
      </c>
    </row>
    <row r="4031" spans="1:2" x14ac:dyDescent="0.25">
      <c r="A4031">
        <v>62</v>
      </c>
      <c r="B4031">
        <v>19.5</v>
      </c>
    </row>
    <row r="4032" spans="1:2" x14ac:dyDescent="0.25">
      <c r="A4032">
        <v>64</v>
      </c>
      <c r="B4032">
        <v>16.5</v>
      </c>
    </row>
    <row r="4033" spans="1:2" x14ac:dyDescent="0.25">
      <c r="A4033">
        <v>66</v>
      </c>
      <c r="B4033">
        <v>13</v>
      </c>
    </row>
    <row r="4034" spans="1:2" x14ac:dyDescent="0.25">
      <c r="A4034">
        <v>68</v>
      </c>
      <c r="B4034">
        <v>7.5</v>
      </c>
    </row>
    <row r="4035" spans="1:2" x14ac:dyDescent="0.25">
      <c r="A4035">
        <v>70</v>
      </c>
      <c r="B4035">
        <v>19</v>
      </c>
    </row>
    <row r="4036" spans="1:2" x14ac:dyDescent="0.25">
      <c r="A4036">
        <v>72</v>
      </c>
      <c r="B4036">
        <v>17.5</v>
      </c>
    </row>
    <row r="4037" spans="1:2" x14ac:dyDescent="0.25">
      <c r="A4037">
        <v>74</v>
      </c>
      <c r="B4037">
        <v>15</v>
      </c>
    </row>
    <row r="4038" spans="1:2" x14ac:dyDescent="0.25">
      <c r="A4038">
        <v>76</v>
      </c>
      <c r="B4038">
        <v>11</v>
      </c>
    </row>
    <row r="4039" spans="1:2" x14ac:dyDescent="0.25">
      <c r="A4039">
        <v>78</v>
      </c>
      <c r="B4039">
        <v>17</v>
      </c>
    </row>
    <row r="4040" spans="1:2" x14ac:dyDescent="0.25">
      <c r="A4040">
        <v>80</v>
      </c>
      <c r="B4040">
        <v>10.5</v>
      </c>
    </row>
    <row r="4041" spans="1:2" x14ac:dyDescent="0.25">
      <c r="A4041">
        <v>82</v>
      </c>
      <c r="B4041">
        <v>15</v>
      </c>
    </row>
    <row r="4042" spans="1:2" x14ac:dyDescent="0.25">
      <c r="A4042">
        <v>84</v>
      </c>
      <c r="B4042">
        <v>13.5</v>
      </c>
    </row>
    <row r="4043" spans="1:2" x14ac:dyDescent="0.25">
      <c r="A4043">
        <v>86</v>
      </c>
      <c r="B4043">
        <v>13.5</v>
      </c>
    </row>
    <row r="4044" spans="1:2" x14ac:dyDescent="0.25">
      <c r="A4044">
        <v>88</v>
      </c>
      <c r="B4044">
        <v>10.5</v>
      </c>
    </row>
    <row r="4045" spans="1:2" x14ac:dyDescent="0.25">
      <c r="A4045">
        <v>90</v>
      </c>
      <c r="B4045">
        <v>13</v>
      </c>
    </row>
    <row r="4046" spans="1:2" x14ac:dyDescent="0.25">
      <c r="A4046">
        <v>92</v>
      </c>
      <c r="B4046">
        <v>6.5</v>
      </c>
    </row>
    <row r="4047" spans="1:2" x14ac:dyDescent="0.25">
      <c r="A4047">
        <v>94</v>
      </c>
      <c r="B4047">
        <v>17</v>
      </c>
    </row>
    <row r="4048" spans="1:2" x14ac:dyDescent="0.25">
      <c r="A4048">
        <v>96</v>
      </c>
      <c r="B4048">
        <v>21</v>
      </c>
    </row>
    <row r="4049" spans="1:2" x14ac:dyDescent="0.25">
      <c r="A4049">
        <v>98</v>
      </c>
      <c r="B4049">
        <v>19.5</v>
      </c>
    </row>
    <row r="4050" spans="1:2" x14ac:dyDescent="0.25">
      <c r="A4050">
        <v>100</v>
      </c>
      <c r="B4050">
        <v>19.5</v>
      </c>
    </row>
    <row r="4051" spans="1:2" x14ac:dyDescent="0.25">
      <c r="A4051">
        <v>102</v>
      </c>
      <c r="B4051">
        <v>16.5</v>
      </c>
    </row>
    <row r="4052" spans="1:2" x14ac:dyDescent="0.25">
      <c r="A4052">
        <v>104</v>
      </c>
      <c r="B4052">
        <v>22</v>
      </c>
    </row>
    <row r="4053" spans="1:2" x14ac:dyDescent="0.25">
      <c r="A4053">
        <v>106</v>
      </c>
      <c r="B4053">
        <v>22</v>
      </c>
    </row>
    <row r="4054" spans="1:2" x14ac:dyDescent="0.25">
      <c r="A4054">
        <v>108</v>
      </c>
      <c r="B4054">
        <v>16.5</v>
      </c>
    </row>
    <row r="4055" spans="1:2" x14ac:dyDescent="0.25">
      <c r="A4055">
        <v>110</v>
      </c>
      <c r="B4055">
        <v>18</v>
      </c>
    </row>
    <row r="4056" spans="1:2" x14ac:dyDescent="0.25">
      <c r="A4056">
        <v>112</v>
      </c>
      <c r="B4056">
        <v>15</v>
      </c>
    </row>
    <row r="4057" spans="1:2" x14ac:dyDescent="0.25">
      <c r="A4057">
        <v>114</v>
      </c>
      <c r="B4057">
        <v>17</v>
      </c>
    </row>
    <row r="4058" spans="1:2" x14ac:dyDescent="0.25">
      <c r="A4058">
        <v>116</v>
      </c>
      <c r="B4058">
        <v>20.5</v>
      </c>
    </row>
    <row r="4059" spans="1:2" x14ac:dyDescent="0.25">
      <c r="A4059">
        <v>118</v>
      </c>
      <c r="B4059">
        <v>10</v>
      </c>
    </row>
    <row r="4060" spans="1:2" x14ac:dyDescent="0.25">
      <c r="A4060">
        <v>120</v>
      </c>
      <c r="B4060">
        <v>6.5</v>
      </c>
    </row>
    <row r="4061" spans="1:2" x14ac:dyDescent="0.25">
      <c r="A4061">
        <v>122</v>
      </c>
      <c r="B4061">
        <v>11.5</v>
      </c>
    </row>
    <row r="4062" spans="1:2" x14ac:dyDescent="0.25">
      <c r="A4062">
        <v>124</v>
      </c>
      <c r="B4062">
        <v>12.5</v>
      </c>
    </row>
    <row r="4063" spans="1:2" x14ac:dyDescent="0.25">
      <c r="A4063">
        <v>126</v>
      </c>
      <c r="B4063">
        <v>17.5</v>
      </c>
    </row>
    <row r="4064" spans="1:2" x14ac:dyDescent="0.25">
      <c r="A4064">
        <v>128</v>
      </c>
      <c r="B4064">
        <v>19.5</v>
      </c>
    </row>
    <row r="4065" spans="1:2" x14ac:dyDescent="0.25">
      <c r="A4065">
        <v>130</v>
      </c>
      <c r="B4065">
        <v>13.5</v>
      </c>
    </row>
    <row r="4066" spans="1:2" x14ac:dyDescent="0.25">
      <c r="A4066">
        <v>132</v>
      </c>
      <c r="B4066">
        <v>8.5</v>
      </c>
    </row>
    <row r="4067" spans="1:2" x14ac:dyDescent="0.25">
      <c r="A4067">
        <v>134</v>
      </c>
      <c r="B4067">
        <v>18</v>
      </c>
    </row>
    <row r="4068" spans="1:2" x14ac:dyDescent="0.25">
      <c r="A4068">
        <v>136</v>
      </c>
      <c r="B4068">
        <v>17.5</v>
      </c>
    </row>
    <row r="4069" spans="1:2" x14ac:dyDescent="0.25">
      <c r="A4069">
        <v>138</v>
      </c>
      <c r="B4069">
        <v>21</v>
      </c>
    </row>
    <row r="4070" spans="1:2" x14ac:dyDescent="0.25">
      <c r="A4070">
        <v>140</v>
      </c>
      <c r="B4070">
        <v>22</v>
      </c>
    </row>
    <row r="4071" spans="1:2" x14ac:dyDescent="0.25">
      <c r="A4071">
        <v>142</v>
      </c>
      <c r="B4071">
        <v>13</v>
      </c>
    </row>
    <row r="4072" spans="1:2" x14ac:dyDescent="0.25">
      <c r="A4072">
        <v>144</v>
      </c>
      <c r="B4072">
        <v>15.5</v>
      </c>
    </row>
    <row r="4073" spans="1:2" x14ac:dyDescent="0.25">
      <c r="A4073">
        <v>146</v>
      </c>
      <c r="B4073">
        <v>13</v>
      </c>
    </row>
    <row r="4074" spans="1:2" x14ac:dyDescent="0.25">
      <c r="A4074">
        <v>148</v>
      </c>
      <c r="B4074">
        <v>13</v>
      </c>
    </row>
    <row r="4075" spans="1:2" x14ac:dyDescent="0.25">
      <c r="A4075">
        <v>150</v>
      </c>
      <c r="B4075">
        <v>15</v>
      </c>
    </row>
    <row r="4076" spans="1:2" x14ac:dyDescent="0.25">
      <c r="A4076">
        <v>152</v>
      </c>
      <c r="B4076">
        <v>17</v>
      </c>
    </row>
    <row r="4077" spans="1:2" x14ac:dyDescent="0.25">
      <c r="A4077">
        <v>154</v>
      </c>
      <c r="B4077">
        <v>11.5</v>
      </c>
    </row>
    <row r="4078" spans="1:2" x14ac:dyDescent="0.25">
      <c r="A4078">
        <v>156</v>
      </c>
      <c r="B4078">
        <v>7.5</v>
      </c>
    </row>
    <row r="4079" spans="1:2" x14ac:dyDescent="0.25">
      <c r="A4079">
        <v>158</v>
      </c>
      <c r="B4079">
        <v>9</v>
      </c>
    </row>
    <row r="4080" spans="1:2" x14ac:dyDescent="0.25">
      <c r="A4080">
        <v>160</v>
      </c>
      <c r="B4080">
        <v>13</v>
      </c>
    </row>
    <row r="4081" spans="1:2" x14ac:dyDescent="0.25">
      <c r="A4081">
        <v>162</v>
      </c>
      <c r="B4081">
        <v>19</v>
      </c>
    </row>
    <row r="4082" spans="1:2" x14ac:dyDescent="0.25">
      <c r="A4082">
        <v>164</v>
      </c>
      <c r="B4082">
        <v>19</v>
      </c>
    </row>
    <row r="4083" spans="1:2" x14ac:dyDescent="0.25">
      <c r="A4083">
        <v>166</v>
      </c>
      <c r="B4083">
        <v>11.5</v>
      </c>
    </row>
    <row r="4084" spans="1:2" x14ac:dyDescent="0.25">
      <c r="A4084">
        <v>168</v>
      </c>
      <c r="B4084">
        <v>9.5</v>
      </c>
    </row>
    <row r="4085" spans="1:2" x14ac:dyDescent="0.25">
      <c r="A4085">
        <v>170</v>
      </c>
      <c r="B4085">
        <v>18.5</v>
      </c>
    </row>
    <row r="4086" spans="1:2" x14ac:dyDescent="0.25">
      <c r="A4086">
        <v>172</v>
      </c>
      <c r="B4086">
        <v>21</v>
      </c>
    </row>
    <row r="4087" spans="1:2" x14ac:dyDescent="0.25">
      <c r="A4087">
        <v>174</v>
      </c>
      <c r="B4087">
        <v>16</v>
      </c>
    </row>
    <row r="4088" spans="1:2" x14ac:dyDescent="0.25">
      <c r="A4088">
        <v>176</v>
      </c>
      <c r="B4088">
        <v>17</v>
      </c>
    </row>
    <row r="4089" spans="1:2" x14ac:dyDescent="0.25">
      <c r="A4089">
        <v>178</v>
      </c>
      <c r="B4089">
        <v>17</v>
      </c>
    </row>
    <row r="4090" spans="1:2" x14ac:dyDescent="0.25">
      <c r="A4090">
        <v>180</v>
      </c>
      <c r="B4090">
        <v>15.5</v>
      </c>
    </row>
    <row r="4091" spans="1:2" x14ac:dyDescent="0.25">
      <c r="A4091">
        <v>182</v>
      </c>
      <c r="B4091">
        <v>15.5</v>
      </c>
    </row>
    <row r="4092" spans="1:2" x14ac:dyDescent="0.25">
      <c r="A4092">
        <v>184</v>
      </c>
      <c r="B4092">
        <v>12.5</v>
      </c>
    </row>
    <row r="4093" spans="1:2" x14ac:dyDescent="0.25">
      <c r="A4093">
        <v>186</v>
      </c>
      <c r="B4093">
        <v>17</v>
      </c>
    </row>
    <row r="4094" spans="1:2" x14ac:dyDescent="0.25">
      <c r="A4094">
        <v>188</v>
      </c>
      <c r="B4094">
        <v>15.5</v>
      </c>
    </row>
    <row r="4095" spans="1:2" x14ac:dyDescent="0.25">
      <c r="A4095">
        <v>190</v>
      </c>
      <c r="B4095">
        <v>16.5</v>
      </c>
    </row>
    <row r="4096" spans="1:2" x14ac:dyDescent="0.25">
      <c r="A4096">
        <v>192</v>
      </c>
      <c r="B4096">
        <v>15</v>
      </c>
    </row>
    <row r="4097" spans="1:2" x14ac:dyDescent="0.25">
      <c r="A4097">
        <v>194</v>
      </c>
      <c r="B4097">
        <v>13.5</v>
      </c>
    </row>
    <row r="4098" spans="1:2" x14ac:dyDescent="0.25">
      <c r="A4098">
        <v>196</v>
      </c>
      <c r="B4098">
        <v>13.5</v>
      </c>
    </row>
    <row r="4099" spans="1:2" x14ac:dyDescent="0.25">
      <c r="A4099">
        <v>198</v>
      </c>
      <c r="B4099">
        <v>16</v>
      </c>
    </row>
    <row r="4100" spans="1:2" x14ac:dyDescent="0.25">
      <c r="A4100">
        <v>200</v>
      </c>
      <c r="B4100">
        <v>20</v>
      </c>
    </row>
    <row r="4101" spans="1:2" x14ac:dyDescent="0.25">
      <c r="A4101">
        <v>202</v>
      </c>
      <c r="B4101">
        <v>12.5</v>
      </c>
    </row>
    <row r="4102" spans="1:2" x14ac:dyDescent="0.25">
      <c r="A4102">
        <v>204</v>
      </c>
      <c r="B4102">
        <v>6.5</v>
      </c>
    </row>
    <row r="4103" spans="1:2" x14ac:dyDescent="0.25">
      <c r="A4103">
        <v>206</v>
      </c>
      <c r="B4103">
        <v>7</v>
      </c>
    </row>
    <row r="4104" spans="1:2" x14ac:dyDescent="0.25">
      <c r="A4104">
        <v>208</v>
      </c>
      <c r="B4104">
        <v>12.5</v>
      </c>
    </row>
    <row r="4105" spans="1:2" x14ac:dyDescent="0.25">
      <c r="A4105">
        <v>210</v>
      </c>
      <c r="B4105">
        <v>15.5</v>
      </c>
    </row>
    <row r="4106" spans="1:2" x14ac:dyDescent="0.25">
      <c r="A4106">
        <v>212</v>
      </c>
      <c r="B4106">
        <v>14</v>
      </c>
    </row>
    <row r="4107" spans="1:2" x14ac:dyDescent="0.25">
      <c r="A4107">
        <v>214</v>
      </c>
      <c r="B4107">
        <v>24</v>
      </c>
    </row>
    <row r="4108" spans="1:2" x14ac:dyDescent="0.25">
      <c r="A4108">
        <v>216</v>
      </c>
      <c r="B4108">
        <v>19</v>
      </c>
    </row>
    <row r="4109" spans="1:2" x14ac:dyDescent="0.25">
      <c r="A4109">
        <v>218</v>
      </c>
      <c r="B4109">
        <v>13</v>
      </c>
    </row>
    <row r="4110" spans="1:2" x14ac:dyDescent="0.25">
      <c r="A4110">
        <v>220</v>
      </c>
      <c r="B4110">
        <v>10.5</v>
      </c>
    </row>
    <row r="4111" spans="1:2" x14ac:dyDescent="0.25">
      <c r="A4111">
        <v>222</v>
      </c>
      <c r="B4111">
        <v>8.5</v>
      </c>
    </row>
    <row r="4112" spans="1:2" x14ac:dyDescent="0.25">
      <c r="A4112">
        <v>224</v>
      </c>
      <c r="B4112">
        <v>17</v>
      </c>
    </row>
    <row r="4113" spans="1:2" x14ac:dyDescent="0.25">
      <c r="A4113">
        <v>226</v>
      </c>
      <c r="B4113">
        <v>18.5</v>
      </c>
    </row>
    <row r="4114" spans="1:2" x14ac:dyDescent="0.25">
      <c r="A4114">
        <v>228</v>
      </c>
      <c r="B4114">
        <v>14.5</v>
      </c>
    </row>
    <row r="4115" spans="1:2" x14ac:dyDescent="0.25">
      <c r="A4115">
        <v>230</v>
      </c>
      <c r="B4115">
        <v>9</v>
      </c>
    </row>
    <row r="4116" spans="1:2" x14ac:dyDescent="0.25">
      <c r="A4116">
        <v>232</v>
      </c>
      <c r="B4116">
        <v>15</v>
      </c>
    </row>
    <row r="4117" spans="1:2" x14ac:dyDescent="0.25">
      <c r="A4117">
        <v>234</v>
      </c>
      <c r="B4117">
        <v>15</v>
      </c>
    </row>
    <row r="4118" spans="1:2" x14ac:dyDescent="0.25">
      <c r="A4118">
        <v>236</v>
      </c>
      <c r="B4118">
        <v>11.5</v>
      </c>
    </row>
    <row r="4119" spans="1:2" x14ac:dyDescent="0.25">
      <c r="A4119">
        <v>238</v>
      </c>
      <c r="B4119">
        <v>13.5</v>
      </c>
    </row>
    <row r="4120" spans="1:2" x14ac:dyDescent="0.25">
      <c r="A4120">
        <v>240</v>
      </c>
      <c r="B4120">
        <v>13.5</v>
      </c>
    </row>
    <row r="4121" spans="1:2" x14ac:dyDescent="0.25">
      <c r="A4121">
        <v>242</v>
      </c>
      <c r="B4121">
        <v>8.5</v>
      </c>
    </row>
    <row r="4122" spans="1:2" x14ac:dyDescent="0.25">
      <c r="A4122">
        <v>244</v>
      </c>
      <c r="B4122">
        <v>12.5</v>
      </c>
    </row>
    <row r="4123" spans="1:2" x14ac:dyDescent="0.25">
      <c r="A4123">
        <v>246</v>
      </c>
      <c r="B4123">
        <v>19.5</v>
      </c>
    </row>
    <row r="4124" spans="1:2" x14ac:dyDescent="0.25">
      <c r="A4124">
        <v>248</v>
      </c>
      <c r="B4124">
        <v>14</v>
      </c>
    </row>
    <row r="4125" spans="1:2" x14ac:dyDescent="0.25">
      <c r="A4125">
        <v>250</v>
      </c>
      <c r="B4125">
        <v>10.5</v>
      </c>
    </row>
    <row r="4126" spans="1:2" x14ac:dyDescent="0.25">
      <c r="A4126">
        <v>252</v>
      </c>
      <c r="B4126">
        <v>15.5</v>
      </c>
    </row>
    <row r="4127" spans="1:2" x14ac:dyDescent="0.25">
      <c r="A4127">
        <v>254</v>
      </c>
      <c r="B4127">
        <v>9.5</v>
      </c>
    </row>
    <row r="4128" spans="1:2" x14ac:dyDescent="0.25">
      <c r="A4128">
        <v>256</v>
      </c>
      <c r="B4128">
        <v>8.5</v>
      </c>
    </row>
    <row r="4129" spans="1:2" x14ac:dyDescent="0.25">
      <c r="A4129">
        <v>258</v>
      </c>
      <c r="B4129">
        <v>10.5</v>
      </c>
    </row>
    <row r="4130" spans="1:2" x14ac:dyDescent="0.25">
      <c r="A4130">
        <v>260</v>
      </c>
      <c r="B4130">
        <v>14.5</v>
      </c>
    </row>
    <row r="4131" spans="1:2" x14ac:dyDescent="0.25">
      <c r="A4131">
        <v>262</v>
      </c>
      <c r="B4131">
        <v>14.5</v>
      </c>
    </row>
    <row r="4132" spans="1:2" x14ac:dyDescent="0.25">
      <c r="A4132">
        <v>264</v>
      </c>
      <c r="B4132">
        <v>10.5</v>
      </c>
    </row>
    <row r="4133" spans="1:2" x14ac:dyDescent="0.25">
      <c r="A4133">
        <v>266</v>
      </c>
      <c r="B4133">
        <v>10.5</v>
      </c>
    </row>
    <row r="4134" spans="1:2" x14ac:dyDescent="0.25">
      <c r="A4134">
        <v>268</v>
      </c>
      <c r="B4134">
        <v>17</v>
      </c>
    </row>
    <row r="4135" spans="1:2" x14ac:dyDescent="0.25">
      <c r="A4135">
        <v>270</v>
      </c>
      <c r="B4135">
        <v>19</v>
      </c>
    </row>
    <row r="4136" spans="1:2" x14ac:dyDescent="0.25">
      <c r="A4136">
        <v>272</v>
      </c>
      <c r="B4136">
        <v>16.5</v>
      </c>
    </row>
    <row r="4137" spans="1:2" x14ac:dyDescent="0.25">
      <c r="A4137">
        <v>274</v>
      </c>
      <c r="B4137">
        <v>13</v>
      </c>
    </row>
    <row r="4138" spans="1:2" x14ac:dyDescent="0.25">
      <c r="A4138">
        <v>276</v>
      </c>
      <c r="B4138">
        <v>13</v>
      </c>
    </row>
    <row r="4139" spans="1:2" x14ac:dyDescent="0.25">
      <c r="A4139">
        <v>278</v>
      </c>
      <c r="B4139">
        <v>11</v>
      </c>
    </row>
    <row r="4140" spans="1:2" x14ac:dyDescent="0.25">
      <c r="A4140">
        <v>280</v>
      </c>
      <c r="B4140">
        <v>13.5</v>
      </c>
    </row>
    <row r="4141" spans="1:2" x14ac:dyDescent="0.25">
      <c r="A4141">
        <v>282</v>
      </c>
      <c r="B4141">
        <v>15.5</v>
      </c>
    </row>
    <row r="4142" spans="1:2" x14ac:dyDescent="0.25">
      <c r="A4142">
        <v>284</v>
      </c>
      <c r="B4142">
        <v>13</v>
      </c>
    </row>
    <row r="4143" spans="1:2" x14ac:dyDescent="0.25">
      <c r="A4143">
        <v>286</v>
      </c>
      <c r="B4143">
        <v>11.5</v>
      </c>
    </row>
    <row r="4144" spans="1:2" x14ac:dyDescent="0.25">
      <c r="A4144">
        <v>288</v>
      </c>
      <c r="B4144">
        <v>6</v>
      </c>
    </row>
    <row r="4145" spans="1:2" x14ac:dyDescent="0.25">
      <c r="A4145">
        <v>290</v>
      </c>
      <c r="B4145">
        <v>11.5</v>
      </c>
    </row>
    <row r="4146" spans="1:2" x14ac:dyDescent="0.25">
      <c r="A4146">
        <v>292</v>
      </c>
      <c r="B4146">
        <v>16</v>
      </c>
    </row>
    <row r="4147" spans="1:2" x14ac:dyDescent="0.25">
      <c r="A4147">
        <v>294</v>
      </c>
      <c r="B4147">
        <v>18</v>
      </c>
    </row>
    <row r="4148" spans="1:2" x14ac:dyDescent="0.25">
      <c r="A4148">
        <v>296</v>
      </c>
      <c r="B4148">
        <v>17</v>
      </c>
    </row>
    <row r="4149" spans="1:2" x14ac:dyDescent="0.25">
      <c r="A4149">
        <v>298</v>
      </c>
      <c r="B4149">
        <v>18.5</v>
      </c>
    </row>
    <row r="4150" spans="1:2" x14ac:dyDescent="0.25">
      <c r="A4150">
        <v>300</v>
      </c>
      <c r="B4150">
        <v>16.5</v>
      </c>
    </row>
    <row r="4151" spans="1:2" x14ac:dyDescent="0.25">
      <c r="A4151">
        <v>302</v>
      </c>
      <c r="B4151">
        <v>16.5</v>
      </c>
    </row>
    <row r="4152" spans="1:2" x14ac:dyDescent="0.25">
      <c r="A4152">
        <v>304</v>
      </c>
      <c r="B4152">
        <v>11.5</v>
      </c>
    </row>
    <row r="4153" spans="1:2" x14ac:dyDescent="0.25">
      <c r="A4153">
        <v>306</v>
      </c>
      <c r="B4153">
        <v>11.5</v>
      </c>
    </row>
    <row r="4154" spans="1:2" x14ac:dyDescent="0.25">
      <c r="A4154">
        <v>308</v>
      </c>
      <c r="B4154">
        <v>4.5</v>
      </c>
    </row>
    <row r="4155" spans="1:2" x14ac:dyDescent="0.25">
      <c r="A4155">
        <v>310</v>
      </c>
      <c r="B4155">
        <v>15.5</v>
      </c>
    </row>
    <row r="4156" spans="1:2" x14ac:dyDescent="0.25">
      <c r="A4156">
        <v>312</v>
      </c>
      <c r="B4156">
        <v>20.5</v>
      </c>
    </row>
    <row r="4157" spans="1:2" x14ac:dyDescent="0.25">
      <c r="A4157">
        <v>314</v>
      </c>
      <c r="B4157">
        <v>19.5</v>
      </c>
    </row>
    <row r="4158" spans="1:2" x14ac:dyDescent="0.25">
      <c r="A4158">
        <v>316</v>
      </c>
      <c r="B4158">
        <v>19.5</v>
      </c>
    </row>
    <row r="4159" spans="1:2" x14ac:dyDescent="0.25">
      <c r="A4159">
        <v>318</v>
      </c>
      <c r="B4159">
        <v>17</v>
      </c>
    </row>
    <row r="4160" spans="1:2" x14ac:dyDescent="0.25">
      <c r="A4160">
        <v>320</v>
      </c>
      <c r="B4160">
        <v>10</v>
      </c>
    </row>
    <row r="4161" spans="1:2" x14ac:dyDescent="0.25">
      <c r="A4161">
        <v>322</v>
      </c>
      <c r="B4161">
        <v>13.5</v>
      </c>
    </row>
    <row r="4162" spans="1:2" x14ac:dyDescent="0.25">
      <c r="A4162">
        <v>324</v>
      </c>
      <c r="B4162">
        <v>10.5</v>
      </c>
    </row>
    <row r="4163" spans="1:2" x14ac:dyDescent="0.25">
      <c r="A4163">
        <v>326</v>
      </c>
      <c r="B4163">
        <v>16.5</v>
      </c>
    </row>
    <row r="4164" spans="1:2" x14ac:dyDescent="0.25">
      <c r="A4164">
        <v>328</v>
      </c>
      <c r="B4164">
        <v>13</v>
      </c>
    </row>
    <row r="4165" spans="1:2" x14ac:dyDescent="0.25">
      <c r="A4165">
        <v>330</v>
      </c>
      <c r="B4165">
        <v>11.5</v>
      </c>
    </row>
    <row r="4166" spans="1:2" x14ac:dyDescent="0.25">
      <c r="A4166">
        <v>332</v>
      </c>
      <c r="B4166">
        <v>12</v>
      </c>
    </row>
    <row r="4167" spans="1:2" x14ac:dyDescent="0.25">
      <c r="A4167">
        <v>334</v>
      </c>
      <c r="B4167">
        <v>13.5</v>
      </c>
    </row>
    <row r="4168" spans="1:2" x14ac:dyDescent="0.25">
      <c r="A4168">
        <v>336</v>
      </c>
      <c r="B4168">
        <v>17.5</v>
      </c>
    </row>
    <row r="4169" spans="1:2" x14ac:dyDescent="0.25">
      <c r="A4169">
        <v>338</v>
      </c>
      <c r="B4169">
        <v>14</v>
      </c>
    </row>
    <row r="4170" spans="1:2" x14ac:dyDescent="0.25">
      <c r="A4170">
        <v>340</v>
      </c>
      <c r="B4170">
        <v>12.5</v>
      </c>
    </row>
    <row r="4171" spans="1:2" x14ac:dyDescent="0.25">
      <c r="A4171">
        <v>342</v>
      </c>
      <c r="B4171">
        <v>10.5</v>
      </c>
    </row>
    <row r="4172" spans="1:2" x14ac:dyDescent="0.25">
      <c r="A4172">
        <v>344</v>
      </c>
      <c r="B4172">
        <v>12</v>
      </c>
    </row>
    <row r="4173" spans="1:2" x14ac:dyDescent="0.25">
      <c r="A4173">
        <v>346</v>
      </c>
      <c r="B4173">
        <v>14.5</v>
      </c>
    </row>
    <row r="4174" spans="1:2" x14ac:dyDescent="0.25">
      <c r="A4174">
        <v>348</v>
      </c>
      <c r="B4174">
        <v>18.5</v>
      </c>
    </row>
    <row r="4175" spans="1:2" x14ac:dyDescent="0.25">
      <c r="A4175">
        <v>350</v>
      </c>
      <c r="B4175">
        <v>13.5</v>
      </c>
    </row>
    <row r="4176" spans="1:2" x14ac:dyDescent="0.25">
      <c r="A4176">
        <v>352</v>
      </c>
      <c r="B4176">
        <v>19</v>
      </c>
    </row>
    <row r="4177" spans="1:2" x14ac:dyDescent="0.25">
      <c r="A4177">
        <v>354</v>
      </c>
      <c r="B4177">
        <v>17</v>
      </c>
    </row>
    <row r="4178" spans="1:2" x14ac:dyDescent="0.25">
      <c r="A4178">
        <v>356</v>
      </c>
      <c r="B4178">
        <v>16.5</v>
      </c>
    </row>
    <row r="4179" spans="1:2" x14ac:dyDescent="0.25">
      <c r="A4179">
        <v>358</v>
      </c>
      <c r="B4179">
        <v>18.5</v>
      </c>
    </row>
    <row r="4180" spans="1:2" x14ac:dyDescent="0.25">
      <c r="A4180">
        <v>360</v>
      </c>
      <c r="B4180">
        <v>21</v>
      </c>
    </row>
    <row r="4181" spans="1:2" x14ac:dyDescent="0.25">
      <c r="A4181">
        <v>362</v>
      </c>
      <c r="B4181">
        <v>22</v>
      </c>
    </row>
    <row r="4182" spans="1:2" x14ac:dyDescent="0.25">
      <c r="A4182">
        <v>364</v>
      </c>
      <c r="B4182">
        <v>10</v>
      </c>
    </row>
    <row r="4183" spans="1:2" x14ac:dyDescent="0.25">
      <c r="A4183">
        <v>366</v>
      </c>
      <c r="B4183">
        <v>15.5</v>
      </c>
    </row>
    <row r="4184" spans="1:2" x14ac:dyDescent="0.25">
      <c r="A4184">
        <v>368</v>
      </c>
      <c r="B4184">
        <v>21.5</v>
      </c>
    </row>
    <row r="4185" spans="1:2" x14ac:dyDescent="0.25">
      <c r="A4185">
        <v>370</v>
      </c>
      <c r="B4185">
        <v>17</v>
      </c>
    </row>
    <row r="4186" spans="1:2" x14ac:dyDescent="0.25">
      <c r="A4186">
        <v>372</v>
      </c>
      <c r="B4186">
        <v>15</v>
      </c>
    </row>
    <row r="4187" spans="1:2" x14ac:dyDescent="0.25">
      <c r="A4187">
        <v>374</v>
      </c>
      <c r="B4187">
        <v>11.5</v>
      </c>
    </row>
    <row r="4188" spans="1:2" x14ac:dyDescent="0.25">
      <c r="A4188">
        <v>376</v>
      </c>
      <c r="B4188">
        <v>10.5</v>
      </c>
    </row>
    <row r="4189" spans="1:2" x14ac:dyDescent="0.25">
      <c r="A4189">
        <v>378</v>
      </c>
      <c r="B4189">
        <v>14</v>
      </c>
    </row>
    <row r="4190" spans="1:2" x14ac:dyDescent="0.25">
      <c r="A4190">
        <v>380</v>
      </c>
      <c r="B4190">
        <v>10</v>
      </c>
    </row>
    <row r="4191" spans="1:2" x14ac:dyDescent="0.25">
      <c r="A4191">
        <v>382</v>
      </c>
      <c r="B4191">
        <v>1</v>
      </c>
    </row>
    <row r="4192" spans="1:2" x14ac:dyDescent="0.25">
      <c r="A4192">
        <v>384</v>
      </c>
      <c r="B4192">
        <v>9</v>
      </c>
    </row>
    <row r="4193" spans="1:2" x14ac:dyDescent="0.25">
      <c r="A4193">
        <v>386</v>
      </c>
      <c r="B4193">
        <v>17.5</v>
      </c>
    </row>
    <row r="4194" spans="1:2" x14ac:dyDescent="0.25">
      <c r="A4194">
        <v>388</v>
      </c>
      <c r="B4194">
        <v>19.5</v>
      </c>
    </row>
    <row r="4195" spans="1:2" x14ac:dyDescent="0.25">
      <c r="A4195">
        <v>390</v>
      </c>
      <c r="B4195">
        <v>13.5</v>
      </c>
    </row>
    <row r="4196" spans="1:2" x14ac:dyDescent="0.25">
      <c r="A4196">
        <v>392</v>
      </c>
      <c r="B4196">
        <v>13.5</v>
      </c>
    </row>
    <row r="4197" spans="1:2" x14ac:dyDescent="0.25">
      <c r="A4197">
        <v>394</v>
      </c>
      <c r="B4197">
        <v>7.5</v>
      </c>
    </row>
    <row r="4198" spans="1:2" x14ac:dyDescent="0.25">
      <c r="A4198">
        <v>396</v>
      </c>
      <c r="B4198">
        <v>10</v>
      </c>
    </row>
    <row r="4199" spans="1:2" x14ac:dyDescent="0.25">
      <c r="A4199">
        <v>398</v>
      </c>
      <c r="B4199">
        <v>9.5</v>
      </c>
    </row>
    <row r="4200" spans="1:2" x14ac:dyDescent="0.25">
      <c r="A4200">
        <v>400</v>
      </c>
      <c r="B4200">
        <v>9.5</v>
      </c>
    </row>
    <row r="4201" spans="1:2" x14ac:dyDescent="0.25">
      <c r="A4201">
        <v>402</v>
      </c>
      <c r="B4201">
        <v>14</v>
      </c>
    </row>
    <row r="4202" spans="1:2" x14ac:dyDescent="0.25">
      <c r="A4202">
        <v>404</v>
      </c>
      <c r="B4202">
        <v>13</v>
      </c>
    </row>
    <row r="4203" spans="1:2" x14ac:dyDescent="0.25">
      <c r="A4203">
        <v>406</v>
      </c>
      <c r="B4203">
        <v>10</v>
      </c>
    </row>
    <row r="4204" spans="1:2" x14ac:dyDescent="0.25">
      <c r="A4204">
        <v>408</v>
      </c>
      <c r="B4204">
        <v>10</v>
      </c>
    </row>
    <row r="4205" spans="1:2" x14ac:dyDescent="0.25">
      <c r="A4205">
        <v>410</v>
      </c>
      <c r="B4205">
        <v>10</v>
      </c>
    </row>
    <row r="4206" spans="1:2" x14ac:dyDescent="0.25">
      <c r="A4206">
        <v>412</v>
      </c>
      <c r="B4206">
        <v>14.5</v>
      </c>
    </row>
    <row r="4207" spans="1:2" x14ac:dyDescent="0.25">
      <c r="A4207">
        <v>414</v>
      </c>
      <c r="B4207">
        <v>20.5</v>
      </c>
    </row>
    <row r="4208" spans="1:2" x14ac:dyDescent="0.25">
      <c r="A4208">
        <v>416</v>
      </c>
      <c r="B4208">
        <v>19</v>
      </c>
    </row>
    <row r="4209" spans="1:2" x14ac:dyDescent="0.25">
      <c r="A4209">
        <v>418</v>
      </c>
      <c r="B4209">
        <v>18</v>
      </c>
    </row>
    <row r="4210" spans="1:2" x14ac:dyDescent="0.25">
      <c r="A4210">
        <v>420</v>
      </c>
      <c r="B4210">
        <v>16</v>
      </c>
    </row>
    <row r="4211" spans="1:2" x14ac:dyDescent="0.25">
      <c r="A4211">
        <v>422</v>
      </c>
      <c r="B4211">
        <v>17.5</v>
      </c>
    </row>
    <row r="4212" spans="1:2" x14ac:dyDescent="0.25">
      <c r="A4212">
        <v>424</v>
      </c>
      <c r="B4212">
        <v>10</v>
      </c>
    </row>
    <row r="4213" spans="1:2" x14ac:dyDescent="0.25">
      <c r="A4213">
        <v>426</v>
      </c>
      <c r="B4213">
        <v>3</v>
      </c>
    </row>
    <row r="4214" spans="1:2" x14ac:dyDescent="0.25">
      <c r="A4214">
        <v>428</v>
      </c>
      <c r="B4214">
        <v>8</v>
      </c>
    </row>
    <row r="4215" spans="1:2" x14ac:dyDescent="0.25">
      <c r="A4215">
        <v>430</v>
      </c>
      <c r="B4215">
        <v>12.5</v>
      </c>
    </row>
    <row r="4216" spans="1:2" x14ac:dyDescent="0.25">
      <c r="A4216">
        <v>432</v>
      </c>
      <c r="B4216">
        <v>11.5</v>
      </c>
    </row>
    <row r="4217" spans="1:2" x14ac:dyDescent="0.25">
      <c r="A4217">
        <v>434</v>
      </c>
      <c r="B4217">
        <v>16</v>
      </c>
    </row>
    <row r="4218" spans="1:2" x14ac:dyDescent="0.25">
      <c r="A4218">
        <v>436</v>
      </c>
      <c r="B4218">
        <v>18</v>
      </c>
    </row>
    <row r="4219" spans="1:2" x14ac:dyDescent="0.25">
      <c r="A4219">
        <v>438</v>
      </c>
      <c r="B4219">
        <v>16.5</v>
      </c>
    </row>
    <row r="4220" spans="1:2" x14ac:dyDescent="0.25">
      <c r="A4220">
        <v>440</v>
      </c>
      <c r="B4220">
        <v>17.5</v>
      </c>
    </row>
    <row r="4221" spans="1:2" x14ac:dyDescent="0.25">
      <c r="A4221">
        <v>442</v>
      </c>
      <c r="B4221">
        <v>19</v>
      </c>
    </row>
    <row r="4222" spans="1:2" x14ac:dyDescent="0.25">
      <c r="A4222">
        <v>444</v>
      </c>
      <c r="B4222">
        <v>12</v>
      </c>
    </row>
    <row r="4223" spans="1:2" x14ac:dyDescent="0.25">
      <c r="A4223">
        <v>446</v>
      </c>
      <c r="B4223">
        <v>16.5</v>
      </c>
    </row>
    <row r="4224" spans="1:2" x14ac:dyDescent="0.25">
      <c r="A4224">
        <v>448</v>
      </c>
      <c r="B4224">
        <v>13</v>
      </c>
    </row>
    <row r="4225" spans="1:2" x14ac:dyDescent="0.25">
      <c r="A4225">
        <v>450</v>
      </c>
      <c r="B4225">
        <v>17.5</v>
      </c>
    </row>
    <row r="4226" spans="1:2" x14ac:dyDescent="0.25">
      <c r="A4226">
        <v>452</v>
      </c>
      <c r="B4226">
        <v>12.5</v>
      </c>
    </row>
    <row r="4227" spans="1:2" x14ac:dyDescent="0.25">
      <c r="A4227">
        <v>454</v>
      </c>
      <c r="B4227">
        <v>18</v>
      </c>
    </row>
    <row r="4228" spans="1:2" x14ac:dyDescent="0.25">
      <c r="A4228">
        <v>456</v>
      </c>
      <c r="B4228">
        <v>16</v>
      </c>
    </row>
    <row r="4229" spans="1:2" x14ac:dyDescent="0.25">
      <c r="A4229">
        <v>458</v>
      </c>
      <c r="B4229">
        <v>19.5</v>
      </c>
    </row>
    <row r="4230" spans="1:2" x14ac:dyDescent="0.25">
      <c r="A4230">
        <v>460</v>
      </c>
      <c r="B4230">
        <v>12.5</v>
      </c>
    </row>
    <row r="4231" spans="1:2" x14ac:dyDescent="0.25">
      <c r="A4231">
        <v>462</v>
      </c>
      <c r="B4231">
        <v>6</v>
      </c>
    </row>
    <row r="4232" spans="1:2" x14ac:dyDescent="0.25">
      <c r="A4232">
        <v>464</v>
      </c>
      <c r="B4232">
        <v>9</v>
      </c>
    </row>
    <row r="4233" spans="1:2" x14ac:dyDescent="0.25">
      <c r="A4233">
        <v>466</v>
      </c>
      <c r="B4233">
        <v>15</v>
      </c>
    </row>
    <row r="4234" spans="1:2" x14ac:dyDescent="0.25">
      <c r="A4234">
        <v>468</v>
      </c>
      <c r="B4234">
        <v>21</v>
      </c>
    </row>
    <row r="4235" spans="1:2" x14ac:dyDescent="0.25">
      <c r="A4235">
        <v>470</v>
      </c>
      <c r="B4235">
        <v>21.5</v>
      </c>
    </row>
    <row r="4236" spans="1:2" x14ac:dyDescent="0.25">
      <c r="A4236">
        <v>472</v>
      </c>
      <c r="B4236">
        <v>9</v>
      </c>
    </row>
    <row r="4237" spans="1:2" x14ac:dyDescent="0.25">
      <c r="A4237">
        <v>474</v>
      </c>
      <c r="B4237">
        <v>10.5</v>
      </c>
    </row>
    <row r="4238" spans="1:2" x14ac:dyDescent="0.25">
      <c r="A4238">
        <v>476</v>
      </c>
      <c r="B4238">
        <v>16</v>
      </c>
    </row>
    <row r="4239" spans="1:2" x14ac:dyDescent="0.25">
      <c r="A4239">
        <v>478</v>
      </c>
      <c r="B4239">
        <v>21</v>
      </c>
    </row>
    <row r="4240" spans="1:2" x14ac:dyDescent="0.25">
      <c r="A4240">
        <v>480</v>
      </c>
      <c r="B4240">
        <v>17.5</v>
      </c>
    </row>
    <row r="4241" spans="1:2" x14ac:dyDescent="0.25">
      <c r="A4241">
        <v>482</v>
      </c>
      <c r="B4241">
        <v>11</v>
      </c>
    </row>
    <row r="4242" spans="1:2" x14ac:dyDescent="0.25">
      <c r="A4242">
        <v>484</v>
      </c>
      <c r="B4242">
        <v>9</v>
      </c>
    </row>
    <row r="4243" spans="1:2" x14ac:dyDescent="0.25">
      <c r="A4243">
        <v>486</v>
      </c>
      <c r="B4243">
        <v>14.5</v>
      </c>
    </row>
    <row r="4244" spans="1:2" x14ac:dyDescent="0.25">
      <c r="A4244">
        <v>488</v>
      </c>
      <c r="B4244">
        <v>13</v>
      </c>
    </row>
    <row r="4245" spans="1:2" x14ac:dyDescent="0.25">
      <c r="A4245">
        <v>490</v>
      </c>
      <c r="B4245">
        <v>14</v>
      </c>
    </row>
    <row r="4246" spans="1:2" x14ac:dyDescent="0.25">
      <c r="A4246">
        <v>492</v>
      </c>
      <c r="B4246">
        <v>12</v>
      </c>
    </row>
    <row r="4247" spans="1:2" x14ac:dyDescent="0.25">
      <c r="A4247">
        <v>494</v>
      </c>
      <c r="B4247">
        <v>13.5</v>
      </c>
    </row>
    <row r="4248" spans="1:2" x14ac:dyDescent="0.25">
      <c r="A4248">
        <v>496</v>
      </c>
      <c r="B4248">
        <v>12</v>
      </c>
    </row>
    <row r="4249" spans="1:2" x14ac:dyDescent="0.25">
      <c r="A4249">
        <v>498</v>
      </c>
      <c r="B4249">
        <v>20.5</v>
      </c>
    </row>
    <row r="4250" spans="1:2" x14ac:dyDescent="0.25">
      <c r="A4250">
        <v>500</v>
      </c>
      <c r="B4250">
        <v>20.5</v>
      </c>
    </row>
    <row r="4251" spans="1:2" x14ac:dyDescent="0.25">
      <c r="A4251">
        <v>502</v>
      </c>
      <c r="B4251">
        <v>9</v>
      </c>
    </row>
    <row r="4252" spans="1:2" x14ac:dyDescent="0.25">
      <c r="A4252">
        <v>504</v>
      </c>
      <c r="B4252">
        <v>10</v>
      </c>
    </row>
    <row r="4253" spans="1:2" x14ac:dyDescent="0.25">
      <c r="A4253">
        <v>506</v>
      </c>
      <c r="B4253">
        <v>11.5</v>
      </c>
    </row>
    <row r="4254" spans="1:2" x14ac:dyDescent="0.25">
      <c r="A4254">
        <v>508</v>
      </c>
      <c r="B4254">
        <v>7</v>
      </c>
    </row>
    <row r="4255" spans="1:2" x14ac:dyDescent="0.25">
      <c r="A4255">
        <v>510</v>
      </c>
      <c r="B4255">
        <v>9</v>
      </c>
    </row>
    <row r="4256" spans="1:2" x14ac:dyDescent="0.25">
      <c r="A4256">
        <v>512</v>
      </c>
      <c r="B4256">
        <v>9.5</v>
      </c>
    </row>
    <row r="4257" spans="1:2" x14ac:dyDescent="0.25">
      <c r="A4257">
        <v>514</v>
      </c>
      <c r="B4257">
        <v>15.5</v>
      </c>
    </row>
    <row r="4258" spans="1:2" x14ac:dyDescent="0.25">
      <c r="A4258">
        <v>516</v>
      </c>
      <c r="B4258">
        <v>19</v>
      </c>
    </row>
    <row r="4259" spans="1:2" x14ac:dyDescent="0.25">
      <c r="A4259">
        <v>518</v>
      </c>
      <c r="B4259">
        <v>18</v>
      </c>
    </row>
    <row r="4260" spans="1:2" x14ac:dyDescent="0.25">
      <c r="A4260">
        <v>520</v>
      </c>
      <c r="B4260">
        <v>10</v>
      </c>
    </row>
    <row r="4261" spans="1:2" x14ac:dyDescent="0.25">
      <c r="A4261">
        <v>522</v>
      </c>
      <c r="B4261">
        <v>14</v>
      </c>
    </row>
    <row r="4262" spans="1:2" x14ac:dyDescent="0.25">
      <c r="A4262">
        <v>524</v>
      </c>
      <c r="B4262">
        <v>14.5</v>
      </c>
    </row>
    <row r="4263" spans="1:2" x14ac:dyDescent="0.25">
      <c r="A4263">
        <v>526</v>
      </c>
      <c r="B4263">
        <v>10.5</v>
      </c>
    </row>
    <row r="4264" spans="1:2" x14ac:dyDescent="0.25">
      <c r="A4264">
        <v>528</v>
      </c>
      <c r="B4264">
        <v>12</v>
      </c>
    </row>
    <row r="4265" spans="1:2" x14ac:dyDescent="0.25">
      <c r="A4265">
        <v>530</v>
      </c>
      <c r="B4265">
        <v>13</v>
      </c>
    </row>
    <row r="4266" spans="1:2" x14ac:dyDescent="0.25">
      <c r="A4266">
        <v>532</v>
      </c>
      <c r="B4266">
        <v>9.5</v>
      </c>
    </row>
    <row r="4267" spans="1:2" x14ac:dyDescent="0.25">
      <c r="A4267">
        <v>534</v>
      </c>
      <c r="B4267">
        <v>11</v>
      </c>
    </row>
    <row r="4268" spans="1:2" x14ac:dyDescent="0.25">
      <c r="A4268">
        <v>536</v>
      </c>
      <c r="B4268">
        <v>17</v>
      </c>
    </row>
    <row r="4269" spans="1:2" x14ac:dyDescent="0.25">
      <c r="A4269">
        <v>538</v>
      </c>
      <c r="B4269">
        <v>14</v>
      </c>
    </row>
    <row r="4270" spans="1:2" x14ac:dyDescent="0.25">
      <c r="A4270">
        <v>540</v>
      </c>
      <c r="B4270">
        <v>9.5</v>
      </c>
    </row>
    <row r="4271" spans="1:2" x14ac:dyDescent="0.25">
      <c r="A4271">
        <v>542</v>
      </c>
      <c r="B4271">
        <v>11</v>
      </c>
    </row>
    <row r="4272" spans="1:2" x14ac:dyDescent="0.25">
      <c r="A4272">
        <v>544</v>
      </c>
      <c r="B4272">
        <v>21.5</v>
      </c>
    </row>
    <row r="4273" spans="1:2" x14ac:dyDescent="0.25">
      <c r="A4273">
        <v>546</v>
      </c>
      <c r="B4273">
        <v>22</v>
      </c>
    </row>
    <row r="4274" spans="1:2" x14ac:dyDescent="0.25">
      <c r="A4274">
        <v>548</v>
      </c>
      <c r="B4274">
        <v>22.5</v>
      </c>
    </row>
    <row r="4275" spans="1:2" x14ac:dyDescent="0.25">
      <c r="A4275">
        <v>550</v>
      </c>
      <c r="B4275">
        <v>19</v>
      </c>
    </row>
    <row r="4276" spans="1:2" x14ac:dyDescent="0.25">
      <c r="A4276">
        <v>552</v>
      </c>
      <c r="B4276">
        <v>16.5</v>
      </c>
    </row>
    <row r="4277" spans="1:2" x14ac:dyDescent="0.25">
      <c r="A4277">
        <v>554</v>
      </c>
      <c r="B4277">
        <v>18.5</v>
      </c>
    </row>
    <row r="4278" spans="1:2" x14ac:dyDescent="0.25">
      <c r="A4278">
        <v>556</v>
      </c>
      <c r="B4278">
        <v>17.5</v>
      </c>
    </row>
    <row r="4279" spans="1:2" x14ac:dyDescent="0.25">
      <c r="A4279">
        <v>558</v>
      </c>
      <c r="B4279">
        <v>11.5</v>
      </c>
    </row>
    <row r="4280" spans="1:2" x14ac:dyDescent="0.25">
      <c r="A4280">
        <v>560</v>
      </c>
      <c r="B4280">
        <v>13</v>
      </c>
    </row>
    <row r="4281" spans="1:2" x14ac:dyDescent="0.25">
      <c r="A4281">
        <v>562</v>
      </c>
      <c r="B4281">
        <v>17.5</v>
      </c>
    </row>
    <row r="4282" spans="1:2" x14ac:dyDescent="0.25">
      <c r="A4282">
        <v>564</v>
      </c>
      <c r="B4282">
        <v>18.5</v>
      </c>
    </row>
    <row r="4283" spans="1:2" x14ac:dyDescent="0.25">
      <c r="A4283">
        <v>566</v>
      </c>
      <c r="B4283">
        <v>18</v>
      </c>
    </row>
    <row r="4284" spans="1:2" x14ac:dyDescent="0.25">
      <c r="A4284">
        <v>568</v>
      </c>
      <c r="B4284">
        <v>15.5</v>
      </c>
    </row>
    <row r="4285" spans="1:2" x14ac:dyDescent="0.25">
      <c r="A4285">
        <v>570</v>
      </c>
      <c r="B4285">
        <v>12.5</v>
      </c>
    </row>
    <row r="4286" spans="1:2" x14ac:dyDescent="0.25">
      <c r="A4286">
        <v>572</v>
      </c>
      <c r="B4286">
        <v>12</v>
      </c>
    </row>
    <row r="4287" spans="1:2" x14ac:dyDescent="0.25">
      <c r="A4287">
        <v>574</v>
      </c>
      <c r="B4287">
        <v>17</v>
      </c>
    </row>
    <row r="4288" spans="1:2" x14ac:dyDescent="0.25">
      <c r="A4288">
        <v>576</v>
      </c>
      <c r="B4288">
        <v>15</v>
      </c>
    </row>
    <row r="4289" spans="1:2" x14ac:dyDescent="0.25">
      <c r="A4289">
        <v>578</v>
      </c>
      <c r="B4289">
        <v>18</v>
      </c>
    </row>
    <row r="4290" spans="1:2" x14ac:dyDescent="0.25">
      <c r="A4290">
        <v>580</v>
      </c>
      <c r="B4290">
        <v>12</v>
      </c>
    </row>
    <row r="4291" spans="1:2" x14ac:dyDescent="0.25">
      <c r="A4291">
        <v>582</v>
      </c>
      <c r="B4291">
        <v>13.5</v>
      </c>
    </row>
    <row r="4292" spans="1:2" x14ac:dyDescent="0.25">
      <c r="A4292">
        <v>584</v>
      </c>
      <c r="B4292">
        <v>17.5</v>
      </c>
    </row>
    <row r="4293" spans="1:2" x14ac:dyDescent="0.25">
      <c r="A4293">
        <v>586</v>
      </c>
      <c r="B4293">
        <v>14.5</v>
      </c>
    </row>
    <row r="4294" spans="1:2" x14ac:dyDescent="0.25">
      <c r="A4294">
        <v>588</v>
      </c>
      <c r="B4294">
        <v>14.5</v>
      </c>
    </row>
    <row r="4295" spans="1:2" x14ac:dyDescent="0.25">
      <c r="A4295">
        <v>590</v>
      </c>
      <c r="B4295">
        <v>12</v>
      </c>
    </row>
    <row r="4296" spans="1:2" x14ac:dyDescent="0.25">
      <c r="A4296">
        <v>592</v>
      </c>
      <c r="B4296">
        <v>20.5</v>
      </c>
    </row>
    <row r="4297" spans="1:2" x14ac:dyDescent="0.25">
      <c r="A4297">
        <v>594</v>
      </c>
      <c r="B4297">
        <v>23</v>
      </c>
    </row>
    <row r="4298" spans="1:2" x14ac:dyDescent="0.25">
      <c r="A4298">
        <v>596</v>
      </c>
      <c r="B4298">
        <v>16</v>
      </c>
    </row>
    <row r="4299" spans="1:2" x14ac:dyDescent="0.25">
      <c r="A4299">
        <v>598</v>
      </c>
      <c r="B4299">
        <v>9.5</v>
      </c>
    </row>
    <row r="4300" spans="1:2" x14ac:dyDescent="0.25">
      <c r="A4300">
        <v>600</v>
      </c>
      <c r="B4300">
        <v>12</v>
      </c>
    </row>
    <row r="4301" spans="1:2" x14ac:dyDescent="0.25">
      <c r="A4301">
        <v>602</v>
      </c>
      <c r="B4301">
        <v>16.5</v>
      </c>
    </row>
    <row r="4302" spans="1:2" x14ac:dyDescent="0.25">
      <c r="A4302">
        <v>604</v>
      </c>
      <c r="B4302">
        <v>21</v>
      </c>
    </row>
    <row r="4303" spans="1:2" x14ac:dyDescent="0.25">
      <c r="A4303">
        <v>606</v>
      </c>
      <c r="B4303">
        <v>12.5</v>
      </c>
    </row>
    <row r="4304" spans="1:2" x14ac:dyDescent="0.25">
      <c r="A4304">
        <v>608</v>
      </c>
      <c r="B4304">
        <v>10</v>
      </c>
    </row>
    <row r="4305" spans="1:2" x14ac:dyDescent="0.25">
      <c r="A4305">
        <v>610</v>
      </c>
      <c r="B4305">
        <v>13.5</v>
      </c>
    </row>
    <row r="4306" spans="1:2" x14ac:dyDescent="0.25">
      <c r="A4306">
        <v>612</v>
      </c>
      <c r="B4306">
        <v>11.5</v>
      </c>
    </row>
    <row r="4307" spans="1:2" x14ac:dyDescent="0.25">
      <c r="A4307">
        <v>614</v>
      </c>
      <c r="B4307">
        <v>10.5</v>
      </c>
    </row>
    <row r="4308" spans="1:2" x14ac:dyDescent="0.25">
      <c r="A4308">
        <v>616</v>
      </c>
      <c r="B4308">
        <v>11.5</v>
      </c>
    </row>
    <row r="4309" spans="1:2" x14ac:dyDescent="0.25">
      <c r="A4309">
        <v>618</v>
      </c>
      <c r="B4309">
        <v>17.5</v>
      </c>
    </row>
    <row r="4310" spans="1:2" x14ac:dyDescent="0.25">
      <c r="A4310">
        <v>620</v>
      </c>
      <c r="B4310">
        <v>16.5</v>
      </c>
    </row>
    <row r="4311" spans="1:2" x14ac:dyDescent="0.25">
      <c r="A4311">
        <v>622</v>
      </c>
      <c r="B4311">
        <v>14.5</v>
      </c>
    </row>
    <row r="4312" spans="1:2" x14ac:dyDescent="0.25">
      <c r="A4312">
        <v>624</v>
      </c>
      <c r="B4312">
        <v>8</v>
      </c>
    </row>
    <row r="4313" spans="1:2" x14ac:dyDescent="0.25">
      <c r="A4313">
        <v>626</v>
      </c>
      <c r="B4313">
        <v>9.5</v>
      </c>
    </row>
    <row r="4314" spans="1:2" x14ac:dyDescent="0.25">
      <c r="A4314">
        <v>628</v>
      </c>
      <c r="B4314">
        <v>17</v>
      </c>
    </row>
    <row r="4315" spans="1:2" x14ac:dyDescent="0.25">
      <c r="A4315">
        <v>630</v>
      </c>
      <c r="B4315">
        <v>18.5</v>
      </c>
    </row>
    <row r="4316" spans="1:2" x14ac:dyDescent="0.25">
      <c r="A4316">
        <v>632</v>
      </c>
      <c r="B4316">
        <v>15</v>
      </c>
    </row>
    <row r="4317" spans="1:2" x14ac:dyDescent="0.25">
      <c r="A4317">
        <v>634</v>
      </c>
      <c r="B4317">
        <v>15</v>
      </c>
    </row>
    <row r="4318" spans="1:2" x14ac:dyDescent="0.25">
      <c r="A4318">
        <v>636</v>
      </c>
      <c r="B4318">
        <v>16</v>
      </c>
    </row>
    <row r="4319" spans="1:2" x14ac:dyDescent="0.25">
      <c r="A4319">
        <v>638</v>
      </c>
      <c r="B4319">
        <v>16</v>
      </c>
    </row>
    <row r="4320" spans="1:2" x14ac:dyDescent="0.25">
      <c r="A4320">
        <v>640</v>
      </c>
      <c r="B4320">
        <v>6.5</v>
      </c>
    </row>
    <row r="4321" spans="1:2" x14ac:dyDescent="0.25">
      <c r="A4321">
        <v>642</v>
      </c>
      <c r="B4321">
        <v>9</v>
      </c>
    </row>
    <row r="4322" spans="1:2" x14ac:dyDescent="0.25">
      <c r="A4322">
        <v>644</v>
      </c>
      <c r="B4322">
        <v>17.5</v>
      </c>
    </row>
    <row r="4323" spans="1:2" x14ac:dyDescent="0.25">
      <c r="A4323">
        <v>646</v>
      </c>
      <c r="B4323">
        <v>16.5</v>
      </c>
    </row>
    <row r="4324" spans="1:2" x14ac:dyDescent="0.25">
      <c r="A4324">
        <v>648</v>
      </c>
      <c r="B4324">
        <v>18.5</v>
      </c>
    </row>
    <row r="4325" spans="1:2" x14ac:dyDescent="0.25">
      <c r="A4325">
        <v>650</v>
      </c>
      <c r="B4325">
        <v>19.5</v>
      </c>
    </row>
    <row r="4326" spans="1:2" x14ac:dyDescent="0.25">
      <c r="A4326">
        <v>652</v>
      </c>
      <c r="B4326">
        <v>14</v>
      </c>
    </row>
    <row r="4327" spans="1:2" x14ac:dyDescent="0.25">
      <c r="A4327">
        <v>654</v>
      </c>
      <c r="B4327">
        <v>14</v>
      </c>
    </row>
    <row r="4328" spans="1:2" x14ac:dyDescent="0.25">
      <c r="A4328">
        <v>656</v>
      </c>
      <c r="B4328">
        <v>15.5</v>
      </c>
    </row>
    <row r="4329" spans="1:2" x14ac:dyDescent="0.25">
      <c r="A4329">
        <v>658</v>
      </c>
      <c r="B4329">
        <v>17</v>
      </c>
    </row>
    <row r="4330" spans="1:2" x14ac:dyDescent="0.25">
      <c r="A4330">
        <v>660</v>
      </c>
      <c r="B4330">
        <v>15.5</v>
      </c>
    </row>
    <row r="4331" spans="1:2" x14ac:dyDescent="0.25">
      <c r="A4331">
        <v>662</v>
      </c>
      <c r="B4331">
        <v>19</v>
      </c>
    </row>
    <row r="4332" spans="1:2" x14ac:dyDescent="0.25">
      <c r="A4332">
        <v>664</v>
      </c>
      <c r="B4332">
        <v>17.5</v>
      </c>
    </row>
    <row r="4333" spans="1:2" x14ac:dyDescent="0.25">
      <c r="A4333">
        <v>666</v>
      </c>
      <c r="B4333">
        <v>8</v>
      </c>
    </row>
    <row r="4334" spans="1:2" x14ac:dyDescent="0.25">
      <c r="A4334">
        <v>668</v>
      </c>
      <c r="B4334">
        <v>8.5</v>
      </c>
    </row>
    <row r="4335" spans="1:2" x14ac:dyDescent="0.25">
      <c r="A4335">
        <v>670</v>
      </c>
      <c r="B4335">
        <v>18.5</v>
      </c>
    </row>
    <row r="4336" spans="1:2" x14ac:dyDescent="0.25">
      <c r="A4336">
        <v>672</v>
      </c>
      <c r="B4336">
        <v>20.5</v>
      </c>
    </row>
    <row r="4337" spans="1:2" x14ac:dyDescent="0.25">
      <c r="A4337">
        <v>674</v>
      </c>
      <c r="B4337">
        <v>19.5</v>
      </c>
    </row>
    <row r="4338" spans="1:2" x14ac:dyDescent="0.25">
      <c r="A4338">
        <v>676</v>
      </c>
      <c r="B4338">
        <v>16.5</v>
      </c>
    </row>
    <row r="4339" spans="1:2" x14ac:dyDescent="0.25">
      <c r="A4339">
        <v>678</v>
      </c>
      <c r="B4339">
        <v>20.5</v>
      </c>
    </row>
    <row r="4340" spans="1:2" x14ac:dyDescent="0.25">
      <c r="A4340">
        <v>680</v>
      </c>
      <c r="B4340">
        <v>13.5</v>
      </c>
    </row>
    <row r="4341" spans="1:2" x14ac:dyDescent="0.25">
      <c r="A4341">
        <v>682</v>
      </c>
      <c r="B4341">
        <v>11.5</v>
      </c>
    </row>
    <row r="4342" spans="1:2" x14ac:dyDescent="0.25">
      <c r="A4342">
        <v>684</v>
      </c>
      <c r="B4342">
        <v>14.5</v>
      </c>
    </row>
    <row r="4343" spans="1:2" x14ac:dyDescent="0.25">
      <c r="A4343">
        <v>686</v>
      </c>
      <c r="B4343">
        <v>16.5</v>
      </c>
    </row>
    <row r="4344" spans="1:2" x14ac:dyDescent="0.25">
      <c r="A4344">
        <v>688</v>
      </c>
      <c r="B4344">
        <v>14</v>
      </c>
    </row>
    <row r="4345" spans="1:2" x14ac:dyDescent="0.25">
      <c r="A4345">
        <v>690</v>
      </c>
      <c r="B4345">
        <v>20</v>
      </c>
    </row>
    <row r="4346" spans="1:2" x14ac:dyDescent="0.25">
      <c r="A4346">
        <v>692</v>
      </c>
      <c r="B4346">
        <v>15</v>
      </c>
    </row>
    <row r="4347" spans="1:2" x14ac:dyDescent="0.25">
      <c r="A4347">
        <v>694</v>
      </c>
      <c r="B4347">
        <v>20</v>
      </c>
    </row>
    <row r="4348" spans="1:2" x14ac:dyDescent="0.25">
      <c r="A4348">
        <v>696</v>
      </c>
      <c r="B4348">
        <v>14.5</v>
      </c>
    </row>
    <row r="4349" spans="1:2" x14ac:dyDescent="0.25">
      <c r="A4349">
        <v>698</v>
      </c>
      <c r="B4349">
        <v>11.5</v>
      </c>
    </row>
    <row r="4350" spans="1:2" x14ac:dyDescent="0.25">
      <c r="A4350">
        <v>700</v>
      </c>
      <c r="B4350">
        <v>8.5</v>
      </c>
    </row>
    <row r="4351" spans="1:2" x14ac:dyDescent="0.25">
      <c r="A4351">
        <v>702</v>
      </c>
      <c r="B4351">
        <v>10.5</v>
      </c>
    </row>
    <row r="4352" spans="1:2" x14ac:dyDescent="0.25">
      <c r="A4352">
        <v>704</v>
      </c>
      <c r="B4352">
        <v>15.5</v>
      </c>
    </row>
    <row r="4353" spans="1:2" x14ac:dyDescent="0.25">
      <c r="A4353">
        <v>706</v>
      </c>
      <c r="B4353">
        <v>15</v>
      </c>
    </row>
    <row r="4354" spans="1:2" x14ac:dyDescent="0.25">
      <c r="A4354">
        <v>708</v>
      </c>
      <c r="B4354">
        <v>12.5</v>
      </c>
    </row>
    <row r="4355" spans="1:2" x14ac:dyDescent="0.25">
      <c r="A4355">
        <v>710</v>
      </c>
      <c r="B4355">
        <v>11.5</v>
      </c>
    </row>
    <row r="4356" spans="1:2" x14ac:dyDescent="0.25">
      <c r="A4356">
        <v>712</v>
      </c>
      <c r="B4356">
        <v>15.5</v>
      </c>
    </row>
    <row r="4357" spans="1:2" x14ac:dyDescent="0.25">
      <c r="A4357">
        <v>714</v>
      </c>
      <c r="B4357">
        <v>14</v>
      </c>
    </row>
    <row r="4358" spans="1:2" x14ac:dyDescent="0.25">
      <c r="A4358">
        <v>716</v>
      </c>
      <c r="B4358">
        <v>20</v>
      </c>
    </row>
    <row r="4359" spans="1:2" x14ac:dyDescent="0.25">
      <c r="A4359">
        <v>718</v>
      </c>
      <c r="B4359">
        <v>17.5</v>
      </c>
    </row>
    <row r="4360" spans="1:2" x14ac:dyDescent="0.25">
      <c r="A4360">
        <v>720</v>
      </c>
      <c r="B4360">
        <v>17</v>
      </c>
    </row>
    <row r="4361" spans="1:2" x14ac:dyDescent="0.25">
      <c r="A4361">
        <v>722</v>
      </c>
      <c r="B4361">
        <v>13.5</v>
      </c>
    </row>
    <row r="4362" spans="1:2" x14ac:dyDescent="0.25">
      <c r="A4362">
        <v>724</v>
      </c>
      <c r="B4362">
        <v>8</v>
      </c>
    </row>
    <row r="4363" spans="1:2" x14ac:dyDescent="0.25">
      <c r="A4363">
        <v>726</v>
      </c>
      <c r="B4363">
        <v>9.5</v>
      </c>
    </row>
    <row r="4364" spans="1:2" x14ac:dyDescent="0.25">
      <c r="A4364">
        <v>728</v>
      </c>
      <c r="B4364">
        <v>18.5</v>
      </c>
    </row>
    <row r="4365" spans="1:2" x14ac:dyDescent="0.25">
      <c r="A4365">
        <v>730</v>
      </c>
      <c r="B4365">
        <v>21.5</v>
      </c>
    </row>
    <row r="4366" spans="1:2" x14ac:dyDescent="0.25">
      <c r="A4366">
        <v>732</v>
      </c>
      <c r="B4366">
        <v>13</v>
      </c>
    </row>
    <row r="4367" spans="1:2" x14ac:dyDescent="0.25">
      <c r="A4367">
        <v>734</v>
      </c>
      <c r="B4367">
        <v>10.5</v>
      </c>
    </row>
    <row r="4368" spans="1:2" x14ac:dyDescent="0.25">
      <c r="A4368">
        <v>736</v>
      </c>
      <c r="B4368">
        <v>18</v>
      </c>
    </row>
    <row r="4369" spans="1:2" x14ac:dyDescent="0.25">
      <c r="A4369">
        <v>738</v>
      </c>
      <c r="B4369">
        <v>14.5</v>
      </c>
    </row>
    <row r="4370" spans="1:2" x14ac:dyDescent="0.25">
      <c r="A4370">
        <v>740</v>
      </c>
      <c r="B4370">
        <v>22</v>
      </c>
    </row>
    <row r="4371" spans="1:2" x14ac:dyDescent="0.25">
      <c r="A4371">
        <v>742</v>
      </c>
      <c r="B4371">
        <v>22</v>
      </c>
    </row>
    <row r="4372" spans="1:2" x14ac:dyDescent="0.25">
      <c r="A4372">
        <v>744</v>
      </c>
      <c r="B4372">
        <v>16</v>
      </c>
    </row>
    <row r="4373" spans="1:2" x14ac:dyDescent="0.25">
      <c r="A4373">
        <v>746</v>
      </c>
      <c r="B4373">
        <v>12.5</v>
      </c>
    </row>
    <row r="4374" spans="1:2" x14ac:dyDescent="0.25">
      <c r="A4374">
        <v>748</v>
      </c>
      <c r="B4374">
        <v>16.5</v>
      </c>
    </row>
    <row r="4375" spans="1:2" x14ac:dyDescent="0.25">
      <c r="A4375">
        <v>750</v>
      </c>
      <c r="B4375">
        <v>11</v>
      </c>
    </row>
    <row r="4376" spans="1:2" x14ac:dyDescent="0.25">
      <c r="A4376">
        <v>752</v>
      </c>
      <c r="B4376">
        <v>8</v>
      </c>
    </row>
    <row r="4377" spans="1:2" x14ac:dyDescent="0.25">
      <c r="A4377">
        <v>754</v>
      </c>
      <c r="B4377">
        <v>10</v>
      </c>
    </row>
    <row r="4378" spans="1:2" x14ac:dyDescent="0.25">
      <c r="A4378">
        <v>756</v>
      </c>
      <c r="B4378">
        <v>17.5</v>
      </c>
    </row>
    <row r="4379" spans="1:2" x14ac:dyDescent="0.25">
      <c r="A4379">
        <v>758</v>
      </c>
      <c r="B4379">
        <v>17.5</v>
      </c>
    </row>
    <row r="4380" spans="1:2" x14ac:dyDescent="0.25">
      <c r="A4380">
        <v>760</v>
      </c>
      <c r="B4380">
        <v>19.5</v>
      </c>
    </row>
    <row r="4381" spans="1:2" x14ac:dyDescent="0.25">
      <c r="A4381">
        <v>762</v>
      </c>
      <c r="B4381">
        <v>15</v>
      </c>
    </row>
    <row r="4382" spans="1:2" x14ac:dyDescent="0.25">
      <c r="A4382">
        <v>764</v>
      </c>
      <c r="B4382">
        <v>9</v>
      </c>
    </row>
    <row r="4383" spans="1:2" x14ac:dyDescent="0.25">
      <c r="A4383">
        <v>766</v>
      </c>
      <c r="B4383">
        <v>11.5</v>
      </c>
    </row>
    <row r="4384" spans="1:2" x14ac:dyDescent="0.25">
      <c r="A4384">
        <v>768</v>
      </c>
      <c r="B4384">
        <v>13.5</v>
      </c>
    </row>
    <row r="4385" spans="1:2" x14ac:dyDescent="0.25">
      <c r="A4385">
        <v>770</v>
      </c>
      <c r="B4385">
        <v>12</v>
      </c>
    </row>
    <row r="4386" spans="1:2" x14ac:dyDescent="0.25">
      <c r="A4386">
        <v>772</v>
      </c>
      <c r="B4386">
        <v>15.5</v>
      </c>
    </row>
    <row r="4387" spans="1:2" x14ac:dyDescent="0.25">
      <c r="A4387">
        <v>774</v>
      </c>
      <c r="B4387">
        <v>16.5</v>
      </c>
    </row>
    <row r="4388" spans="1:2" x14ac:dyDescent="0.25">
      <c r="A4388">
        <v>776</v>
      </c>
      <c r="B4388">
        <v>15.5</v>
      </c>
    </row>
    <row r="4389" spans="1:2" x14ac:dyDescent="0.25">
      <c r="A4389">
        <v>778</v>
      </c>
      <c r="B4389">
        <v>14.5</v>
      </c>
    </row>
    <row r="4390" spans="1:2" x14ac:dyDescent="0.25">
      <c r="A4390">
        <v>780</v>
      </c>
      <c r="B4390">
        <v>17.5</v>
      </c>
    </row>
    <row r="4391" spans="1:2" x14ac:dyDescent="0.25">
      <c r="A4391">
        <v>782</v>
      </c>
      <c r="B4391">
        <v>18</v>
      </c>
    </row>
    <row r="4392" spans="1:2" x14ac:dyDescent="0.25">
      <c r="A4392">
        <v>784</v>
      </c>
      <c r="B4392">
        <v>13</v>
      </c>
    </row>
    <row r="4393" spans="1:2" x14ac:dyDescent="0.25">
      <c r="A4393">
        <v>786</v>
      </c>
      <c r="B4393">
        <v>12.5</v>
      </c>
    </row>
    <row r="4394" spans="1:2" x14ac:dyDescent="0.25">
      <c r="A4394">
        <v>788</v>
      </c>
      <c r="B4394">
        <v>9</v>
      </c>
    </row>
    <row r="4395" spans="1:2" x14ac:dyDescent="0.25">
      <c r="A4395">
        <v>790</v>
      </c>
      <c r="B4395">
        <v>11.5</v>
      </c>
    </row>
    <row r="4396" spans="1:2" x14ac:dyDescent="0.25">
      <c r="A4396">
        <v>792</v>
      </c>
      <c r="B4396">
        <v>13.5</v>
      </c>
    </row>
    <row r="4397" spans="1:2" x14ac:dyDescent="0.25">
      <c r="A4397">
        <v>794</v>
      </c>
      <c r="B4397">
        <v>21.5</v>
      </c>
    </row>
    <row r="4398" spans="1:2" x14ac:dyDescent="0.25">
      <c r="A4398">
        <v>796</v>
      </c>
      <c r="B4398">
        <v>18</v>
      </c>
    </row>
    <row r="4399" spans="1:2" x14ac:dyDescent="0.25">
      <c r="A4399">
        <v>798</v>
      </c>
      <c r="B4399">
        <v>18</v>
      </c>
    </row>
    <row r="4400" spans="1:2" x14ac:dyDescent="0.25">
      <c r="A4400">
        <v>800</v>
      </c>
      <c r="B4400">
        <v>8</v>
      </c>
    </row>
    <row r="4401" spans="1:2" x14ac:dyDescent="0.25">
      <c r="A4401">
        <v>802</v>
      </c>
      <c r="B4401">
        <v>10</v>
      </c>
    </row>
    <row r="4402" spans="1:2" x14ac:dyDescent="0.25">
      <c r="A4402">
        <v>804</v>
      </c>
      <c r="B4402">
        <v>13</v>
      </c>
    </row>
    <row r="4403" spans="1:2" x14ac:dyDescent="0.25">
      <c r="A4403">
        <v>806</v>
      </c>
      <c r="B4403">
        <v>18</v>
      </c>
    </row>
    <row r="4404" spans="1:2" x14ac:dyDescent="0.25">
      <c r="A4404">
        <v>808</v>
      </c>
      <c r="B4404">
        <v>13</v>
      </c>
    </row>
    <row r="4405" spans="1:2" x14ac:dyDescent="0.25">
      <c r="A4405">
        <v>810</v>
      </c>
      <c r="B4405">
        <v>8</v>
      </c>
    </row>
    <row r="4406" spans="1:2" x14ac:dyDescent="0.25">
      <c r="A4406">
        <v>812</v>
      </c>
      <c r="B4406">
        <v>11</v>
      </c>
    </row>
    <row r="4407" spans="1:2" x14ac:dyDescent="0.25">
      <c r="A4407">
        <v>814</v>
      </c>
      <c r="B4407">
        <v>17</v>
      </c>
    </row>
    <row r="4408" spans="1:2" x14ac:dyDescent="0.25">
      <c r="A4408">
        <v>816</v>
      </c>
      <c r="B4408">
        <v>17.5</v>
      </c>
    </row>
    <row r="4409" spans="1:2" x14ac:dyDescent="0.25">
      <c r="A4409">
        <v>818</v>
      </c>
      <c r="B4409">
        <v>19.5</v>
      </c>
    </row>
    <row r="4410" spans="1:2" x14ac:dyDescent="0.25">
      <c r="A4410">
        <v>820</v>
      </c>
      <c r="B4410">
        <v>22.5</v>
      </c>
    </row>
    <row r="4411" spans="1:2" x14ac:dyDescent="0.25">
      <c r="A4411">
        <v>822</v>
      </c>
      <c r="B4411">
        <v>20</v>
      </c>
    </row>
    <row r="4412" spans="1:2" x14ac:dyDescent="0.25">
      <c r="A4412">
        <v>824</v>
      </c>
      <c r="B4412">
        <v>19.5</v>
      </c>
    </row>
    <row r="4413" spans="1:2" x14ac:dyDescent="0.25">
      <c r="A4413">
        <v>826</v>
      </c>
      <c r="B4413">
        <v>16.5</v>
      </c>
    </row>
    <row r="4414" spans="1:2" x14ac:dyDescent="0.25">
      <c r="A4414">
        <v>828</v>
      </c>
      <c r="B4414">
        <v>13</v>
      </c>
    </row>
    <row r="4415" spans="1:2" x14ac:dyDescent="0.25">
      <c r="A4415">
        <v>830</v>
      </c>
      <c r="B4415">
        <v>12</v>
      </c>
    </row>
    <row r="4416" spans="1:2" x14ac:dyDescent="0.25">
      <c r="A4416">
        <v>832</v>
      </c>
      <c r="B4416">
        <v>10</v>
      </c>
    </row>
    <row r="4417" spans="1:2" x14ac:dyDescent="0.25">
      <c r="A4417">
        <v>834</v>
      </c>
      <c r="B4417">
        <v>14</v>
      </c>
    </row>
    <row r="4418" spans="1:2" x14ac:dyDescent="0.25">
      <c r="A4418">
        <v>836</v>
      </c>
      <c r="B4418">
        <v>17</v>
      </c>
    </row>
    <row r="4419" spans="1:2" x14ac:dyDescent="0.25">
      <c r="A4419">
        <v>838</v>
      </c>
      <c r="B4419">
        <v>14.5</v>
      </c>
    </row>
    <row r="4420" spans="1:2" x14ac:dyDescent="0.25">
      <c r="A4420">
        <v>840</v>
      </c>
      <c r="B4420">
        <v>15</v>
      </c>
    </row>
    <row r="4421" spans="1:2" x14ac:dyDescent="0.25">
      <c r="A4421">
        <v>842</v>
      </c>
      <c r="B4421">
        <v>19</v>
      </c>
    </row>
    <row r="4422" spans="1:2" x14ac:dyDescent="0.25">
      <c r="A4422">
        <v>844</v>
      </c>
      <c r="B4422">
        <v>9</v>
      </c>
    </row>
    <row r="4423" spans="1:2" x14ac:dyDescent="0.25">
      <c r="A4423">
        <v>846</v>
      </c>
      <c r="B4423">
        <v>16</v>
      </c>
    </row>
    <row r="4424" spans="1:2" x14ac:dyDescent="0.25">
      <c r="A4424">
        <v>848</v>
      </c>
      <c r="B4424">
        <v>22.5</v>
      </c>
    </row>
    <row r="4425" spans="1:2" x14ac:dyDescent="0.25">
      <c r="A4425">
        <v>850</v>
      </c>
      <c r="B4425">
        <v>17</v>
      </c>
    </row>
    <row r="4426" spans="1:2" x14ac:dyDescent="0.25">
      <c r="A4426">
        <v>852</v>
      </c>
      <c r="B4426">
        <v>18.5</v>
      </c>
    </row>
    <row r="4427" spans="1:2" x14ac:dyDescent="0.25">
      <c r="A4427">
        <v>854</v>
      </c>
      <c r="B4427">
        <v>19.5</v>
      </c>
    </row>
    <row r="4428" spans="1:2" x14ac:dyDescent="0.25">
      <c r="A4428">
        <v>856</v>
      </c>
      <c r="B4428">
        <v>16.5</v>
      </c>
    </row>
    <row r="4429" spans="1:2" x14ac:dyDescent="0.25">
      <c r="A4429">
        <v>858</v>
      </c>
      <c r="B4429">
        <v>10</v>
      </c>
    </row>
    <row r="4430" spans="1:2" x14ac:dyDescent="0.25">
      <c r="A4430">
        <v>860</v>
      </c>
      <c r="B4430">
        <v>14</v>
      </c>
    </row>
    <row r="4431" spans="1:2" x14ac:dyDescent="0.25">
      <c r="A4431">
        <v>862</v>
      </c>
      <c r="B4431">
        <v>15.5</v>
      </c>
    </row>
    <row r="4432" spans="1:2" x14ac:dyDescent="0.25">
      <c r="A4432">
        <v>864</v>
      </c>
      <c r="B4432">
        <v>16.5</v>
      </c>
    </row>
    <row r="4433" spans="1:2" x14ac:dyDescent="0.25">
      <c r="A4433">
        <v>866</v>
      </c>
      <c r="B4433">
        <v>14</v>
      </c>
    </row>
    <row r="4434" spans="1:2" x14ac:dyDescent="0.25">
      <c r="A4434">
        <v>868</v>
      </c>
      <c r="B4434">
        <v>12</v>
      </c>
    </row>
    <row r="4435" spans="1:2" x14ac:dyDescent="0.25">
      <c r="A4435">
        <v>870</v>
      </c>
      <c r="B4435">
        <v>11</v>
      </c>
    </row>
    <row r="4436" spans="1:2" x14ac:dyDescent="0.25">
      <c r="A4436">
        <v>872</v>
      </c>
      <c r="B4436">
        <v>11.5</v>
      </c>
    </row>
    <row r="4437" spans="1:2" x14ac:dyDescent="0.25">
      <c r="A4437">
        <v>874</v>
      </c>
      <c r="B4437">
        <v>13.5</v>
      </c>
    </row>
    <row r="4438" spans="1:2" x14ac:dyDescent="0.25">
      <c r="A4438">
        <v>876</v>
      </c>
      <c r="B4438">
        <v>7.5</v>
      </c>
    </row>
    <row r="4439" spans="1:2" x14ac:dyDescent="0.25">
      <c r="A4439">
        <v>878</v>
      </c>
      <c r="B4439">
        <v>18</v>
      </c>
    </row>
    <row r="4440" spans="1:2" x14ac:dyDescent="0.25">
      <c r="A4440">
        <v>880</v>
      </c>
      <c r="B4440">
        <v>12</v>
      </c>
    </row>
    <row r="4441" spans="1:2" x14ac:dyDescent="0.25">
      <c r="A4441">
        <v>882</v>
      </c>
      <c r="B4441">
        <v>10.5</v>
      </c>
    </row>
    <row r="4442" spans="1:2" x14ac:dyDescent="0.25">
      <c r="A4442">
        <v>884</v>
      </c>
      <c r="B4442">
        <v>18</v>
      </c>
    </row>
    <row r="4443" spans="1:2" x14ac:dyDescent="0.25">
      <c r="A4443">
        <v>886</v>
      </c>
      <c r="B4443">
        <v>15.5</v>
      </c>
    </row>
    <row r="4444" spans="1:2" x14ac:dyDescent="0.25">
      <c r="A4444">
        <v>888</v>
      </c>
      <c r="B4444">
        <v>17.5</v>
      </c>
    </row>
    <row r="4445" spans="1:2" x14ac:dyDescent="0.25">
      <c r="A4445">
        <v>890</v>
      </c>
      <c r="B4445">
        <v>14.5</v>
      </c>
    </row>
    <row r="4446" spans="1:2" x14ac:dyDescent="0.25">
      <c r="A4446">
        <v>892</v>
      </c>
      <c r="B4446">
        <v>11.5</v>
      </c>
    </row>
    <row r="4447" spans="1:2" x14ac:dyDescent="0.25">
      <c r="A4447">
        <v>894</v>
      </c>
      <c r="B4447">
        <v>18.5</v>
      </c>
    </row>
    <row r="4448" spans="1:2" x14ac:dyDescent="0.25">
      <c r="A4448">
        <v>896</v>
      </c>
      <c r="B4448">
        <v>20</v>
      </c>
    </row>
    <row r="4449" spans="1:2" x14ac:dyDescent="0.25">
      <c r="A4449">
        <v>898</v>
      </c>
      <c r="B4449">
        <v>18.5</v>
      </c>
    </row>
    <row r="4450" spans="1:2" x14ac:dyDescent="0.25">
      <c r="A4450">
        <v>900</v>
      </c>
      <c r="B4450">
        <v>15</v>
      </c>
    </row>
    <row r="4451" spans="1:2" x14ac:dyDescent="0.25">
      <c r="A4451">
        <v>902</v>
      </c>
      <c r="B4451">
        <v>15.5</v>
      </c>
    </row>
    <row r="4452" spans="1:2" x14ac:dyDescent="0.25">
      <c r="A4452">
        <v>904</v>
      </c>
      <c r="B4452">
        <v>15.5</v>
      </c>
    </row>
    <row r="4453" spans="1:2" x14ac:dyDescent="0.25">
      <c r="A4453">
        <v>906</v>
      </c>
      <c r="B4453">
        <v>7.5</v>
      </c>
    </row>
    <row r="4454" spans="1:2" x14ac:dyDescent="0.25">
      <c r="A4454">
        <v>908</v>
      </c>
      <c r="B4454">
        <v>11</v>
      </c>
    </row>
    <row r="4455" spans="1:2" x14ac:dyDescent="0.25">
      <c r="A4455">
        <v>910</v>
      </c>
      <c r="B4455">
        <v>15.5</v>
      </c>
    </row>
    <row r="4456" spans="1:2" x14ac:dyDescent="0.25">
      <c r="A4456">
        <v>912</v>
      </c>
      <c r="B4456">
        <v>15</v>
      </c>
    </row>
    <row r="4457" spans="1:2" x14ac:dyDescent="0.25">
      <c r="A4457">
        <v>914</v>
      </c>
      <c r="B4457">
        <v>18</v>
      </c>
    </row>
    <row r="4458" spans="1:2" x14ac:dyDescent="0.25">
      <c r="A4458">
        <v>916</v>
      </c>
      <c r="B4458">
        <v>22</v>
      </c>
    </row>
    <row r="4459" spans="1:2" x14ac:dyDescent="0.25">
      <c r="A4459">
        <v>918</v>
      </c>
      <c r="B4459">
        <v>19</v>
      </c>
    </row>
    <row r="4460" spans="1:2" x14ac:dyDescent="0.25">
      <c r="A4460">
        <v>920</v>
      </c>
      <c r="B4460">
        <v>15</v>
      </c>
    </row>
    <row r="4461" spans="1:2" x14ac:dyDescent="0.25">
      <c r="A4461">
        <v>922</v>
      </c>
      <c r="B4461">
        <v>12</v>
      </c>
    </row>
    <row r="4462" spans="1:2" x14ac:dyDescent="0.25">
      <c r="A4462">
        <v>924</v>
      </c>
      <c r="B4462">
        <v>18.5</v>
      </c>
    </row>
    <row r="4463" spans="1:2" x14ac:dyDescent="0.25">
      <c r="A4463">
        <v>926</v>
      </c>
      <c r="B4463">
        <v>13.5</v>
      </c>
    </row>
    <row r="4464" spans="1:2" x14ac:dyDescent="0.25">
      <c r="A4464">
        <v>928</v>
      </c>
      <c r="B4464">
        <v>15.5</v>
      </c>
    </row>
    <row r="4465" spans="1:2" x14ac:dyDescent="0.25">
      <c r="A4465">
        <v>930</v>
      </c>
      <c r="B4465">
        <v>18</v>
      </c>
    </row>
    <row r="4466" spans="1:2" x14ac:dyDescent="0.25">
      <c r="A4466">
        <v>932</v>
      </c>
      <c r="B4466">
        <v>15</v>
      </c>
    </row>
    <row r="4467" spans="1:2" x14ac:dyDescent="0.25">
      <c r="A4467">
        <v>934</v>
      </c>
      <c r="B4467">
        <v>15</v>
      </c>
    </row>
    <row r="4468" spans="1:2" x14ac:dyDescent="0.25">
      <c r="A4468">
        <v>936</v>
      </c>
      <c r="B4468">
        <v>15</v>
      </c>
    </row>
    <row r="4469" spans="1:2" x14ac:dyDescent="0.25">
      <c r="A4469">
        <v>938</v>
      </c>
      <c r="B4469">
        <v>11.5</v>
      </c>
    </row>
    <row r="4470" spans="1:2" x14ac:dyDescent="0.25">
      <c r="A4470">
        <v>940</v>
      </c>
      <c r="B4470">
        <v>10</v>
      </c>
    </row>
    <row r="4471" spans="1:2" x14ac:dyDescent="0.25">
      <c r="A4471">
        <v>942</v>
      </c>
      <c r="B4471">
        <v>15</v>
      </c>
    </row>
    <row r="4472" spans="1:2" x14ac:dyDescent="0.25">
      <c r="A4472">
        <v>944</v>
      </c>
      <c r="B4472">
        <v>17</v>
      </c>
    </row>
    <row r="4473" spans="1:2" x14ac:dyDescent="0.25">
      <c r="A4473">
        <v>946</v>
      </c>
      <c r="B4473">
        <v>16.5</v>
      </c>
    </row>
    <row r="4474" spans="1:2" x14ac:dyDescent="0.25">
      <c r="A4474">
        <v>948</v>
      </c>
      <c r="B4474">
        <v>19.5</v>
      </c>
    </row>
    <row r="4475" spans="1:2" x14ac:dyDescent="0.25">
      <c r="A4475">
        <v>950</v>
      </c>
      <c r="B4475">
        <v>16.5</v>
      </c>
    </row>
    <row r="4476" spans="1:2" x14ac:dyDescent="0.25">
      <c r="A4476">
        <v>952</v>
      </c>
      <c r="B4476">
        <v>18</v>
      </c>
    </row>
    <row r="4477" spans="1:2" x14ac:dyDescent="0.25">
      <c r="A4477">
        <v>954</v>
      </c>
      <c r="B4477">
        <v>15.5</v>
      </c>
    </row>
    <row r="4478" spans="1:2" x14ac:dyDescent="0.25">
      <c r="A4478">
        <v>956</v>
      </c>
      <c r="B4478">
        <v>9.5</v>
      </c>
    </row>
    <row r="4479" spans="1:2" x14ac:dyDescent="0.25">
      <c r="A4479">
        <v>958</v>
      </c>
      <c r="B4479">
        <v>11</v>
      </c>
    </row>
    <row r="4480" spans="1:2" x14ac:dyDescent="0.25">
      <c r="A4480">
        <v>960</v>
      </c>
      <c r="B4480">
        <v>11</v>
      </c>
    </row>
    <row r="4481" spans="1:2" x14ac:dyDescent="0.25">
      <c r="A4481">
        <v>962</v>
      </c>
      <c r="B4481">
        <v>9.5</v>
      </c>
    </row>
    <row r="4482" spans="1:2" x14ac:dyDescent="0.25">
      <c r="A4482">
        <v>964</v>
      </c>
      <c r="B4482">
        <v>11</v>
      </c>
    </row>
    <row r="4483" spans="1:2" x14ac:dyDescent="0.25">
      <c r="A4483">
        <v>966</v>
      </c>
      <c r="B4483">
        <v>13</v>
      </c>
    </row>
    <row r="4484" spans="1:2" x14ac:dyDescent="0.25">
      <c r="A4484">
        <v>968</v>
      </c>
      <c r="B4484">
        <v>14</v>
      </c>
    </row>
    <row r="4485" spans="1:2" x14ac:dyDescent="0.25">
      <c r="A4485">
        <v>970</v>
      </c>
      <c r="B4485">
        <v>12.5</v>
      </c>
    </row>
    <row r="4486" spans="1:2" x14ac:dyDescent="0.25">
      <c r="A4486">
        <v>972</v>
      </c>
      <c r="B4486">
        <v>14.5</v>
      </c>
    </row>
    <row r="4487" spans="1:2" x14ac:dyDescent="0.25">
      <c r="A4487">
        <v>974</v>
      </c>
      <c r="B4487">
        <v>17</v>
      </c>
    </row>
    <row r="4488" spans="1:2" x14ac:dyDescent="0.25">
      <c r="A4488">
        <v>976</v>
      </c>
      <c r="B4488">
        <v>18</v>
      </c>
    </row>
    <row r="4489" spans="1:2" x14ac:dyDescent="0.25">
      <c r="A4489">
        <v>978</v>
      </c>
      <c r="B4489">
        <v>15.5</v>
      </c>
    </row>
    <row r="4490" spans="1:2" x14ac:dyDescent="0.25">
      <c r="A4490">
        <v>980</v>
      </c>
      <c r="B4490">
        <v>6</v>
      </c>
    </row>
    <row r="4491" spans="1:2" x14ac:dyDescent="0.25">
      <c r="A4491">
        <v>982</v>
      </c>
      <c r="B4491">
        <v>11.5</v>
      </c>
    </row>
    <row r="4492" spans="1:2" x14ac:dyDescent="0.25">
      <c r="A4492">
        <v>984</v>
      </c>
      <c r="B4492">
        <v>15</v>
      </c>
    </row>
    <row r="4493" spans="1:2" x14ac:dyDescent="0.25">
      <c r="A4493">
        <v>986</v>
      </c>
      <c r="B4493">
        <v>16.5</v>
      </c>
    </row>
    <row r="4494" spans="1:2" x14ac:dyDescent="0.25">
      <c r="A4494">
        <v>988</v>
      </c>
      <c r="B4494">
        <v>13</v>
      </c>
    </row>
    <row r="4495" spans="1:2" x14ac:dyDescent="0.25">
      <c r="A4495">
        <v>990</v>
      </c>
      <c r="B4495">
        <v>16</v>
      </c>
    </row>
    <row r="4496" spans="1:2" x14ac:dyDescent="0.25">
      <c r="A4496">
        <v>992</v>
      </c>
      <c r="B4496">
        <v>20.5</v>
      </c>
    </row>
    <row r="4497" spans="1:2" x14ac:dyDescent="0.25">
      <c r="A4497">
        <v>994</v>
      </c>
      <c r="B4497">
        <v>15.5</v>
      </c>
    </row>
    <row r="4498" spans="1:2" x14ac:dyDescent="0.25">
      <c r="A4498">
        <v>996</v>
      </c>
      <c r="B4498">
        <v>22</v>
      </c>
    </row>
    <row r="4499" spans="1:2" x14ac:dyDescent="0.25">
      <c r="A4499">
        <v>998</v>
      </c>
      <c r="B4499">
        <v>21.5</v>
      </c>
    </row>
    <row r="4500" spans="1:2" x14ac:dyDescent="0.25">
      <c r="A4500">
        <v>1000</v>
      </c>
      <c r="B4500">
        <v>22.5</v>
      </c>
    </row>
    <row r="4501" spans="1:2" x14ac:dyDescent="0.25">
      <c r="A4501">
        <v>2</v>
      </c>
      <c r="B4501">
        <v>11</v>
      </c>
    </row>
    <row r="4502" spans="1:2" x14ac:dyDescent="0.25">
      <c r="A4502">
        <v>4</v>
      </c>
      <c r="B4502">
        <v>13.5</v>
      </c>
    </row>
    <row r="4503" spans="1:2" x14ac:dyDescent="0.25">
      <c r="A4503">
        <v>6</v>
      </c>
      <c r="B4503">
        <v>16.5</v>
      </c>
    </row>
    <row r="4504" spans="1:2" x14ac:dyDescent="0.25">
      <c r="A4504">
        <v>8</v>
      </c>
      <c r="B4504">
        <v>14.5</v>
      </c>
    </row>
    <row r="4505" spans="1:2" x14ac:dyDescent="0.25">
      <c r="A4505">
        <v>10</v>
      </c>
      <c r="B4505">
        <v>20</v>
      </c>
    </row>
    <row r="4506" spans="1:2" x14ac:dyDescent="0.25">
      <c r="A4506">
        <v>12</v>
      </c>
      <c r="B4506">
        <v>5.5</v>
      </c>
    </row>
    <row r="4507" spans="1:2" x14ac:dyDescent="0.25">
      <c r="A4507">
        <v>14</v>
      </c>
      <c r="B4507">
        <v>0</v>
      </c>
    </row>
    <row r="4508" spans="1:2" x14ac:dyDescent="0.25">
      <c r="A4508">
        <v>16</v>
      </c>
      <c r="B4508">
        <v>9</v>
      </c>
    </row>
    <row r="4509" spans="1:2" x14ac:dyDescent="0.25">
      <c r="A4509">
        <v>18</v>
      </c>
      <c r="B4509">
        <v>18.5</v>
      </c>
    </row>
    <row r="4510" spans="1:2" x14ac:dyDescent="0.25">
      <c r="A4510">
        <v>20</v>
      </c>
      <c r="B4510">
        <v>17</v>
      </c>
    </row>
    <row r="4511" spans="1:2" x14ac:dyDescent="0.25">
      <c r="A4511">
        <v>22</v>
      </c>
      <c r="B4511">
        <v>16.5</v>
      </c>
    </row>
    <row r="4512" spans="1:2" x14ac:dyDescent="0.25">
      <c r="A4512">
        <v>24</v>
      </c>
      <c r="B4512">
        <v>17.5</v>
      </c>
    </row>
    <row r="4513" spans="1:2" x14ac:dyDescent="0.25">
      <c r="A4513">
        <v>26</v>
      </c>
      <c r="B4513">
        <v>10.5</v>
      </c>
    </row>
    <row r="4514" spans="1:2" x14ac:dyDescent="0.25">
      <c r="A4514">
        <v>28</v>
      </c>
      <c r="B4514">
        <v>1</v>
      </c>
    </row>
    <row r="4515" spans="1:2" x14ac:dyDescent="0.25">
      <c r="A4515">
        <v>30</v>
      </c>
      <c r="B4515">
        <v>8.5</v>
      </c>
    </row>
    <row r="4516" spans="1:2" x14ac:dyDescent="0.25">
      <c r="A4516">
        <v>32</v>
      </c>
      <c r="B4516">
        <v>13</v>
      </c>
    </row>
    <row r="4517" spans="1:2" x14ac:dyDescent="0.25">
      <c r="A4517">
        <v>34</v>
      </c>
      <c r="B4517">
        <v>18.5</v>
      </c>
    </row>
    <row r="4518" spans="1:2" x14ac:dyDescent="0.25">
      <c r="A4518">
        <v>36</v>
      </c>
      <c r="B4518">
        <v>6.5</v>
      </c>
    </row>
    <row r="4519" spans="1:2" x14ac:dyDescent="0.25">
      <c r="A4519">
        <v>38</v>
      </c>
      <c r="B4519">
        <v>3</v>
      </c>
    </row>
    <row r="4520" spans="1:2" x14ac:dyDescent="0.25">
      <c r="A4520">
        <v>40</v>
      </c>
      <c r="B4520">
        <v>8</v>
      </c>
    </row>
    <row r="4521" spans="1:2" x14ac:dyDescent="0.25">
      <c r="A4521">
        <v>42</v>
      </c>
      <c r="B4521">
        <v>18.5</v>
      </c>
    </row>
    <row r="4522" spans="1:2" x14ac:dyDescent="0.25">
      <c r="A4522">
        <v>44</v>
      </c>
      <c r="B4522">
        <v>13</v>
      </c>
    </row>
    <row r="4523" spans="1:2" x14ac:dyDescent="0.25">
      <c r="A4523">
        <v>46</v>
      </c>
      <c r="B4523">
        <v>5.5</v>
      </c>
    </row>
    <row r="4524" spans="1:2" x14ac:dyDescent="0.25">
      <c r="A4524">
        <v>48</v>
      </c>
      <c r="B4524">
        <v>12.5</v>
      </c>
    </row>
    <row r="4525" spans="1:2" x14ac:dyDescent="0.25">
      <c r="A4525">
        <v>50</v>
      </c>
      <c r="B4525">
        <v>16.5</v>
      </c>
    </row>
    <row r="4526" spans="1:2" x14ac:dyDescent="0.25">
      <c r="A4526">
        <v>52</v>
      </c>
      <c r="B4526">
        <v>19</v>
      </c>
    </row>
    <row r="4527" spans="1:2" x14ac:dyDescent="0.25">
      <c r="A4527">
        <v>54</v>
      </c>
      <c r="B4527">
        <v>10</v>
      </c>
    </row>
    <row r="4528" spans="1:2" x14ac:dyDescent="0.25">
      <c r="A4528">
        <v>56</v>
      </c>
      <c r="B4528">
        <v>14</v>
      </c>
    </row>
    <row r="4529" spans="1:2" x14ac:dyDescent="0.25">
      <c r="A4529">
        <v>58</v>
      </c>
      <c r="B4529">
        <v>17.5</v>
      </c>
    </row>
    <row r="4530" spans="1:2" x14ac:dyDescent="0.25">
      <c r="A4530">
        <v>60</v>
      </c>
      <c r="B4530">
        <v>11</v>
      </c>
    </row>
    <row r="4531" spans="1:2" x14ac:dyDescent="0.25">
      <c r="A4531">
        <v>62</v>
      </c>
      <c r="B4531">
        <v>5.5</v>
      </c>
    </row>
    <row r="4532" spans="1:2" x14ac:dyDescent="0.25">
      <c r="A4532">
        <v>64</v>
      </c>
      <c r="B4532">
        <v>6.5</v>
      </c>
    </row>
    <row r="4533" spans="1:2" x14ac:dyDescent="0.25">
      <c r="A4533">
        <v>66</v>
      </c>
      <c r="B4533">
        <v>17.5</v>
      </c>
    </row>
    <row r="4534" spans="1:2" x14ac:dyDescent="0.25">
      <c r="A4534">
        <v>68</v>
      </c>
      <c r="B4534">
        <v>20.5</v>
      </c>
    </row>
    <row r="4535" spans="1:2" x14ac:dyDescent="0.25">
      <c r="A4535">
        <v>70</v>
      </c>
      <c r="B4535">
        <v>13</v>
      </c>
    </row>
    <row r="4536" spans="1:2" x14ac:dyDescent="0.25">
      <c r="A4536">
        <v>72</v>
      </c>
      <c r="B4536">
        <v>8.5</v>
      </c>
    </row>
    <row r="4537" spans="1:2" x14ac:dyDescent="0.25">
      <c r="A4537">
        <v>74</v>
      </c>
      <c r="B4537">
        <v>17</v>
      </c>
    </row>
    <row r="4538" spans="1:2" x14ac:dyDescent="0.25">
      <c r="A4538">
        <v>76</v>
      </c>
      <c r="B4538">
        <v>22</v>
      </c>
    </row>
    <row r="4539" spans="1:2" x14ac:dyDescent="0.25">
      <c r="A4539">
        <v>78</v>
      </c>
      <c r="B4539">
        <v>15.5</v>
      </c>
    </row>
    <row r="4540" spans="1:2" x14ac:dyDescent="0.25">
      <c r="A4540">
        <v>80</v>
      </c>
      <c r="B4540">
        <v>18.5</v>
      </c>
    </row>
    <row r="4541" spans="1:2" x14ac:dyDescent="0.25">
      <c r="A4541">
        <v>82</v>
      </c>
      <c r="B4541">
        <v>20.5</v>
      </c>
    </row>
    <row r="4542" spans="1:2" x14ac:dyDescent="0.25">
      <c r="A4542">
        <v>84</v>
      </c>
      <c r="B4542">
        <v>13.5</v>
      </c>
    </row>
    <row r="4543" spans="1:2" x14ac:dyDescent="0.25">
      <c r="A4543">
        <v>86</v>
      </c>
      <c r="B4543">
        <v>11.5</v>
      </c>
    </row>
    <row r="4544" spans="1:2" x14ac:dyDescent="0.25">
      <c r="A4544">
        <v>88</v>
      </c>
      <c r="B4544">
        <v>6.5</v>
      </c>
    </row>
    <row r="4545" spans="1:2" x14ac:dyDescent="0.25">
      <c r="A4545">
        <v>90</v>
      </c>
      <c r="B4545">
        <v>7</v>
      </c>
    </row>
    <row r="4546" spans="1:2" x14ac:dyDescent="0.25">
      <c r="A4546">
        <v>92</v>
      </c>
      <c r="B4546">
        <v>10</v>
      </c>
    </row>
    <row r="4547" spans="1:2" x14ac:dyDescent="0.25">
      <c r="A4547">
        <v>94</v>
      </c>
      <c r="B4547">
        <v>10</v>
      </c>
    </row>
    <row r="4548" spans="1:2" x14ac:dyDescent="0.25">
      <c r="A4548">
        <v>96</v>
      </c>
      <c r="B4548">
        <v>14</v>
      </c>
    </row>
    <row r="4549" spans="1:2" x14ac:dyDescent="0.25">
      <c r="A4549">
        <v>98</v>
      </c>
      <c r="B4549">
        <v>15.5</v>
      </c>
    </row>
    <row r="4550" spans="1:2" x14ac:dyDescent="0.25">
      <c r="A4550">
        <v>100</v>
      </c>
      <c r="B4550">
        <v>18.5</v>
      </c>
    </row>
    <row r="4551" spans="1:2" x14ac:dyDescent="0.25">
      <c r="A4551">
        <v>102</v>
      </c>
      <c r="B4551">
        <v>30</v>
      </c>
    </row>
    <row r="4552" spans="1:2" x14ac:dyDescent="0.25">
      <c r="A4552">
        <v>104</v>
      </c>
      <c r="B4552">
        <v>24.5</v>
      </c>
    </row>
    <row r="4553" spans="1:2" x14ac:dyDescent="0.25">
      <c r="A4553">
        <v>106</v>
      </c>
      <c r="B4553">
        <v>23</v>
      </c>
    </row>
    <row r="4554" spans="1:2" x14ac:dyDescent="0.25">
      <c r="A4554">
        <v>108</v>
      </c>
      <c r="B4554">
        <v>18</v>
      </c>
    </row>
    <row r="4555" spans="1:2" x14ac:dyDescent="0.25">
      <c r="A4555">
        <v>110</v>
      </c>
      <c r="B4555">
        <v>7</v>
      </c>
    </row>
    <row r="4556" spans="1:2" x14ac:dyDescent="0.25">
      <c r="A4556">
        <v>112</v>
      </c>
      <c r="B4556">
        <v>9.5</v>
      </c>
    </row>
    <row r="4557" spans="1:2" x14ac:dyDescent="0.25">
      <c r="A4557">
        <v>114</v>
      </c>
      <c r="B4557">
        <v>15.5</v>
      </c>
    </row>
    <row r="4558" spans="1:2" x14ac:dyDescent="0.25">
      <c r="A4558">
        <v>116</v>
      </c>
      <c r="B4558">
        <v>17</v>
      </c>
    </row>
    <row r="4559" spans="1:2" x14ac:dyDescent="0.25">
      <c r="A4559">
        <v>118</v>
      </c>
      <c r="B4559">
        <v>15.5</v>
      </c>
    </row>
    <row r="4560" spans="1:2" x14ac:dyDescent="0.25">
      <c r="A4560">
        <v>120</v>
      </c>
      <c r="B4560">
        <v>16.5</v>
      </c>
    </row>
    <row r="4561" spans="1:2" x14ac:dyDescent="0.25">
      <c r="A4561">
        <v>122</v>
      </c>
      <c r="B4561">
        <v>19</v>
      </c>
    </row>
    <row r="4562" spans="1:2" x14ac:dyDescent="0.25">
      <c r="A4562">
        <v>124</v>
      </c>
      <c r="B4562">
        <v>24</v>
      </c>
    </row>
    <row r="4563" spans="1:2" x14ac:dyDescent="0.25">
      <c r="A4563">
        <v>126</v>
      </c>
      <c r="B4563">
        <v>22</v>
      </c>
    </row>
    <row r="4564" spans="1:2" x14ac:dyDescent="0.25">
      <c r="A4564">
        <v>128</v>
      </c>
      <c r="B4564">
        <v>10</v>
      </c>
    </row>
    <row r="4565" spans="1:2" x14ac:dyDescent="0.25">
      <c r="A4565">
        <v>130</v>
      </c>
      <c r="B4565">
        <v>5</v>
      </c>
    </row>
    <row r="4566" spans="1:2" x14ac:dyDescent="0.25">
      <c r="A4566">
        <v>132</v>
      </c>
      <c r="B4566">
        <v>3.5</v>
      </c>
    </row>
    <row r="4567" spans="1:2" x14ac:dyDescent="0.25">
      <c r="A4567">
        <v>134</v>
      </c>
      <c r="B4567">
        <v>13</v>
      </c>
    </row>
    <row r="4568" spans="1:2" x14ac:dyDescent="0.25">
      <c r="A4568">
        <v>136</v>
      </c>
      <c r="B4568">
        <v>25.5</v>
      </c>
    </row>
    <row r="4569" spans="1:2" x14ac:dyDescent="0.25">
      <c r="A4569">
        <v>138</v>
      </c>
      <c r="B4569">
        <v>23.5</v>
      </c>
    </row>
    <row r="4570" spans="1:2" x14ac:dyDescent="0.25">
      <c r="A4570">
        <v>140</v>
      </c>
      <c r="B4570">
        <v>17.5</v>
      </c>
    </row>
    <row r="4571" spans="1:2" x14ac:dyDescent="0.25">
      <c r="A4571">
        <v>142</v>
      </c>
      <c r="B4571">
        <v>21.5</v>
      </c>
    </row>
    <row r="4572" spans="1:2" x14ac:dyDescent="0.25">
      <c r="A4572">
        <v>144</v>
      </c>
      <c r="B4572">
        <v>12</v>
      </c>
    </row>
    <row r="4573" spans="1:2" x14ac:dyDescent="0.25">
      <c r="A4573">
        <v>146</v>
      </c>
      <c r="B4573">
        <v>11</v>
      </c>
    </row>
    <row r="4574" spans="1:2" x14ac:dyDescent="0.25">
      <c r="A4574">
        <v>148</v>
      </c>
      <c r="B4574">
        <v>16.5</v>
      </c>
    </row>
    <row r="4575" spans="1:2" x14ac:dyDescent="0.25">
      <c r="A4575">
        <v>150</v>
      </c>
      <c r="B4575">
        <v>19</v>
      </c>
    </row>
    <row r="4576" spans="1:2" x14ac:dyDescent="0.25">
      <c r="A4576">
        <v>152</v>
      </c>
      <c r="B4576">
        <v>21</v>
      </c>
    </row>
    <row r="4577" spans="1:2" x14ac:dyDescent="0.25">
      <c r="A4577">
        <v>154</v>
      </c>
      <c r="B4577">
        <v>15.5</v>
      </c>
    </row>
    <row r="4578" spans="1:2" x14ac:dyDescent="0.25">
      <c r="A4578">
        <v>156</v>
      </c>
      <c r="B4578">
        <v>9.5</v>
      </c>
    </row>
    <row r="4579" spans="1:2" x14ac:dyDescent="0.25">
      <c r="A4579">
        <v>158</v>
      </c>
      <c r="B4579">
        <v>13</v>
      </c>
    </row>
    <row r="4580" spans="1:2" x14ac:dyDescent="0.25">
      <c r="A4580">
        <v>160</v>
      </c>
      <c r="B4580">
        <v>18.5</v>
      </c>
    </row>
    <row r="4581" spans="1:2" x14ac:dyDescent="0.25">
      <c r="A4581">
        <v>162</v>
      </c>
      <c r="B4581">
        <v>8</v>
      </c>
    </row>
    <row r="4582" spans="1:2" x14ac:dyDescent="0.25">
      <c r="A4582">
        <v>164</v>
      </c>
      <c r="B4582">
        <v>7.5</v>
      </c>
    </row>
    <row r="4583" spans="1:2" x14ac:dyDescent="0.25">
      <c r="A4583">
        <v>166</v>
      </c>
      <c r="B4583">
        <v>14</v>
      </c>
    </row>
    <row r="4584" spans="1:2" x14ac:dyDescent="0.25">
      <c r="A4584">
        <v>168</v>
      </c>
      <c r="B4584">
        <v>16.5</v>
      </c>
    </row>
    <row r="4585" spans="1:2" x14ac:dyDescent="0.25">
      <c r="A4585">
        <v>170</v>
      </c>
      <c r="B4585">
        <v>12.5</v>
      </c>
    </row>
    <row r="4586" spans="1:2" x14ac:dyDescent="0.25">
      <c r="A4586">
        <v>172</v>
      </c>
      <c r="B4586">
        <v>10</v>
      </c>
    </row>
    <row r="4587" spans="1:2" x14ac:dyDescent="0.25">
      <c r="A4587">
        <v>174</v>
      </c>
      <c r="B4587">
        <v>9</v>
      </c>
    </row>
    <row r="4588" spans="1:2" x14ac:dyDescent="0.25">
      <c r="A4588">
        <v>176</v>
      </c>
      <c r="B4588">
        <v>18.5</v>
      </c>
    </row>
    <row r="4589" spans="1:2" x14ac:dyDescent="0.25">
      <c r="A4589">
        <v>178</v>
      </c>
      <c r="B4589">
        <v>15.5</v>
      </c>
    </row>
    <row r="4590" spans="1:2" x14ac:dyDescent="0.25">
      <c r="A4590">
        <v>180</v>
      </c>
      <c r="B4590">
        <v>21.5</v>
      </c>
    </row>
    <row r="4591" spans="1:2" x14ac:dyDescent="0.25">
      <c r="A4591">
        <v>182</v>
      </c>
      <c r="B4591">
        <v>20</v>
      </c>
    </row>
    <row r="4592" spans="1:2" x14ac:dyDescent="0.25">
      <c r="A4592">
        <v>184</v>
      </c>
      <c r="B4592">
        <v>16.5</v>
      </c>
    </row>
    <row r="4593" spans="1:2" x14ac:dyDescent="0.25">
      <c r="A4593">
        <v>186</v>
      </c>
      <c r="B4593">
        <v>10</v>
      </c>
    </row>
    <row r="4594" spans="1:2" x14ac:dyDescent="0.25">
      <c r="A4594">
        <v>188</v>
      </c>
      <c r="B4594">
        <v>15</v>
      </c>
    </row>
    <row r="4595" spans="1:2" x14ac:dyDescent="0.25">
      <c r="A4595">
        <v>190</v>
      </c>
      <c r="B4595">
        <v>23</v>
      </c>
    </row>
    <row r="4596" spans="1:2" x14ac:dyDescent="0.25">
      <c r="A4596">
        <v>192</v>
      </c>
      <c r="B4596">
        <v>22</v>
      </c>
    </row>
    <row r="4597" spans="1:2" x14ac:dyDescent="0.25">
      <c r="A4597">
        <v>194</v>
      </c>
      <c r="B4597">
        <v>19.5</v>
      </c>
    </row>
    <row r="4598" spans="1:2" x14ac:dyDescent="0.25">
      <c r="A4598">
        <v>196</v>
      </c>
      <c r="B4598">
        <v>11.5</v>
      </c>
    </row>
    <row r="4599" spans="1:2" x14ac:dyDescent="0.25">
      <c r="A4599">
        <v>198</v>
      </c>
      <c r="B4599">
        <v>19</v>
      </c>
    </row>
    <row r="4600" spans="1:2" x14ac:dyDescent="0.25">
      <c r="A4600">
        <v>200</v>
      </c>
      <c r="B4600">
        <v>22.5</v>
      </c>
    </row>
    <row r="4601" spans="1:2" x14ac:dyDescent="0.25">
      <c r="A4601">
        <v>202</v>
      </c>
      <c r="B4601">
        <v>16</v>
      </c>
    </row>
    <row r="4602" spans="1:2" x14ac:dyDescent="0.25">
      <c r="A4602">
        <v>204</v>
      </c>
      <c r="B4602">
        <v>16</v>
      </c>
    </row>
    <row r="4603" spans="1:2" x14ac:dyDescent="0.25">
      <c r="A4603">
        <v>206</v>
      </c>
      <c r="B4603">
        <v>15</v>
      </c>
    </row>
    <row r="4604" spans="1:2" x14ac:dyDescent="0.25">
      <c r="A4604">
        <v>208</v>
      </c>
      <c r="B4604">
        <v>4.5</v>
      </c>
    </row>
    <row r="4605" spans="1:2" x14ac:dyDescent="0.25">
      <c r="A4605">
        <v>210</v>
      </c>
      <c r="B4605">
        <v>15</v>
      </c>
    </row>
    <row r="4606" spans="1:2" x14ac:dyDescent="0.25">
      <c r="A4606">
        <v>212</v>
      </c>
      <c r="B4606">
        <v>16</v>
      </c>
    </row>
    <row r="4607" spans="1:2" x14ac:dyDescent="0.25">
      <c r="A4607">
        <v>214</v>
      </c>
      <c r="B4607">
        <v>20</v>
      </c>
    </row>
    <row r="4608" spans="1:2" x14ac:dyDescent="0.25">
      <c r="A4608">
        <v>216</v>
      </c>
      <c r="B4608">
        <v>7</v>
      </c>
    </row>
    <row r="4609" spans="1:2" x14ac:dyDescent="0.25">
      <c r="A4609">
        <v>218</v>
      </c>
      <c r="B4609">
        <v>14</v>
      </c>
    </row>
    <row r="4610" spans="1:2" x14ac:dyDescent="0.25">
      <c r="A4610">
        <v>220</v>
      </c>
      <c r="B4610">
        <v>18.5</v>
      </c>
    </row>
    <row r="4611" spans="1:2" x14ac:dyDescent="0.25">
      <c r="A4611">
        <v>222</v>
      </c>
      <c r="B4611">
        <v>24</v>
      </c>
    </row>
    <row r="4612" spans="1:2" x14ac:dyDescent="0.25">
      <c r="A4612">
        <v>224</v>
      </c>
      <c r="B4612">
        <v>19</v>
      </c>
    </row>
    <row r="4613" spans="1:2" x14ac:dyDescent="0.25">
      <c r="A4613">
        <v>226</v>
      </c>
      <c r="B4613">
        <v>7</v>
      </c>
    </row>
    <row r="4614" spans="1:2" x14ac:dyDescent="0.25">
      <c r="A4614">
        <v>228</v>
      </c>
      <c r="B4614">
        <v>4.5</v>
      </c>
    </row>
    <row r="4615" spans="1:2" x14ac:dyDescent="0.25">
      <c r="A4615">
        <v>230</v>
      </c>
      <c r="B4615">
        <v>12</v>
      </c>
    </row>
    <row r="4616" spans="1:2" x14ac:dyDescent="0.25">
      <c r="A4616">
        <v>232</v>
      </c>
      <c r="B4616">
        <v>17.5</v>
      </c>
    </row>
    <row r="4617" spans="1:2" x14ac:dyDescent="0.25">
      <c r="A4617">
        <v>234</v>
      </c>
      <c r="B4617">
        <v>17</v>
      </c>
    </row>
    <row r="4618" spans="1:2" x14ac:dyDescent="0.25">
      <c r="A4618">
        <v>236</v>
      </c>
      <c r="B4618">
        <v>16</v>
      </c>
    </row>
    <row r="4619" spans="1:2" x14ac:dyDescent="0.25">
      <c r="A4619">
        <v>238</v>
      </c>
      <c r="B4619">
        <v>17</v>
      </c>
    </row>
    <row r="4620" spans="1:2" x14ac:dyDescent="0.25">
      <c r="A4620">
        <v>240</v>
      </c>
      <c r="B4620">
        <v>16</v>
      </c>
    </row>
    <row r="4621" spans="1:2" x14ac:dyDescent="0.25">
      <c r="A4621">
        <v>242</v>
      </c>
      <c r="B4621">
        <v>17</v>
      </c>
    </row>
    <row r="4622" spans="1:2" x14ac:dyDescent="0.25">
      <c r="A4622">
        <v>244</v>
      </c>
      <c r="B4622">
        <v>17</v>
      </c>
    </row>
    <row r="4623" spans="1:2" x14ac:dyDescent="0.25">
      <c r="A4623">
        <v>246</v>
      </c>
      <c r="B4623">
        <v>18.5</v>
      </c>
    </row>
    <row r="4624" spans="1:2" x14ac:dyDescent="0.25">
      <c r="A4624">
        <v>248</v>
      </c>
      <c r="B4624">
        <v>11</v>
      </c>
    </row>
    <row r="4625" spans="1:2" x14ac:dyDescent="0.25">
      <c r="A4625">
        <v>250</v>
      </c>
      <c r="B4625">
        <v>11.5</v>
      </c>
    </row>
    <row r="4626" spans="1:2" x14ac:dyDescent="0.25">
      <c r="A4626">
        <v>252</v>
      </c>
      <c r="B4626">
        <v>22</v>
      </c>
    </row>
    <row r="4627" spans="1:2" x14ac:dyDescent="0.25">
      <c r="A4627">
        <v>254</v>
      </c>
      <c r="B4627">
        <v>18</v>
      </c>
    </row>
    <row r="4628" spans="1:2" x14ac:dyDescent="0.25">
      <c r="A4628">
        <v>256</v>
      </c>
      <c r="B4628">
        <v>18.5</v>
      </c>
    </row>
    <row r="4629" spans="1:2" x14ac:dyDescent="0.25">
      <c r="A4629">
        <v>258</v>
      </c>
      <c r="B4629">
        <v>8</v>
      </c>
    </row>
    <row r="4630" spans="1:2" x14ac:dyDescent="0.25">
      <c r="A4630">
        <v>260</v>
      </c>
      <c r="B4630">
        <v>8.5</v>
      </c>
    </row>
    <row r="4631" spans="1:2" x14ac:dyDescent="0.25">
      <c r="A4631">
        <v>262</v>
      </c>
      <c r="B4631">
        <v>22.5</v>
      </c>
    </row>
    <row r="4632" spans="1:2" x14ac:dyDescent="0.25">
      <c r="A4632">
        <v>264</v>
      </c>
      <c r="B4632">
        <v>26</v>
      </c>
    </row>
    <row r="4633" spans="1:2" x14ac:dyDescent="0.25">
      <c r="A4633">
        <v>266</v>
      </c>
      <c r="B4633">
        <v>22</v>
      </c>
    </row>
    <row r="4634" spans="1:2" x14ac:dyDescent="0.25">
      <c r="A4634">
        <v>268</v>
      </c>
      <c r="B4634">
        <v>18</v>
      </c>
    </row>
    <row r="4635" spans="1:2" x14ac:dyDescent="0.25">
      <c r="A4635">
        <v>270</v>
      </c>
      <c r="B4635">
        <v>18</v>
      </c>
    </row>
    <row r="4636" spans="1:2" x14ac:dyDescent="0.25">
      <c r="A4636">
        <v>272</v>
      </c>
      <c r="B4636">
        <v>12.5</v>
      </c>
    </row>
    <row r="4637" spans="1:2" x14ac:dyDescent="0.25">
      <c r="A4637">
        <v>274</v>
      </c>
      <c r="B4637">
        <v>11.5</v>
      </c>
    </row>
    <row r="4638" spans="1:2" x14ac:dyDescent="0.25">
      <c r="A4638">
        <v>276</v>
      </c>
      <c r="B4638">
        <v>17</v>
      </c>
    </row>
    <row r="4639" spans="1:2" x14ac:dyDescent="0.25">
      <c r="A4639">
        <v>278</v>
      </c>
      <c r="B4639">
        <v>16.5</v>
      </c>
    </row>
    <row r="4640" spans="1:2" x14ac:dyDescent="0.25">
      <c r="A4640">
        <v>280</v>
      </c>
      <c r="B4640">
        <v>16</v>
      </c>
    </row>
    <row r="4641" spans="1:2" x14ac:dyDescent="0.25">
      <c r="A4641">
        <v>282</v>
      </c>
      <c r="B4641">
        <v>20</v>
      </c>
    </row>
    <row r="4642" spans="1:2" x14ac:dyDescent="0.25">
      <c r="A4642">
        <v>284</v>
      </c>
      <c r="B4642">
        <v>25</v>
      </c>
    </row>
    <row r="4643" spans="1:2" x14ac:dyDescent="0.25">
      <c r="A4643">
        <v>286</v>
      </c>
      <c r="B4643">
        <v>21.5</v>
      </c>
    </row>
    <row r="4644" spans="1:2" x14ac:dyDescent="0.25">
      <c r="A4644">
        <v>288</v>
      </c>
      <c r="B4644">
        <v>18.5</v>
      </c>
    </row>
    <row r="4645" spans="1:2" x14ac:dyDescent="0.25">
      <c r="A4645">
        <v>290</v>
      </c>
      <c r="B4645">
        <v>10</v>
      </c>
    </row>
    <row r="4646" spans="1:2" x14ac:dyDescent="0.25">
      <c r="A4646">
        <v>292</v>
      </c>
      <c r="B4646">
        <v>9</v>
      </c>
    </row>
    <row r="4647" spans="1:2" x14ac:dyDescent="0.25">
      <c r="A4647">
        <v>294</v>
      </c>
      <c r="B4647">
        <v>18.5</v>
      </c>
    </row>
    <row r="4648" spans="1:2" x14ac:dyDescent="0.25">
      <c r="A4648">
        <v>296</v>
      </c>
      <c r="B4648">
        <v>15.5</v>
      </c>
    </row>
    <row r="4649" spans="1:2" x14ac:dyDescent="0.25">
      <c r="A4649">
        <v>298</v>
      </c>
      <c r="B4649">
        <v>22</v>
      </c>
    </row>
    <row r="4650" spans="1:2" x14ac:dyDescent="0.25">
      <c r="A4650">
        <v>300</v>
      </c>
      <c r="B4650">
        <v>23</v>
      </c>
    </row>
    <row r="4651" spans="1:2" x14ac:dyDescent="0.25">
      <c r="A4651">
        <v>302</v>
      </c>
      <c r="B4651">
        <v>21</v>
      </c>
    </row>
    <row r="4652" spans="1:2" x14ac:dyDescent="0.25">
      <c r="A4652">
        <v>304</v>
      </c>
      <c r="B4652">
        <v>10.5</v>
      </c>
    </row>
    <row r="4653" spans="1:2" x14ac:dyDescent="0.25">
      <c r="A4653">
        <v>306</v>
      </c>
      <c r="B4653">
        <v>10.5</v>
      </c>
    </row>
    <row r="4654" spans="1:2" x14ac:dyDescent="0.25">
      <c r="A4654">
        <v>308</v>
      </c>
      <c r="B4654">
        <v>22</v>
      </c>
    </row>
    <row r="4655" spans="1:2" x14ac:dyDescent="0.25">
      <c r="A4655">
        <v>310</v>
      </c>
      <c r="B4655">
        <v>11.5</v>
      </c>
    </row>
    <row r="4656" spans="1:2" x14ac:dyDescent="0.25">
      <c r="A4656">
        <v>312</v>
      </c>
      <c r="B4656">
        <v>13.5</v>
      </c>
    </row>
    <row r="4657" spans="1:2" x14ac:dyDescent="0.25">
      <c r="A4657">
        <v>314</v>
      </c>
      <c r="B4657">
        <v>16.5</v>
      </c>
    </row>
    <row r="4658" spans="1:2" x14ac:dyDescent="0.25">
      <c r="A4658">
        <v>316</v>
      </c>
      <c r="B4658">
        <v>14.5</v>
      </c>
    </row>
    <row r="4659" spans="1:2" x14ac:dyDescent="0.25">
      <c r="A4659">
        <v>318</v>
      </c>
      <c r="B4659">
        <v>9</v>
      </c>
    </row>
    <row r="4660" spans="1:2" x14ac:dyDescent="0.25">
      <c r="A4660">
        <v>320</v>
      </c>
      <c r="B4660">
        <v>14.5</v>
      </c>
    </row>
    <row r="4661" spans="1:2" x14ac:dyDescent="0.25">
      <c r="A4661">
        <v>322</v>
      </c>
      <c r="B4661">
        <v>10</v>
      </c>
    </row>
    <row r="4662" spans="1:2" x14ac:dyDescent="0.25">
      <c r="A4662">
        <v>324</v>
      </c>
      <c r="B4662">
        <v>14</v>
      </c>
    </row>
    <row r="4663" spans="1:2" x14ac:dyDescent="0.25">
      <c r="A4663">
        <v>326</v>
      </c>
      <c r="B4663">
        <v>19.5</v>
      </c>
    </row>
    <row r="4664" spans="1:2" x14ac:dyDescent="0.25">
      <c r="A4664">
        <v>328</v>
      </c>
      <c r="B4664">
        <v>24</v>
      </c>
    </row>
    <row r="4665" spans="1:2" x14ac:dyDescent="0.25">
      <c r="A4665">
        <v>330</v>
      </c>
      <c r="B4665">
        <v>15</v>
      </c>
    </row>
    <row r="4666" spans="1:2" x14ac:dyDescent="0.25">
      <c r="A4666">
        <v>332</v>
      </c>
      <c r="B4666">
        <v>12</v>
      </c>
    </row>
    <row r="4667" spans="1:2" x14ac:dyDescent="0.25">
      <c r="A4667">
        <v>334</v>
      </c>
      <c r="B4667">
        <v>21</v>
      </c>
    </row>
    <row r="4668" spans="1:2" x14ac:dyDescent="0.25">
      <c r="A4668">
        <v>336</v>
      </c>
      <c r="B4668">
        <v>19</v>
      </c>
    </row>
    <row r="4669" spans="1:2" x14ac:dyDescent="0.25">
      <c r="A4669">
        <v>338</v>
      </c>
      <c r="B4669">
        <v>13.5</v>
      </c>
    </row>
    <row r="4670" spans="1:2" x14ac:dyDescent="0.25">
      <c r="A4670">
        <v>340</v>
      </c>
      <c r="B4670">
        <v>13</v>
      </c>
    </row>
    <row r="4671" spans="1:2" x14ac:dyDescent="0.25">
      <c r="A4671">
        <v>342</v>
      </c>
      <c r="B4671">
        <v>17.5</v>
      </c>
    </row>
    <row r="4672" spans="1:2" x14ac:dyDescent="0.25">
      <c r="A4672">
        <v>344</v>
      </c>
      <c r="B4672">
        <v>22.5</v>
      </c>
    </row>
    <row r="4673" spans="1:2" x14ac:dyDescent="0.25">
      <c r="A4673">
        <v>346</v>
      </c>
      <c r="B4673">
        <v>12</v>
      </c>
    </row>
    <row r="4674" spans="1:2" x14ac:dyDescent="0.25">
      <c r="A4674">
        <v>348</v>
      </c>
      <c r="B4674">
        <v>8.5</v>
      </c>
    </row>
    <row r="4675" spans="1:2" x14ac:dyDescent="0.25">
      <c r="A4675">
        <v>350</v>
      </c>
      <c r="B4675">
        <v>10.5</v>
      </c>
    </row>
    <row r="4676" spans="1:2" x14ac:dyDescent="0.25">
      <c r="A4676">
        <v>352</v>
      </c>
      <c r="B4676">
        <v>15.5</v>
      </c>
    </row>
    <row r="4677" spans="1:2" x14ac:dyDescent="0.25">
      <c r="A4677">
        <v>354</v>
      </c>
      <c r="B4677">
        <v>18.5</v>
      </c>
    </row>
    <row r="4678" spans="1:2" x14ac:dyDescent="0.25">
      <c r="A4678">
        <v>356</v>
      </c>
      <c r="B4678">
        <v>17</v>
      </c>
    </row>
    <row r="4679" spans="1:2" x14ac:dyDescent="0.25">
      <c r="A4679">
        <v>358</v>
      </c>
      <c r="B4679">
        <v>12</v>
      </c>
    </row>
    <row r="4680" spans="1:2" x14ac:dyDescent="0.25">
      <c r="A4680">
        <v>360</v>
      </c>
      <c r="B4680">
        <v>17.5</v>
      </c>
    </row>
    <row r="4681" spans="1:2" x14ac:dyDescent="0.25">
      <c r="A4681">
        <v>362</v>
      </c>
      <c r="B4681">
        <v>19.5</v>
      </c>
    </row>
    <row r="4682" spans="1:2" x14ac:dyDescent="0.25">
      <c r="A4682">
        <v>364</v>
      </c>
      <c r="B4682">
        <v>7.5</v>
      </c>
    </row>
    <row r="4683" spans="1:2" x14ac:dyDescent="0.25">
      <c r="A4683">
        <v>366</v>
      </c>
      <c r="B4683">
        <v>15</v>
      </c>
    </row>
    <row r="4684" spans="1:2" x14ac:dyDescent="0.25">
      <c r="A4684">
        <v>368</v>
      </c>
      <c r="B4684">
        <v>18.5</v>
      </c>
    </row>
    <row r="4685" spans="1:2" x14ac:dyDescent="0.25">
      <c r="A4685">
        <v>370</v>
      </c>
      <c r="B4685">
        <v>13.5</v>
      </c>
    </row>
    <row r="4686" spans="1:2" x14ac:dyDescent="0.25">
      <c r="A4686">
        <v>372</v>
      </c>
      <c r="B4686">
        <v>9</v>
      </c>
    </row>
    <row r="4687" spans="1:2" x14ac:dyDescent="0.25">
      <c r="A4687">
        <v>374</v>
      </c>
      <c r="B4687">
        <v>12.5</v>
      </c>
    </row>
    <row r="4688" spans="1:2" x14ac:dyDescent="0.25">
      <c r="A4688">
        <v>376</v>
      </c>
      <c r="B4688">
        <v>21</v>
      </c>
    </row>
    <row r="4689" spans="1:2" x14ac:dyDescent="0.25">
      <c r="A4689">
        <v>378</v>
      </c>
      <c r="B4689">
        <v>18</v>
      </c>
    </row>
    <row r="4690" spans="1:2" x14ac:dyDescent="0.25">
      <c r="A4690">
        <v>380</v>
      </c>
      <c r="B4690">
        <v>13.5</v>
      </c>
    </row>
    <row r="4691" spans="1:2" x14ac:dyDescent="0.25">
      <c r="A4691">
        <v>382</v>
      </c>
      <c r="B4691">
        <v>14</v>
      </c>
    </row>
    <row r="4692" spans="1:2" x14ac:dyDescent="0.25">
      <c r="A4692">
        <v>384</v>
      </c>
      <c r="B4692">
        <v>19</v>
      </c>
    </row>
    <row r="4693" spans="1:2" x14ac:dyDescent="0.25">
      <c r="A4693">
        <v>386</v>
      </c>
      <c r="B4693">
        <v>24</v>
      </c>
    </row>
    <row r="4694" spans="1:2" x14ac:dyDescent="0.25">
      <c r="A4694">
        <v>388</v>
      </c>
      <c r="B4694">
        <v>10.5</v>
      </c>
    </row>
    <row r="4695" spans="1:2" x14ac:dyDescent="0.25">
      <c r="A4695">
        <v>390</v>
      </c>
      <c r="B4695">
        <v>14</v>
      </c>
    </row>
    <row r="4696" spans="1:2" x14ac:dyDescent="0.25">
      <c r="A4696">
        <v>392</v>
      </c>
      <c r="B4696">
        <v>20.5</v>
      </c>
    </row>
    <row r="4697" spans="1:2" x14ac:dyDescent="0.25">
      <c r="A4697">
        <v>394</v>
      </c>
      <c r="B4697">
        <v>21</v>
      </c>
    </row>
    <row r="4698" spans="1:2" x14ac:dyDescent="0.25">
      <c r="A4698">
        <v>396</v>
      </c>
      <c r="B4698">
        <v>16.5</v>
      </c>
    </row>
    <row r="4699" spans="1:2" x14ac:dyDescent="0.25">
      <c r="A4699">
        <v>398</v>
      </c>
      <c r="B4699">
        <v>13.5</v>
      </c>
    </row>
    <row r="4700" spans="1:2" x14ac:dyDescent="0.25">
      <c r="A4700">
        <v>400</v>
      </c>
      <c r="B4700">
        <v>11.5</v>
      </c>
    </row>
    <row r="4701" spans="1:2" x14ac:dyDescent="0.25">
      <c r="A4701">
        <v>402</v>
      </c>
      <c r="B4701">
        <v>13</v>
      </c>
    </row>
    <row r="4702" spans="1:2" x14ac:dyDescent="0.25">
      <c r="A4702">
        <v>404</v>
      </c>
      <c r="B4702">
        <v>15</v>
      </c>
    </row>
    <row r="4703" spans="1:2" x14ac:dyDescent="0.25">
      <c r="A4703">
        <v>406</v>
      </c>
      <c r="B4703">
        <v>11</v>
      </c>
    </row>
    <row r="4704" spans="1:2" x14ac:dyDescent="0.25">
      <c r="A4704">
        <v>408</v>
      </c>
      <c r="B4704">
        <v>11.5</v>
      </c>
    </row>
    <row r="4705" spans="1:2" x14ac:dyDescent="0.25">
      <c r="A4705">
        <v>410</v>
      </c>
      <c r="B4705">
        <v>20</v>
      </c>
    </row>
    <row r="4706" spans="1:2" x14ac:dyDescent="0.25">
      <c r="A4706">
        <v>412</v>
      </c>
      <c r="B4706">
        <v>16.5</v>
      </c>
    </row>
    <row r="4707" spans="1:2" x14ac:dyDescent="0.25">
      <c r="A4707">
        <v>414</v>
      </c>
      <c r="B4707">
        <v>15.5</v>
      </c>
    </row>
    <row r="4708" spans="1:2" x14ac:dyDescent="0.25">
      <c r="A4708">
        <v>416</v>
      </c>
      <c r="B4708">
        <v>10</v>
      </c>
    </row>
    <row r="4709" spans="1:2" x14ac:dyDescent="0.25">
      <c r="A4709">
        <v>418</v>
      </c>
      <c r="B4709">
        <v>15.5</v>
      </c>
    </row>
    <row r="4710" spans="1:2" x14ac:dyDescent="0.25">
      <c r="A4710">
        <v>420</v>
      </c>
      <c r="B4710">
        <v>18.5</v>
      </c>
    </row>
    <row r="4711" spans="1:2" x14ac:dyDescent="0.25">
      <c r="A4711">
        <v>422</v>
      </c>
      <c r="B4711">
        <v>21.5</v>
      </c>
    </row>
    <row r="4712" spans="1:2" x14ac:dyDescent="0.25">
      <c r="A4712">
        <v>424</v>
      </c>
      <c r="B4712">
        <v>15.5</v>
      </c>
    </row>
    <row r="4713" spans="1:2" x14ac:dyDescent="0.25">
      <c r="A4713">
        <v>426</v>
      </c>
      <c r="B4713">
        <v>11</v>
      </c>
    </row>
    <row r="4714" spans="1:2" x14ac:dyDescent="0.25">
      <c r="A4714">
        <v>428</v>
      </c>
      <c r="B4714">
        <v>13</v>
      </c>
    </row>
    <row r="4715" spans="1:2" x14ac:dyDescent="0.25">
      <c r="A4715">
        <v>430</v>
      </c>
      <c r="B4715">
        <v>12</v>
      </c>
    </row>
    <row r="4716" spans="1:2" x14ac:dyDescent="0.25">
      <c r="A4716">
        <v>432</v>
      </c>
      <c r="B4716">
        <v>15.5</v>
      </c>
    </row>
    <row r="4717" spans="1:2" x14ac:dyDescent="0.25">
      <c r="A4717">
        <v>434</v>
      </c>
      <c r="B4717">
        <v>19</v>
      </c>
    </row>
    <row r="4718" spans="1:2" x14ac:dyDescent="0.25">
      <c r="A4718">
        <v>436</v>
      </c>
      <c r="B4718">
        <v>21.5</v>
      </c>
    </row>
    <row r="4719" spans="1:2" x14ac:dyDescent="0.25">
      <c r="A4719">
        <v>438</v>
      </c>
      <c r="B4719">
        <v>17</v>
      </c>
    </row>
    <row r="4720" spans="1:2" x14ac:dyDescent="0.25">
      <c r="A4720">
        <v>440</v>
      </c>
      <c r="B4720">
        <v>16.5</v>
      </c>
    </row>
    <row r="4721" spans="1:2" x14ac:dyDescent="0.25">
      <c r="A4721">
        <v>442</v>
      </c>
      <c r="B4721">
        <v>14</v>
      </c>
    </row>
    <row r="4722" spans="1:2" x14ac:dyDescent="0.25">
      <c r="A4722">
        <v>444</v>
      </c>
      <c r="B4722">
        <v>22</v>
      </c>
    </row>
    <row r="4723" spans="1:2" x14ac:dyDescent="0.25">
      <c r="A4723">
        <v>446</v>
      </c>
      <c r="B4723">
        <v>17</v>
      </c>
    </row>
    <row r="4724" spans="1:2" x14ac:dyDescent="0.25">
      <c r="A4724">
        <v>448</v>
      </c>
      <c r="B4724">
        <v>13.5</v>
      </c>
    </row>
    <row r="4725" spans="1:2" x14ac:dyDescent="0.25">
      <c r="A4725">
        <v>450</v>
      </c>
      <c r="B4725">
        <v>9</v>
      </c>
    </row>
    <row r="4726" spans="1:2" x14ac:dyDescent="0.25">
      <c r="A4726">
        <v>452</v>
      </c>
      <c r="B4726">
        <v>23.5</v>
      </c>
    </row>
    <row r="4727" spans="1:2" x14ac:dyDescent="0.25">
      <c r="A4727">
        <v>454</v>
      </c>
      <c r="B4727">
        <v>25</v>
      </c>
    </row>
    <row r="4728" spans="1:2" x14ac:dyDescent="0.25">
      <c r="A4728">
        <v>456</v>
      </c>
      <c r="B4728">
        <v>24</v>
      </c>
    </row>
    <row r="4729" spans="1:2" x14ac:dyDescent="0.25">
      <c r="A4729">
        <v>458</v>
      </c>
      <c r="B4729">
        <v>13.5</v>
      </c>
    </row>
    <row r="4730" spans="1:2" x14ac:dyDescent="0.25">
      <c r="A4730">
        <v>460</v>
      </c>
      <c r="B4730">
        <v>15</v>
      </c>
    </row>
    <row r="4731" spans="1:2" x14ac:dyDescent="0.25">
      <c r="A4731">
        <v>462</v>
      </c>
      <c r="B4731">
        <v>19</v>
      </c>
    </row>
    <row r="4732" spans="1:2" x14ac:dyDescent="0.25">
      <c r="A4732">
        <v>464</v>
      </c>
      <c r="B4732">
        <v>13</v>
      </c>
    </row>
    <row r="4733" spans="1:2" x14ac:dyDescent="0.25">
      <c r="A4733">
        <v>466</v>
      </c>
      <c r="B4733">
        <v>14.5</v>
      </c>
    </row>
    <row r="4734" spans="1:2" x14ac:dyDescent="0.25">
      <c r="A4734">
        <v>468</v>
      </c>
      <c r="B4734">
        <v>26</v>
      </c>
    </row>
    <row r="4735" spans="1:2" x14ac:dyDescent="0.25">
      <c r="A4735">
        <v>470</v>
      </c>
      <c r="B4735">
        <v>23</v>
      </c>
    </row>
    <row r="4736" spans="1:2" x14ac:dyDescent="0.25">
      <c r="A4736">
        <v>472</v>
      </c>
      <c r="B4736">
        <v>13</v>
      </c>
    </row>
    <row r="4737" spans="1:2" x14ac:dyDescent="0.25">
      <c r="A4737">
        <v>474</v>
      </c>
      <c r="B4737">
        <v>17.5</v>
      </c>
    </row>
    <row r="4738" spans="1:2" x14ac:dyDescent="0.25">
      <c r="A4738">
        <v>476</v>
      </c>
      <c r="B4738">
        <v>15.5</v>
      </c>
    </row>
    <row r="4739" spans="1:2" x14ac:dyDescent="0.25">
      <c r="A4739">
        <v>478</v>
      </c>
      <c r="B4739">
        <v>10.5</v>
      </c>
    </row>
    <row r="4740" spans="1:2" x14ac:dyDescent="0.25">
      <c r="A4740">
        <v>480</v>
      </c>
      <c r="B4740">
        <v>9.5</v>
      </c>
    </row>
    <row r="4741" spans="1:2" x14ac:dyDescent="0.25">
      <c r="A4741">
        <v>482</v>
      </c>
      <c r="B4741">
        <v>12.5</v>
      </c>
    </row>
    <row r="4742" spans="1:2" x14ac:dyDescent="0.25">
      <c r="A4742">
        <v>484</v>
      </c>
      <c r="B4742">
        <v>20</v>
      </c>
    </row>
    <row r="4743" spans="1:2" x14ac:dyDescent="0.25">
      <c r="A4743">
        <v>486</v>
      </c>
      <c r="B4743">
        <v>12.5</v>
      </c>
    </row>
    <row r="4744" spans="1:2" x14ac:dyDescent="0.25">
      <c r="A4744">
        <v>488</v>
      </c>
      <c r="B4744">
        <v>16.5</v>
      </c>
    </row>
    <row r="4745" spans="1:2" x14ac:dyDescent="0.25">
      <c r="A4745">
        <v>490</v>
      </c>
      <c r="B4745">
        <v>19</v>
      </c>
    </row>
    <row r="4746" spans="1:2" x14ac:dyDescent="0.25">
      <c r="A4746">
        <v>492</v>
      </c>
      <c r="B4746">
        <v>8.5</v>
      </c>
    </row>
    <row r="4747" spans="1:2" x14ac:dyDescent="0.25">
      <c r="A4747">
        <v>494</v>
      </c>
      <c r="B4747">
        <v>14</v>
      </c>
    </row>
    <row r="4748" spans="1:2" x14ac:dyDescent="0.25">
      <c r="A4748">
        <v>496</v>
      </c>
      <c r="B4748">
        <v>20.5</v>
      </c>
    </row>
    <row r="4749" spans="1:2" x14ac:dyDescent="0.25">
      <c r="A4749">
        <v>498</v>
      </c>
      <c r="B4749">
        <v>19.5</v>
      </c>
    </row>
    <row r="4750" spans="1:2" x14ac:dyDescent="0.25">
      <c r="A4750">
        <v>500</v>
      </c>
      <c r="B4750">
        <v>8</v>
      </c>
    </row>
    <row r="4751" spans="1:2" x14ac:dyDescent="0.25">
      <c r="A4751">
        <v>502</v>
      </c>
      <c r="B4751">
        <v>17.5</v>
      </c>
    </row>
    <row r="4752" spans="1:2" x14ac:dyDescent="0.25">
      <c r="A4752">
        <v>504</v>
      </c>
      <c r="B4752">
        <v>17.5</v>
      </c>
    </row>
    <row r="4753" spans="1:2" x14ac:dyDescent="0.25">
      <c r="A4753">
        <v>506</v>
      </c>
      <c r="B4753">
        <v>14.5</v>
      </c>
    </row>
    <row r="4754" spans="1:2" x14ac:dyDescent="0.25">
      <c r="A4754">
        <v>508</v>
      </c>
      <c r="B4754">
        <v>11.5</v>
      </c>
    </row>
    <row r="4755" spans="1:2" x14ac:dyDescent="0.25">
      <c r="A4755">
        <v>510</v>
      </c>
      <c r="B4755">
        <v>14.5</v>
      </c>
    </row>
    <row r="4756" spans="1:2" x14ac:dyDescent="0.25">
      <c r="A4756">
        <v>512</v>
      </c>
      <c r="B4756">
        <v>17.5</v>
      </c>
    </row>
    <row r="4757" spans="1:2" x14ac:dyDescent="0.25">
      <c r="A4757">
        <v>514</v>
      </c>
      <c r="B4757">
        <v>21</v>
      </c>
    </row>
    <row r="4758" spans="1:2" x14ac:dyDescent="0.25">
      <c r="A4758">
        <v>516</v>
      </c>
      <c r="B4758">
        <v>22.5</v>
      </c>
    </row>
    <row r="4759" spans="1:2" x14ac:dyDescent="0.25">
      <c r="A4759">
        <v>518</v>
      </c>
      <c r="B4759">
        <v>17.5</v>
      </c>
    </row>
    <row r="4760" spans="1:2" x14ac:dyDescent="0.25">
      <c r="A4760">
        <v>520</v>
      </c>
      <c r="B4760">
        <v>5</v>
      </c>
    </row>
    <row r="4761" spans="1:2" x14ac:dyDescent="0.25">
      <c r="A4761">
        <v>522</v>
      </c>
      <c r="B4761">
        <v>11.5</v>
      </c>
    </row>
    <row r="4762" spans="1:2" x14ac:dyDescent="0.25">
      <c r="A4762">
        <v>524</v>
      </c>
      <c r="B4762">
        <v>26</v>
      </c>
    </row>
    <row r="4763" spans="1:2" x14ac:dyDescent="0.25">
      <c r="A4763">
        <v>526</v>
      </c>
      <c r="B4763">
        <v>26</v>
      </c>
    </row>
    <row r="4764" spans="1:2" x14ac:dyDescent="0.25">
      <c r="A4764">
        <v>528</v>
      </c>
      <c r="B4764">
        <v>17.5</v>
      </c>
    </row>
    <row r="4765" spans="1:2" x14ac:dyDescent="0.25">
      <c r="A4765">
        <v>530</v>
      </c>
      <c r="B4765">
        <v>13</v>
      </c>
    </row>
    <row r="4766" spans="1:2" x14ac:dyDescent="0.25">
      <c r="A4766">
        <v>532</v>
      </c>
      <c r="B4766">
        <v>13.5</v>
      </c>
    </row>
    <row r="4767" spans="1:2" x14ac:dyDescent="0.25">
      <c r="A4767">
        <v>534</v>
      </c>
      <c r="B4767">
        <v>10</v>
      </c>
    </row>
    <row r="4768" spans="1:2" x14ac:dyDescent="0.25">
      <c r="A4768">
        <v>536</v>
      </c>
      <c r="B4768">
        <v>14.5</v>
      </c>
    </row>
    <row r="4769" spans="1:2" x14ac:dyDescent="0.25">
      <c r="A4769">
        <v>538</v>
      </c>
      <c r="B4769">
        <v>17</v>
      </c>
    </row>
    <row r="4770" spans="1:2" x14ac:dyDescent="0.25">
      <c r="A4770">
        <v>540</v>
      </c>
      <c r="B4770">
        <v>26.5</v>
      </c>
    </row>
    <row r="4771" spans="1:2" x14ac:dyDescent="0.25">
      <c r="A4771">
        <v>542</v>
      </c>
      <c r="B4771">
        <v>9</v>
      </c>
    </row>
    <row r="4772" spans="1:2" x14ac:dyDescent="0.25">
      <c r="A4772">
        <v>544</v>
      </c>
      <c r="B4772">
        <v>9</v>
      </c>
    </row>
    <row r="4773" spans="1:2" x14ac:dyDescent="0.25">
      <c r="A4773">
        <v>546</v>
      </c>
      <c r="B4773">
        <v>20.5</v>
      </c>
    </row>
    <row r="4774" spans="1:2" x14ac:dyDescent="0.25">
      <c r="A4774">
        <v>548</v>
      </c>
      <c r="B4774">
        <v>20</v>
      </c>
    </row>
    <row r="4775" spans="1:2" x14ac:dyDescent="0.25">
      <c r="A4775">
        <v>550</v>
      </c>
      <c r="B4775">
        <v>17.5</v>
      </c>
    </row>
    <row r="4776" spans="1:2" x14ac:dyDescent="0.25">
      <c r="A4776">
        <v>552</v>
      </c>
      <c r="B4776">
        <v>18.5</v>
      </c>
    </row>
    <row r="4777" spans="1:2" x14ac:dyDescent="0.25">
      <c r="A4777">
        <v>554</v>
      </c>
      <c r="B4777">
        <v>8.5</v>
      </c>
    </row>
    <row r="4778" spans="1:2" x14ac:dyDescent="0.25">
      <c r="A4778">
        <v>556</v>
      </c>
      <c r="B4778">
        <v>6</v>
      </c>
    </row>
    <row r="4779" spans="1:2" x14ac:dyDescent="0.25">
      <c r="A4779">
        <v>558</v>
      </c>
      <c r="B4779">
        <v>16.5</v>
      </c>
    </row>
    <row r="4780" spans="1:2" x14ac:dyDescent="0.25">
      <c r="A4780">
        <v>560</v>
      </c>
      <c r="B4780">
        <v>14.5</v>
      </c>
    </row>
    <row r="4781" spans="1:2" x14ac:dyDescent="0.25">
      <c r="A4781">
        <v>562</v>
      </c>
      <c r="B4781">
        <v>20</v>
      </c>
    </row>
    <row r="4782" spans="1:2" x14ac:dyDescent="0.25">
      <c r="A4782">
        <v>564</v>
      </c>
      <c r="B4782">
        <v>16.5</v>
      </c>
    </row>
    <row r="4783" spans="1:2" x14ac:dyDescent="0.25">
      <c r="A4783">
        <v>566</v>
      </c>
      <c r="B4783">
        <v>12</v>
      </c>
    </row>
    <row r="4784" spans="1:2" x14ac:dyDescent="0.25">
      <c r="A4784">
        <v>568</v>
      </c>
      <c r="B4784">
        <v>11</v>
      </c>
    </row>
    <row r="4785" spans="1:2" x14ac:dyDescent="0.25">
      <c r="A4785">
        <v>570</v>
      </c>
      <c r="B4785">
        <v>20</v>
      </c>
    </row>
    <row r="4786" spans="1:2" x14ac:dyDescent="0.25">
      <c r="A4786">
        <v>572</v>
      </c>
      <c r="B4786">
        <v>24</v>
      </c>
    </row>
    <row r="4787" spans="1:2" x14ac:dyDescent="0.25">
      <c r="A4787">
        <v>574</v>
      </c>
      <c r="B4787">
        <v>24</v>
      </c>
    </row>
    <row r="4788" spans="1:2" x14ac:dyDescent="0.25">
      <c r="A4788">
        <v>576</v>
      </c>
      <c r="B4788">
        <v>13</v>
      </c>
    </row>
    <row r="4789" spans="1:2" x14ac:dyDescent="0.25">
      <c r="A4789">
        <v>578</v>
      </c>
      <c r="B4789">
        <v>4.5</v>
      </c>
    </row>
    <row r="4790" spans="1:2" x14ac:dyDescent="0.25">
      <c r="A4790">
        <v>580</v>
      </c>
      <c r="B4790">
        <v>9</v>
      </c>
    </row>
    <row r="4791" spans="1:2" x14ac:dyDescent="0.25">
      <c r="A4791">
        <v>582</v>
      </c>
      <c r="B4791">
        <v>15.5</v>
      </c>
    </row>
    <row r="4792" spans="1:2" x14ac:dyDescent="0.25">
      <c r="A4792">
        <v>584</v>
      </c>
      <c r="B4792">
        <v>11.5</v>
      </c>
    </row>
    <row r="4793" spans="1:2" x14ac:dyDescent="0.25">
      <c r="A4793">
        <v>586</v>
      </c>
      <c r="B4793">
        <v>5</v>
      </c>
    </row>
    <row r="4794" spans="1:2" x14ac:dyDescent="0.25">
      <c r="A4794">
        <v>588</v>
      </c>
      <c r="B4794">
        <v>12.5</v>
      </c>
    </row>
    <row r="4795" spans="1:2" x14ac:dyDescent="0.25">
      <c r="A4795">
        <v>590</v>
      </c>
      <c r="B4795">
        <v>21.5</v>
      </c>
    </row>
    <row r="4796" spans="1:2" x14ac:dyDescent="0.25">
      <c r="A4796">
        <v>592</v>
      </c>
      <c r="B4796">
        <v>11.5</v>
      </c>
    </row>
    <row r="4797" spans="1:2" x14ac:dyDescent="0.25">
      <c r="A4797">
        <v>594</v>
      </c>
      <c r="B4797">
        <v>8.5</v>
      </c>
    </row>
    <row r="4798" spans="1:2" x14ac:dyDescent="0.25">
      <c r="A4798">
        <v>596</v>
      </c>
      <c r="B4798">
        <v>9</v>
      </c>
    </row>
    <row r="4799" spans="1:2" x14ac:dyDescent="0.25">
      <c r="A4799">
        <v>598</v>
      </c>
      <c r="B4799">
        <v>11</v>
      </c>
    </row>
    <row r="4800" spans="1:2" x14ac:dyDescent="0.25">
      <c r="A4800">
        <v>600</v>
      </c>
      <c r="B4800">
        <v>11</v>
      </c>
    </row>
    <row r="4801" spans="1:2" x14ac:dyDescent="0.25">
      <c r="A4801">
        <v>602</v>
      </c>
      <c r="B4801">
        <v>12.5</v>
      </c>
    </row>
    <row r="4802" spans="1:2" x14ac:dyDescent="0.25">
      <c r="A4802">
        <v>604</v>
      </c>
      <c r="B4802">
        <v>24.5</v>
      </c>
    </row>
    <row r="4803" spans="1:2" x14ac:dyDescent="0.25">
      <c r="A4803">
        <v>606</v>
      </c>
      <c r="B4803">
        <v>9</v>
      </c>
    </row>
    <row r="4804" spans="1:2" x14ac:dyDescent="0.25">
      <c r="A4804">
        <v>608</v>
      </c>
      <c r="B4804">
        <v>7</v>
      </c>
    </row>
    <row r="4805" spans="1:2" x14ac:dyDescent="0.25">
      <c r="A4805">
        <v>610</v>
      </c>
      <c r="B4805">
        <v>2.5</v>
      </c>
    </row>
    <row r="4806" spans="1:2" x14ac:dyDescent="0.25">
      <c r="A4806">
        <v>612</v>
      </c>
      <c r="B4806">
        <v>13.5</v>
      </c>
    </row>
    <row r="4807" spans="1:2" x14ac:dyDescent="0.25">
      <c r="A4807">
        <v>614</v>
      </c>
      <c r="B4807">
        <v>22</v>
      </c>
    </row>
    <row r="4808" spans="1:2" x14ac:dyDescent="0.25">
      <c r="A4808">
        <v>616</v>
      </c>
      <c r="B4808">
        <v>16</v>
      </c>
    </row>
    <row r="4809" spans="1:2" x14ac:dyDescent="0.25">
      <c r="A4809">
        <v>618</v>
      </c>
      <c r="B4809">
        <v>11.5</v>
      </c>
    </row>
    <row r="4810" spans="1:2" x14ac:dyDescent="0.25">
      <c r="A4810">
        <v>620</v>
      </c>
      <c r="B4810">
        <v>11</v>
      </c>
    </row>
    <row r="4811" spans="1:2" x14ac:dyDescent="0.25">
      <c r="A4811">
        <v>622</v>
      </c>
      <c r="B4811">
        <v>14</v>
      </c>
    </row>
    <row r="4812" spans="1:2" x14ac:dyDescent="0.25">
      <c r="A4812">
        <v>624</v>
      </c>
      <c r="B4812">
        <v>24</v>
      </c>
    </row>
    <row r="4813" spans="1:2" x14ac:dyDescent="0.25">
      <c r="A4813">
        <v>626</v>
      </c>
      <c r="B4813">
        <v>26.5</v>
      </c>
    </row>
    <row r="4814" spans="1:2" x14ac:dyDescent="0.25">
      <c r="A4814">
        <v>628</v>
      </c>
      <c r="B4814">
        <v>12</v>
      </c>
    </row>
    <row r="4815" spans="1:2" x14ac:dyDescent="0.25">
      <c r="A4815">
        <v>630</v>
      </c>
      <c r="B4815">
        <v>7.5</v>
      </c>
    </row>
    <row r="4816" spans="1:2" x14ac:dyDescent="0.25">
      <c r="A4816">
        <v>632</v>
      </c>
      <c r="B4816">
        <v>8</v>
      </c>
    </row>
    <row r="4817" spans="1:2" x14ac:dyDescent="0.25">
      <c r="A4817">
        <v>634</v>
      </c>
      <c r="B4817">
        <v>10.5</v>
      </c>
    </row>
    <row r="4818" spans="1:2" x14ac:dyDescent="0.25">
      <c r="A4818">
        <v>636</v>
      </c>
      <c r="B4818">
        <v>8.5</v>
      </c>
    </row>
    <row r="4819" spans="1:2" x14ac:dyDescent="0.25">
      <c r="A4819">
        <v>638</v>
      </c>
      <c r="B4819">
        <v>10</v>
      </c>
    </row>
    <row r="4820" spans="1:2" x14ac:dyDescent="0.25">
      <c r="A4820">
        <v>640</v>
      </c>
      <c r="B4820">
        <v>16.5</v>
      </c>
    </row>
    <row r="4821" spans="1:2" x14ac:dyDescent="0.25">
      <c r="A4821">
        <v>642</v>
      </c>
      <c r="B4821">
        <v>18.5</v>
      </c>
    </row>
    <row r="4822" spans="1:2" x14ac:dyDescent="0.25">
      <c r="A4822">
        <v>644</v>
      </c>
      <c r="B4822">
        <v>21.5</v>
      </c>
    </row>
    <row r="4823" spans="1:2" x14ac:dyDescent="0.25">
      <c r="A4823">
        <v>646</v>
      </c>
      <c r="B4823">
        <v>26</v>
      </c>
    </row>
    <row r="4824" spans="1:2" x14ac:dyDescent="0.25">
      <c r="A4824">
        <v>648</v>
      </c>
      <c r="B4824">
        <v>18.5</v>
      </c>
    </row>
    <row r="4825" spans="1:2" x14ac:dyDescent="0.25">
      <c r="A4825">
        <v>650</v>
      </c>
      <c r="B4825">
        <v>16.5</v>
      </c>
    </row>
    <row r="4826" spans="1:2" x14ac:dyDescent="0.25">
      <c r="A4826">
        <v>652</v>
      </c>
      <c r="B4826">
        <v>9</v>
      </c>
    </row>
    <row r="4827" spans="1:2" x14ac:dyDescent="0.25">
      <c r="A4827">
        <v>654</v>
      </c>
      <c r="B4827">
        <v>5</v>
      </c>
    </row>
    <row r="4828" spans="1:2" x14ac:dyDescent="0.25">
      <c r="A4828">
        <v>656</v>
      </c>
      <c r="B4828">
        <v>18</v>
      </c>
    </row>
    <row r="4829" spans="1:2" x14ac:dyDescent="0.25">
      <c r="A4829">
        <v>658</v>
      </c>
      <c r="B4829">
        <v>25.5</v>
      </c>
    </row>
    <row r="4830" spans="1:2" x14ac:dyDescent="0.25">
      <c r="A4830">
        <v>660</v>
      </c>
      <c r="B4830">
        <v>16</v>
      </c>
    </row>
    <row r="4831" spans="1:2" x14ac:dyDescent="0.25">
      <c r="A4831">
        <v>662</v>
      </c>
      <c r="B4831">
        <v>10.5</v>
      </c>
    </row>
    <row r="4832" spans="1:2" x14ac:dyDescent="0.25">
      <c r="A4832">
        <v>664</v>
      </c>
      <c r="B4832">
        <v>13.5</v>
      </c>
    </row>
    <row r="4833" spans="1:2" x14ac:dyDescent="0.25">
      <c r="A4833">
        <v>666</v>
      </c>
      <c r="B4833">
        <v>14.5</v>
      </c>
    </row>
    <row r="4834" spans="1:2" x14ac:dyDescent="0.25">
      <c r="A4834">
        <v>668</v>
      </c>
      <c r="B4834">
        <v>15</v>
      </c>
    </row>
    <row r="4835" spans="1:2" x14ac:dyDescent="0.25">
      <c r="A4835">
        <v>670</v>
      </c>
      <c r="B4835">
        <v>11</v>
      </c>
    </row>
    <row r="4836" spans="1:2" x14ac:dyDescent="0.25">
      <c r="A4836">
        <v>672</v>
      </c>
      <c r="B4836">
        <v>12</v>
      </c>
    </row>
    <row r="4837" spans="1:2" x14ac:dyDescent="0.25">
      <c r="A4837">
        <v>674</v>
      </c>
      <c r="B4837">
        <v>9</v>
      </c>
    </row>
    <row r="4838" spans="1:2" x14ac:dyDescent="0.25">
      <c r="A4838">
        <v>676</v>
      </c>
      <c r="B4838">
        <v>16</v>
      </c>
    </row>
    <row r="4839" spans="1:2" x14ac:dyDescent="0.25">
      <c r="A4839">
        <v>678</v>
      </c>
      <c r="B4839">
        <v>21.5</v>
      </c>
    </row>
    <row r="4840" spans="1:2" x14ac:dyDescent="0.25">
      <c r="A4840">
        <v>680</v>
      </c>
      <c r="B4840">
        <v>18</v>
      </c>
    </row>
    <row r="4841" spans="1:2" x14ac:dyDescent="0.25">
      <c r="A4841">
        <v>682</v>
      </c>
      <c r="B4841">
        <v>19.5</v>
      </c>
    </row>
    <row r="4842" spans="1:2" x14ac:dyDescent="0.25">
      <c r="A4842">
        <v>684</v>
      </c>
      <c r="B4842">
        <v>14.5</v>
      </c>
    </row>
    <row r="4843" spans="1:2" x14ac:dyDescent="0.25">
      <c r="A4843">
        <v>686</v>
      </c>
      <c r="B4843">
        <v>15.5</v>
      </c>
    </row>
    <row r="4844" spans="1:2" x14ac:dyDescent="0.25">
      <c r="A4844">
        <v>688</v>
      </c>
      <c r="B4844">
        <v>14</v>
      </c>
    </row>
    <row r="4845" spans="1:2" x14ac:dyDescent="0.25">
      <c r="A4845">
        <v>690</v>
      </c>
      <c r="B4845">
        <v>13</v>
      </c>
    </row>
    <row r="4846" spans="1:2" x14ac:dyDescent="0.25">
      <c r="A4846">
        <v>692</v>
      </c>
      <c r="B4846">
        <v>12</v>
      </c>
    </row>
    <row r="4847" spans="1:2" x14ac:dyDescent="0.25">
      <c r="A4847">
        <v>694</v>
      </c>
      <c r="B4847">
        <v>22.5</v>
      </c>
    </row>
    <row r="4848" spans="1:2" x14ac:dyDescent="0.25">
      <c r="A4848">
        <v>696</v>
      </c>
      <c r="B4848">
        <v>11.5</v>
      </c>
    </row>
    <row r="4849" spans="1:2" x14ac:dyDescent="0.25">
      <c r="A4849">
        <v>698</v>
      </c>
      <c r="B4849">
        <v>13</v>
      </c>
    </row>
    <row r="4850" spans="1:2" x14ac:dyDescent="0.25">
      <c r="A4850">
        <v>700</v>
      </c>
      <c r="B4850">
        <v>19.5</v>
      </c>
    </row>
    <row r="4851" spans="1:2" x14ac:dyDescent="0.25">
      <c r="A4851">
        <v>702</v>
      </c>
      <c r="B4851">
        <v>18.5</v>
      </c>
    </row>
    <row r="4852" spans="1:2" x14ac:dyDescent="0.25">
      <c r="A4852">
        <v>704</v>
      </c>
      <c r="B4852">
        <v>15.5</v>
      </c>
    </row>
    <row r="4853" spans="1:2" x14ac:dyDescent="0.25">
      <c r="A4853">
        <v>706</v>
      </c>
      <c r="B4853">
        <v>15</v>
      </c>
    </row>
    <row r="4854" spans="1:2" x14ac:dyDescent="0.25">
      <c r="A4854">
        <v>708</v>
      </c>
      <c r="B4854">
        <v>14.5</v>
      </c>
    </row>
    <row r="4855" spans="1:2" x14ac:dyDescent="0.25">
      <c r="A4855">
        <v>710</v>
      </c>
      <c r="B4855">
        <v>20.5</v>
      </c>
    </row>
    <row r="4856" spans="1:2" x14ac:dyDescent="0.25">
      <c r="A4856">
        <v>712</v>
      </c>
      <c r="B4856">
        <v>16.5</v>
      </c>
    </row>
    <row r="4857" spans="1:2" x14ac:dyDescent="0.25">
      <c r="A4857">
        <v>714</v>
      </c>
      <c r="B4857">
        <v>16</v>
      </c>
    </row>
    <row r="4858" spans="1:2" x14ac:dyDescent="0.25">
      <c r="A4858">
        <v>716</v>
      </c>
      <c r="B4858">
        <v>11</v>
      </c>
    </row>
    <row r="4859" spans="1:2" x14ac:dyDescent="0.25">
      <c r="A4859">
        <v>718</v>
      </c>
      <c r="B4859">
        <v>11.5</v>
      </c>
    </row>
    <row r="4860" spans="1:2" x14ac:dyDescent="0.25">
      <c r="A4860">
        <v>720</v>
      </c>
      <c r="B4860">
        <v>17.5</v>
      </c>
    </row>
    <row r="4861" spans="1:2" x14ac:dyDescent="0.25">
      <c r="A4861">
        <v>722</v>
      </c>
      <c r="B4861">
        <v>26.5</v>
      </c>
    </row>
    <row r="4862" spans="1:2" x14ac:dyDescent="0.25">
      <c r="A4862">
        <v>724</v>
      </c>
      <c r="B4862">
        <v>17</v>
      </c>
    </row>
    <row r="4863" spans="1:2" x14ac:dyDescent="0.25">
      <c r="A4863">
        <v>726</v>
      </c>
      <c r="B4863">
        <v>21.5</v>
      </c>
    </row>
    <row r="4864" spans="1:2" x14ac:dyDescent="0.25">
      <c r="A4864">
        <v>728</v>
      </c>
      <c r="B4864">
        <v>17</v>
      </c>
    </row>
    <row r="4865" spans="1:2" x14ac:dyDescent="0.25">
      <c r="A4865">
        <v>730</v>
      </c>
      <c r="B4865">
        <v>12.5</v>
      </c>
    </row>
    <row r="4866" spans="1:2" x14ac:dyDescent="0.25">
      <c r="A4866">
        <v>732</v>
      </c>
      <c r="B4866">
        <v>12.5</v>
      </c>
    </row>
    <row r="4867" spans="1:2" x14ac:dyDescent="0.25">
      <c r="A4867">
        <v>734</v>
      </c>
      <c r="B4867">
        <v>19.5</v>
      </c>
    </row>
    <row r="4868" spans="1:2" x14ac:dyDescent="0.25">
      <c r="A4868">
        <v>736</v>
      </c>
      <c r="B4868">
        <v>25</v>
      </c>
    </row>
    <row r="4869" spans="1:2" x14ac:dyDescent="0.25">
      <c r="A4869">
        <v>738</v>
      </c>
      <c r="B4869">
        <v>20.5</v>
      </c>
    </row>
    <row r="4870" spans="1:2" x14ac:dyDescent="0.25">
      <c r="A4870">
        <v>740</v>
      </c>
      <c r="B4870">
        <v>14.5</v>
      </c>
    </row>
    <row r="4871" spans="1:2" x14ac:dyDescent="0.25">
      <c r="A4871">
        <v>742</v>
      </c>
      <c r="B4871">
        <v>12.5</v>
      </c>
    </row>
    <row r="4872" spans="1:2" x14ac:dyDescent="0.25">
      <c r="A4872">
        <v>744</v>
      </c>
      <c r="B4872">
        <v>21</v>
      </c>
    </row>
    <row r="4873" spans="1:2" x14ac:dyDescent="0.25">
      <c r="A4873">
        <v>746</v>
      </c>
      <c r="B4873">
        <v>20</v>
      </c>
    </row>
    <row r="4874" spans="1:2" x14ac:dyDescent="0.25">
      <c r="A4874">
        <v>748</v>
      </c>
      <c r="B4874">
        <v>17.5</v>
      </c>
    </row>
    <row r="4875" spans="1:2" x14ac:dyDescent="0.25">
      <c r="A4875">
        <v>750</v>
      </c>
      <c r="B4875">
        <v>26.5</v>
      </c>
    </row>
    <row r="4876" spans="1:2" x14ac:dyDescent="0.25">
      <c r="A4876">
        <v>752</v>
      </c>
      <c r="B4876">
        <v>19.5</v>
      </c>
    </row>
    <row r="4877" spans="1:2" x14ac:dyDescent="0.25">
      <c r="A4877">
        <v>754</v>
      </c>
      <c r="B4877">
        <v>8.5</v>
      </c>
    </row>
    <row r="4878" spans="1:2" x14ac:dyDescent="0.25">
      <c r="A4878">
        <v>756</v>
      </c>
      <c r="B4878">
        <v>11</v>
      </c>
    </row>
    <row r="4879" spans="1:2" x14ac:dyDescent="0.25">
      <c r="A4879">
        <v>758</v>
      </c>
      <c r="B4879">
        <v>19</v>
      </c>
    </row>
    <row r="4880" spans="1:2" x14ac:dyDescent="0.25">
      <c r="A4880">
        <v>760</v>
      </c>
      <c r="B4880">
        <v>20.5</v>
      </c>
    </row>
    <row r="4881" spans="1:2" x14ac:dyDescent="0.25">
      <c r="A4881">
        <v>762</v>
      </c>
      <c r="B4881">
        <v>18.5</v>
      </c>
    </row>
    <row r="4882" spans="1:2" x14ac:dyDescent="0.25">
      <c r="A4882">
        <v>764</v>
      </c>
      <c r="B4882">
        <v>14.5</v>
      </c>
    </row>
    <row r="4883" spans="1:2" x14ac:dyDescent="0.25">
      <c r="A4883">
        <v>766</v>
      </c>
      <c r="B4883">
        <v>9.5</v>
      </c>
    </row>
    <row r="4884" spans="1:2" x14ac:dyDescent="0.25">
      <c r="A4884">
        <v>768</v>
      </c>
      <c r="B4884">
        <v>8</v>
      </c>
    </row>
    <row r="4885" spans="1:2" x14ac:dyDescent="0.25">
      <c r="A4885">
        <v>770</v>
      </c>
      <c r="B4885">
        <v>9.5</v>
      </c>
    </row>
    <row r="4886" spans="1:2" x14ac:dyDescent="0.25">
      <c r="A4886">
        <v>772</v>
      </c>
      <c r="B4886">
        <v>15</v>
      </c>
    </row>
    <row r="4887" spans="1:2" x14ac:dyDescent="0.25">
      <c r="A4887">
        <v>774</v>
      </c>
      <c r="B4887">
        <v>18</v>
      </c>
    </row>
    <row r="4888" spans="1:2" x14ac:dyDescent="0.25">
      <c r="A4888">
        <v>776</v>
      </c>
      <c r="B4888">
        <v>23.5</v>
      </c>
    </row>
    <row r="4889" spans="1:2" x14ac:dyDescent="0.25">
      <c r="A4889">
        <v>778</v>
      </c>
      <c r="B4889">
        <v>24</v>
      </c>
    </row>
    <row r="4890" spans="1:2" x14ac:dyDescent="0.25">
      <c r="A4890">
        <v>780</v>
      </c>
      <c r="B4890">
        <v>16.5</v>
      </c>
    </row>
    <row r="4891" spans="1:2" x14ac:dyDescent="0.25">
      <c r="A4891">
        <v>782</v>
      </c>
      <c r="B4891">
        <v>20.5</v>
      </c>
    </row>
    <row r="4892" spans="1:2" x14ac:dyDescent="0.25">
      <c r="A4892">
        <v>784</v>
      </c>
      <c r="B4892">
        <v>24</v>
      </c>
    </row>
    <row r="4893" spans="1:2" x14ac:dyDescent="0.25">
      <c r="A4893">
        <v>786</v>
      </c>
      <c r="B4893">
        <v>22.5</v>
      </c>
    </row>
    <row r="4894" spans="1:2" x14ac:dyDescent="0.25">
      <c r="A4894">
        <v>788</v>
      </c>
      <c r="B4894">
        <v>11.5</v>
      </c>
    </row>
    <row r="4895" spans="1:2" x14ac:dyDescent="0.25">
      <c r="A4895">
        <v>790</v>
      </c>
      <c r="B4895">
        <v>13.5</v>
      </c>
    </row>
    <row r="4896" spans="1:2" x14ac:dyDescent="0.25">
      <c r="A4896">
        <v>792</v>
      </c>
      <c r="B4896">
        <v>13.5</v>
      </c>
    </row>
    <row r="4897" spans="1:2" x14ac:dyDescent="0.25">
      <c r="A4897">
        <v>794</v>
      </c>
      <c r="B4897">
        <v>22.5</v>
      </c>
    </row>
    <row r="4898" spans="1:2" x14ac:dyDescent="0.25">
      <c r="A4898">
        <v>796</v>
      </c>
      <c r="B4898">
        <v>29.5</v>
      </c>
    </row>
    <row r="4899" spans="1:2" x14ac:dyDescent="0.25">
      <c r="A4899">
        <v>798</v>
      </c>
      <c r="B4899">
        <v>19</v>
      </c>
    </row>
    <row r="4900" spans="1:2" x14ac:dyDescent="0.25">
      <c r="A4900">
        <v>800</v>
      </c>
      <c r="B4900">
        <v>11.5</v>
      </c>
    </row>
    <row r="4901" spans="1:2" x14ac:dyDescent="0.25">
      <c r="A4901">
        <v>802</v>
      </c>
      <c r="B4901">
        <v>15.5</v>
      </c>
    </row>
    <row r="4902" spans="1:2" x14ac:dyDescent="0.25">
      <c r="A4902">
        <v>804</v>
      </c>
      <c r="B4902">
        <v>7</v>
      </c>
    </row>
    <row r="4903" spans="1:2" x14ac:dyDescent="0.25">
      <c r="A4903">
        <v>806</v>
      </c>
      <c r="B4903">
        <v>13</v>
      </c>
    </row>
    <row r="4904" spans="1:2" x14ac:dyDescent="0.25">
      <c r="A4904">
        <v>808</v>
      </c>
      <c r="B4904">
        <v>17.5</v>
      </c>
    </row>
    <row r="4905" spans="1:2" x14ac:dyDescent="0.25">
      <c r="A4905">
        <v>810</v>
      </c>
      <c r="B4905">
        <v>18.5</v>
      </c>
    </row>
    <row r="4906" spans="1:2" x14ac:dyDescent="0.25">
      <c r="A4906">
        <v>812</v>
      </c>
      <c r="B4906">
        <v>15</v>
      </c>
    </row>
    <row r="4907" spans="1:2" x14ac:dyDescent="0.25">
      <c r="A4907">
        <v>814</v>
      </c>
      <c r="B4907">
        <v>12.5</v>
      </c>
    </row>
    <row r="4908" spans="1:2" x14ac:dyDescent="0.25">
      <c r="A4908">
        <v>816</v>
      </c>
      <c r="B4908">
        <v>22</v>
      </c>
    </row>
    <row r="4909" spans="1:2" x14ac:dyDescent="0.25">
      <c r="A4909">
        <v>818</v>
      </c>
      <c r="B4909">
        <v>26</v>
      </c>
    </row>
    <row r="4910" spans="1:2" x14ac:dyDescent="0.25">
      <c r="A4910">
        <v>820</v>
      </c>
      <c r="B4910">
        <v>23</v>
      </c>
    </row>
    <row r="4911" spans="1:2" x14ac:dyDescent="0.25">
      <c r="A4911">
        <v>822</v>
      </c>
      <c r="B4911">
        <v>14.5</v>
      </c>
    </row>
    <row r="4912" spans="1:2" x14ac:dyDescent="0.25">
      <c r="A4912">
        <v>824</v>
      </c>
      <c r="B4912">
        <v>14</v>
      </c>
    </row>
    <row r="4913" spans="1:2" x14ac:dyDescent="0.25">
      <c r="A4913">
        <v>826</v>
      </c>
      <c r="B4913">
        <v>11</v>
      </c>
    </row>
    <row r="4914" spans="1:2" x14ac:dyDescent="0.25">
      <c r="A4914">
        <v>828</v>
      </c>
      <c r="B4914">
        <v>14.5</v>
      </c>
    </row>
    <row r="4915" spans="1:2" x14ac:dyDescent="0.25">
      <c r="A4915">
        <v>830</v>
      </c>
      <c r="B4915">
        <v>24.5</v>
      </c>
    </row>
    <row r="4916" spans="1:2" x14ac:dyDescent="0.25">
      <c r="A4916">
        <v>832</v>
      </c>
      <c r="B4916">
        <v>18</v>
      </c>
    </row>
    <row r="4917" spans="1:2" x14ac:dyDescent="0.25">
      <c r="A4917">
        <v>834</v>
      </c>
      <c r="B4917">
        <v>24</v>
      </c>
    </row>
    <row r="4918" spans="1:2" x14ac:dyDescent="0.25">
      <c r="A4918">
        <v>836</v>
      </c>
      <c r="B4918">
        <v>19.5</v>
      </c>
    </row>
    <row r="4919" spans="1:2" x14ac:dyDescent="0.25">
      <c r="A4919">
        <v>838</v>
      </c>
      <c r="B4919">
        <v>9.5</v>
      </c>
    </row>
    <row r="4920" spans="1:2" x14ac:dyDescent="0.25">
      <c r="A4920">
        <v>840</v>
      </c>
      <c r="B4920">
        <v>13</v>
      </c>
    </row>
    <row r="4921" spans="1:2" x14ac:dyDescent="0.25">
      <c r="A4921">
        <v>842</v>
      </c>
      <c r="B4921">
        <v>8.5</v>
      </c>
    </row>
    <row r="4922" spans="1:2" x14ac:dyDescent="0.25">
      <c r="A4922">
        <v>844</v>
      </c>
      <c r="B4922">
        <v>7</v>
      </c>
    </row>
    <row r="4923" spans="1:2" x14ac:dyDescent="0.25">
      <c r="A4923">
        <v>846</v>
      </c>
      <c r="B4923">
        <v>19</v>
      </c>
    </row>
    <row r="4924" spans="1:2" x14ac:dyDescent="0.25">
      <c r="A4924">
        <v>848</v>
      </c>
      <c r="B4924">
        <v>23</v>
      </c>
    </row>
    <row r="4925" spans="1:2" x14ac:dyDescent="0.25">
      <c r="A4925">
        <v>850</v>
      </c>
      <c r="B4925">
        <v>20</v>
      </c>
    </row>
    <row r="4926" spans="1:2" x14ac:dyDescent="0.25">
      <c r="A4926">
        <v>852</v>
      </c>
      <c r="B4926">
        <v>17</v>
      </c>
    </row>
    <row r="4927" spans="1:2" x14ac:dyDescent="0.25">
      <c r="A4927">
        <v>854</v>
      </c>
      <c r="B4927">
        <v>8.5</v>
      </c>
    </row>
    <row r="4928" spans="1:2" x14ac:dyDescent="0.25">
      <c r="A4928">
        <v>856</v>
      </c>
      <c r="B4928">
        <v>6.5</v>
      </c>
    </row>
    <row r="4929" spans="1:2" x14ac:dyDescent="0.25">
      <c r="A4929">
        <v>858</v>
      </c>
      <c r="B4929">
        <v>20</v>
      </c>
    </row>
    <row r="4930" spans="1:2" x14ac:dyDescent="0.25">
      <c r="A4930">
        <v>860</v>
      </c>
      <c r="B4930">
        <v>18</v>
      </c>
    </row>
    <row r="4931" spans="1:2" x14ac:dyDescent="0.25">
      <c r="A4931">
        <v>862</v>
      </c>
      <c r="B4931">
        <v>23.5</v>
      </c>
    </row>
    <row r="4932" spans="1:2" x14ac:dyDescent="0.25">
      <c r="A4932">
        <v>864</v>
      </c>
      <c r="B4932">
        <v>19.5</v>
      </c>
    </row>
    <row r="4933" spans="1:2" x14ac:dyDescent="0.25">
      <c r="A4933">
        <v>866</v>
      </c>
      <c r="B4933">
        <v>4.5</v>
      </c>
    </row>
    <row r="4934" spans="1:2" x14ac:dyDescent="0.25">
      <c r="A4934">
        <v>868</v>
      </c>
      <c r="B4934">
        <v>9</v>
      </c>
    </row>
    <row r="4935" spans="1:2" x14ac:dyDescent="0.25">
      <c r="A4935">
        <v>870</v>
      </c>
      <c r="B4935">
        <v>11.5</v>
      </c>
    </row>
    <row r="4936" spans="1:2" x14ac:dyDescent="0.25">
      <c r="A4936">
        <v>872</v>
      </c>
      <c r="B4936">
        <v>21</v>
      </c>
    </row>
    <row r="4937" spans="1:2" x14ac:dyDescent="0.25">
      <c r="A4937">
        <v>874</v>
      </c>
      <c r="B4937">
        <v>24</v>
      </c>
    </row>
    <row r="4938" spans="1:2" x14ac:dyDescent="0.25">
      <c r="A4938">
        <v>876</v>
      </c>
      <c r="B4938">
        <v>9</v>
      </c>
    </row>
    <row r="4939" spans="1:2" x14ac:dyDescent="0.25">
      <c r="A4939">
        <v>878</v>
      </c>
      <c r="B4939">
        <v>7.5</v>
      </c>
    </row>
    <row r="4940" spans="1:2" x14ac:dyDescent="0.25">
      <c r="A4940">
        <v>880</v>
      </c>
      <c r="B4940">
        <v>11.5</v>
      </c>
    </row>
    <row r="4941" spans="1:2" x14ac:dyDescent="0.25">
      <c r="A4941">
        <v>882</v>
      </c>
      <c r="B4941">
        <v>23</v>
      </c>
    </row>
    <row r="4942" spans="1:2" x14ac:dyDescent="0.25">
      <c r="A4942">
        <v>884</v>
      </c>
      <c r="B4942">
        <v>26</v>
      </c>
    </row>
    <row r="4943" spans="1:2" x14ac:dyDescent="0.25">
      <c r="A4943">
        <v>886</v>
      </c>
      <c r="B4943">
        <v>8</v>
      </c>
    </row>
    <row r="4944" spans="1:2" x14ac:dyDescent="0.25">
      <c r="A4944">
        <v>888</v>
      </c>
      <c r="B4944">
        <v>14</v>
      </c>
    </row>
    <row r="4945" spans="1:2" x14ac:dyDescent="0.25">
      <c r="A4945">
        <v>890</v>
      </c>
      <c r="B4945">
        <v>27</v>
      </c>
    </row>
    <row r="4946" spans="1:2" x14ac:dyDescent="0.25">
      <c r="A4946">
        <v>892</v>
      </c>
      <c r="B4946">
        <v>23.5</v>
      </c>
    </row>
    <row r="4947" spans="1:2" x14ac:dyDescent="0.25">
      <c r="A4947">
        <v>894</v>
      </c>
      <c r="B4947">
        <v>21</v>
      </c>
    </row>
    <row r="4948" spans="1:2" x14ac:dyDescent="0.25">
      <c r="A4948">
        <v>896</v>
      </c>
      <c r="B4948">
        <v>19</v>
      </c>
    </row>
    <row r="4949" spans="1:2" x14ac:dyDescent="0.25">
      <c r="A4949">
        <v>898</v>
      </c>
      <c r="B4949">
        <v>21</v>
      </c>
    </row>
    <row r="4950" spans="1:2" x14ac:dyDescent="0.25">
      <c r="A4950">
        <v>900</v>
      </c>
      <c r="B4950">
        <v>18.5</v>
      </c>
    </row>
    <row r="4951" spans="1:2" x14ac:dyDescent="0.25">
      <c r="A4951">
        <v>902</v>
      </c>
      <c r="B4951">
        <v>16</v>
      </c>
    </row>
    <row r="4952" spans="1:2" x14ac:dyDescent="0.25">
      <c r="A4952">
        <v>904</v>
      </c>
      <c r="B4952">
        <v>17.5</v>
      </c>
    </row>
    <row r="4953" spans="1:2" x14ac:dyDescent="0.25">
      <c r="A4953">
        <v>906</v>
      </c>
      <c r="B4953">
        <v>12</v>
      </c>
    </row>
    <row r="4954" spans="1:2" x14ac:dyDescent="0.25">
      <c r="A4954">
        <v>908</v>
      </c>
      <c r="B4954">
        <v>15.5</v>
      </c>
    </row>
    <row r="4955" spans="1:2" x14ac:dyDescent="0.25">
      <c r="A4955">
        <v>910</v>
      </c>
      <c r="B4955">
        <v>14.5</v>
      </c>
    </row>
    <row r="4956" spans="1:2" x14ac:dyDescent="0.25">
      <c r="A4956">
        <v>912</v>
      </c>
      <c r="B4956">
        <v>21</v>
      </c>
    </row>
    <row r="4957" spans="1:2" x14ac:dyDescent="0.25">
      <c r="A4957">
        <v>914</v>
      </c>
      <c r="B4957">
        <v>18.5</v>
      </c>
    </row>
    <row r="4958" spans="1:2" x14ac:dyDescent="0.25">
      <c r="A4958">
        <v>916</v>
      </c>
      <c r="B4958">
        <v>4.5</v>
      </c>
    </row>
    <row r="4959" spans="1:2" x14ac:dyDescent="0.25">
      <c r="A4959">
        <v>918</v>
      </c>
      <c r="B4959">
        <v>13.5</v>
      </c>
    </row>
    <row r="4960" spans="1:2" x14ac:dyDescent="0.25">
      <c r="A4960">
        <v>920</v>
      </c>
      <c r="B4960">
        <v>28.5</v>
      </c>
    </row>
    <row r="4961" spans="1:2" x14ac:dyDescent="0.25">
      <c r="A4961">
        <v>922</v>
      </c>
      <c r="B4961">
        <v>22.5</v>
      </c>
    </row>
    <row r="4962" spans="1:2" x14ac:dyDescent="0.25">
      <c r="A4962">
        <v>924</v>
      </c>
      <c r="B4962">
        <v>16</v>
      </c>
    </row>
    <row r="4963" spans="1:2" x14ac:dyDescent="0.25">
      <c r="A4963">
        <v>926</v>
      </c>
      <c r="B4963">
        <v>13.5</v>
      </c>
    </row>
    <row r="4964" spans="1:2" x14ac:dyDescent="0.25">
      <c r="A4964">
        <v>928</v>
      </c>
      <c r="B4964">
        <v>14.5</v>
      </c>
    </row>
    <row r="4965" spans="1:2" x14ac:dyDescent="0.25">
      <c r="A4965">
        <v>930</v>
      </c>
      <c r="B4965">
        <v>18</v>
      </c>
    </row>
    <row r="4966" spans="1:2" x14ac:dyDescent="0.25">
      <c r="A4966">
        <v>932</v>
      </c>
      <c r="B4966">
        <v>19.5</v>
      </c>
    </row>
    <row r="4967" spans="1:2" x14ac:dyDescent="0.25">
      <c r="A4967">
        <v>934</v>
      </c>
      <c r="B4967">
        <v>5.5</v>
      </c>
    </row>
    <row r="4968" spans="1:2" x14ac:dyDescent="0.25">
      <c r="A4968">
        <v>936</v>
      </c>
      <c r="B4968">
        <v>11</v>
      </c>
    </row>
    <row r="4969" spans="1:2" x14ac:dyDescent="0.25">
      <c r="A4969">
        <v>938</v>
      </c>
      <c r="B4969">
        <v>16</v>
      </c>
    </row>
    <row r="4970" spans="1:2" x14ac:dyDescent="0.25">
      <c r="A4970">
        <v>940</v>
      </c>
      <c r="B4970">
        <v>21</v>
      </c>
    </row>
    <row r="4971" spans="1:2" x14ac:dyDescent="0.25">
      <c r="A4971">
        <v>942</v>
      </c>
      <c r="B4971">
        <v>18</v>
      </c>
    </row>
    <row r="4972" spans="1:2" x14ac:dyDescent="0.25">
      <c r="A4972">
        <v>944</v>
      </c>
      <c r="B4972">
        <v>12.5</v>
      </c>
    </row>
    <row r="4973" spans="1:2" x14ac:dyDescent="0.25">
      <c r="A4973">
        <v>946</v>
      </c>
      <c r="B4973">
        <v>10</v>
      </c>
    </row>
    <row r="4974" spans="1:2" x14ac:dyDescent="0.25">
      <c r="A4974">
        <v>948</v>
      </c>
      <c r="B4974">
        <v>8</v>
      </c>
    </row>
    <row r="4975" spans="1:2" x14ac:dyDescent="0.25">
      <c r="A4975">
        <v>950</v>
      </c>
      <c r="B4975">
        <v>14</v>
      </c>
    </row>
    <row r="4976" spans="1:2" x14ac:dyDescent="0.25">
      <c r="A4976">
        <v>952</v>
      </c>
      <c r="B4976">
        <v>23</v>
      </c>
    </row>
    <row r="4977" spans="1:2" x14ac:dyDescent="0.25">
      <c r="A4977">
        <v>954</v>
      </c>
      <c r="B4977">
        <v>18.5</v>
      </c>
    </row>
    <row r="4978" spans="1:2" x14ac:dyDescent="0.25">
      <c r="A4978">
        <v>956</v>
      </c>
      <c r="B4978">
        <v>15</v>
      </c>
    </row>
    <row r="4979" spans="1:2" x14ac:dyDescent="0.25">
      <c r="A4979">
        <v>958</v>
      </c>
      <c r="B4979">
        <v>11</v>
      </c>
    </row>
    <row r="4980" spans="1:2" x14ac:dyDescent="0.25">
      <c r="A4980">
        <v>960</v>
      </c>
      <c r="B4980">
        <v>11</v>
      </c>
    </row>
    <row r="4981" spans="1:2" x14ac:dyDescent="0.25">
      <c r="A4981">
        <v>962</v>
      </c>
      <c r="B4981">
        <v>26</v>
      </c>
    </row>
    <row r="4982" spans="1:2" x14ac:dyDescent="0.25">
      <c r="A4982">
        <v>964</v>
      </c>
      <c r="B4982">
        <v>7.5</v>
      </c>
    </row>
    <row r="4983" spans="1:2" x14ac:dyDescent="0.25">
      <c r="A4983">
        <v>966</v>
      </c>
      <c r="B4983">
        <v>4.5</v>
      </c>
    </row>
    <row r="4984" spans="1:2" x14ac:dyDescent="0.25">
      <c r="A4984">
        <v>968</v>
      </c>
      <c r="B4984">
        <v>9</v>
      </c>
    </row>
    <row r="4985" spans="1:2" x14ac:dyDescent="0.25">
      <c r="A4985">
        <v>970</v>
      </c>
      <c r="B4985">
        <v>22.5</v>
      </c>
    </row>
    <row r="4986" spans="1:2" x14ac:dyDescent="0.25">
      <c r="A4986">
        <v>972</v>
      </c>
      <c r="B4986">
        <v>19.5</v>
      </c>
    </row>
    <row r="4987" spans="1:2" x14ac:dyDescent="0.25">
      <c r="A4987">
        <v>974</v>
      </c>
      <c r="B4987">
        <v>16</v>
      </c>
    </row>
    <row r="4988" spans="1:2" x14ac:dyDescent="0.25">
      <c r="A4988">
        <v>976</v>
      </c>
      <c r="B4988">
        <v>12</v>
      </c>
    </row>
    <row r="4989" spans="1:2" x14ac:dyDescent="0.25">
      <c r="A4989">
        <v>978</v>
      </c>
      <c r="B4989">
        <v>17.5</v>
      </c>
    </row>
    <row r="4990" spans="1:2" x14ac:dyDescent="0.25">
      <c r="A4990">
        <v>980</v>
      </c>
      <c r="B4990">
        <v>22</v>
      </c>
    </row>
    <row r="4991" spans="1:2" x14ac:dyDescent="0.25">
      <c r="A4991">
        <v>982</v>
      </c>
      <c r="B4991">
        <v>22.5</v>
      </c>
    </row>
    <row r="4992" spans="1:2" x14ac:dyDescent="0.25">
      <c r="A4992">
        <v>984</v>
      </c>
      <c r="B4992">
        <v>18.5</v>
      </c>
    </row>
    <row r="4993" spans="1:2" x14ac:dyDescent="0.25">
      <c r="A4993">
        <v>986</v>
      </c>
      <c r="B4993">
        <v>11.5</v>
      </c>
    </row>
    <row r="4994" spans="1:2" x14ac:dyDescent="0.25">
      <c r="A4994">
        <v>988</v>
      </c>
      <c r="B4994">
        <v>11</v>
      </c>
    </row>
    <row r="4995" spans="1:2" x14ac:dyDescent="0.25">
      <c r="A4995">
        <v>990</v>
      </c>
      <c r="B4995">
        <v>17</v>
      </c>
    </row>
    <row r="4996" spans="1:2" x14ac:dyDescent="0.25">
      <c r="A4996">
        <v>992</v>
      </c>
      <c r="B4996">
        <v>19.5</v>
      </c>
    </row>
    <row r="4997" spans="1:2" x14ac:dyDescent="0.25">
      <c r="A4997">
        <v>994</v>
      </c>
      <c r="B4997">
        <v>20.5</v>
      </c>
    </row>
    <row r="4998" spans="1:2" x14ac:dyDescent="0.25">
      <c r="A4998">
        <v>996</v>
      </c>
      <c r="B4998">
        <v>27</v>
      </c>
    </row>
    <row r="4999" spans="1:2" x14ac:dyDescent="0.25">
      <c r="A4999">
        <v>998</v>
      </c>
      <c r="B4999">
        <v>20.5</v>
      </c>
    </row>
    <row r="5000" spans="1:2" x14ac:dyDescent="0.25">
      <c r="A5000">
        <v>1000</v>
      </c>
      <c r="B5000">
        <v>9.5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36FF327E8D447965078DF29CAE1C7" ma:contentTypeVersion="12" ma:contentTypeDescription="Create a new document." ma:contentTypeScope="" ma:versionID="5812d9aa3a18e576bedb81cf27e7c387">
  <xsd:schema xmlns:xsd="http://www.w3.org/2001/XMLSchema" xmlns:xs="http://www.w3.org/2001/XMLSchema" xmlns:p="http://schemas.microsoft.com/office/2006/metadata/properties" xmlns:ns3="053b518a-7b86-4088-900e-f1fed751bff7" xmlns:ns4="f2eb9a76-2405-4626-bf2d-af75b1274cc1" targetNamespace="http://schemas.microsoft.com/office/2006/metadata/properties" ma:root="true" ma:fieldsID="a00ecfc6116b10b2537757d157cbae9a" ns3:_="" ns4:_="">
    <xsd:import namespace="053b518a-7b86-4088-900e-f1fed751bff7"/>
    <xsd:import namespace="f2eb9a76-2405-4626-bf2d-af75b1274c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b518a-7b86-4088-900e-f1fed751bf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b9a76-2405-4626-bf2d-af75b1274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eb9a76-2405-4626-bf2d-af75b1274cc1" xsi:nil="true"/>
  </documentManagement>
</p:properties>
</file>

<file path=customXml/itemProps1.xml><?xml version="1.0" encoding="utf-8"?>
<ds:datastoreItem xmlns:ds="http://schemas.openxmlformats.org/officeDocument/2006/customXml" ds:itemID="{C2364F13-D1C9-452F-8C73-F6725A3F70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44A2BE-402D-47CE-AE9A-F2112182D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b518a-7b86-4088-900e-f1fed751bff7"/>
    <ds:schemaRef ds:uri="f2eb9a76-2405-4626-bf2d-af75b1274c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F15FB-BFCF-45CC-903A-45DDC53EEAE5}">
  <ds:schemaRefs>
    <ds:schemaRef ds:uri="http://schemas.microsoft.com/office/2006/documentManagement/types"/>
    <ds:schemaRef ds:uri="http://schemas.microsoft.com/office/infopath/2007/PartnerControls"/>
    <ds:schemaRef ds:uri="f2eb9a76-2405-4626-bf2d-af75b1274cc1"/>
    <ds:schemaRef ds:uri="http://purl.org/dc/elements/1.1/"/>
    <ds:schemaRef ds:uri="http://schemas.microsoft.com/office/2006/metadata/properties"/>
    <ds:schemaRef ds:uri="http://purl.org/dc/terms/"/>
    <ds:schemaRef ds:uri="053b518a-7b86-4088-900e-f1fed751bff7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Verifica Manuale</vt:lpstr>
      <vt:lpstr>2kr Unique Succ Mess</vt:lpstr>
      <vt:lpstr>2kr AVG v2</vt:lpstr>
      <vt:lpstr>2kr AVG</vt:lpstr>
      <vt:lpstr>2kr Unique Succ Mess v2</vt:lpstr>
      <vt:lpstr>AVG Analisi Alternativa</vt:lpstr>
      <vt:lpstr>Warmup Time Analysis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Mosti</dc:creator>
  <cp:lastModifiedBy>Francesco Taverna</cp:lastModifiedBy>
  <dcterms:created xsi:type="dcterms:W3CDTF">2023-12-30T13:53:29Z</dcterms:created>
  <dcterms:modified xsi:type="dcterms:W3CDTF">2024-01-16T08:07:51Z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0x01010080C36FF327E8D447965078DF29CAE1C7</vt:lpwstr>
  </property>
</Properties>
</file>