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wanda Vera\Econ_Mini_Project_1\"/>
    </mc:Choice>
  </mc:AlternateContent>
  <bookViews>
    <workbookView xWindow="0" yWindow="0" windowWidth="20490" windowHeight="7050" activeTab="2"/>
  </bookViews>
  <sheets>
    <sheet name="^GSPC" sheetId="6" r:id="rId1"/>
    <sheet name="JPM" sheetId="5" r:id="rId2"/>
    <sheet name="Problem 1" sheetId="2" r:id="rId3"/>
    <sheet name="Problem 2" sheetId="1" r:id="rId4"/>
    <sheet name="Problem 3_Linest_Function" sheetId="3" r:id="rId5"/>
    <sheet name="Problem 3_Regression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3" i="3"/>
  <c r="Q7" i="3"/>
  <c r="E4" i="3" l="1"/>
  <c r="G4" i="3"/>
  <c r="E5" i="3"/>
  <c r="G5" i="3"/>
  <c r="E6" i="3"/>
  <c r="G6" i="3"/>
  <c r="E7" i="3"/>
  <c r="G7" i="3"/>
  <c r="E8" i="3"/>
  <c r="G8" i="3"/>
  <c r="E9" i="3"/>
  <c r="G9" i="3"/>
  <c r="E10" i="3"/>
  <c r="G10" i="3"/>
  <c r="E11" i="3"/>
  <c r="G11" i="3"/>
  <c r="E12" i="3"/>
  <c r="G12" i="3"/>
  <c r="E13" i="3"/>
  <c r="G13" i="3"/>
  <c r="E14" i="3"/>
  <c r="G14" i="3"/>
  <c r="E15" i="3"/>
  <c r="G15" i="3"/>
  <c r="E16" i="3"/>
  <c r="G16" i="3"/>
  <c r="E17" i="3"/>
  <c r="G17" i="3"/>
  <c r="E18" i="3"/>
  <c r="G18" i="3"/>
  <c r="E19" i="3"/>
  <c r="G19" i="3"/>
  <c r="E20" i="3"/>
  <c r="G20" i="3"/>
  <c r="E21" i="3"/>
  <c r="G21" i="3"/>
  <c r="E22" i="3"/>
  <c r="G22" i="3"/>
  <c r="E23" i="3"/>
  <c r="G23" i="3"/>
  <c r="E24" i="3"/>
  <c r="G24" i="3"/>
  <c r="E25" i="3"/>
  <c r="G25" i="3"/>
  <c r="E26" i="3"/>
  <c r="G26" i="3"/>
  <c r="E27" i="3"/>
  <c r="G27" i="3"/>
  <c r="E28" i="3"/>
  <c r="G28" i="3"/>
  <c r="E29" i="3"/>
  <c r="G29" i="3"/>
  <c r="E30" i="3"/>
  <c r="G30" i="3"/>
  <c r="E31" i="3"/>
  <c r="G31" i="3"/>
  <c r="E32" i="3"/>
  <c r="G32" i="3"/>
  <c r="E33" i="3"/>
  <c r="G33" i="3"/>
  <c r="E34" i="3"/>
  <c r="G34" i="3"/>
  <c r="E35" i="3"/>
  <c r="G35" i="3"/>
  <c r="E36" i="3"/>
  <c r="G36" i="3"/>
  <c r="E37" i="3"/>
  <c r="G37" i="3"/>
  <c r="E38" i="3"/>
  <c r="G38" i="3"/>
  <c r="E39" i="3"/>
  <c r="G39" i="3"/>
  <c r="E40" i="3"/>
  <c r="G40" i="3"/>
  <c r="E41" i="3"/>
  <c r="G41" i="3"/>
  <c r="E42" i="3"/>
  <c r="G42" i="3"/>
  <c r="E43" i="3"/>
  <c r="G43" i="3"/>
  <c r="E44" i="3"/>
  <c r="G44" i="3"/>
  <c r="E45" i="3"/>
  <c r="G45" i="3"/>
  <c r="E46" i="3"/>
  <c r="G46" i="3"/>
  <c r="E47" i="3"/>
  <c r="G47" i="3"/>
  <c r="E48" i="3"/>
  <c r="G48" i="3"/>
  <c r="E49" i="3"/>
  <c r="G49" i="3"/>
  <c r="E50" i="3"/>
  <c r="G50" i="3"/>
  <c r="E51" i="3"/>
  <c r="G51" i="3"/>
  <c r="E52" i="3"/>
  <c r="G52" i="3"/>
  <c r="E53" i="3"/>
  <c r="G53" i="3"/>
  <c r="E54" i="3"/>
  <c r="G54" i="3"/>
  <c r="E55" i="3"/>
  <c r="G55" i="3"/>
  <c r="E56" i="3"/>
  <c r="G56" i="3"/>
  <c r="E57" i="3"/>
  <c r="G57" i="3"/>
  <c r="E58" i="3"/>
  <c r="G58" i="3"/>
  <c r="E59" i="3"/>
  <c r="G59" i="3"/>
  <c r="E60" i="3"/>
  <c r="G60" i="3"/>
  <c r="E61" i="3"/>
  <c r="G61" i="3"/>
  <c r="G3" i="3"/>
  <c r="E3" i="3"/>
  <c r="L5" i="1"/>
  <c r="L4" i="1"/>
  <c r="L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3" i="1"/>
  <c r="O6" i="3" l="1" a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H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3" i="2"/>
  <c r="H4" i="2" s="1"/>
  <c r="H2" i="2"/>
  <c r="O6" i="3" l="1"/>
  <c r="O10" i="3"/>
  <c r="P9" i="3"/>
  <c r="P10" i="3"/>
  <c r="P6" i="3"/>
  <c r="O7" i="3"/>
  <c r="P7" i="3"/>
  <c r="P8" i="3"/>
  <c r="O9" i="3"/>
  <c r="O8" i="3"/>
</calcChain>
</file>

<file path=xl/sharedStrings.xml><?xml version="1.0" encoding="utf-8"?>
<sst xmlns="http://schemas.openxmlformats.org/spreadsheetml/2006/main" count="460" uniqueCount="323">
  <si>
    <t>Date</t>
  </si>
  <si>
    <t>Problem 1</t>
  </si>
  <si>
    <t>Daily stock return</t>
  </si>
  <si>
    <t>AVERAGE(F2:F61)</t>
  </si>
  <si>
    <t>Formulas</t>
  </si>
  <si>
    <t>AVERAGE(G3:G61)</t>
  </si>
  <si>
    <t>(B3/B2)-1</t>
  </si>
  <si>
    <t>(B4/B3)-1</t>
  </si>
  <si>
    <t>(B5/B4)-1</t>
  </si>
  <si>
    <t>(B6/B5)-1</t>
  </si>
  <si>
    <t>(B7/B6)-1</t>
  </si>
  <si>
    <t>(B8/B7)-1</t>
  </si>
  <si>
    <t>(B9/B8)-1</t>
  </si>
  <si>
    <t>(B10/B9)-1</t>
  </si>
  <si>
    <t>(B11/B10)-1</t>
  </si>
  <si>
    <t>(B12/B11)-1</t>
  </si>
  <si>
    <t>(B13/B12)-1</t>
  </si>
  <si>
    <t>(B14/B13)-1</t>
  </si>
  <si>
    <t>(B15/B14)-1</t>
  </si>
  <si>
    <t>(B16/B15)-1</t>
  </si>
  <si>
    <t>(B17/B16)-1</t>
  </si>
  <si>
    <t>(B18/B17)-1</t>
  </si>
  <si>
    <t>(B19/B18)-1</t>
  </si>
  <si>
    <t>(B20/B19)-1</t>
  </si>
  <si>
    <t>(B21/B20)-1</t>
  </si>
  <si>
    <t>(B22/B21)-1</t>
  </si>
  <si>
    <t>(B23/B22)-1</t>
  </si>
  <si>
    <t>(B24/B23)-1</t>
  </si>
  <si>
    <t>(B25/B24)-1</t>
  </si>
  <si>
    <t>(B26/B25)-1</t>
  </si>
  <si>
    <t>(B27/B26)-1</t>
  </si>
  <si>
    <t>(B28/B27)-1</t>
  </si>
  <si>
    <t>(B29/B28)-1</t>
  </si>
  <si>
    <t>(B30/B29)-1</t>
  </si>
  <si>
    <t>(B31/B30)-1</t>
  </si>
  <si>
    <t>(B32/B31)-1</t>
  </si>
  <si>
    <t>(B33/B32)-1</t>
  </si>
  <si>
    <t>(B34/B33)-1</t>
  </si>
  <si>
    <t>(B35/B34)-1</t>
  </si>
  <si>
    <t>(B36/B35)-1</t>
  </si>
  <si>
    <t>(B37/B36)-1</t>
  </si>
  <si>
    <t>(B38/B37)-1</t>
  </si>
  <si>
    <t>(B39/B38)-1</t>
  </si>
  <si>
    <t>(B40/B39)-1</t>
  </si>
  <si>
    <t>(B41/B40)-1</t>
  </si>
  <si>
    <t>(B42/B41)-1</t>
  </si>
  <si>
    <t>(B43/B42)-1</t>
  </si>
  <si>
    <t>(B44/B43)-1</t>
  </si>
  <si>
    <t>(B45/B44)-1</t>
  </si>
  <si>
    <t>(B46/B45)-1</t>
  </si>
  <si>
    <t>(B47/B46)-1</t>
  </si>
  <si>
    <t>(B48/B47)-1</t>
  </si>
  <si>
    <t>(B49/B48)-1</t>
  </si>
  <si>
    <t>(B50/B49)-1</t>
  </si>
  <si>
    <t>(B51/B50)-1</t>
  </si>
  <si>
    <t>(B52/B51)-1</t>
  </si>
  <si>
    <t>(B53/B52)-1</t>
  </si>
  <si>
    <t>(B54/B53)-1</t>
  </si>
  <si>
    <t>(B55/B54)-1</t>
  </si>
  <si>
    <t>(B56/B55)-1</t>
  </si>
  <si>
    <t>(B57/B56)-1</t>
  </si>
  <si>
    <t>(B58/B57)-1</t>
  </si>
  <si>
    <t>(B59/B58)-1</t>
  </si>
  <si>
    <t>(B60/B59)-1</t>
  </si>
  <si>
    <t>(B61/B60)-1</t>
  </si>
  <si>
    <t>JPM Adj Close Prices</t>
  </si>
  <si>
    <t>Formua For Daily stock return</t>
  </si>
  <si>
    <t>1. Average stock value</t>
  </si>
  <si>
    <t>2.Stock volatility</t>
  </si>
  <si>
    <t>4.Show JP Morgan stock price evolution using a scatter plot</t>
  </si>
  <si>
    <t xml:space="preserve">5.Add a trendline to the graph (trendline options –linear) </t>
  </si>
  <si>
    <t>STDEV.S(D3:D61)</t>
  </si>
  <si>
    <t>Selected cells A1:B61 then inserted a scatterplot from the graphs  (see Plot below)</t>
  </si>
  <si>
    <t>In Chart tools added an element- Trendline(linear) and add the trendline equation (see the red linear trendline)</t>
  </si>
  <si>
    <t>3. Average Daily stock return</t>
  </si>
  <si>
    <t>Excess Return</t>
  </si>
  <si>
    <t>Sharpe Ratio</t>
  </si>
  <si>
    <t>Average Return</t>
  </si>
  <si>
    <t>Volatility</t>
  </si>
  <si>
    <t>D3-E3</t>
  </si>
  <si>
    <t>D4-E4</t>
  </si>
  <si>
    <t>D5-E5</t>
  </si>
  <si>
    <t>D6-E6</t>
  </si>
  <si>
    <t>D7-E7</t>
  </si>
  <si>
    <t>D8-E8</t>
  </si>
  <si>
    <t>D9-E9</t>
  </si>
  <si>
    <t>D10-E10</t>
  </si>
  <si>
    <t>D11-E11</t>
  </si>
  <si>
    <t>D12-E12</t>
  </si>
  <si>
    <t>D13-E13</t>
  </si>
  <si>
    <t>D14-E14</t>
  </si>
  <si>
    <t>D15-E15</t>
  </si>
  <si>
    <t>D16-E16</t>
  </si>
  <si>
    <t>D17-E17</t>
  </si>
  <si>
    <t>D18-E18</t>
  </si>
  <si>
    <t>D19-E19</t>
  </si>
  <si>
    <t>D20-E20</t>
  </si>
  <si>
    <t>D21-E21</t>
  </si>
  <si>
    <t>D22-E22</t>
  </si>
  <si>
    <t>D23-E23</t>
  </si>
  <si>
    <t>D24-E24</t>
  </si>
  <si>
    <t>D25-E25</t>
  </si>
  <si>
    <t>D26-E26</t>
  </si>
  <si>
    <t>D27-E27</t>
  </si>
  <si>
    <t>D28-E28</t>
  </si>
  <si>
    <t>D29-E29</t>
  </si>
  <si>
    <t>D30-E30</t>
  </si>
  <si>
    <t>D31-E31</t>
  </si>
  <si>
    <t>D32-E32</t>
  </si>
  <si>
    <t>D33-E33</t>
  </si>
  <si>
    <t>D34-E34</t>
  </si>
  <si>
    <t>D35-E35</t>
  </si>
  <si>
    <t>D36-E36</t>
  </si>
  <si>
    <t>D37-E37</t>
  </si>
  <si>
    <t>D38-E38</t>
  </si>
  <si>
    <t>D39-E39</t>
  </si>
  <si>
    <t>D40-E40</t>
  </si>
  <si>
    <t>D41-E41</t>
  </si>
  <si>
    <t>D42-E42</t>
  </si>
  <si>
    <t>D43-E43</t>
  </si>
  <si>
    <t>D44-E44</t>
  </si>
  <si>
    <t>D45-E45</t>
  </si>
  <si>
    <t>D46-E46</t>
  </si>
  <si>
    <t>D47-E47</t>
  </si>
  <si>
    <t>D48-E48</t>
  </si>
  <si>
    <t>D49-E49</t>
  </si>
  <si>
    <t>D50-E50</t>
  </si>
  <si>
    <t>D51-E51</t>
  </si>
  <si>
    <t>D52-E52</t>
  </si>
  <si>
    <t>D53-E53</t>
  </si>
  <si>
    <t>D54-E54</t>
  </si>
  <si>
    <t>D55-E55</t>
  </si>
  <si>
    <t>D56-E56</t>
  </si>
  <si>
    <t>D57-E57</t>
  </si>
  <si>
    <t>D58-E58</t>
  </si>
  <si>
    <t>D59-E59</t>
  </si>
  <si>
    <t>D60-E60</t>
  </si>
  <si>
    <t>D61-E61</t>
  </si>
  <si>
    <t>STDEV.S(G3:G61)</t>
  </si>
  <si>
    <t>Answers</t>
  </si>
  <si>
    <t>Problem 2: Sharpe Ratio</t>
  </si>
  <si>
    <t>Risk-free return</t>
  </si>
  <si>
    <t>Excess Return Formula</t>
  </si>
  <si>
    <t>Open</t>
  </si>
  <si>
    <t>High</t>
  </si>
  <si>
    <t>Low</t>
  </si>
  <si>
    <t>Close</t>
  </si>
  <si>
    <t>Adj Close</t>
  </si>
  <si>
    <t>Volume</t>
  </si>
  <si>
    <t>S&amp;P 500 Adj Close</t>
  </si>
  <si>
    <t>JPM returns</t>
  </si>
  <si>
    <t>SP500 returns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</si>
  <si>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</si>
  <si>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</si>
  <si>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</si>
  <si>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</si>
  <si>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</si>
  <si>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</si>
  <si>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</si>
  <si>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</si>
  <si>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</si>
  <si>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</si>
  <si>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</si>
  <si>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</si>
  <si>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</si>
  <si>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</si>
  <si>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</si>
  <si>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</si>
  <si>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</si>
  <si>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</si>
  <si>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</si>
  <si>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</si>
  <si>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</si>
  <si>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</si>
  <si>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</si>
  <si>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</si>
  <si>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</si>
  <si>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</si>
  <si>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</si>
  <si>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SP500</t>
  </si>
  <si>
    <t>Predicted JPM</t>
  </si>
  <si>
    <t>values from residuals output in</t>
  </si>
  <si>
    <t>Prob_3 Regression</t>
  </si>
  <si>
    <t>SP500 predicted JPM plot</t>
  </si>
  <si>
    <t>Using the Linest() function</t>
  </si>
  <si>
    <t>slope</t>
  </si>
  <si>
    <t>±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</si>
  <si>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</si>
  <si>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regression SS</t>
  </si>
  <si>
    <t>residual SS</t>
  </si>
  <si>
    <t>Degrees of Freedom</t>
  </si>
  <si>
    <t>LINEST(D3:D61,E3:E61,TRUE,TRUE)</t>
  </si>
  <si>
    <t>Formula</t>
  </si>
  <si>
    <t>Step 2: Select empty 5 rows by 2 column cells,and go to the formula bar and type in the "LINEST(D3:D61,E3:E61,TRUE,TRUE)", then press Ctrl+Shift+Enter to get results output in K6:L10. The output give the statistics highlighted in green</t>
  </si>
  <si>
    <t>stdDev(JPM)</t>
  </si>
  <si>
    <t>SP500 Predicted JPM returns</t>
  </si>
  <si>
    <t>Step 4: Use Predicted JPM = 0.972*SP500 + 0.002 to come up with predicted values and plot the JPM Linest plot below</t>
  </si>
  <si>
    <t>(C3/C2)-1</t>
  </si>
  <si>
    <t>(C4/C3)-1</t>
  </si>
  <si>
    <t>(C5/C4)-1</t>
  </si>
  <si>
    <t>(C6/C5)-1</t>
  </si>
  <si>
    <t>(C7/C6)-1</t>
  </si>
  <si>
    <t>(C8/C7)-1</t>
  </si>
  <si>
    <t>(C9/C8)-1</t>
  </si>
  <si>
    <t>(C10/C9)-1</t>
  </si>
  <si>
    <t>(C11/C10)-1</t>
  </si>
  <si>
    <t>(C12/C11)-1</t>
  </si>
  <si>
    <t>(C13/C12)-1</t>
  </si>
  <si>
    <t>(C14/C13)-1</t>
  </si>
  <si>
    <t>(C15/C14)-1</t>
  </si>
  <si>
    <t>(C16/C15)-1</t>
  </si>
  <si>
    <t>(C17/C16)-1</t>
  </si>
  <si>
    <t>(C18/C17)-1</t>
  </si>
  <si>
    <t>(C19/C18)-1</t>
  </si>
  <si>
    <t>(C20/C19)-1</t>
  </si>
  <si>
    <t>(C21/C20)-1</t>
  </si>
  <si>
    <t>(C22/C21)-1</t>
  </si>
  <si>
    <t>(C23/C22)-1</t>
  </si>
  <si>
    <t>(C24/C23)-1</t>
  </si>
  <si>
    <t>(C25/C24)-1</t>
  </si>
  <si>
    <t>(C26/C25)-1</t>
  </si>
  <si>
    <t>(C27/C26)-1</t>
  </si>
  <si>
    <t>(C28/C27)-1</t>
  </si>
  <si>
    <t>(C29/C28)-1</t>
  </si>
  <si>
    <t>(C30/C29)-1</t>
  </si>
  <si>
    <t>(C31/C30)-1</t>
  </si>
  <si>
    <t>(C32/C31)-1</t>
  </si>
  <si>
    <t>(C33/C32)-1</t>
  </si>
  <si>
    <t>(C34/C33)-1</t>
  </si>
  <si>
    <t>(C35/C34)-1</t>
  </si>
  <si>
    <t>(C36/C35)-1</t>
  </si>
  <si>
    <t>(C37/C36)-1</t>
  </si>
  <si>
    <t>(C38/C37)-1</t>
  </si>
  <si>
    <t>(C39/C38)-1</t>
  </si>
  <si>
    <t>(C40/C39)-1</t>
  </si>
  <si>
    <t>(C41/C40)-1</t>
  </si>
  <si>
    <t>(C42/C41)-1</t>
  </si>
  <si>
    <t>(C43/C42)-1</t>
  </si>
  <si>
    <t>(C44/C43)-1</t>
  </si>
  <si>
    <t>(C45/C44)-1</t>
  </si>
  <si>
    <t>(C46/C45)-1</t>
  </si>
  <si>
    <t>(C47/C46)-1</t>
  </si>
  <si>
    <t>(C48/C47)-1</t>
  </si>
  <si>
    <t>(C49/C48)-1</t>
  </si>
  <si>
    <t>(C50/C49)-1</t>
  </si>
  <si>
    <t>(C51/C50)-1</t>
  </si>
  <si>
    <t>(C52/C51)-1</t>
  </si>
  <si>
    <t>(C53/C52)-1</t>
  </si>
  <si>
    <t>(C54/C53)-1</t>
  </si>
  <si>
    <t>(C55/C54)-1</t>
  </si>
  <si>
    <t>(C56/C55)-1</t>
  </si>
  <si>
    <t>(C57/C56)-1</t>
  </si>
  <si>
    <t>(C58/C57)-1</t>
  </si>
  <si>
    <t>(C59/C58)-1</t>
  </si>
  <si>
    <t>(C60/C59)-1</t>
  </si>
  <si>
    <t>(C61/C60)-1</t>
  </si>
  <si>
    <t>$O$6*G3+$P$6</t>
  </si>
  <si>
    <t>$O$6*G4+$P$6</t>
  </si>
  <si>
    <t>$O$6*G5+$P$6</t>
  </si>
  <si>
    <t>$O$6*G6+$P$6</t>
  </si>
  <si>
    <t>$O$6*G7+$P$6</t>
  </si>
  <si>
    <t>$O$6*G8+$P$6</t>
  </si>
  <si>
    <t>$O$6*G9+$P$6</t>
  </si>
  <si>
    <t>$O$6*G10+$P$6</t>
  </si>
  <si>
    <t>$O$6*G11+$P$6</t>
  </si>
  <si>
    <t>$O$6*G12+$P$6</t>
  </si>
  <si>
    <t>$O$6*G13+$P$6</t>
  </si>
  <si>
    <t>$O$6*G14+$P$6</t>
  </si>
  <si>
    <t>$O$6*G15+$P$6</t>
  </si>
  <si>
    <t>$O$6*G16+$P$6</t>
  </si>
  <si>
    <t>$O$6*G17+$P$6</t>
  </si>
  <si>
    <t>$O$6*G18+$P$6</t>
  </si>
  <si>
    <t>$O$6*G19+$P$6</t>
  </si>
  <si>
    <t>$O$6*G20+$P$6</t>
  </si>
  <si>
    <t>$O$6*G21+$P$6</t>
  </si>
  <si>
    <t>$O$6*G22+$P$6</t>
  </si>
  <si>
    <t>$O$6*G23+$P$6</t>
  </si>
  <si>
    <t>$O$6*G24+$P$6</t>
  </si>
  <si>
    <t>$O$6*G25+$P$6</t>
  </si>
  <si>
    <t>$O$6*G26+$P$6</t>
  </si>
  <si>
    <t>$O$6*G27+$P$6</t>
  </si>
  <si>
    <t>$O$6*G28+$P$6</t>
  </si>
  <si>
    <t>$O$6*G29+$P$6</t>
  </si>
  <si>
    <t>$O$6*G30+$P$6</t>
  </si>
  <si>
    <t>$O$6*G31+$P$6</t>
  </si>
  <si>
    <t>$O$6*G32+$P$6</t>
  </si>
  <si>
    <t>$O$6*G33+$P$6</t>
  </si>
  <si>
    <t>$O$6*G34+$P$6</t>
  </si>
  <si>
    <t>$O$6*G35+$P$6</t>
  </si>
  <si>
    <t>$O$6*G36+$P$6</t>
  </si>
  <si>
    <t>$O$6*G37+$P$6</t>
  </si>
  <si>
    <t>$O$6*G38+$P$6</t>
  </si>
  <si>
    <t>$O$6*G39+$P$6</t>
  </si>
  <si>
    <t>$O$6*G40+$P$6</t>
  </si>
  <si>
    <t>$O$6*G41+$P$6</t>
  </si>
  <si>
    <t>$O$6*G42+$P$6</t>
  </si>
  <si>
    <t>$O$6*G43+$P$6</t>
  </si>
  <si>
    <t>$O$6*G44+$P$6</t>
  </si>
  <si>
    <t>$O$6*G45+$P$6</t>
  </si>
  <si>
    <t>$O$6*G46+$P$6</t>
  </si>
  <si>
    <t>$O$6*G47+$P$6</t>
  </si>
  <si>
    <t>$O$6*G48+$P$6</t>
  </si>
  <si>
    <t>$O$6*G49+$P$6</t>
  </si>
  <si>
    <t>$O$6*G50+$P$6</t>
  </si>
  <si>
    <t>$O$6*G51+$P$6</t>
  </si>
  <si>
    <t>$O$6*G52+$P$6</t>
  </si>
  <si>
    <t>$O$6*G53+$P$6</t>
  </si>
  <si>
    <t>$O$6*G54+$P$6</t>
  </si>
  <si>
    <t>$O$6*G55+$P$6</t>
  </si>
  <si>
    <t>$O$6*G56+$P$6</t>
  </si>
  <si>
    <t>$O$6*G57+$P$6</t>
  </si>
  <si>
    <t>$O$6*G58+$P$6</t>
  </si>
  <si>
    <t>$O$6*G59+$P$6</t>
  </si>
  <si>
    <t>$O$6*G60+$P$6</t>
  </si>
  <si>
    <t>$O$6*G61+$P$6</t>
  </si>
  <si>
    <t>Formula for SP500 Predicted JPM returns</t>
  </si>
  <si>
    <t>Formula For JPM stock returns</t>
  </si>
  <si>
    <t>Formula For SP500  returns</t>
  </si>
  <si>
    <t>Use Data Analysis Toolpak to get</t>
  </si>
  <si>
    <t>the regression output and residual</t>
  </si>
  <si>
    <t>plot</t>
  </si>
  <si>
    <t>Regression Results</t>
  </si>
  <si>
    <t>Average return/Volatility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</si>
</sst>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%"/>
    <numFmt numFmtId="165" formatCode="0.000"/>
    <numFmt numFmtId="166" formatCode="0.0000"/>
    <numFmt numFmtId="167" formatCode="0.00000"/>
    <numFmt numFmtId="168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0" fillId="2" borderId="0" xfId="0" applyFill="1"/>
    <xf numFmtId="0" fontId="0" fillId="4" borderId="0" xfId="0" applyFill="1"/>
    <xf numFmtId="2" fontId="0" fillId="4" borderId="0" xfId="1" applyNumberFormat="1" applyFont="1" applyFill="1"/>
    <xf numFmtId="0" fontId="0" fillId="3" borderId="0" xfId="0" applyFill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2" fontId="2" fillId="4" borderId="1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2" borderId="0" xfId="0" applyFill="1" applyAlignment="1">
      <alignment horizontal="center" vertical="center"/>
    </xf>
    <xf numFmtId="10" fontId="0" fillId="2" borderId="0" xfId="1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4" borderId="1" xfId="0" applyFill="1" applyBorder="1"/>
    <xf numFmtId="2" fontId="0" fillId="4" borderId="3" xfId="1" applyNumberFormat="1" applyFont="1" applyFill="1" applyBorder="1"/>
    <xf numFmtId="165" fontId="0" fillId="4" borderId="4" xfId="1" applyNumberFormat="1" applyFont="1" applyFill="1" applyBorder="1"/>
    <xf numFmtId="165" fontId="0" fillId="4" borderId="5" xfId="1" applyNumberFormat="1" applyFont="1" applyFill="1" applyBorder="1"/>
    <xf numFmtId="2" fontId="0" fillId="2" borderId="6" xfId="0" applyNumberFormat="1" applyFill="1" applyBorder="1"/>
    <xf numFmtId="0" fontId="0" fillId="3" borderId="7" xfId="0" applyFill="1" applyBorder="1" applyAlignment="1">
      <alignment horizontal="center" vertical="center"/>
    </xf>
    <xf numFmtId="2" fontId="0" fillId="2" borderId="8" xfId="0" applyNumberFormat="1" applyFill="1" applyBorder="1"/>
    <xf numFmtId="10" fontId="0" fillId="3" borderId="9" xfId="1" applyNumberFormat="1" applyFont="1" applyFill="1" applyBorder="1" applyAlignment="1">
      <alignment horizontal="center" vertical="center"/>
    </xf>
    <xf numFmtId="2" fontId="0" fillId="2" borderId="10" xfId="0" applyNumberFormat="1" applyFill="1" applyBorder="1"/>
    <xf numFmtId="10" fontId="0" fillId="3" borderId="11" xfId="1" applyNumberFormat="1" applyFont="1" applyFill="1" applyBorder="1" applyAlignment="1">
      <alignment horizontal="center" vertical="center"/>
    </xf>
    <xf numFmtId="14" fontId="0" fillId="2" borderId="6" xfId="0" applyNumberFormat="1" applyFill="1" applyBorder="1"/>
    <xf numFmtId="14" fontId="0" fillId="2" borderId="8" xfId="0" applyNumberFormat="1" applyFill="1" applyBorder="1"/>
    <xf numFmtId="14" fontId="0" fillId="2" borderId="10" xfId="0" applyNumberFormat="1" applyFill="1" applyBorder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9" fontId="0" fillId="0" borderId="0" xfId="1" applyFont="1" applyAlignment="1">
      <alignment horizontal="center"/>
    </xf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4" borderId="0" xfId="0" applyFill="1" applyBorder="1" applyAlignment="1">
      <alignment wrapText="1"/>
    </xf>
    <xf numFmtId="10" fontId="2" fillId="3" borderId="0" xfId="1" applyNumberFormat="1" applyFont="1" applyFill="1" applyBorder="1"/>
    <xf numFmtId="0" fontId="0" fillId="2" borderId="2" xfId="0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10" fontId="2" fillId="3" borderId="2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10" fontId="0" fillId="2" borderId="0" xfId="0" applyNumberFormat="1" applyFill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5" borderId="4" xfId="0" applyFill="1" applyBorder="1" applyAlignment="1">
      <alignment horizontal="center" wrapText="1"/>
    </xf>
    <xf numFmtId="0" fontId="0" fillId="3" borderId="9" xfId="0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10" fontId="0" fillId="5" borderId="4" xfId="0" applyNumberFormat="1" applyFill="1" applyBorder="1" applyAlignment="1">
      <alignment horizontal="center"/>
    </xf>
    <xf numFmtId="10" fontId="0" fillId="3" borderId="9" xfId="0" applyNumberFormat="1" applyFill="1" applyBorder="1" applyAlignment="1">
      <alignment horizontal="center"/>
    </xf>
    <xf numFmtId="164" fontId="0" fillId="2" borderId="10" xfId="1" applyNumberFormat="1" applyFont="1" applyFill="1" applyBorder="1" applyAlignment="1">
      <alignment horizontal="center"/>
    </xf>
    <xf numFmtId="10" fontId="0" fillId="5" borderId="5" xfId="0" applyNumberFormat="1" applyFill="1" applyBorder="1" applyAlignment="1">
      <alignment horizontal="center"/>
    </xf>
    <xf numFmtId="10" fontId="0" fillId="3" borderId="11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14" fontId="0" fillId="0" borderId="0" xfId="0" applyNumberFormat="1"/>
    <xf numFmtId="10" fontId="0" fillId="3" borderId="0" xfId="1" applyNumberFormat="1" applyFont="1" applyFill="1"/>
    <xf numFmtId="0" fontId="0" fillId="0" borderId="0" xfId="0" applyFill="1" applyBorder="1" applyAlignment="1"/>
    <xf numFmtId="0" fontId="0" fillId="0" borderId="15" xfId="0" applyFill="1" applyBorder="1" applyAlignment="1"/>
    <xf numFmtId="0" fontId="3" fillId="0" borderId="16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Continuous"/>
    </xf>
    <xf numFmtId="165" fontId="0" fillId="0" borderId="0" xfId="0" applyNumberFormat="1" applyFill="1" applyBorder="1" applyAlignment="1"/>
    <xf numFmtId="1" fontId="0" fillId="0" borderId="15" xfId="0" applyNumberFormat="1" applyFill="1" applyBorder="1" applyAlignment="1"/>
    <xf numFmtId="167" fontId="0" fillId="0" borderId="0" xfId="0" applyNumberFormat="1" applyFill="1" applyBorder="1" applyAlignment="1"/>
    <xf numFmtId="167" fontId="0" fillId="0" borderId="15" xfId="0" applyNumberFormat="1" applyFill="1" applyBorder="1" applyAlignment="1"/>
    <xf numFmtId="0" fontId="3" fillId="0" borderId="16" xfId="0" applyFont="1" applyFill="1" applyBorder="1" applyAlignment="1">
      <alignment horizontal="left"/>
    </xf>
    <xf numFmtId="167" fontId="0" fillId="3" borderId="0" xfId="0" applyNumberFormat="1" applyFill="1" applyBorder="1" applyAlignment="1"/>
    <xf numFmtId="167" fontId="0" fillId="3" borderId="15" xfId="0" applyNumberFormat="1" applyFill="1" applyBorder="1" applyAlignment="1"/>
    <xf numFmtId="0" fontId="2" fillId="3" borderId="0" xfId="0" applyFont="1" applyFill="1"/>
    <xf numFmtId="165" fontId="0" fillId="3" borderId="3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8" borderId="13" xfId="0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10" fontId="2" fillId="3" borderId="1" xfId="1" applyNumberFormat="1" applyFont="1" applyFill="1" applyBorder="1" applyAlignment="1">
      <alignment horizontal="center" vertical="center" wrapText="1"/>
    </xf>
    <xf numFmtId="10" fontId="2" fillId="3" borderId="2" xfId="1" applyNumberFormat="1" applyFont="1" applyFill="1" applyBorder="1" applyAlignment="1">
      <alignment horizontal="center" vertical="center" wrapText="1"/>
    </xf>
    <xf numFmtId="14" fontId="0" fillId="2" borderId="8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4" borderId="3" xfId="1" applyNumberFormat="1" applyFont="1" applyFill="1" applyBorder="1" applyAlignment="1">
      <alignment horizontal="center"/>
    </xf>
    <xf numFmtId="10" fontId="0" fillId="3" borderId="8" xfId="1" applyNumberFormat="1" applyFont="1" applyFill="1" applyBorder="1" applyAlignment="1">
      <alignment horizontal="center"/>
    </xf>
    <xf numFmtId="10" fontId="0" fillId="3" borderId="4" xfId="1" applyNumberFormat="1" applyFont="1" applyFill="1" applyBorder="1" applyAlignment="1">
      <alignment horizontal="center"/>
    </xf>
    <xf numFmtId="165" fontId="0" fillId="4" borderId="4" xfId="1" applyNumberFormat="1" applyFont="1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5" fontId="0" fillId="4" borderId="5" xfId="1" applyNumberFormat="1" applyFont="1" applyFill="1" applyBorder="1" applyAlignment="1">
      <alignment horizontal="center"/>
    </xf>
    <xf numFmtId="10" fontId="0" fillId="3" borderId="10" xfId="1" applyNumberFormat="1" applyFont="1" applyFill="1" applyBorder="1" applyAlignment="1">
      <alignment horizontal="center"/>
    </xf>
    <xf numFmtId="10" fontId="0" fillId="3" borderId="5" xfId="1" applyNumberFormat="1" applyFont="1" applyFill="1" applyBorder="1" applyAlignment="1">
      <alignment horizontal="center"/>
    </xf>
    <xf numFmtId="10" fontId="0" fillId="7" borderId="9" xfId="0" applyNumberFormat="1" applyFill="1" applyBorder="1" applyAlignment="1">
      <alignment horizontal="center"/>
    </xf>
    <xf numFmtId="10" fontId="2" fillId="7" borderId="1" xfId="0" applyNumberFormat="1" applyFont="1" applyFill="1" applyBorder="1" applyAlignment="1">
      <alignment horizontal="center" wrapText="1"/>
    </xf>
    <xf numFmtId="10" fontId="2" fillId="5" borderId="1" xfId="0" applyNumberFormat="1" applyFont="1" applyFill="1" applyBorder="1" applyAlignment="1">
      <alignment horizontal="center" wrapText="1"/>
    </xf>
    <xf numFmtId="10" fontId="0" fillId="5" borderId="9" xfId="0" applyNumberFormat="1" applyFill="1" applyBorder="1" applyAlignment="1">
      <alignment horizontal="center"/>
    </xf>
    <xf numFmtId="10" fontId="0" fillId="5" borderId="11" xfId="0" applyNumberFormat="1" applyFill="1" applyBorder="1" applyAlignment="1">
      <alignment horizontal="center"/>
    </xf>
    <xf numFmtId="0" fontId="2" fillId="6" borderId="0" xfId="0" applyFont="1" applyFill="1"/>
    <xf numFmtId="0" fontId="2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 JPM Price Evolution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1'!$B$1</c:f>
              <c:strCache>
                <c:ptCount val="1"/>
                <c:pt idx="0">
                  <c:v>JPM Adj Close Prices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0103282544227426E-3"/>
                  <c:y val="-2.605826445607342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y = 0.0925x - 3838.9</a:t>
                    </a:r>
                    <a:br>
                      <a:rPr lang="en-US"/>
                    </a:br>
                    <a:r>
                      <a:rPr lang="en-US"/>
                      <a:t>5. Trendline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1'!$A$2:$A$61</c:f>
              <c:numCache>
                <c:formatCode>m/d/yyyy</c:formatCode>
                <c:ptCount val="60"/>
                <c:pt idx="0">
                  <c:v>42094</c:v>
                </c:pt>
                <c:pt idx="1">
                  <c:v>42095</c:v>
                </c:pt>
                <c:pt idx="2">
                  <c:v>42096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42107</c:v>
                </c:pt>
                <c:pt idx="9">
                  <c:v>42108</c:v>
                </c:pt>
                <c:pt idx="10">
                  <c:v>42109</c:v>
                </c:pt>
                <c:pt idx="11">
                  <c:v>42110</c:v>
                </c:pt>
                <c:pt idx="12">
                  <c:v>42111</c:v>
                </c:pt>
                <c:pt idx="13">
                  <c:v>42114</c:v>
                </c:pt>
                <c:pt idx="14">
                  <c:v>42115</c:v>
                </c:pt>
                <c:pt idx="15">
                  <c:v>42116</c:v>
                </c:pt>
                <c:pt idx="16">
                  <c:v>42117</c:v>
                </c:pt>
                <c:pt idx="17">
                  <c:v>42118</c:v>
                </c:pt>
                <c:pt idx="18">
                  <c:v>42121</c:v>
                </c:pt>
                <c:pt idx="19">
                  <c:v>42122</c:v>
                </c:pt>
                <c:pt idx="20">
                  <c:v>42123</c:v>
                </c:pt>
                <c:pt idx="21">
                  <c:v>42124</c:v>
                </c:pt>
                <c:pt idx="22">
                  <c:v>42125</c:v>
                </c:pt>
                <c:pt idx="23">
                  <c:v>42128</c:v>
                </c:pt>
                <c:pt idx="24">
                  <c:v>42129</c:v>
                </c:pt>
                <c:pt idx="25">
                  <c:v>42130</c:v>
                </c:pt>
                <c:pt idx="26">
                  <c:v>42131</c:v>
                </c:pt>
                <c:pt idx="27">
                  <c:v>42132</c:v>
                </c:pt>
                <c:pt idx="28">
                  <c:v>42135</c:v>
                </c:pt>
                <c:pt idx="29">
                  <c:v>42136</c:v>
                </c:pt>
                <c:pt idx="30">
                  <c:v>42137</c:v>
                </c:pt>
                <c:pt idx="31">
                  <c:v>42138</c:v>
                </c:pt>
                <c:pt idx="32">
                  <c:v>42139</c:v>
                </c:pt>
                <c:pt idx="33">
                  <c:v>42142</c:v>
                </c:pt>
                <c:pt idx="34">
                  <c:v>42143</c:v>
                </c:pt>
                <c:pt idx="35">
                  <c:v>42144</c:v>
                </c:pt>
                <c:pt idx="36">
                  <c:v>42145</c:v>
                </c:pt>
                <c:pt idx="37">
                  <c:v>42146</c:v>
                </c:pt>
                <c:pt idx="38">
                  <c:v>42150</c:v>
                </c:pt>
                <c:pt idx="39">
                  <c:v>42151</c:v>
                </c:pt>
                <c:pt idx="40">
                  <c:v>42152</c:v>
                </c:pt>
                <c:pt idx="41">
                  <c:v>42153</c:v>
                </c:pt>
                <c:pt idx="42">
                  <c:v>42156</c:v>
                </c:pt>
                <c:pt idx="43">
                  <c:v>42157</c:v>
                </c:pt>
                <c:pt idx="44">
                  <c:v>42158</c:v>
                </c:pt>
                <c:pt idx="45">
                  <c:v>42159</c:v>
                </c:pt>
                <c:pt idx="46">
                  <c:v>42160</c:v>
                </c:pt>
                <c:pt idx="47">
                  <c:v>42163</c:v>
                </c:pt>
                <c:pt idx="48">
                  <c:v>42164</c:v>
                </c:pt>
                <c:pt idx="49">
                  <c:v>42165</c:v>
                </c:pt>
                <c:pt idx="50">
                  <c:v>42166</c:v>
                </c:pt>
                <c:pt idx="51">
                  <c:v>42167</c:v>
                </c:pt>
                <c:pt idx="52">
                  <c:v>42170</c:v>
                </c:pt>
                <c:pt idx="53">
                  <c:v>42171</c:v>
                </c:pt>
                <c:pt idx="54">
                  <c:v>42172</c:v>
                </c:pt>
                <c:pt idx="55">
                  <c:v>42173</c:v>
                </c:pt>
                <c:pt idx="56">
                  <c:v>42174</c:v>
                </c:pt>
                <c:pt idx="57">
                  <c:v>42177</c:v>
                </c:pt>
                <c:pt idx="58">
                  <c:v>42178</c:v>
                </c:pt>
                <c:pt idx="59">
                  <c:v>42179</c:v>
                </c:pt>
              </c:numCache>
            </c:numRef>
          </c:xVal>
          <c:yVal>
            <c:numRef>
              <c:f>'Problem 1'!$B$2:$B$61</c:f>
              <c:numCache>
                <c:formatCode>0.00</c:formatCode>
                <c:ptCount val="60"/>
                <c:pt idx="0">
                  <c:v>56.082236999999999</c:v>
                </c:pt>
                <c:pt idx="1">
                  <c:v>55.867885999999999</c:v>
                </c:pt>
                <c:pt idx="2">
                  <c:v>56.399082</c:v>
                </c:pt>
                <c:pt idx="3">
                  <c:v>56.352485999999999</c:v>
                </c:pt>
                <c:pt idx="4">
                  <c:v>56.706603999999999</c:v>
                </c:pt>
                <c:pt idx="5">
                  <c:v>56.892989999999998</c:v>
                </c:pt>
                <c:pt idx="6">
                  <c:v>57.284393000000001</c:v>
                </c:pt>
                <c:pt idx="7">
                  <c:v>57.498730000000002</c:v>
                </c:pt>
                <c:pt idx="8">
                  <c:v>57.843528999999997</c:v>
                </c:pt>
                <c:pt idx="9">
                  <c:v>58.747494000000003</c:v>
                </c:pt>
                <c:pt idx="10">
                  <c:v>59.837817999999999</c:v>
                </c:pt>
                <c:pt idx="11">
                  <c:v>59.465054000000002</c:v>
                </c:pt>
                <c:pt idx="12">
                  <c:v>58.561100000000003</c:v>
                </c:pt>
                <c:pt idx="13">
                  <c:v>58.933864999999997</c:v>
                </c:pt>
                <c:pt idx="14">
                  <c:v>58.0672</c:v>
                </c:pt>
                <c:pt idx="15">
                  <c:v>58.654293000000003</c:v>
                </c:pt>
                <c:pt idx="16">
                  <c:v>58.523819000000003</c:v>
                </c:pt>
                <c:pt idx="17">
                  <c:v>58.337443999999998</c:v>
                </c:pt>
                <c:pt idx="18">
                  <c:v>58.095154000000001</c:v>
                </c:pt>
                <c:pt idx="19">
                  <c:v>58.486545999999997</c:v>
                </c:pt>
                <c:pt idx="20">
                  <c:v>59.269359999999999</c:v>
                </c:pt>
                <c:pt idx="21">
                  <c:v>58.952511000000001</c:v>
                </c:pt>
                <c:pt idx="22">
                  <c:v>59.278671000000003</c:v>
                </c:pt>
                <c:pt idx="23">
                  <c:v>60.313094999999997</c:v>
                </c:pt>
                <c:pt idx="24">
                  <c:v>60.014881000000003</c:v>
                </c:pt>
                <c:pt idx="25">
                  <c:v>59.567557999999998</c:v>
                </c:pt>
                <c:pt idx="26">
                  <c:v>60.108069999999998</c:v>
                </c:pt>
                <c:pt idx="27">
                  <c:v>61.030655000000003</c:v>
                </c:pt>
                <c:pt idx="28">
                  <c:v>60.993385000000004</c:v>
                </c:pt>
                <c:pt idx="29">
                  <c:v>60.909514999999999</c:v>
                </c:pt>
                <c:pt idx="30">
                  <c:v>61.058613000000001</c:v>
                </c:pt>
                <c:pt idx="31">
                  <c:v>61.552520999999999</c:v>
                </c:pt>
                <c:pt idx="32">
                  <c:v>61.394095999999998</c:v>
                </c:pt>
                <c:pt idx="33">
                  <c:v>61.897331000000001</c:v>
                </c:pt>
                <c:pt idx="34">
                  <c:v>62.447163000000003</c:v>
                </c:pt>
                <c:pt idx="35">
                  <c:v>61.953262000000002</c:v>
                </c:pt>
                <c:pt idx="36">
                  <c:v>62.111668000000002</c:v>
                </c:pt>
                <c:pt idx="37">
                  <c:v>61.943931999999997</c:v>
                </c:pt>
                <c:pt idx="38">
                  <c:v>61.254322000000002</c:v>
                </c:pt>
                <c:pt idx="39">
                  <c:v>61.943931999999997</c:v>
                </c:pt>
                <c:pt idx="40">
                  <c:v>61.692314000000003</c:v>
                </c:pt>
                <c:pt idx="41">
                  <c:v>61.300922</c:v>
                </c:pt>
                <c:pt idx="42">
                  <c:v>61.580486000000001</c:v>
                </c:pt>
                <c:pt idx="43">
                  <c:v>61.524569999999997</c:v>
                </c:pt>
                <c:pt idx="44">
                  <c:v>62.158256999999999</c:v>
                </c:pt>
                <c:pt idx="45">
                  <c:v>61.813465000000001</c:v>
                </c:pt>
                <c:pt idx="46">
                  <c:v>62.829239000000001</c:v>
                </c:pt>
                <c:pt idx="47">
                  <c:v>62.335330999999996</c:v>
                </c:pt>
                <c:pt idx="48">
                  <c:v>62.605590999999997</c:v>
                </c:pt>
                <c:pt idx="49">
                  <c:v>63.612045000000002</c:v>
                </c:pt>
                <c:pt idx="50">
                  <c:v>63.854336000000004</c:v>
                </c:pt>
                <c:pt idx="51">
                  <c:v>63.602725999999997</c:v>
                </c:pt>
                <c:pt idx="52">
                  <c:v>63.360427999999999</c:v>
                </c:pt>
                <c:pt idx="53">
                  <c:v>63.714561000000003</c:v>
                </c:pt>
                <c:pt idx="54">
                  <c:v>63.500216999999999</c:v>
                </c:pt>
                <c:pt idx="55">
                  <c:v>64.096633999999995</c:v>
                </c:pt>
                <c:pt idx="56">
                  <c:v>63.444302</c:v>
                </c:pt>
                <c:pt idx="57">
                  <c:v>64.264388999999994</c:v>
                </c:pt>
                <c:pt idx="58">
                  <c:v>65.000586999999996</c:v>
                </c:pt>
                <c:pt idx="59">
                  <c:v>64.320282000000006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D7-4E03-B622-F668127F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046624"/>
        <c:axId val="1616040800"/>
      </c:scatterChart>
      <c:valAx>
        <c:axId val="16160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040800"/>
        <c:crosses val="autoZero"/>
        <c:crossBetween val="midCat"/>
      </c:valAx>
      <c:valAx>
        <c:axId val="16160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04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JPM LineEst</a:t>
            </a:r>
            <a:r>
              <a:rPr lang="en-US" baseline="0"/>
              <a:t>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JPM</c:v>
          </c:tx>
          <c:spPr>
            <a:ln w="19050">
              <a:noFill/>
            </a:ln>
          </c:spPr>
          <c:xVal>
            <c:numRef>
              <c:f>'Problem 3_Linest_Function'!$G$3:$G$61</c:f>
              <c:numCache>
                <c:formatCode>0.00%</c:formatCode>
                <c:ptCount val="59"/>
                <c:pt idx="0">
                  <c:v>-3.9653716707825915E-3</c:v>
                </c:pt>
                <c:pt idx="1">
                  <c:v>3.5296671869311513E-3</c:v>
                </c:pt>
                <c:pt idx="2">
                  <c:v>6.6088150025853665E-3</c:v>
                </c:pt>
                <c:pt idx="3">
                  <c:v>-2.0619040280095424E-3</c:v>
                </c:pt>
                <c:pt idx="4">
                  <c:v>2.6825330225748178E-3</c:v>
                </c:pt>
                <c:pt idx="5">
                  <c:v>4.4574813568534211E-3</c:v>
                </c:pt>
                <c:pt idx="6">
                  <c:v>5.2028650588638037E-3</c:v>
                </c:pt>
                <c:pt idx="7">
                  <c:v>-4.5812806150653529E-3</c:v>
                </c:pt>
                <c:pt idx="8">
                  <c:v>1.6297587545692771E-3</c:v>
                </c:pt>
                <c:pt idx="9">
                  <c:v>5.1481957339105655E-3</c:v>
                </c:pt>
                <c:pt idx="10">
                  <c:v>-7.7844381361602544E-4</c:v>
                </c:pt>
                <c:pt idx="11">
                  <c:v>-1.1311245237798029E-2</c:v>
                </c:pt>
                <c:pt idx="12">
                  <c:v>9.2351313331806573E-3</c:v>
                </c:pt>
                <c:pt idx="13">
                  <c:v>-1.4806051919155072E-3</c:v>
                </c:pt>
                <c:pt idx="14">
                  <c:v>5.0874804159597442E-3</c:v>
                </c:pt>
                <c:pt idx="15">
                  <c:v>2.3577160344365744E-3</c:v>
                </c:pt>
                <c:pt idx="16">
                  <c:v>2.2528002125912217E-3</c:v>
                </c:pt>
                <c:pt idx="17">
                  <c:v>-4.14131399984774E-3</c:v>
                </c:pt>
                <c:pt idx="18">
                  <c:v>2.7692317470553451E-3</c:v>
                </c:pt>
                <c:pt idx="19">
                  <c:v>-3.7403355286635964E-3</c:v>
                </c:pt>
                <c:pt idx="20">
                  <c:v>-1.0128906665100579E-2</c:v>
                </c:pt>
                <c:pt idx="21">
                  <c:v>1.0923001515586117E-2</c:v>
                </c:pt>
                <c:pt idx="22">
                  <c:v>2.9407486092096757E-3</c:v>
                </c:pt>
                <c:pt idx="23">
                  <c:v>-1.1837383538524149E-2</c:v>
                </c:pt>
                <c:pt idx="24">
                  <c:v>-4.4557250073096188E-3</c:v>
                </c:pt>
                <c:pt idx="25">
                  <c:v>3.7738136047080761E-3</c:v>
                </c:pt>
                <c:pt idx="26">
                  <c:v>1.3457901340996115E-2</c:v>
                </c:pt>
                <c:pt idx="27">
                  <c:v>-5.0895607491248107E-3</c:v>
                </c:pt>
                <c:pt idx="28">
                  <c:v>-2.949637714718456E-3</c:v>
                </c:pt>
                <c:pt idx="29">
                  <c:v>-3.0495491649840112E-4</c:v>
                </c:pt>
                <c:pt idx="30">
                  <c:v>1.077928701516595E-2</c:v>
                </c:pt>
                <c:pt idx="31">
                  <c:v>7.6841352349998893E-4</c:v>
                </c:pt>
                <c:pt idx="32">
                  <c:v>3.0479481898115779E-3</c:v>
                </c:pt>
                <c:pt idx="33">
                  <c:v>-6.43374521663298E-4</c:v>
                </c:pt>
                <c:pt idx="34">
                  <c:v>-9.3051603155314133E-4</c:v>
                </c:pt>
                <c:pt idx="35">
                  <c:v>2.3378741542858794E-3</c:v>
                </c:pt>
                <c:pt idx="36">
                  <c:v>-2.2338859444231973E-3</c:v>
                </c:pt>
                <c:pt idx="37">
                  <c:v>-1.028198046779627E-2</c:v>
                </c:pt>
                <c:pt idx="38">
                  <c:v>9.1626411220271375E-3</c:v>
                </c:pt>
                <c:pt idx="39">
                  <c:v>-1.2667607066396691E-3</c:v>
                </c:pt>
                <c:pt idx="40">
                  <c:v>-6.3184689448647635E-3</c:v>
                </c:pt>
                <c:pt idx="41">
                  <c:v>2.0594608593389463E-3</c:v>
                </c:pt>
                <c:pt idx="42">
                  <c:v>-1.0085958054164568E-3</c:v>
                </c:pt>
                <c:pt idx="43">
                  <c:v>2.1188707775647853E-3</c:v>
                </c:pt>
                <c:pt idx="44">
                  <c:v>-8.6231673566271594E-3</c:v>
                </c:pt>
                <c:pt idx="45">
                  <c:v>-1.4361830452781499E-3</c:v>
                </c:pt>
                <c:pt idx="46">
                  <c:v>-6.4745098717947647E-3</c:v>
                </c:pt>
                <c:pt idx="47">
                  <c:v>4.1835298173786839E-4</c:v>
                </c:pt>
                <c:pt idx="48">
                  <c:v>1.204242491174079E-2</c:v>
                </c:pt>
                <c:pt idx="49">
                  <c:v>1.7386262992553636E-3</c:v>
                </c:pt>
                <c:pt idx="50">
                  <c:v>-6.9942998831643566E-3</c:v>
                </c:pt>
                <c:pt idx="51">
                  <c:v>-4.6225721215145121E-3</c:v>
                </c:pt>
                <c:pt idx="52">
                  <c:v>5.6898564053051714E-3</c:v>
                </c:pt>
                <c:pt idx="53">
                  <c:v>1.9796411387709156E-3</c:v>
                </c:pt>
                <c:pt idx="54">
                  <c:v>9.9027106626514705E-3</c:v>
                </c:pt>
                <c:pt idx="55">
                  <c:v>-5.3035017504078352E-3</c:v>
                </c:pt>
                <c:pt idx="56">
                  <c:v>6.094866829202239E-3</c:v>
                </c:pt>
                <c:pt idx="57">
                  <c:v>6.3586826091577286E-4</c:v>
                </c:pt>
                <c:pt idx="58">
                  <c:v>-7.3532969401711723E-3</c:v>
                </c:pt>
              </c:numCache>
            </c:numRef>
          </c:xVal>
          <c:yVal>
            <c:numRef>
              <c:f>'Problem 3_Linest_Function'!$E$3:$E$61</c:f>
              <c:numCache>
                <c:formatCode>0.00%</c:formatCode>
                <c:ptCount val="59"/>
                <c:pt idx="0">
                  <c:v>-3.8220836305085104E-3</c:v>
                </c:pt>
                <c:pt idx="1">
                  <c:v>9.5080741018194193E-3</c:v>
                </c:pt>
                <c:pt idx="2">
                  <c:v>-8.2618366022346734E-4</c:v>
                </c:pt>
                <c:pt idx="3">
                  <c:v>6.2839818637281386E-3</c:v>
                </c:pt>
                <c:pt idx="4">
                  <c:v>3.2868482125996135E-3</c:v>
                </c:pt>
                <c:pt idx="5">
                  <c:v>6.8796349075694874E-3</c:v>
                </c:pt>
                <c:pt idx="6">
                  <c:v>3.7416299409858134E-3</c:v>
                </c:pt>
                <c:pt idx="7">
                  <c:v>5.9966367952821731E-3</c:v>
                </c:pt>
                <c:pt idx="8">
                  <c:v>1.5627763651834048E-2</c:v>
                </c:pt>
                <c:pt idx="9">
                  <c:v>1.8559498044290912E-2</c:v>
                </c:pt>
                <c:pt idx="10">
                  <c:v>-6.2295720743025251E-3</c:v>
                </c:pt>
                <c:pt idx="11">
                  <c:v>-1.5201432424495898E-2</c:v>
                </c:pt>
                <c:pt idx="12">
                  <c:v>6.3654029722801653E-3</c:v>
                </c:pt>
                <c:pt idx="13">
                  <c:v>-1.4705721404832284E-2</c:v>
                </c:pt>
                <c:pt idx="14">
                  <c:v>1.0110578777692059E-2</c:v>
                </c:pt>
                <c:pt idx="15">
                  <c:v>-2.2244578073765675E-3</c:v>
                </c:pt>
                <c:pt idx="16">
                  <c:v>-3.1846007862201819E-3</c:v>
                </c:pt>
                <c:pt idx="17">
                  <c:v>-4.1532501835356284E-3</c:v>
                </c:pt>
                <c:pt idx="18">
                  <c:v>6.7370851620429661E-3</c:v>
                </c:pt>
                <c:pt idx="19">
                  <c:v>1.3384514106885348E-2</c:v>
                </c:pt>
                <c:pt idx="20">
                  <c:v>-5.3459156636750382E-3</c:v>
                </c:pt>
                <c:pt idx="21">
                  <c:v>5.5325887645396588E-3</c:v>
                </c:pt>
                <c:pt idx="22">
                  <c:v>1.7450188787127008E-2</c:v>
                </c:pt>
                <c:pt idx="23">
                  <c:v>-4.9444320507842088E-3</c:v>
                </c:pt>
                <c:pt idx="24">
                  <c:v>-7.4535347324942158E-3</c:v>
                </c:pt>
                <c:pt idx="25">
                  <c:v>9.0739324919111297E-3</c:v>
                </c:pt>
                <c:pt idx="26">
                  <c:v>1.53487709720177E-2</c:v>
                </c:pt>
                <c:pt idx="27">
                  <c:v>-6.1067671647963007E-4</c:v>
                </c:pt>
                <c:pt idx="28">
                  <c:v>-1.3750671486753019E-3</c:v>
                </c:pt>
                <c:pt idx="29">
                  <c:v>2.4478605682545229E-3</c:v>
                </c:pt>
                <c:pt idx="30">
                  <c:v>8.0890799140818093E-3</c:v>
                </c:pt>
                <c:pt idx="31">
                  <c:v>-2.5738182194032788E-3</c:v>
                </c:pt>
                <c:pt idx="32">
                  <c:v>8.1967979461738949E-3</c:v>
                </c:pt>
                <c:pt idx="33">
                  <c:v>8.8829678294206627E-3</c:v>
                </c:pt>
                <c:pt idx="34">
                  <c:v>-7.9091022918046372E-3</c:v>
                </c:pt>
                <c:pt idx="35">
                  <c:v>2.5568629461349968E-3</c:v>
                </c:pt>
                <c:pt idx="36">
                  <c:v>-2.7005553932315518E-3</c:v>
                </c:pt>
                <c:pt idx="37">
                  <c:v>-1.1132809586578918E-2</c:v>
                </c:pt>
                <c:pt idx="38">
                  <c:v>1.1258144364082456E-2</c:v>
                </c:pt>
                <c:pt idx="39">
                  <c:v>-4.0620282225544146E-3</c:v>
                </c:pt>
                <c:pt idx="40">
                  <c:v>-6.3442587029561848E-3</c:v>
                </c:pt>
                <c:pt idx="41">
                  <c:v>4.5605186819213106E-3</c:v>
                </c:pt>
                <c:pt idx="42">
                  <c:v>-9.0801491888203856E-4</c:v>
                </c:pt>
                <c:pt idx="43">
                  <c:v>1.0299738787284518E-2</c:v>
                </c:pt>
                <c:pt idx="44">
                  <c:v>-5.5470023877921548E-3</c:v>
                </c:pt>
                <c:pt idx="45">
                  <c:v>1.6432892089126572E-2</c:v>
                </c:pt>
                <c:pt idx="46">
                  <c:v>-7.8611170191000834E-3</c:v>
                </c:pt>
                <c:pt idx="47">
                  <c:v>4.3355829778140009E-3</c:v>
                </c:pt>
                <c:pt idx="48">
                  <c:v>1.6076104129421953E-2</c:v>
                </c:pt>
                <c:pt idx="49">
                  <c:v>3.8088855656188692E-3</c:v>
                </c:pt>
                <c:pt idx="50">
                  <c:v>-3.9403745424587688E-3</c:v>
                </c:pt>
                <c:pt idx="51">
                  <c:v>-3.8095536974310784E-3</c:v>
                </c:pt>
                <c:pt idx="52">
                  <c:v>5.5891825730722822E-3</c:v>
                </c:pt>
                <c:pt idx="53">
                  <c:v>-3.3641289626087367E-3</c:v>
                </c:pt>
                <c:pt idx="54">
                  <c:v>9.3923616040556546E-3</c:v>
                </c:pt>
                <c:pt idx="55">
                  <c:v>-1.0177320699866876E-2</c:v>
                </c:pt>
                <c:pt idx="56">
                  <c:v>1.2926093820056384E-2</c:v>
                </c:pt>
                <c:pt idx="57">
                  <c:v>1.1455769072977517E-2</c:v>
                </c:pt>
                <c:pt idx="58">
                  <c:v>-1.0466136251969349E-2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C-4AA1-9301-745027D49BCE}"/>
            </c:ext>
          </c:extLst>
        </c:ser>
        <c:ser>
          <c:idx val="1"/>
          <c:order val="1"/>
          <c:tx>
            <c:v>SP500 Predicted JPM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2357516974568372"/>
                  <c:y val="-7.6417278815544859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JPM = 0.9722*SP500 + 0.002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'Problem 3_Linest_Function'!$G$3:$G$61</c:f>
              <c:numCache>
                <c:formatCode>0.00%</c:formatCode>
                <c:ptCount val="59"/>
                <c:pt idx="0">
                  <c:v>-3.9653716707825915E-3</c:v>
                </c:pt>
                <c:pt idx="1">
                  <c:v>3.5296671869311513E-3</c:v>
                </c:pt>
                <c:pt idx="2">
                  <c:v>6.6088150025853665E-3</c:v>
                </c:pt>
                <c:pt idx="3">
                  <c:v>-2.0619040280095424E-3</c:v>
                </c:pt>
                <c:pt idx="4">
                  <c:v>2.6825330225748178E-3</c:v>
                </c:pt>
                <c:pt idx="5">
                  <c:v>4.4574813568534211E-3</c:v>
                </c:pt>
                <c:pt idx="6">
                  <c:v>5.2028650588638037E-3</c:v>
                </c:pt>
                <c:pt idx="7">
                  <c:v>-4.5812806150653529E-3</c:v>
                </c:pt>
                <c:pt idx="8">
                  <c:v>1.6297587545692771E-3</c:v>
                </c:pt>
                <c:pt idx="9">
                  <c:v>5.1481957339105655E-3</c:v>
                </c:pt>
                <c:pt idx="10">
                  <c:v>-7.7844381361602544E-4</c:v>
                </c:pt>
                <c:pt idx="11">
                  <c:v>-1.1311245237798029E-2</c:v>
                </c:pt>
                <c:pt idx="12">
                  <c:v>9.2351313331806573E-3</c:v>
                </c:pt>
                <c:pt idx="13">
                  <c:v>-1.4806051919155072E-3</c:v>
                </c:pt>
                <c:pt idx="14">
                  <c:v>5.0874804159597442E-3</c:v>
                </c:pt>
                <c:pt idx="15">
                  <c:v>2.3577160344365744E-3</c:v>
                </c:pt>
                <c:pt idx="16">
                  <c:v>2.2528002125912217E-3</c:v>
                </c:pt>
                <c:pt idx="17">
                  <c:v>-4.14131399984774E-3</c:v>
                </c:pt>
                <c:pt idx="18">
                  <c:v>2.7692317470553451E-3</c:v>
                </c:pt>
                <c:pt idx="19">
                  <c:v>-3.7403355286635964E-3</c:v>
                </c:pt>
                <c:pt idx="20">
                  <c:v>-1.0128906665100579E-2</c:v>
                </c:pt>
                <c:pt idx="21">
                  <c:v>1.0923001515586117E-2</c:v>
                </c:pt>
                <c:pt idx="22">
                  <c:v>2.9407486092096757E-3</c:v>
                </c:pt>
                <c:pt idx="23">
                  <c:v>-1.1837383538524149E-2</c:v>
                </c:pt>
                <c:pt idx="24">
                  <c:v>-4.4557250073096188E-3</c:v>
                </c:pt>
                <c:pt idx="25">
                  <c:v>3.7738136047080761E-3</c:v>
                </c:pt>
                <c:pt idx="26">
                  <c:v>1.3457901340996115E-2</c:v>
                </c:pt>
                <c:pt idx="27">
                  <c:v>-5.0895607491248107E-3</c:v>
                </c:pt>
                <c:pt idx="28">
                  <c:v>-2.949637714718456E-3</c:v>
                </c:pt>
                <c:pt idx="29">
                  <c:v>-3.0495491649840112E-4</c:v>
                </c:pt>
                <c:pt idx="30">
                  <c:v>1.077928701516595E-2</c:v>
                </c:pt>
                <c:pt idx="31">
                  <c:v>7.6841352349998893E-4</c:v>
                </c:pt>
                <c:pt idx="32">
                  <c:v>3.0479481898115779E-3</c:v>
                </c:pt>
                <c:pt idx="33">
                  <c:v>-6.43374521663298E-4</c:v>
                </c:pt>
                <c:pt idx="34">
                  <c:v>-9.3051603155314133E-4</c:v>
                </c:pt>
                <c:pt idx="35">
                  <c:v>2.3378741542858794E-3</c:v>
                </c:pt>
                <c:pt idx="36">
                  <c:v>-2.2338859444231973E-3</c:v>
                </c:pt>
                <c:pt idx="37">
                  <c:v>-1.028198046779627E-2</c:v>
                </c:pt>
                <c:pt idx="38">
                  <c:v>9.1626411220271375E-3</c:v>
                </c:pt>
                <c:pt idx="39">
                  <c:v>-1.2667607066396691E-3</c:v>
                </c:pt>
                <c:pt idx="40">
                  <c:v>-6.3184689448647635E-3</c:v>
                </c:pt>
                <c:pt idx="41">
                  <c:v>2.0594608593389463E-3</c:v>
                </c:pt>
                <c:pt idx="42">
                  <c:v>-1.0085958054164568E-3</c:v>
                </c:pt>
                <c:pt idx="43">
                  <c:v>2.1188707775647853E-3</c:v>
                </c:pt>
                <c:pt idx="44">
                  <c:v>-8.6231673566271594E-3</c:v>
                </c:pt>
                <c:pt idx="45">
                  <c:v>-1.4361830452781499E-3</c:v>
                </c:pt>
                <c:pt idx="46">
                  <c:v>-6.4745098717947647E-3</c:v>
                </c:pt>
                <c:pt idx="47">
                  <c:v>4.1835298173786839E-4</c:v>
                </c:pt>
                <c:pt idx="48">
                  <c:v>1.204242491174079E-2</c:v>
                </c:pt>
                <c:pt idx="49">
                  <c:v>1.7386262992553636E-3</c:v>
                </c:pt>
                <c:pt idx="50">
                  <c:v>-6.9942998831643566E-3</c:v>
                </c:pt>
                <c:pt idx="51">
                  <c:v>-4.6225721215145121E-3</c:v>
                </c:pt>
                <c:pt idx="52">
                  <c:v>5.6898564053051714E-3</c:v>
                </c:pt>
                <c:pt idx="53">
                  <c:v>1.9796411387709156E-3</c:v>
                </c:pt>
                <c:pt idx="54">
                  <c:v>9.9027106626514705E-3</c:v>
                </c:pt>
                <c:pt idx="55">
                  <c:v>-5.3035017504078352E-3</c:v>
                </c:pt>
                <c:pt idx="56">
                  <c:v>6.094866829202239E-3</c:v>
                </c:pt>
                <c:pt idx="57">
                  <c:v>6.3586826091577286E-4</c:v>
                </c:pt>
                <c:pt idx="58">
                  <c:v>-7.3532969401711723E-3</c:v>
                </c:pt>
              </c:numCache>
            </c:numRef>
          </c:xVal>
          <c:yVal>
            <c:numRef>
              <c:f>'Problem 3_Linest_Function'!$I$3:$I$61</c:f>
              <c:numCache>
                <c:formatCode>0.00%</c:formatCode>
                <c:ptCount val="59"/>
                <c:pt idx="0">
                  <c:v>-1.8316160103094702E-3</c:v>
                </c:pt>
                <c:pt idx="1">
                  <c:v>5.4547482782426621E-3</c:v>
                </c:pt>
                <c:pt idx="2">
                  <c:v>8.4481674064257953E-3</c:v>
                </c:pt>
                <c:pt idx="3">
                  <c:v>1.8855871159427929E-5</c:v>
                </c:pt>
                <c:pt idx="4">
                  <c:v>4.6311997630237179E-3</c:v>
                </c:pt>
                <c:pt idx="5">
                  <c:v>6.3567305311000447E-3</c:v>
                </c:pt>
                <c:pt idx="6">
                  <c:v>7.0813614890846881E-3</c:v>
                </c:pt>
                <c:pt idx="7">
                  <c:v>-2.430377006992372E-3</c:v>
                </c:pt>
                <c:pt idx="8">
                  <c:v>3.6077365127421736E-3</c:v>
                </c:pt>
                <c:pt idx="9">
                  <c:v>7.0282142506806391E-3</c:v>
                </c:pt>
                <c:pt idx="10">
                  <c:v>1.2665823805836913E-3</c:v>
                </c:pt>
                <c:pt idx="11">
                  <c:v>-8.9729680223585885E-3</c:v>
                </c:pt>
                <c:pt idx="12">
                  <c:v>1.1001362644632747E-2</c:v>
                </c:pt>
                <c:pt idx="13">
                  <c:v>5.8397036365246562E-4</c:v>
                </c:pt>
                <c:pt idx="14">
                  <c:v>6.9691893499585229E-3</c:v>
                </c:pt>
                <c:pt idx="15">
                  <c:v>4.3154262296750869E-3</c:v>
                </c:pt>
                <c:pt idx="16">
                  <c:v>4.2134314419080676E-3</c:v>
                </c:pt>
                <c:pt idx="17">
                  <c:v>-2.0026598071038789E-3</c:v>
                </c:pt>
                <c:pt idx="18">
                  <c:v>4.7154846482538705E-3</c:v>
                </c:pt>
                <c:pt idx="19">
                  <c:v>-1.6128452553210758E-3</c:v>
                </c:pt>
                <c:pt idx="20">
                  <c:v>-7.8235477569500826E-3</c:v>
                </c:pt>
                <c:pt idx="21">
                  <c:v>1.2642239663987198E-2</c:v>
                </c:pt>
                <c:pt idx="22">
                  <c:v>4.8822261906275484E-3</c:v>
                </c:pt>
                <c:pt idx="23">
                  <c:v>-9.4844577421623472E-3</c:v>
                </c:pt>
                <c:pt idx="24">
                  <c:v>-2.3083170798930885E-3</c:v>
                </c:pt>
                <c:pt idx="25">
                  <c:v>5.6920972464654038E-3</c:v>
                </c:pt>
                <c:pt idx="26">
                  <c:v>1.5106563587260161E-2</c:v>
                </c:pt>
                <c:pt idx="27">
                  <c:v>-2.9245057617192059E-3</c:v>
                </c:pt>
                <c:pt idx="28">
                  <c:v>-8.4416180698422289E-4</c:v>
                </c:pt>
                <c:pt idx="29">
                  <c:v>1.7268885452986493E-3</c:v>
                </c:pt>
                <c:pt idx="30">
                  <c:v>1.2502526418534055E-2</c:v>
                </c:pt>
                <c:pt idx="31">
                  <c:v>2.7703725909636046E-3</c:v>
                </c:pt>
                <c:pt idx="32">
                  <c:v>4.9864411534414604E-3</c:v>
                </c:pt>
                <c:pt idx="33">
                  <c:v>1.3978911148074631E-3</c:v>
                </c:pt>
                <c:pt idx="34">
                  <c:v>1.1187441106169475E-3</c:v>
                </c:pt>
                <c:pt idx="35">
                  <c:v>4.2961367810554901E-3</c:v>
                </c:pt>
                <c:pt idx="36">
                  <c:v>-1.4833777757576475E-4</c:v>
                </c:pt>
                <c:pt idx="37">
                  <c:v>-7.9723597258602695E-3</c:v>
                </c:pt>
                <c:pt idx="38">
                  <c:v>1.0930890683666861E-2</c:v>
                </c:pt>
                <c:pt idx="39">
                  <c:v>7.9186105646909637E-4</c:v>
                </c:pt>
                <c:pt idx="40">
                  <c:v>-4.1191990730331382E-3</c:v>
                </c:pt>
                <c:pt idx="41">
                  <c:v>4.0254749835290302E-3</c:v>
                </c:pt>
                <c:pt idx="42">
                  <c:v>1.0428382098289391E-3</c:v>
                </c:pt>
                <c:pt idx="43">
                  <c:v>4.0832308290642463E-3</c:v>
                </c:pt>
                <c:pt idx="44">
                  <c:v>-6.3597307796920645E-3</c:v>
                </c:pt>
                <c:pt idx="45">
                  <c:v>6.2715572253104509E-4</c:v>
                </c:pt>
                <c:pt idx="46">
                  <c:v>-4.2708955564163013E-3</c:v>
                </c:pt>
                <c:pt idx="47">
                  <c:v>2.4300583272554676E-3</c:v>
                </c:pt>
                <c:pt idx="48">
                  <c:v>1.3730496417868686E-2</c:v>
                </c:pt>
                <c:pt idx="49">
                  <c:v>3.7135730006966905E-3</c:v>
                </c:pt>
                <c:pt idx="50">
                  <c:v>-4.7762137339854016E-3</c:v>
                </c:pt>
                <c:pt idx="51">
                  <c:v>-2.4705188880050407E-3</c:v>
                </c:pt>
                <c:pt idx="52">
                  <c:v>7.5547941720777011E-3</c:v>
                </c:pt>
                <c:pt idx="53">
                  <c:v>3.9478775790978918E-3</c:v>
                </c:pt>
                <c:pt idx="54">
                  <c:v>1.1650355435514084E-2</c:v>
                </c:pt>
                <c:pt idx="55">
                  <c:v>-3.1324902833740039E-3</c:v>
                </c:pt>
                <c:pt idx="56">
                  <c:v>7.9485284201847393E-3</c:v>
                </c:pt>
                <c:pt idx="57">
                  <c:v>2.6415176128581283E-3</c:v>
                </c:pt>
                <c:pt idx="58">
                  <c:v>-5.1252157052263736E-3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8C-4AA1-9301-745027D49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995888"/>
        <c:axId val="1644996304"/>
      </c:scatterChart>
      <c:valAx>
        <c:axId val="164499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SP500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1644996304"/>
        <c:crosses val="autoZero"/>
        <c:crossBetween val="midCat"/>
      </c:valAx>
      <c:valAx>
        <c:axId val="1644996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JPM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1644995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JPM Regression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JPM</c:v>
          </c:tx>
          <c:spPr>
            <a:ln w="19050">
              <a:noFill/>
            </a:ln>
          </c:spPr>
          <c:xVal>
            <c:numRef>
              <c:f>'Problem 3_Linest_Function'!$G$3:$G$61</c:f>
              <c:numCache>
                <c:formatCode>0.00%</c:formatCode>
                <c:ptCount val="59"/>
                <c:pt idx="0">
                  <c:v>-3.9653716707825915E-3</c:v>
                </c:pt>
                <c:pt idx="1">
                  <c:v>3.5296671869311513E-3</c:v>
                </c:pt>
                <c:pt idx="2">
                  <c:v>6.6088150025853665E-3</c:v>
                </c:pt>
                <c:pt idx="3">
                  <c:v>-2.0619040280095424E-3</c:v>
                </c:pt>
                <c:pt idx="4">
                  <c:v>2.6825330225748178E-3</c:v>
                </c:pt>
                <c:pt idx="5">
                  <c:v>4.4574813568534211E-3</c:v>
                </c:pt>
                <c:pt idx="6">
                  <c:v>5.2028650588638037E-3</c:v>
                </c:pt>
                <c:pt idx="7">
                  <c:v>-4.5812806150653529E-3</c:v>
                </c:pt>
                <c:pt idx="8">
                  <c:v>1.6297587545692771E-3</c:v>
                </c:pt>
                <c:pt idx="9">
                  <c:v>5.1481957339105655E-3</c:v>
                </c:pt>
                <c:pt idx="10">
                  <c:v>-7.7844381361602544E-4</c:v>
                </c:pt>
                <c:pt idx="11">
                  <c:v>-1.1311245237798029E-2</c:v>
                </c:pt>
                <c:pt idx="12">
                  <c:v>9.2351313331806573E-3</c:v>
                </c:pt>
                <c:pt idx="13">
                  <c:v>-1.4806051919155072E-3</c:v>
                </c:pt>
                <c:pt idx="14">
                  <c:v>5.0874804159597442E-3</c:v>
                </c:pt>
                <c:pt idx="15">
                  <c:v>2.3577160344365744E-3</c:v>
                </c:pt>
                <c:pt idx="16">
                  <c:v>2.2528002125912217E-3</c:v>
                </c:pt>
                <c:pt idx="17">
                  <c:v>-4.14131399984774E-3</c:v>
                </c:pt>
                <c:pt idx="18">
                  <c:v>2.7692317470553451E-3</c:v>
                </c:pt>
                <c:pt idx="19">
                  <c:v>-3.7403355286635964E-3</c:v>
                </c:pt>
                <c:pt idx="20">
                  <c:v>-1.0128906665100579E-2</c:v>
                </c:pt>
                <c:pt idx="21">
                  <c:v>1.0923001515586117E-2</c:v>
                </c:pt>
                <c:pt idx="22">
                  <c:v>2.9407486092096757E-3</c:v>
                </c:pt>
                <c:pt idx="23">
                  <c:v>-1.1837383538524149E-2</c:v>
                </c:pt>
                <c:pt idx="24">
                  <c:v>-4.4557250073096188E-3</c:v>
                </c:pt>
                <c:pt idx="25">
                  <c:v>3.7738136047080761E-3</c:v>
                </c:pt>
                <c:pt idx="26">
                  <c:v>1.3457901340996115E-2</c:v>
                </c:pt>
                <c:pt idx="27">
                  <c:v>-5.0895607491248107E-3</c:v>
                </c:pt>
                <c:pt idx="28">
                  <c:v>-2.949637714718456E-3</c:v>
                </c:pt>
                <c:pt idx="29">
                  <c:v>-3.0495491649840112E-4</c:v>
                </c:pt>
                <c:pt idx="30">
                  <c:v>1.077928701516595E-2</c:v>
                </c:pt>
                <c:pt idx="31">
                  <c:v>7.6841352349998893E-4</c:v>
                </c:pt>
                <c:pt idx="32">
                  <c:v>3.0479481898115779E-3</c:v>
                </c:pt>
                <c:pt idx="33">
                  <c:v>-6.43374521663298E-4</c:v>
                </c:pt>
                <c:pt idx="34">
                  <c:v>-9.3051603155314133E-4</c:v>
                </c:pt>
                <c:pt idx="35">
                  <c:v>2.3378741542858794E-3</c:v>
                </c:pt>
                <c:pt idx="36">
                  <c:v>-2.2338859444231973E-3</c:v>
                </c:pt>
                <c:pt idx="37">
                  <c:v>-1.028198046779627E-2</c:v>
                </c:pt>
                <c:pt idx="38">
                  <c:v>9.1626411220271375E-3</c:v>
                </c:pt>
                <c:pt idx="39">
                  <c:v>-1.2667607066396691E-3</c:v>
                </c:pt>
                <c:pt idx="40">
                  <c:v>-6.3184689448647635E-3</c:v>
                </c:pt>
                <c:pt idx="41">
                  <c:v>2.0594608593389463E-3</c:v>
                </c:pt>
                <c:pt idx="42">
                  <c:v>-1.0085958054164568E-3</c:v>
                </c:pt>
                <c:pt idx="43">
                  <c:v>2.1188707775647853E-3</c:v>
                </c:pt>
                <c:pt idx="44">
                  <c:v>-8.6231673566271594E-3</c:v>
                </c:pt>
                <c:pt idx="45">
                  <c:v>-1.4361830452781499E-3</c:v>
                </c:pt>
                <c:pt idx="46">
                  <c:v>-6.4745098717947647E-3</c:v>
                </c:pt>
                <c:pt idx="47">
                  <c:v>4.1835298173786839E-4</c:v>
                </c:pt>
                <c:pt idx="48">
                  <c:v>1.204242491174079E-2</c:v>
                </c:pt>
                <c:pt idx="49">
                  <c:v>1.7386262992553636E-3</c:v>
                </c:pt>
                <c:pt idx="50">
                  <c:v>-6.9942998831643566E-3</c:v>
                </c:pt>
                <c:pt idx="51">
                  <c:v>-4.6225721215145121E-3</c:v>
                </c:pt>
                <c:pt idx="52">
                  <c:v>5.6898564053051714E-3</c:v>
                </c:pt>
                <c:pt idx="53">
                  <c:v>1.9796411387709156E-3</c:v>
                </c:pt>
                <c:pt idx="54">
                  <c:v>9.9027106626514705E-3</c:v>
                </c:pt>
                <c:pt idx="55">
                  <c:v>-5.3035017504078352E-3</c:v>
                </c:pt>
                <c:pt idx="56">
                  <c:v>6.094866829202239E-3</c:v>
                </c:pt>
                <c:pt idx="57">
                  <c:v>6.3586826091577286E-4</c:v>
                </c:pt>
                <c:pt idx="58">
                  <c:v>-7.3532969401711723E-3</c:v>
                </c:pt>
              </c:numCache>
            </c:numRef>
          </c:xVal>
          <c:yVal>
            <c:numRef>
              <c:f>'Problem 3_Linest_Function'!$E$3:$E$61</c:f>
              <c:numCache>
                <c:formatCode>0.00%</c:formatCode>
                <c:ptCount val="59"/>
                <c:pt idx="0">
                  <c:v>-3.8220836305085104E-3</c:v>
                </c:pt>
                <c:pt idx="1">
                  <c:v>9.5080741018194193E-3</c:v>
                </c:pt>
                <c:pt idx="2">
                  <c:v>-8.2618366022346734E-4</c:v>
                </c:pt>
                <c:pt idx="3">
                  <c:v>6.2839818637281386E-3</c:v>
                </c:pt>
                <c:pt idx="4">
                  <c:v>3.2868482125996135E-3</c:v>
                </c:pt>
                <c:pt idx="5">
                  <c:v>6.8796349075694874E-3</c:v>
                </c:pt>
                <c:pt idx="6">
                  <c:v>3.7416299409858134E-3</c:v>
                </c:pt>
                <c:pt idx="7">
                  <c:v>5.9966367952821731E-3</c:v>
                </c:pt>
                <c:pt idx="8">
                  <c:v>1.5627763651834048E-2</c:v>
                </c:pt>
                <c:pt idx="9">
                  <c:v>1.8559498044290912E-2</c:v>
                </c:pt>
                <c:pt idx="10">
                  <c:v>-6.2295720743025251E-3</c:v>
                </c:pt>
                <c:pt idx="11">
                  <c:v>-1.5201432424495898E-2</c:v>
                </c:pt>
                <c:pt idx="12">
                  <c:v>6.3654029722801653E-3</c:v>
                </c:pt>
                <c:pt idx="13">
                  <c:v>-1.4705721404832284E-2</c:v>
                </c:pt>
                <c:pt idx="14">
                  <c:v>1.0110578777692059E-2</c:v>
                </c:pt>
                <c:pt idx="15">
                  <c:v>-2.2244578073765675E-3</c:v>
                </c:pt>
                <c:pt idx="16">
                  <c:v>-3.1846007862201819E-3</c:v>
                </c:pt>
                <c:pt idx="17">
                  <c:v>-4.1532501835356284E-3</c:v>
                </c:pt>
                <c:pt idx="18">
                  <c:v>6.7370851620429661E-3</c:v>
                </c:pt>
                <c:pt idx="19">
                  <c:v>1.3384514106885348E-2</c:v>
                </c:pt>
                <c:pt idx="20">
                  <c:v>-5.3459156636750382E-3</c:v>
                </c:pt>
                <c:pt idx="21">
                  <c:v>5.5325887645396588E-3</c:v>
                </c:pt>
                <c:pt idx="22">
                  <c:v>1.7450188787127008E-2</c:v>
                </c:pt>
                <c:pt idx="23">
                  <c:v>-4.9444320507842088E-3</c:v>
                </c:pt>
                <c:pt idx="24">
                  <c:v>-7.4535347324942158E-3</c:v>
                </c:pt>
                <c:pt idx="25">
                  <c:v>9.0739324919111297E-3</c:v>
                </c:pt>
                <c:pt idx="26">
                  <c:v>1.53487709720177E-2</c:v>
                </c:pt>
                <c:pt idx="27">
                  <c:v>-6.1067671647963007E-4</c:v>
                </c:pt>
                <c:pt idx="28">
                  <c:v>-1.3750671486753019E-3</c:v>
                </c:pt>
                <c:pt idx="29">
                  <c:v>2.4478605682545229E-3</c:v>
                </c:pt>
                <c:pt idx="30">
                  <c:v>8.0890799140818093E-3</c:v>
                </c:pt>
                <c:pt idx="31">
                  <c:v>-2.5738182194032788E-3</c:v>
                </c:pt>
                <c:pt idx="32">
                  <c:v>8.1967979461738949E-3</c:v>
                </c:pt>
                <c:pt idx="33">
                  <c:v>8.8829678294206627E-3</c:v>
                </c:pt>
                <c:pt idx="34">
                  <c:v>-7.9091022918046372E-3</c:v>
                </c:pt>
                <c:pt idx="35">
                  <c:v>2.5568629461349968E-3</c:v>
                </c:pt>
                <c:pt idx="36">
                  <c:v>-2.7005553932315518E-3</c:v>
                </c:pt>
                <c:pt idx="37">
                  <c:v>-1.1132809586578918E-2</c:v>
                </c:pt>
                <c:pt idx="38">
                  <c:v>1.1258144364082456E-2</c:v>
                </c:pt>
                <c:pt idx="39">
                  <c:v>-4.0620282225544146E-3</c:v>
                </c:pt>
                <c:pt idx="40">
                  <c:v>-6.3442587029561848E-3</c:v>
                </c:pt>
                <c:pt idx="41">
                  <c:v>4.5605186819213106E-3</c:v>
                </c:pt>
                <c:pt idx="42">
                  <c:v>-9.0801491888203856E-4</c:v>
                </c:pt>
                <c:pt idx="43">
                  <c:v>1.0299738787284518E-2</c:v>
                </c:pt>
                <c:pt idx="44">
                  <c:v>-5.5470023877921548E-3</c:v>
                </c:pt>
                <c:pt idx="45">
                  <c:v>1.6432892089126572E-2</c:v>
                </c:pt>
                <c:pt idx="46">
                  <c:v>-7.8611170191000834E-3</c:v>
                </c:pt>
                <c:pt idx="47">
                  <c:v>4.3355829778140009E-3</c:v>
                </c:pt>
                <c:pt idx="48">
                  <c:v>1.6076104129421953E-2</c:v>
                </c:pt>
                <c:pt idx="49">
                  <c:v>3.8088855656188692E-3</c:v>
                </c:pt>
                <c:pt idx="50">
                  <c:v>-3.9403745424587688E-3</c:v>
                </c:pt>
                <c:pt idx="51">
                  <c:v>-3.8095536974310784E-3</c:v>
                </c:pt>
                <c:pt idx="52">
                  <c:v>5.5891825730722822E-3</c:v>
                </c:pt>
                <c:pt idx="53">
                  <c:v>-3.3641289626087367E-3</c:v>
                </c:pt>
                <c:pt idx="54">
                  <c:v>9.3923616040556546E-3</c:v>
                </c:pt>
                <c:pt idx="55">
                  <c:v>-1.0177320699866876E-2</c:v>
                </c:pt>
                <c:pt idx="56">
                  <c:v>1.2926093820056384E-2</c:v>
                </c:pt>
                <c:pt idx="57">
                  <c:v>1.1455769072977517E-2</c:v>
                </c:pt>
                <c:pt idx="58">
                  <c:v>-1.0466136251969349E-2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FD-40D9-B310-957ED8B0F28B}"/>
            </c:ext>
          </c:extLst>
        </c:ser>
        <c:ser>
          <c:idx val="1"/>
          <c:order val="1"/>
          <c:tx>
            <c:v>SP500 Predicted JPM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5187032828950079"/>
                  <c:y val="-0.12192331221755177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JPM = 0.9722SP500 + 0.002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'Problem 3_Linest_Function'!$G$3:$G$61</c:f>
              <c:numCache>
                <c:formatCode>0.00%</c:formatCode>
                <c:ptCount val="59"/>
                <c:pt idx="0">
                  <c:v>-3.9653716707825915E-3</c:v>
                </c:pt>
                <c:pt idx="1">
                  <c:v>3.5296671869311513E-3</c:v>
                </c:pt>
                <c:pt idx="2">
                  <c:v>6.6088150025853665E-3</c:v>
                </c:pt>
                <c:pt idx="3">
                  <c:v>-2.0619040280095424E-3</c:v>
                </c:pt>
                <c:pt idx="4">
                  <c:v>2.6825330225748178E-3</c:v>
                </c:pt>
                <c:pt idx="5">
                  <c:v>4.4574813568534211E-3</c:v>
                </c:pt>
                <c:pt idx="6">
                  <c:v>5.2028650588638037E-3</c:v>
                </c:pt>
                <c:pt idx="7">
                  <c:v>-4.5812806150653529E-3</c:v>
                </c:pt>
                <c:pt idx="8">
                  <c:v>1.6297587545692771E-3</c:v>
                </c:pt>
                <c:pt idx="9">
                  <c:v>5.1481957339105655E-3</c:v>
                </c:pt>
                <c:pt idx="10">
                  <c:v>-7.7844381361602544E-4</c:v>
                </c:pt>
                <c:pt idx="11">
                  <c:v>-1.1311245237798029E-2</c:v>
                </c:pt>
                <c:pt idx="12">
                  <c:v>9.2351313331806573E-3</c:v>
                </c:pt>
                <c:pt idx="13">
                  <c:v>-1.4806051919155072E-3</c:v>
                </c:pt>
                <c:pt idx="14">
                  <c:v>5.0874804159597442E-3</c:v>
                </c:pt>
                <c:pt idx="15">
                  <c:v>2.3577160344365744E-3</c:v>
                </c:pt>
                <c:pt idx="16">
                  <c:v>2.2528002125912217E-3</c:v>
                </c:pt>
                <c:pt idx="17">
                  <c:v>-4.14131399984774E-3</c:v>
                </c:pt>
                <c:pt idx="18">
                  <c:v>2.7692317470553451E-3</c:v>
                </c:pt>
                <c:pt idx="19">
                  <c:v>-3.7403355286635964E-3</c:v>
                </c:pt>
                <c:pt idx="20">
                  <c:v>-1.0128906665100579E-2</c:v>
                </c:pt>
                <c:pt idx="21">
                  <c:v>1.0923001515586117E-2</c:v>
                </c:pt>
                <c:pt idx="22">
                  <c:v>2.9407486092096757E-3</c:v>
                </c:pt>
                <c:pt idx="23">
                  <c:v>-1.1837383538524149E-2</c:v>
                </c:pt>
                <c:pt idx="24">
                  <c:v>-4.4557250073096188E-3</c:v>
                </c:pt>
                <c:pt idx="25">
                  <c:v>3.7738136047080761E-3</c:v>
                </c:pt>
                <c:pt idx="26">
                  <c:v>1.3457901340996115E-2</c:v>
                </c:pt>
                <c:pt idx="27">
                  <c:v>-5.0895607491248107E-3</c:v>
                </c:pt>
                <c:pt idx="28">
                  <c:v>-2.949637714718456E-3</c:v>
                </c:pt>
                <c:pt idx="29">
                  <c:v>-3.0495491649840112E-4</c:v>
                </c:pt>
                <c:pt idx="30">
                  <c:v>1.077928701516595E-2</c:v>
                </c:pt>
                <c:pt idx="31">
                  <c:v>7.6841352349998893E-4</c:v>
                </c:pt>
                <c:pt idx="32">
                  <c:v>3.0479481898115779E-3</c:v>
                </c:pt>
                <c:pt idx="33">
                  <c:v>-6.43374521663298E-4</c:v>
                </c:pt>
                <c:pt idx="34">
                  <c:v>-9.3051603155314133E-4</c:v>
                </c:pt>
                <c:pt idx="35">
                  <c:v>2.3378741542858794E-3</c:v>
                </c:pt>
                <c:pt idx="36">
                  <c:v>-2.2338859444231973E-3</c:v>
                </c:pt>
                <c:pt idx="37">
                  <c:v>-1.028198046779627E-2</c:v>
                </c:pt>
                <c:pt idx="38">
                  <c:v>9.1626411220271375E-3</c:v>
                </c:pt>
                <c:pt idx="39">
                  <c:v>-1.2667607066396691E-3</c:v>
                </c:pt>
                <c:pt idx="40">
                  <c:v>-6.3184689448647635E-3</c:v>
                </c:pt>
                <c:pt idx="41">
                  <c:v>2.0594608593389463E-3</c:v>
                </c:pt>
                <c:pt idx="42">
                  <c:v>-1.0085958054164568E-3</c:v>
                </c:pt>
                <c:pt idx="43">
                  <c:v>2.1188707775647853E-3</c:v>
                </c:pt>
                <c:pt idx="44">
                  <c:v>-8.6231673566271594E-3</c:v>
                </c:pt>
                <c:pt idx="45">
                  <c:v>-1.4361830452781499E-3</c:v>
                </c:pt>
                <c:pt idx="46">
                  <c:v>-6.4745098717947647E-3</c:v>
                </c:pt>
                <c:pt idx="47">
                  <c:v>4.1835298173786839E-4</c:v>
                </c:pt>
                <c:pt idx="48">
                  <c:v>1.204242491174079E-2</c:v>
                </c:pt>
                <c:pt idx="49">
                  <c:v>1.7386262992553636E-3</c:v>
                </c:pt>
                <c:pt idx="50">
                  <c:v>-6.9942998831643566E-3</c:v>
                </c:pt>
                <c:pt idx="51">
                  <c:v>-4.6225721215145121E-3</c:v>
                </c:pt>
                <c:pt idx="52">
                  <c:v>5.6898564053051714E-3</c:v>
                </c:pt>
                <c:pt idx="53">
                  <c:v>1.9796411387709156E-3</c:v>
                </c:pt>
                <c:pt idx="54">
                  <c:v>9.9027106626514705E-3</c:v>
                </c:pt>
                <c:pt idx="55">
                  <c:v>-5.3035017504078352E-3</c:v>
                </c:pt>
                <c:pt idx="56">
                  <c:v>6.094866829202239E-3</c:v>
                </c:pt>
                <c:pt idx="57">
                  <c:v>6.3586826091577286E-4</c:v>
                </c:pt>
                <c:pt idx="58">
                  <c:v>-7.3532969401711723E-3</c:v>
                </c:pt>
              </c:numCache>
            </c:numRef>
          </c:xVal>
          <c:yVal>
            <c:numRef>
              <c:f>'Problem 3_Regression'!$B$25:$B$83</c:f>
              <c:numCache>
                <c:formatCode>0.00000</c:formatCode>
                <c:ptCount val="59"/>
                <c:pt idx="0">
                  <c:v>-1.8316160103094702E-3</c:v>
                </c:pt>
                <c:pt idx="1">
                  <c:v>5.4547482782426621E-3</c:v>
                </c:pt>
                <c:pt idx="2">
                  <c:v>8.4481674064257953E-3</c:v>
                </c:pt>
                <c:pt idx="3">
                  <c:v>1.8855871159427929E-5</c:v>
                </c:pt>
                <c:pt idx="4">
                  <c:v>4.6311997630237179E-3</c:v>
                </c:pt>
                <c:pt idx="5">
                  <c:v>6.3567305311000447E-3</c:v>
                </c:pt>
                <c:pt idx="6">
                  <c:v>7.0813614890846881E-3</c:v>
                </c:pt>
                <c:pt idx="7">
                  <c:v>-2.430377006992372E-3</c:v>
                </c:pt>
                <c:pt idx="8">
                  <c:v>3.6077365127421736E-3</c:v>
                </c:pt>
                <c:pt idx="9">
                  <c:v>7.0282142506806391E-3</c:v>
                </c:pt>
                <c:pt idx="10">
                  <c:v>1.2665823805836913E-3</c:v>
                </c:pt>
                <c:pt idx="11">
                  <c:v>-8.9729680223585885E-3</c:v>
                </c:pt>
                <c:pt idx="12">
                  <c:v>1.1001362644632747E-2</c:v>
                </c:pt>
                <c:pt idx="13">
                  <c:v>5.8397036365246562E-4</c:v>
                </c:pt>
                <c:pt idx="14">
                  <c:v>6.9691893499585229E-3</c:v>
                </c:pt>
                <c:pt idx="15">
                  <c:v>4.3154262296750869E-3</c:v>
                </c:pt>
                <c:pt idx="16">
                  <c:v>4.2134314419080676E-3</c:v>
                </c:pt>
                <c:pt idx="17">
                  <c:v>-2.0026598071038789E-3</c:v>
                </c:pt>
                <c:pt idx="18">
                  <c:v>4.7154846482538705E-3</c:v>
                </c:pt>
                <c:pt idx="19">
                  <c:v>-1.6128452553210758E-3</c:v>
                </c:pt>
                <c:pt idx="20">
                  <c:v>-7.8235477569500826E-3</c:v>
                </c:pt>
                <c:pt idx="21">
                  <c:v>1.2642239663987198E-2</c:v>
                </c:pt>
                <c:pt idx="22">
                  <c:v>4.8822261906275484E-3</c:v>
                </c:pt>
                <c:pt idx="23">
                  <c:v>-9.4844577421623472E-3</c:v>
                </c:pt>
                <c:pt idx="24">
                  <c:v>-2.3083170798930885E-3</c:v>
                </c:pt>
                <c:pt idx="25">
                  <c:v>5.6920972464654038E-3</c:v>
                </c:pt>
                <c:pt idx="26">
                  <c:v>1.5106563587260161E-2</c:v>
                </c:pt>
                <c:pt idx="27">
                  <c:v>-2.9245057617192059E-3</c:v>
                </c:pt>
                <c:pt idx="28">
                  <c:v>-8.4416180698422289E-4</c:v>
                </c:pt>
                <c:pt idx="29">
                  <c:v>1.7268885452986493E-3</c:v>
                </c:pt>
                <c:pt idx="30">
                  <c:v>1.2502526418534055E-2</c:v>
                </c:pt>
                <c:pt idx="31">
                  <c:v>2.7703725909636046E-3</c:v>
                </c:pt>
                <c:pt idx="32">
                  <c:v>4.9864411534414604E-3</c:v>
                </c:pt>
                <c:pt idx="33">
                  <c:v>1.3978911148074631E-3</c:v>
                </c:pt>
                <c:pt idx="34">
                  <c:v>1.1187441106169475E-3</c:v>
                </c:pt>
                <c:pt idx="35">
                  <c:v>4.2961367810554901E-3</c:v>
                </c:pt>
                <c:pt idx="36">
                  <c:v>-1.4833777757576475E-4</c:v>
                </c:pt>
                <c:pt idx="37">
                  <c:v>-7.9723597258602695E-3</c:v>
                </c:pt>
                <c:pt idx="38">
                  <c:v>1.0930890683666861E-2</c:v>
                </c:pt>
                <c:pt idx="39">
                  <c:v>7.9186105646909637E-4</c:v>
                </c:pt>
                <c:pt idx="40">
                  <c:v>-4.1191990730331382E-3</c:v>
                </c:pt>
                <c:pt idx="41">
                  <c:v>4.0254749835290302E-3</c:v>
                </c:pt>
                <c:pt idx="42">
                  <c:v>1.0428382098289391E-3</c:v>
                </c:pt>
                <c:pt idx="43">
                  <c:v>4.0832308290642463E-3</c:v>
                </c:pt>
                <c:pt idx="44">
                  <c:v>-6.3597307796920645E-3</c:v>
                </c:pt>
                <c:pt idx="45">
                  <c:v>6.2715572253104509E-4</c:v>
                </c:pt>
                <c:pt idx="46">
                  <c:v>-4.2708955564163013E-3</c:v>
                </c:pt>
                <c:pt idx="47">
                  <c:v>2.4300583272554676E-3</c:v>
                </c:pt>
                <c:pt idx="48">
                  <c:v>1.3730496417868686E-2</c:v>
                </c:pt>
                <c:pt idx="49">
                  <c:v>3.7135730006966905E-3</c:v>
                </c:pt>
                <c:pt idx="50">
                  <c:v>-4.7762137339854016E-3</c:v>
                </c:pt>
                <c:pt idx="51">
                  <c:v>-2.4705188880050407E-3</c:v>
                </c:pt>
                <c:pt idx="52">
                  <c:v>7.5547941720777011E-3</c:v>
                </c:pt>
                <c:pt idx="53">
                  <c:v>3.9478775790978918E-3</c:v>
                </c:pt>
                <c:pt idx="54">
                  <c:v>1.1650355435514084E-2</c:v>
                </c:pt>
                <c:pt idx="55">
                  <c:v>-3.1324902833740039E-3</c:v>
                </c:pt>
                <c:pt idx="56">
                  <c:v>7.9485284201847393E-3</c:v>
                </c:pt>
                <c:pt idx="57">
                  <c:v>2.6415176128581283E-3</c:v>
                </c:pt>
                <c:pt idx="58">
                  <c:v>-5.1252157052263736E-3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FD-40D9-B310-957ED8B0F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995888"/>
        <c:axId val="1644996304"/>
      </c:scatterChart>
      <c:valAx>
        <c:axId val="164499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SP500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1644996304"/>
        <c:crosses val="autoZero"/>
        <c:crossBetween val="midCat"/>
      </c:valAx>
      <c:valAx>
        <c:axId val="1644996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JPM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1644995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752474</xdr:colOff>
      <xdr:row>9</xdr:row>
      <xdr:rowOff>114300</xdr:rowOff>
    </xdr:from>
    <xdr:to>
      <xdr:col>11</xdr:col>
      <xdr:colOff>504824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838200</xdr:colOff>
      <xdr:row>12</xdr:row>
      <xdr:rowOff>19050</xdr:rowOff>
    </xdr:from>
    <xdr:to>
      <xdr:col>17</xdr:col>
      <xdr:colOff>47625</xdr:colOff>
      <xdr:row>32</xdr:row>
      <xdr:rowOff>152399</xdr:rowOff>
    </xdr:to>
    <xdr:graphicFrame macro="">
      <xdr:nvGraphicFramePr>
        <xdr:cNvPr id="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0</xdr:rowOff>
    </xdr:from>
    <xdr:to>
      <xdr:col>20</xdr:col>
      <xdr:colOff>323850</xdr:colOff>
      <xdr:row>20</xdr:row>
      <xdr:rowOff>76199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sqref="A1:G61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</row>
    <row r="2" spans="1:7" x14ac:dyDescent="0.25">
      <c r="A2" s="67">
        <v>42094</v>
      </c>
      <c r="B2">
        <v>2084.0500489999999</v>
      </c>
      <c r="C2">
        <v>2084.0500489999999</v>
      </c>
      <c r="D2">
        <v>2067.040039</v>
      </c>
      <c r="E2">
        <v>2067.889893</v>
      </c>
      <c r="F2">
        <v>2067.889893</v>
      </c>
      <c r="G2">
        <v>3376550000</v>
      </c>
    </row>
    <row r="3" spans="1:7" x14ac:dyDescent="0.25">
      <c r="A3" s="67">
        <v>42095</v>
      </c>
      <c r="B3">
        <v>2067.6298830000001</v>
      </c>
      <c r="C3">
        <v>2067.6298830000001</v>
      </c>
      <c r="D3">
        <v>2048.3798830000001</v>
      </c>
      <c r="E3">
        <v>2059.6899410000001</v>
      </c>
      <c r="F3">
        <v>2059.6899410000001</v>
      </c>
      <c r="G3">
        <v>3543270000</v>
      </c>
    </row>
    <row r="4" spans="1:7" x14ac:dyDescent="0.25">
      <c r="A4" s="67">
        <v>42096</v>
      </c>
      <c r="B4">
        <v>2060.030029</v>
      </c>
      <c r="C4">
        <v>2072.169922</v>
      </c>
      <c r="D4">
        <v>2057.320068</v>
      </c>
      <c r="E4">
        <v>2066.959961</v>
      </c>
      <c r="F4">
        <v>2066.959961</v>
      </c>
      <c r="G4">
        <v>3095960000</v>
      </c>
    </row>
    <row r="5" spans="1:7" x14ac:dyDescent="0.25">
      <c r="A5" s="67">
        <v>42100</v>
      </c>
      <c r="B5">
        <v>2064.8701169999999</v>
      </c>
      <c r="C5">
        <v>2086.98999</v>
      </c>
      <c r="D5">
        <v>2056.5200199999999</v>
      </c>
      <c r="E5">
        <v>2080.6201169999999</v>
      </c>
      <c r="F5">
        <v>2080.6201169999999</v>
      </c>
      <c r="G5">
        <v>3302970000</v>
      </c>
    </row>
    <row r="6" spans="1:7" x14ac:dyDescent="0.25">
      <c r="A6" s="67">
        <v>42101</v>
      </c>
      <c r="B6">
        <v>2080.790039</v>
      </c>
      <c r="C6">
        <v>2089.8100589999999</v>
      </c>
      <c r="D6">
        <v>2076.1000979999999</v>
      </c>
      <c r="E6">
        <v>2076.330078</v>
      </c>
      <c r="F6">
        <v>2076.330078</v>
      </c>
      <c r="G6">
        <v>3065510000</v>
      </c>
    </row>
    <row r="7" spans="1:7" x14ac:dyDescent="0.25">
      <c r="A7" s="67">
        <v>42102</v>
      </c>
      <c r="B7">
        <v>2076.9399410000001</v>
      </c>
      <c r="C7">
        <v>2086.6899410000001</v>
      </c>
      <c r="D7">
        <v>2073.3000489999999</v>
      </c>
      <c r="E7">
        <v>2081.8999020000001</v>
      </c>
      <c r="F7">
        <v>2081.8999020000001</v>
      </c>
      <c r="G7">
        <v>3265330000</v>
      </c>
    </row>
    <row r="8" spans="1:7" x14ac:dyDescent="0.25">
      <c r="A8" s="67">
        <v>42103</v>
      </c>
      <c r="B8">
        <v>2081.290039</v>
      </c>
      <c r="C8">
        <v>2093.3100589999999</v>
      </c>
      <c r="D8">
        <v>2074.290039</v>
      </c>
      <c r="E8">
        <v>2091.179932</v>
      </c>
      <c r="F8">
        <v>2091.179932</v>
      </c>
      <c r="G8">
        <v>3172360000</v>
      </c>
    </row>
    <row r="9" spans="1:7" x14ac:dyDescent="0.25">
      <c r="A9" s="67">
        <v>42104</v>
      </c>
      <c r="B9">
        <v>2091.51001</v>
      </c>
      <c r="C9">
        <v>2102.610107</v>
      </c>
      <c r="D9">
        <v>2091.51001</v>
      </c>
      <c r="E9">
        <v>2102.0600589999999</v>
      </c>
      <c r="F9">
        <v>2102.0600589999999</v>
      </c>
      <c r="G9">
        <v>3156200000</v>
      </c>
    </row>
    <row r="10" spans="1:7" x14ac:dyDescent="0.25">
      <c r="A10" s="67">
        <v>42107</v>
      </c>
      <c r="B10">
        <v>2102.030029</v>
      </c>
      <c r="C10">
        <v>2107.6499020000001</v>
      </c>
      <c r="D10">
        <v>2092.330078</v>
      </c>
      <c r="E10">
        <v>2092.429932</v>
      </c>
      <c r="F10">
        <v>2092.429932</v>
      </c>
      <c r="G10">
        <v>2908420000</v>
      </c>
    </row>
    <row r="11" spans="1:7" x14ac:dyDescent="0.25">
      <c r="A11" s="67">
        <v>42108</v>
      </c>
      <c r="B11">
        <v>2092.280029</v>
      </c>
      <c r="C11">
        <v>2098.6201169999999</v>
      </c>
      <c r="D11">
        <v>2083.23999</v>
      </c>
      <c r="E11">
        <v>2095.8400879999999</v>
      </c>
      <c r="F11">
        <v>2095.8400879999999</v>
      </c>
      <c r="G11">
        <v>3301270000</v>
      </c>
    </row>
    <row r="12" spans="1:7" x14ac:dyDescent="0.25">
      <c r="A12" s="67">
        <v>42109</v>
      </c>
      <c r="B12">
        <v>2097.820068</v>
      </c>
      <c r="C12">
        <v>2111.9099120000001</v>
      </c>
      <c r="D12">
        <v>2097.820068</v>
      </c>
      <c r="E12">
        <v>2106.6298830000001</v>
      </c>
      <c r="F12">
        <v>2106.6298830000001</v>
      </c>
      <c r="G12">
        <v>4013760000</v>
      </c>
    </row>
    <row r="13" spans="1:7" x14ac:dyDescent="0.25">
      <c r="A13" s="67">
        <v>42110</v>
      </c>
      <c r="B13">
        <v>2105.959961</v>
      </c>
      <c r="C13">
        <v>2111.3000489999999</v>
      </c>
      <c r="D13">
        <v>2100.0200199999999</v>
      </c>
      <c r="E13">
        <v>2104.98999</v>
      </c>
      <c r="F13">
        <v>2104.98999</v>
      </c>
      <c r="G13">
        <v>3434120000</v>
      </c>
    </row>
    <row r="14" spans="1:7" x14ac:dyDescent="0.25">
      <c r="A14" s="67">
        <v>42111</v>
      </c>
      <c r="B14">
        <v>2102.580078</v>
      </c>
      <c r="C14">
        <v>2102.580078</v>
      </c>
      <c r="D14">
        <v>2072.3701169999999</v>
      </c>
      <c r="E14">
        <v>2081.179932</v>
      </c>
      <c r="F14">
        <v>2081.179932</v>
      </c>
      <c r="G14">
        <v>3627600000</v>
      </c>
    </row>
    <row r="15" spans="1:7" x14ac:dyDescent="0.25">
      <c r="A15" s="67">
        <v>42114</v>
      </c>
      <c r="B15">
        <v>2084.110107</v>
      </c>
      <c r="C15">
        <v>2103.9399410000001</v>
      </c>
      <c r="D15">
        <v>2084.110107</v>
      </c>
      <c r="E15">
        <v>2100.3999020000001</v>
      </c>
      <c r="F15">
        <v>2100.3999020000001</v>
      </c>
      <c r="G15">
        <v>3000160000</v>
      </c>
    </row>
    <row r="16" spans="1:7" x14ac:dyDescent="0.25">
      <c r="A16" s="67">
        <v>42115</v>
      </c>
      <c r="B16">
        <v>2102.820068</v>
      </c>
      <c r="C16">
        <v>2109.639893</v>
      </c>
      <c r="D16">
        <v>2094.3798830000001</v>
      </c>
      <c r="E16">
        <v>2097.290039</v>
      </c>
      <c r="F16">
        <v>2097.290039</v>
      </c>
      <c r="G16">
        <v>3243410000</v>
      </c>
    </row>
    <row r="17" spans="1:7" x14ac:dyDescent="0.25">
      <c r="A17" s="67">
        <v>42116</v>
      </c>
      <c r="B17">
        <v>2098.2700199999999</v>
      </c>
      <c r="C17">
        <v>2109.9799800000001</v>
      </c>
      <c r="D17">
        <v>2091.0500489999999</v>
      </c>
      <c r="E17">
        <v>2107.959961</v>
      </c>
      <c r="F17">
        <v>2107.959961</v>
      </c>
      <c r="G17">
        <v>3348480000</v>
      </c>
    </row>
    <row r="18" spans="1:7" x14ac:dyDescent="0.25">
      <c r="A18" s="67">
        <v>42117</v>
      </c>
      <c r="B18">
        <v>2107.209961</v>
      </c>
      <c r="C18">
        <v>2120.48999</v>
      </c>
      <c r="D18">
        <v>2103.1899410000001</v>
      </c>
      <c r="E18">
        <v>2112.929932</v>
      </c>
      <c r="F18">
        <v>2112.929932</v>
      </c>
      <c r="G18">
        <v>3636670000</v>
      </c>
    </row>
    <row r="19" spans="1:7" x14ac:dyDescent="0.25">
      <c r="A19" s="67">
        <v>42118</v>
      </c>
      <c r="B19">
        <v>2112.8000489999999</v>
      </c>
      <c r="C19">
        <v>2120.919922</v>
      </c>
      <c r="D19">
        <v>2112.8000489999999</v>
      </c>
      <c r="E19">
        <v>2117.6899410000001</v>
      </c>
      <c r="F19">
        <v>2117.6899410000001</v>
      </c>
      <c r="G19">
        <v>3375780000</v>
      </c>
    </row>
    <row r="20" spans="1:7" x14ac:dyDescent="0.25">
      <c r="A20" s="67">
        <v>42121</v>
      </c>
      <c r="B20">
        <v>2119.290039</v>
      </c>
      <c r="C20">
        <v>2125.919922</v>
      </c>
      <c r="D20">
        <v>2107.040039</v>
      </c>
      <c r="E20">
        <v>2108.919922</v>
      </c>
      <c r="F20">
        <v>2108.919922</v>
      </c>
      <c r="G20">
        <v>3438750000</v>
      </c>
    </row>
    <row r="21" spans="1:7" x14ac:dyDescent="0.25">
      <c r="A21" s="67">
        <v>42122</v>
      </c>
      <c r="B21">
        <v>2108.3500979999999</v>
      </c>
      <c r="C21">
        <v>2116.040039</v>
      </c>
      <c r="D21">
        <v>2094.889893</v>
      </c>
      <c r="E21">
        <v>2114.76001</v>
      </c>
      <c r="F21">
        <v>2114.76001</v>
      </c>
      <c r="G21">
        <v>3546270000</v>
      </c>
    </row>
    <row r="22" spans="1:7" x14ac:dyDescent="0.25">
      <c r="A22" s="67">
        <v>42123</v>
      </c>
      <c r="B22">
        <v>2112.48999</v>
      </c>
      <c r="C22">
        <v>2113.6499020000001</v>
      </c>
      <c r="D22">
        <v>2097.4099120000001</v>
      </c>
      <c r="E22">
        <v>2106.8500979999999</v>
      </c>
      <c r="F22">
        <v>2106.8500979999999</v>
      </c>
      <c r="G22">
        <v>4074970000</v>
      </c>
    </row>
    <row r="23" spans="1:7" x14ac:dyDescent="0.25">
      <c r="A23" s="67">
        <v>42124</v>
      </c>
      <c r="B23">
        <v>2105.5200199999999</v>
      </c>
      <c r="C23">
        <v>2105.5200199999999</v>
      </c>
      <c r="D23">
        <v>2077.5900879999999</v>
      </c>
      <c r="E23">
        <v>2085.51001</v>
      </c>
      <c r="F23">
        <v>2085.51001</v>
      </c>
      <c r="G23">
        <v>4509680000</v>
      </c>
    </row>
    <row r="24" spans="1:7" x14ac:dyDescent="0.25">
      <c r="A24" s="67">
        <v>42125</v>
      </c>
      <c r="B24">
        <v>2087.3798830000001</v>
      </c>
      <c r="C24">
        <v>2108.4099120000001</v>
      </c>
      <c r="D24">
        <v>2087.3798830000001</v>
      </c>
      <c r="E24">
        <v>2108.290039</v>
      </c>
      <c r="F24">
        <v>2108.290039</v>
      </c>
      <c r="G24">
        <v>3379390000</v>
      </c>
    </row>
    <row r="25" spans="1:7" x14ac:dyDescent="0.25">
      <c r="A25" s="67">
        <v>42128</v>
      </c>
      <c r="B25">
        <v>2110.2299800000001</v>
      </c>
      <c r="C25">
        <v>2120.9499510000001</v>
      </c>
      <c r="D25">
        <v>2110.2299800000001</v>
      </c>
      <c r="E25">
        <v>2114.48999</v>
      </c>
      <c r="F25">
        <v>2114.48999</v>
      </c>
      <c r="G25">
        <v>3091580000</v>
      </c>
    </row>
    <row r="26" spans="1:7" x14ac:dyDescent="0.25">
      <c r="A26" s="67">
        <v>42129</v>
      </c>
      <c r="B26">
        <v>2112.6298830000001</v>
      </c>
      <c r="C26">
        <v>2115.23999</v>
      </c>
      <c r="D26">
        <v>2088.459961</v>
      </c>
      <c r="E26">
        <v>2089.459961</v>
      </c>
      <c r="F26">
        <v>2089.459961</v>
      </c>
      <c r="G26">
        <v>3793950000</v>
      </c>
    </row>
    <row r="27" spans="1:7" x14ac:dyDescent="0.25">
      <c r="A27" s="67">
        <v>42130</v>
      </c>
      <c r="B27">
        <v>2091.26001</v>
      </c>
      <c r="C27">
        <v>2098.419922</v>
      </c>
      <c r="D27">
        <v>2067.929932</v>
      </c>
      <c r="E27">
        <v>2080.1499020000001</v>
      </c>
      <c r="F27">
        <v>2080.1499020000001</v>
      </c>
      <c r="G27">
        <v>3792210000</v>
      </c>
    </row>
    <row r="28" spans="1:7" x14ac:dyDescent="0.25">
      <c r="A28" s="67">
        <v>42131</v>
      </c>
      <c r="B28">
        <v>2079.959961</v>
      </c>
      <c r="C28">
        <v>2092.8999020000001</v>
      </c>
      <c r="D28">
        <v>2074.98999</v>
      </c>
      <c r="E28">
        <v>2088</v>
      </c>
      <c r="F28">
        <v>2088</v>
      </c>
      <c r="G28">
        <v>3676640000</v>
      </c>
    </row>
    <row r="29" spans="1:7" x14ac:dyDescent="0.25">
      <c r="A29" s="67">
        <v>42132</v>
      </c>
      <c r="B29">
        <v>2092.1298830000001</v>
      </c>
      <c r="C29">
        <v>2117.6599120000001</v>
      </c>
      <c r="D29">
        <v>2092.1298830000001</v>
      </c>
      <c r="E29">
        <v>2116.1000979999999</v>
      </c>
      <c r="F29">
        <v>2116.1000979999999</v>
      </c>
      <c r="G29">
        <v>3399440000</v>
      </c>
    </row>
    <row r="30" spans="1:7" x14ac:dyDescent="0.25">
      <c r="A30" s="67">
        <v>42135</v>
      </c>
      <c r="B30">
        <v>2115.5600589999999</v>
      </c>
      <c r="C30">
        <v>2117.6899410000001</v>
      </c>
      <c r="D30">
        <v>2104.580078</v>
      </c>
      <c r="E30">
        <v>2105.330078</v>
      </c>
      <c r="F30">
        <v>2105.330078</v>
      </c>
      <c r="G30">
        <v>2992670000</v>
      </c>
    </row>
    <row r="31" spans="1:7" x14ac:dyDescent="0.25">
      <c r="A31" s="67">
        <v>42136</v>
      </c>
      <c r="B31">
        <v>2102.8701169999999</v>
      </c>
      <c r="C31">
        <v>2105.0600589999999</v>
      </c>
      <c r="D31">
        <v>2085.570068</v>
      </c>
      <c r="E31">
        <v>2099.1201169999999</v>
      </c>
      <c r="F31">
        <v>2099.1201169999999</v>
      </c>
      <c r="G31">
        <v>3139520000</v>
      </c>
    </row>
    <row r="32" spans="1:7" x14ac:dyDescent="0.25">
      <c r="A32" s="67">
        <v>42137</v>
      </c>
      <c r="B32">
        <v>2099.6201169999999</v>
      </c>
      <c r="C32">
        <v>2110.1899410000001</v>
      </c>
      <c r="D32">
        <v>2096.040039</v>
      </c>
      <c r="E32">
        <v>2098.4799800000001</v>
      </c>
      <c r="F32">
        <v>2098.4799800000001</v>
      </c>
      <c r="G32">
        <v>3374260000</v>
      </c>
    </row>
    <row r="33" spans="1:7" x14ac:dyDescent="0.25">
      <c r="A33" s="67">
        <v>42138</v>
      </c>
      <c r="B33">
        <v>2100.429932</v>
      </c>
      <c r="C33">
        <v>2121.4499510000001</v>
      </c>
      <c r="D33">
        <v>2100.429932</v>
      </c>
      <c r="E33">
        <v>2121.1000979999999</v>
      </c>
      <c r="F33">
        <v>2121.1000979999999</v>
      </c>
      <c r="G33">
        <v>3225740000</v>
      </c>
    </row>
    <row r="34" spans="1:7" x14ac:dyDescent="0.25">
      <c r="A34" s="67">
        <v>42139</v>
      </c>
      <c r="B34">
        <v>2122.070068</v>
      </c>
      <c r="C34">
        <v>2123.889893</v>
      </c>
      <c r="D34">
        <v>2116.8100589999999</v>
      </c>
      <c r="E34">
        <v>2122.7299800000001</v>
      </c>
      <c r="F34">
        <v>2122.7299800000001</v>
      </c>
      <c r="G34">
        <v>3092080000</v>
      </c>
    </row>
    <row r="35" spans="1:7" x14ac:dyDescent="0.25">
      <c r="A35" s="67">
        <v>42142</v>
      </c>
      <c r="B35">
        <v>2121.3000489999999</v>
      </c>
      <c r="C35">
        <v>2131.780029</v>
      </c>
      <c r="D35">
        <v>2120.01001</v>
      </c>
      <c r="E35">
        <v>2129.1999510000001</v>
      </c>
      <c r="F35">
        <v>2129.1999510000001</v>
      </c>
      <c r="G35">
        <v>2888190000</v>
      </c>
    </row>
    <row r="36" spans="1:7" x14ac:dyDescent="0.25">
      <c r="A36" s="67">
        <v>42143</v>
      </c>
      <c r="B36">
        <v>2129.4499510000001</v>
      </c>
      <c r="C36">
        <v>2133.0200199999999</v>
      </c>
      <c r="D36">
        <v>2124.5</v>
      </c>
      <c r="E36">
        <v>2127.830078</v>
      </c>
      <c r="F36">
        <v>2127.830078</v>
      </c>
      <c r="G36">
        <v>3296030000</v>
      </c>
    </row>
    <row r="37" spans="1:7" x14ac:dyDescent="0.25">
      <c r="A37" s="67">
        <v>42144</v>
      </c>
      <c r="B37">
        <v>2127.790039</v>
      </c>
      <c r="C37">
        <v>2134.719971</v>
      </c>
      <c r="D37">
        <v>2122.5900879999999</v>
      </c>
      <c r="E37">
        <v>2125.8500979999999</v>
      </c>
      <c r="F37">
        <v>2125.8500979999999</v>
      </c>
      <c r="G37">
        <v>3025880000</v>
      </c>
    </row>
    <row r="38" spans="1:7" x14ac:dyDescent="0.25">
      <c r="A38" s="67">
        <v>42145</v>
      </c>
      <c r="B38">
        <v>2125.5500489999999</v>
      </c>
      <c r="C38">
        <v>2134.280029</v>
      </c>
      <c r="D38">
        <v>2122.9499510000001</v>
      </c>
      <c r="E38">
        <v>2130.820068</v>
      </c>
      <c r="F38">
        <v>2130.820068</v>
      </c>
      <c r="G38">
        <v>3070460000</v>
      </c>
    </row>
    <row r="39" spans="1:7" x14ac:dyDescent="0.25">
      <c r="A39" s="67">
        <v>42146</v>
      </c>
      <c r="B39">
        <v>2130.360107</v>
      </c>
      <c r="C39">
        <v>2132.1499020000001</v>
      </c>
      <c r="D39">
        <v>2126.0600589999999</v>
      </c>
      <c r="E39">
        <v>2126.0600589999999</v>
      </c>
      <c r="F39">
        <v>2126.0600589999999</v>
      </c>
      <c r="G39">
        <v>2571860000</v>
      </c>
    </row>
    <row r="40" spans="1:7" x14ac:dyDescent="0.25">
      <c r="A40" s="67">
        <v>42150</v>
      </c>
      <c r="B40">
        <v>2125.3400879999999</v>
      </c>
      <c r="C40">
        <v>2125.3400879999999</v>
      </c>
      <c r="D40">
        <v>2099.179932</v>
      </c>
      <c r="E40">
        <v>2104.1999510000001</v>
      </c>
      <c r="F40">
        <v>2104.1999510000001</v>
      </c>
      <c r="G40">
        <v>3342130000</v>
      </c>
    </row>
    <row r="41" spans="1:7" x14ac:dyDescent="0.25">
      <c r="A41" s="67">
        <v>42151</v>
      </c>
      <c r="B41">
        <v>2105.1298830000001</v>
      </c>
      <c r="C41">
        <v>2126.219971</v>
      </c>
      <c r="D41">
        <v>2105.1298830000001</v>
      </c>
      <c r="E41">
        <v>2123.4799800000001</v>
      </c>
      <c r="F41">
        <v>2123.4799800000001</v>
      </c>
      <c r="G41">
        <v>3127960000</v>
      </c>
    </row>
    <row r="42" spans="1:7" x14ac:dyDescent="0.25">
      <c r="A42" s="67">
        <v>42152</v>
      </c>
      <c r="B42">
        <v>2122.2700199999999</v>
      </c>
      <c r="C42">
        <v>2122.2700199999999</v>
      </c>
      <c r="D42">
        <v>2112.860107</v>
      </c>
      <c r="E42">
        <v>2120.790039</v>
      </c>
      <c r="F42">
        <v>2120.790039</v>
      </c>
      <c r="G42">
        <v>2980350000</v>
      </c>
    </row>
    <row r="43" spans="1:7" x14ac:dyDescent="0.25">
      <c r="A43" s="67">
        <v>42153</v>
      </c>
      <c r="B43">
        <v>2120.6599120000001</v>
      </c>
      <c r="C43">
        <v>2120.6599120000001</v>
      </c>
      <c r="D43">
        <v>2104.889893</v>
      </c>
      <c r="E43">
        <v>2107.389893</v>
      </c>
      <c r="F43">
        <v>2107.389893</v>
      </c>
      <c r="G43">
        <v>3927390000</v>
      </c>
    </row>
    <row r="44" spans="1:7" x14ac:dyDescent="0.25">
      <c r="A44" s="67">
        <v>42156</v>
      </c>
      <c r="B44">
        <v>2108.639893</v>
      </c>
      <c r="C44">
        <v>2119.1499020000001</v>
      </c>
      <c r="D44">
        <v>2102.540039</v>
      </c>
      <c r="E44">
        <v>2111.7299800000001</v>
      </c>
      <c r="F44">
        <v>2111.7299800000001</v>
      </c>
      <c r="G44">
        <v>3011710000</v>
      </c>
    </row>
    <row r="45" spans="1:7" x14ac:dyDescent="0.25">
      <c r="A45" s="67">
        <v>42157</v>
      </c>
      <c r="B45">
        <v>2110.4099120000001</v>
      </c>
      <c r="C45">
        <v>2117.5900879999999</v>
      </c>
      <c r="D45">
        <v>2099.139893</v>
      </c>
      <c r="E45">
        <v>2109.6000979999999</v>
      </c>
      <c r="F45">
        <v>2109.6000979999999</v>
      </c>
      <c r="G45">
        <v>3049350000</v>
      </c>
    </row>
    <row r="46" spans="1:7" x14ac:dyDescent="0.25">
      <c r="A46" s="67">
        <v>42158</v>
      </c>
      <c r="B46">
        <v>2110.639893</v>
      </c>
      <c r="C46">
        <v>2121.919922</v>
      </c>
      <c r="D46">
        <v>2109.610107</v>
      </c>
      <c r="E46">
        <v>2114.070068</v>
      </c>
      <c r="F46">
        <v>2114.070068</v>
      </c>
      <c r="G46">
        <v>3099980000</v>
      </c>
    </row>
    <row r="47" spans="1:7" x14ac:dyDescent="0.25">
      <c r="A47" s="67">
        <v>42159</v>
      </c>
      <c r="B47">
        <v>2112.3500979999999</v>
      </c>
      <c r="C47">
        <v>2112.889893</v>
      </c>
      <c r="D47">
        <v>2093.2299800000001</v>
      </c>
      <c r="E47">
        <v>2095.8400879999999</v>
      </c>
      <c r="F47">
        <v>2095.8400879999999</v>
      </c>
      <c r="G47">
        <v>3200050000</v>
      </c>
    </row>
    <row r="48" spans="1:7" x14ac:dyDescent="0.25">
      <c r="A48" s="67">
        <v>42160</v>
      </c>
      <c r="B48">
        <v>2095.0900879999999</v>
      </c>
      <c r="C48">
        <v>2100.98999</v>
      </c>
      <c r="D48">
        <v>2085.669922</v>
      </c>
      <c r="E48">
        <v>2092.830078</v>
      </c>
      <c r="F48">
        <v>2092.830078</v>
      </c>
      <c r="G48">
        <v>3243690000</v>
      </c>
    </row>
    <row r="49" spans="1:7" x14ac:dyDescent="0.25">
      <c r="A49" s="67">
        <v>42163</v>
      </c>
      <c r="B49">
        <v>2092.3400879999999</v>
      </c>
      <c r="C49">
        <v>2093.01001</v>
      </c>
      <c r="D49">
        <v>2079.110107</v>
      </c>
      <c r="E49">
        <v>2079.280029</v>
      </c>
      <c r="F49">
        <v>2079.280029</v>
      </c>
      <c r="G49">
        <v>2917150000</v>
      </c>
    </row>
    <row r="50" spans="1:7" x14ac:dyDescent="0.25">
      <c r="A50" s="67">
        <v>42164</v>
      </c>
      <c r="B50">
        <v>2079.070068</v>
      </c>
      <c r="C50">
        <v>2085.6201169999999</v>
      </c>
      <c r="D50">
        <v>2072.139893</v>
      </c>
      <c r="E50">
        <v>2080.1499020000001</v>
      </c>
      <c r="F50">
        <v>2080.1499020000001</v>
      </c>
      <c r="G50">
        <v>3034580000</v>
      </c>
    </row>
    <row r="51" spans="1:7" x14ac:dyDescent="0.25">
      <c r="A51" s="67">
        <v>42165</v>
      </c>
      <c r="B51">
        <v>2081.1201169999999</v>
      </c>
      <c r="C51">
        <v>2108.5</v>
      </c>
      <c r="D51">
        <v>2081.1201169999999</v>
      </c>
      <c r="E51">
        <v>2105.1999510000001</v>
      </c>
      <c r="F51">
        <v>2105.1999510000001</v>
      </c>
      <c r="G51">
        <v>3414320000</v>
      </c>
    </row>
    <row r="52" spans="1:7" x14ac:dyDescent="0.25">
      <c r="A52" s="67">
        <v>42166</v>
      </c>
      <c r="B52">
        <v>2106.23999</v>
      </c>
      <c r="C52">
        <v>2115.0200199999999</v>
      </c>
      <c r="D52">
        <v>2106.23999</v>
      </c>
      <c r="E52">
        <v>2108.860107</v>
      </c>
      <c r="F52">
        <v>2108.860107</v>
      </c>
      <c r="G52">
        <v>3128600000</v>
      </c>
    </row>
    <row r="53" spans="1:7" x14ac:dyDescent="0.25">
      <c r="A53" s="67">
        <v>42167</v>
      </c>
      <c r="B53">
        <v>2107.429932</v>
      </c>
      <c r="C53">
        <v>2107.429932</v>
      </c>
      <c r="D53">
        <v>2091.330078</v>
      </c>
      <c r="E53">
        <v>2094.110107</v>
      </c>
      <c r="F53">
        <v>2094.110107</v>
      </c>
      <c r="G53">
        <v>2719400000</v>
      </c>
    </row>
    <row r="54" spans="1:7" x14ac:dyDescent="0.25">
      <c r="A54" s="67">
        <v>42170</v>
      </c>
      <c r="B54">
        <v>2091.3400879999999</v>
      </c>
      <c r="C54">
        <v>2091.3400879999999</v>
      </c>
      <c r="D54">
        <v>2072.48999</v>
      </c>
      <c r="E54">
        <v>2084.429932</v>
      </c>
      <c r="F54">
        <v>2084.429932</v>
      </c>
      <c r="G54">
        <v>3061570000</v>
      </c>
    </row>
    <row r="55" spans="1:7" x14ac:dyDescent="0.25">
      <c r="A55" s="67">
        <v>42171</v>
      </c>
      <c r="B55">
        <v>2084.26001</v>
      </c>
      <c r="C55">
        <v>2097.3999020000001</v>
      </c>
      <c r="D55">
        <v>2082.1000979999999</v>
      </c>
      <c r="E55">
        <v>2096.290039</v>
      </c>
      <c r="F55">
        <v>2096.290039</v>
      </c>
      <c r="G55">
        <v>2919900000</v>
      </c>
    </row>
    <row r="56" spans="1:7" x14ac:dyDescent="0.25">
      <c r="A56" s="67">
        <v>42172</v>
      </c>
      <c r="B56">
        <v>2097.3999020000001</v>
      </c>
      <c r="C56">
        <v>2106.790039</v>
      </c>
      <c r="D56">
        <v>2088.860107</v>
      </c>
      <c r="E56">
        <v>2100.4399410000001</v>
      </c>
      <c r="F56">
        <v>2100.4399410000001</v>
      </c>
      <c r="G56">
        <v>3222240000</v>
      </c>
    </row>
    <row r="57" spans="1:7" x14ac:dyDescent="0.25">
      <c r="A57" s="67">
        <v>42173</v>
      </c>
      <c r="B57">
        <v>2101.580078</v>
      </c>
      <c r="C57">
        <v>2126.6499020000001</v>
      </c>
      <c r="D57">
        <v>2101.580078</v>
      </c>
      <c r="E57">
        <v>2121.23999</v>
      </c>
      <c r="F57">
        <v>2121.23999</v>
      </c>
      <c r="G57">
        <v>3520360000</v>
      </c>
    </row>
    <row r="58" spans="1:7" x14ac:dyDescent="0.25">
      <c r="A58" s="67">
        <v>42174</v>
      </c>
      <c r="B58">
        <v>2121.0600589999999</v>
      </c>
      <c r="C58">
        <v>2121.639893</v>
      </c>
      <c r="D58">
        <v>2109.4499510000001</v>
      </c>
      <c r="E58">
        <v>2109.98999</v>
      </c>
      <c r="F58">
        <v>2109.98999</v>
      </c>
      <c r="G58">
        <v>4449810000</v>
      </c>
    </row>
    <row r="59" spans="1:7" x14ac:dyDescent="0.25">
      <c r="A59" s="67">
        <v>42177</v>
      </c>
      <c r="B59">
        <v>2112.5</v>
      </c>
      <c r="C59">
        <v>2129.8701169999999</v>
      </c>
      <c r="D59">
        <v>2112.5</v>
      </c>
      <c r="E59">
        <v>2122.8500979999999</v>
      </c>
      <c r="F59">
        <v>2122.8500979999999</v>
      </c>
      <c r="G59">
        <v>3030020000</v>
      </c>
    </row>
    <row r="60" spans="1:7" x14ac:dyDescent="0.25">
      <c r="A60" s="67">
        <v>42178</v>
      </c>
      <c r="B60">
        <v>2123.1599120000001</v>
      </c>
      <c r="C60">
        <v>2128.030029</v>
      </c>
      <c r="D60">
        <v>2119.889893</v>
      </c>
      <c r="E60">
        <v>2124.1999510000001</v>
      </c>
      <c r="F60">
        <v>2124.1999510000001</v>
      </c>
      <c r="G60">
        <v>3091190000</v>
      </c>
    </row>
    <row r="61" spans="1:7" x14ac:dyDescent="0.25">
      <c r="A61" s="67">
        <v>42179</v>
      </c>
      <c r="B61">
        <v>2123.6499020000001</v>
      </c>
      <c r="C61">
        <v>2125.1000979999999</v>
      </c>
      <c r="D61">
        <v>2108.580078</v>
      </c>
      <c r="E61">
        <v>2108.580078</v>
      </c>
      <c r="F61">
        <v>2108.580078</v>
      </c>
      <c r="G61">
        <v>3102480000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sqref="A1:F61"/>
    </sheetView>
  </sheetViews>
  <sheetFormatPr defaultRowHeight="15" x14ac:dyDescent="0.25"/>
  <cols>
    <col min="1" max="1" width="15.85546875" customWidth="1"/>
  </cols>
  <sheetData>
    <row r="1" spans="1:7" x14ac:dyDescent="0.25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</row>
    <row r="2" spans="1:7" x14ac:dyDescent="0.25">
      <c r="A2" s="67">
        <v>42094</v>
      </c>
      <c r="B2">
        <v>60.720001000000003</v>
      </c>
      <c r="C2">
        <v>60.939999</v>
      </c>
      <c r="D2">
        <v>60.419998</v>
      </c>
      <c r="E2">
        <v>60.580002</v>
      </c>
      <c r="F2">
        <v>56.082236999999999</v>
      </c>
      <c r="G2">
        <v>17346700</v>
      </c>
    </row>
    <row r="3" spans="1:7" x14ac:dyDescent="0.25">
      <c r="A3" s="67">
        <v>42095</v>
      </c>
      <c r="B3">
        <v>60.41</v>
      </c>
      <c r="C3">
        <v>60.57</v>
      </c>
      <c r="D3">
        <v>59.73</v>
      </c>
      <c r="E3">
        <v>59.950001</v>
      </c>
      <c r="F3">
        <v>55.867885999999999</v>
      </c>
      <c r="G3">
        <v>18077800</v>
      </c>
    </row>
    <row r="4" spans="1:7" x14ac:dyDescent="0.25">
      <c r="A4" s="67">
        <v>42096</v>
      </c>
      <c r="B4">
        <v>60.07</v>
      </c>
      <c r="C4">
        <v>60.700001</v>
      </c>
      <c r="D4">
        <v>60</v>
      </c>
      <c r="E4">
        <v>60.52</v>
      </c>
      <c r="F4">
        <v>56.399082</v>
      </c>
      <c r="G4">
        <v>12697800</v>
      </c>
    </row>
    <row r="5" spans="1:7" x14ac:dyDescent="0.25">
      <c r="A5" s="67">
        <v>42100</v>
      </c>
      <c r="B5">
        <v>59.919998</v>
      </c>
      <c r="C5">
        <v>60.75</v>
      </c>
      <c r="D5">
        <v>59.650002000000001</v>
      </c>
      <c r="E5">
        <v>60.470001000000003</v>
      </c>
      <c r="F5">
        <v>56.352485999999999</v>
      </c>
      <c r="G5">
        <v>12025200</v>
      </c>
    </row>
    <row r="6" spans="1:7" x14ac:dyDescent="0.25">
      <c r="A6" s="67">
        <v>42101</v>
      </c>
      <c r="B6">
        <v>61.150002000000001</v>
      </c>
      <c r="C6">
        <v>61.5</v>
      </c>
      <c r="D6">
        <v>60.849997999999999</v>
      </c>
      <c r="E6">
        <v>60.849997999999999</v>
      </c>
      <c r="F6">
        <v>56.706603999999999</v>
      </c>
      <c r="G6">
        <v>11505500</v>
      </c>
    </row>
    <row r="7" spans="1:7" x14ac:dyDescent="0.25">
      <c r="A7" s="67">
        <v>42102</v>
      </c>
      <c r="B7">
        <v>61.060001</v>
      </c>
      <c r="C7">
        <v>61.560001</v>
      </c>
      <c r="D7">
        <v>60.939999</v>
      </c>
      <c r="E7">
        <v>61.049999</v>
      </c>
      <c r="F7">
        <v>56.892989999999998</v>
      </c>
      <c r="G7">
        <v>11734000</v>
      </c>
    </row>
    <row r="8" spans="1:7" x14ac:dyDescent="0.25">
      <c r="A8" s="67">
        <v>42103</v>
      </c>
      <c r="B8">
        <v>61.27</v>
      </c>
      <c r="C8">
        <v>61.580002</v>
      </c>
      <c r="D8">
        <v>60.830002</v>
      </c>
      <c r="E8">
        <v>61.470001000000003</v>
      </c>
      <c r="F8">
        <v>57.284393000000001</v>
      </c>
      <c r="G8">
        <v>11728500</v>
      </c>
    </row>
    <row r="9" spans="1:7" x14ac:dyDescent="0.25">
      <c r="A9" s="67">
        <v>42104</v>
      </c>
      <c r="B9">
        <v>61.349997999999999</v>
      </c>
      <c r="C9">
        <v>61.779998999999997</v>
      </c>
      <c r="D9">
        <v>61.200001</v>
      </c>
      <c r="E9">
        <v>61.700001</v>
      </c>
      <c r="F9">
        <v>57.498730000000002</v>
      </c>
      <c r="G9">
        <v>9869700</v>
      </c>
    </row>
    <row r="10" spans="1:7" x14ac:dyDescent="0.25">
      <c r="A10" s="67">
        <v>42107</v>
      </c>
      <c r="B10">
        <v>61.639999000000003</v>
      </c>
      <c r="C10">
        <v>62.27</v>
      </c>
      <c r="D10">
        <v>61.5</v>
      </c>
      <c r="E10">
        <v>62.07</v>
      </c>
      <c r="F10">
        <v>57.843528999999997</v>
      </c>
      <c r="G10">
        <v>15468700</v>
      </c>
    </row>
    <row r="11" spans="1:7" x14ac:dyDescent="0.25">
      <c r="A11" s="67">
        <v>42108</v>
      </c>
      <c r="B11">
        <v>62.959999000000003</v>
      </c>
      <c r="C11">
        <v>63.610000999999997</v>
      </c>
      <c r="D11">
        <v>62.740001999999997</v>
      </c>
      <c r="E11">
        <v>63.040000999999997</v>
      </c>
      <c r="F11">
        <v>58.747494000000003</v>
      </c>
      <c r="G11">
        <v>33742000</v>
      </c>
    </row>
    <row r="12" spans="1:7" x14ac:dyDescent="0.25">
      <c r="A12" s="67">
        <v>42109</v>
      </c>
      <c r="B12">
        <v>63.080002</v>
      </c>
      <c r="C12">
        <v>64.480002999999996</v>
      </c>
      <c r="D12">
        <v>63.009998000000003</v>
      </c>
      <c r="E12">
        <v>64.209998999999996</v>
      </c>
      <c r="F12">
        <v>59.837817999999999</v>
      </c>
      <c r="G12">
        <v>28732200</v>
      </c>
    </row>
    <row r="13" spans="1:7" x14ac:dyDescent="0.25">
      <c r="A13" s="67">
        <v>42110</v>
      </c>
      <c r="B13">
        <v>64.080001999999993</v>
      </c>
      <c r="C13">
        <v>64.269997000000004</v>
      </c>
      <c r="D13">
        <v>63.66</v>
      </c>
      <c r="E13">
        <v>63.810001</v>
      </c>
      <c r="F13">
        <v>59.465054000000002</v>
      </c>
      <c r="G13">
        <v>16640500</v>
      </c>
    </row>
    <row r="14" spans="1:7" x14ac:dyDescent="0.25">
      <c r="A14" s="67">
        <v>42111</v>
      </c>
      <c r="B14">
        <v>63.25</v>
      </c>
      <c r="C14">
        <v>63.400002000000001</v>
      </c>
      <c r="D14">
        <v>62.490001999999997</v>
      </c>
      <c r="E14">
        <v>62.84</v>
      </c>
      <c r="F14">
        <v>58.561100000000003</v>
      </c>
      <c r="G14">
        <v>20221200</v>
      </c>
    </row>
    <row r="15" spans="1:7" x14ac:dyDescent="0.25">
      <c r="A15" s="67">
        <v>42114</v>
      </c>
      <c r="B15">
        <v>63.220001000000003</v>
      </c>
      <c r="C15">
        <v>63.52</v>
      </c>
      <c r="D15">
        <v>63.139999000000003</v>
      </c>
      <c r="E15">
        <v>63.240001999999997</v>
      </c>
      <c r="F15">
        <v>58.933864999999997</v>
      </c>
      <c r="G15">
        <v>12716700</v>
      </c>
    </row>
    <row r="16" spans="1:7" x14ac:dyDescent="0.25">
      <c r="A16" s="67">
        <v>42115</v>
      </c>
      <c r="B16">
        <v>63.330002</v>
      </c>
      <c r="C16">
        <v>63.599997999999999</v>
      </c>
      <c r="D16">
        <v>62.130001</v>
      </c>
      <c r="E16">
        <v>62.310001</v>
      </c>
      <c r="F16">
        <v>58.0672</v>
      </c>
      <c r="G16">
        <v>14985100</v>
      </c>
    </row>
    <row r="17" spans="1:7" x14ac:dyDescent="0.25">
      <c r="A17" s="67">
        <v>42116</v>
      </c>
      <c r="B17">
        <v>62.650002000000001</v>
      </c>
      <c r="C17">
        <v>63.150002000000001</v>
      </c>
      <c r="D17">
        <v>62.029998999999997</v>
      </c>
      <c r="E17">
        <v>62.939999</v>
      </c>
      <c r="F17">
        <v>58.654293000000003</v>
      </c>
      <c r="G17">
        <v>14484700</v>
      </c>
    </row>
    <row r="18" spans="1:7" x14ac:dyDescent="0.25">
      <c r="A18" s="67">
        <v>42117</v>
      </c>
      <c r="B18">
        <v>62.790000999999997</v>
      </c>
      <c r="C18">
        <v>63.209999000000003</v>
      </c>
      <c r="D18">
        <v>62.599997999999999</v>
      </c>
      <c r="E18">
        <v>62.799999</v>
      </c>
      <c r="F18">
        <v>58.523819000000003</v>
      </c>
      <c r="G18">
        <v>12851300</v>
      </c>
    </row>
    <row r="19" spans="1:7" x14ac:dyDescent="0.25">
      <c r="A19" s="67">
        <v>42118</v>
      </c>
      <c r="B19">
        <v>62.630001</v>
      </c>
      <c r="C19">
        <v>62.84</v>
      </c>
      <c r="D19">
        <v>62.34</v>
      </c>
      <c r="E19">
        <v>62.599997999999999</v>
      </c>
      <c r="F19">
        <v>58.337443999999998</v>
      </c>
      <c r="G19">
        <v>9597500</v>
      </c>
    </row>
    <row r="20" spans="1:7" x14ac:dyDescent="0.25">
      <c r="A20" s="67">
        <v>42121</v>
      </c>
      <c r="B20">
        <v>62.700001</v>
      </c>
      <c r="C20">
        <v>63.150002000000001</v>
      </c>
      <c r="D20">
        <v>62.310001</v>
      </c>
      <c r="E20">
        <v>62.34</v>
      </c>
      <c r="F20">
        <v>58.095154000000001</v>
      </c>
      <c r="G20">
        <v>11146400</v>
      </c>
    </row>
    <row r="21" spans="1:7" x14ac:dyDescent="0.25">
      <c r="A21" s="67">
        <v>42122</v>
      </c>
      <c r="B21">
        <v>62.490001999999997</v>
      </c>
      <c r="C21">
        <v>62.779998999999997</v>
      </c>
      <c r="D21">
        <v>61.77</v>
      </c>
      <c r="E21">
        <v>62.759998000000003</v>
      </c>
      <c r="F21">
        <v>58.486545999999997</v>
      </c>
      <c r="G21">
        <v>12307800</v>
      </c>
    </row>
    <row r="22" spans="1:7" x14ac:dyDescent="0.25">
      <c r="A22" s="67">
        <v>42123</v>
      </c>
      <c r="B22">
        <v>62.560001</v>
      </c>
      <c r="C22">
        <v>63.889999000000003</v>
      </c>
      <c r="D22">
        <v>62.459999000000003</v>
      </c>
      <c r="E22">
        <v>63.599997999999999</v>
      </c>
      <c r="F22">
        <v>59.269359999999999</v>
      </c>
      <c r="G22">
        <v>17601200</v>
      </c>
    </row>
    <row r="23" spans="1:7" x14ac:dyDescent="0.25">
      <c r="A23" s="67">
        <v>42124</v>
      </c>
      <c r="B23">
        <v>63.580002</v>
      </c>
      <c r="C23">
        <v>63.880001</v>
      </c>
      <c r="D23">
        <v>62.919998</v>
      </c>
      <c r="E23">
        <v>63.259998000000003</v>
      </c>
      <c r="F23">
        <v>58.952511000000001</v>
      </c>
      <c r="G23">
        <v>16840900</v>
      </c>
    </row>
    <row r="24" spans="1:7" x14ac:dyDescent="0.25">
      <c r="A24" s="67">
        <v>42125</v>
      </c>
      <c r="B24">
        <v>63.700001</v>
      </c>
      <c r="C24">
        <v>63.869999</v>
      </c>
      <c r="D24">
        <v>63.330002</v>
      </c>
      <c r="E24">
        <v>63.610000999999997</v>
      </c>
      <c r="F24">
        <v>59.278671000000003</v>
      </c>
      <c r="G24">
        <v>11640100</v>
      </c>
    </row>
    <row r="25" spans="1:7" x14ac:dyDescent="0.25">
      <c r="A25" s="67">
        <v>42128</v>
      </c>
      <c r="B25">
        <v>63.68</v>
      </c>
      <c r="C25">
        <v>64.870002999999997</v>
      </c>
      <c r="D25">
        <v>63.639999000000003</v>
      </c>
      <c r="E25">
        <v>64.720000999999996</v>
      </c>
      <c r="F25">
        <v>60.313094999999997</v>
      </c>
      <c r="G25">
        <v>14972500</v>
      </c>
    </row>
    <row r="26" spans="1:7" x14ac:dyDescent="0.25">
      <c r="A26" s="67">
        <v>42129</v>
      </c>
      <c r="B26">
        <v>64.510002</v>
      </c>
      <c r="C26">
        <v>65.319999999999993</v>
      </c>
      <c r="D26">
        <v>64.290001000000004</v>
      </c>
      <c r="E26">
        <v>64.400002000000001</v>
      </c>
      <c r="F26">
        <v>60.014881000000003</v>
      </c>
      <c r="G26">
        <v>17692400</v>
      </c>
    </row>
    <row r="27" spans="1:7" x14ac:dyDescent="0.25">
      <c r="A27" s="67">
        <v>42130</v>
      </c>
      <c r="B27">
        <v>64.529999000000004</v>
      </c>
      <c r="C27">
        <v>65.069999999999993</v>
      </c>
      <c r="D27">
        <v>63.419998</v>
      </c>
      <c r="E27">
        <v>63.919998</v>
      </c>
      <c r="F27">
        <v>59.567557999999998</v>
      </c>
      <c r="G27">
        <v>18087900</v>
      </c>
    </row>
    <row r="28" spans="1:7" x14ac:dyDescent="0.25">
      <c r="A28" s="67">
        <v>42131</v>
      </c>
      <c r="B28">
        <v>63.669998</v>
      </c>
      <c r="C28">
        <v>64.599997999999999</v>
      </c>
      <c r="D28">
        <v>63.25</v>
      </c>
      <c r="E28">
        <v>64.5</v>
      </c>
      <c r="F28">
        <v>60.108069999999998</v>
      </c>
      <c r="G28">
        <v>15039900</v>
      </c>
    </row>
    <row r="29" spans="1:7" x14ac:dyDescent="0.25">
      <c r="A29" s="67">
        <v>42132</v>
      </c>
      <c r="B29">
        <v>64.970000999999996</v>
      </c>
      <c r="C29">
        <v>65.650002000000001</v>
      </c>
      <c r="D29">
        <v>64.599997999999999</v>
      </c>
      <c r="E29">
        <v>65.489998</v>
      </c>
      <c r="F29">
        <v>61.030655000000003</v>
      </c>
      <c r="G29">
        <v>16802600</v>
      </c>
    </row>
    <row r="30" spans="1:7" x14ac:dyDescent="0.25">
      <c r="A30" s="67">
        <v>42135</v>
      </c>
      <c r="B30">
        <v>65.260002</v>
      </c>
      <c r="C30">
        <v>65.639999000000003</v>
      </c>
      <c r="D30">
        <v>65.080001999999993</v>
      </c>
      <c r="E30">
        <v>65.449996999999996</v>
      </c>
      <c r="F30">
        <v>60.993385000000004</v>
      </c>
      <c r="G30">
        <v>13798800</v>
      </c>
    </row>
    <row r="31" spans="1:7" x14ac:dyDescent="0.25">
      <c r="A31" s="67">
        <v>42136</v>
      </c>
      <c r="B31">
        <v>65.309997999999993</v>
      </c>
      <c r="C31">
        <v>65.540001000000004</v>
      </c>
      <c r="D31">
        <v>64.760002</v>
      </c>
      <c r="E31">
        <v>65.360000999999997</v>
      </c>
      <c r="F31">
        <v>60.909514999999999</v>
      </c>
      <c r="G31">
        <v>12762200</v>
      </c>
    </row>
    <row r="32" spans="1:7" x14ac:dyDescent="0.25">
      <c r="A32" s="67">
        <v>42137</v>
      </c>
      <c r="B32">
        <v>65.419998000000007</v>
      </c>
      <c r="C32">
        <v>65.629997000000003</v>
      </c>
      <c r="D32">
        <v>65.059997999999993</v>
      </c>
      <c r="E32">
        <v>65.519997000000004</v>
      </c>
      <c r="F32">
        <v>61.058613000000001</v>
      </c>
      <c r="G32">
        <v>11874100</v>
      </c>
    </row>
    <row r="33" spans="1:7" x14ac:dyDescent="0.25">
      <c r="A33" s="67">
        <v>42138</v>
      </c>
      <c r="B33">
        <v>65.830001999999993</v>
      </c>
      <c r="C33">
        <v>66.180000000000007</v>
      </c>
      <c r="D33">
        <v>65.709998999999996</v>
      </c>
      <c r="E33">
        <v>66.050003000000004</v>
      </c>
      <c r="F33">
        <v>61.552520999999999</v>
      </c>
      <c r="G33">
        <v>11855500</v>
      </c>
    </row>
    <row r="34" spans="1:7" x14ac:dyDescent="0.25">
      <c r="A34" s="67">
        <v>42139</v>
      </c>
      <c r="B34">
        <v>66.129997000000003</v>
      </c>
      <c r="C34">
        <v>66.160004000000001</v>
      </c>
      <c r="D34">
        <v>65.440002000000007</v>
      </c>
      <c r="E34">
        <v>65.879997000000003</v>
      </c>
      <c r="F34">
        <v>61.394095999999998</v>
      </c>
      <c r="G34">
        <v>11152100</v>
      </c>
    </row>
    <row r="35" spans="1:7" x14ac:dyDescent="0.25">
      <c r="A35" s="67">
        <v>42142</v>
      </c>
      <c r="B35">
        <v>65.800003000000004</v>
      </c>
      <c r="C35">
        <v>66.540001000000004</v>
      </c>
      <c r="D35">
        <v>65.800003000000004</v>
      </c>
      <c r="E35">
        <v>66.419998000000007</v>
      </c>
      <c r="F35">
        <v>61.897331000000001</v>
      </c>
      <c r="G35">
        <v>10505500</v>
      </c>
    </row>
    <row r="36" spans="1:7" x14ac:dyDescent="0.25">
      <c r="A36" s="67">
        <v>42143</v>
      </c>
      <c r="B36">
        <v>66.769997000000004</v>
      </c>
      <c r="C36">
        <v>67.190002000000007</v>
      </c>
      <c r="D36">
        <v>66.569999999999993</v>
      </c>
      <c r="E36">
        <v>67.010002</v>
      </c>
      <c r="F36">
        <v>62.447163000000003</v>
      </c>
      <c r="G36">
        <v>14282700</v>
      </c>
    </row>
    <row r="37" spans="1:7" x14ac:dyDescent="0.25">
      <c r="A37" s="67">
        <v>42144</v>
      </c>
      <c r="B37">
        <v>66.949996999999996</v>
      </c>
      <c r="C37">
        <v>67.029999000000004</v>
      </c>
      <c r="D37">
        <v>66.400002000000001</v>
      </c>
      <c r="E37">
        <v>66.480002999999996</v>
      </c>
      <c r="F37">
        <v>61.953262000000002</v>
      </c>
      <c r="G37">
        <v>12446000</v>
      </c>
    </row>
    <row r="38" spans="1:7" x14ac:dyDescent="0.25">
      <c r="A38" s="67">
        <v>42145</v>
      </c>
      <c r="B38">
        <v>66.139999000000003</v>
      </c>
      <c r="C38">
        <v>66.680000000000007</v>
      </c>
      <c r="D38">
        <v>66.010002</v>
      </c>
      <c r="E38">
        <v>66.650002000000001</v>
      </c>
      <c r="F38">
        <v>62.111668000000002</v>
      </c>
      <c r="G38">
        <v>12934500</v>
      </c>
    </row>
    <row r="39" spans="1:7" x14ac:dyDescent="0.25">
      <c r="A39" s="67">
        <v>42146</v>
      </c>
      <c r="B39">
        <v>66.629997000000003</v>
      </c>
      <c r="C39">
        <v>66.830001999999993</v>
      </c>
      <c r="D39">
        <v>66.319999999999993</v>
      </c>
      <c r="E39">
        <v>66.470000999999996</v>
      </c>
      <c r="F39">
        <v>61.943931999999997</v>
      </c>
      <c r="G39">
        <v>9296900</v>
      </c>
    </row>
    <row r="40" spans="1:7" x14ac:dyDescent="0.25">
      <c r="A40" s="67">
        <v>42150</v>
      </c>
      <c r="B40">
        <v>66.199996999999996</v>
      </c>
      <c r="C40">
        <v>66.290001000000004</v>
      </c>
      <c r="D40">
        <v>65.309997999999993</v>
      </c>
      <c r="E40">
        <v>65.730002999999996</v>
      </c>
      <c r="F40">
        <v>61.254322000000002</v>
      </c>
      <c r="G40">
        <v>15571300</v>
      </c>
    </row>
    <row r="41" spans="1:7" x14ac:dyDescent="0.25">
      <c r="A41" s="67">
        <v>42151</v>
      </c>
      <c r="B41">
        <v>65.949996999999996</v>
      </c>
      <c r="C41">
        <v>66.650002000000001</v>
      </c>
      <c r="D41">
        <v>65.819999999999993</v>
      </c>
      <c r="E41">
        <v>66.470000999999996</v>
      </c>
      <c r="F41">
        <v>61.943931999999997</v>
      </c>
      <c r="G41">
        <v>10963700</v>
      </c>
    </row>
    <row r="42" spans="1:7" x14ac:dyDescent="0.25">
      <c r="A42" s="67">
        <v>42152</v>
      </c>
      <c r="B42">
        <v>66.360000999999997</v>
      </c>
      <c r="C42">
        <v>66.400002000000001</v>
      </c>
      <c r="D42">
        <v>65.739998</v>
      </c>
      <c r="E42">
        <v>66.199996999999996</v>
      </c>
      <c r="F42">
        <v>61.692314000000003</v>
      </c>
      <c r="G42">
        <v>11797400</v>
      </c>
    </row>
    <row r="43" spans="1:7" x14ac:dyDescent="0.25">
      <c r="A43" s="67">
        <v>42153</v>
      </c>
      <c r="B43">
        <v>66.180000000000007</v>
      </c>
      <c r="C43">
        <v>66.220000999999996</v>
      </c>
      <c r="D43">
        <v>65.360000999999997</v>
      </c>
      <c r="E43">
        <v>65.779999000000004</v>
      </c>
      <c r="F43">
        <v>61.300922</v>
      </c>
      <c r="G43">
        <v>14240700</v>
      </c>
    </row>
    <row r="44" spans="1:7" x14ac:dyDescent="0.25">
      <c r="A44" s="67">
        <v>42156</v>
      </c>
      <c r="B44">
        <v>65.989998</v>
      </c>
      <c r="C44">
        <v>66.660004000000001</v>
      </c>
      <c r="D44">
        <v>65.970000999999996</v>
      </c>
      <c r="E44">
        <v>66.080001999999993</v>
      </c>
      <c r="F44">
        <v>61.580486000000001</v>
      </c>
      <c r="G44">
        <v>11899300</v>
      </c>
    </row>
    <row r="45" spans="1:7" x14ac:dyDescent="0.25">
      <c r="A45" s="67">
        <v>42157</v>
      </c>
      <c r="B45">
        <v>65.830001999999993</v>
      </c>
      <c r="C45">
        <v>66.389999000000003</v>
      </c>
      <c r="D45">
        <v>65.580001999999993</v>
      </c>
      <c r="E45">
        <v>66.019997000000004</v>
      </c>
      <c r="F45">
        <v>61.524569999999997</v>
      </c>
      <c r="G45">
        <v>12721500</v>
      </c>
    </row>
    <row r="46" spans="1:7" x14ac:dyDescent="0.25">
      <c r="A46" s="67">
        <v>42158</v>
      </c>
      <c r="B46">
        <v>66.430000000000007</v>
      </c>
      <c r="C46">
        <v>67.129997000000003</v>
      </c>
      <c r="D46">
        <v>66.269997000000004</v>
      </c>
      <c r="E46">
        <v>66.699996999999996</v>
      </c>
      <c r="F46">
        <v>62.158256999999999</v>
      </c>
      <c r="G46">
        <v>12927300</v>
      </c>
    </row>
    <row r="47" spans="1:7" x14ac:dyDescent="0.25">
      <c r="A47" s="67">
        <v>42159</v>
      </c>
      <c r="B47">
        <v>66.309997999999993</v>
      </c>
      <c r="C47">
        <v>67.050003000000004</v>
      </c>
      <c r="D47">
        <v>66.010002</v>
      </c>
      <c r="E47">
        <v>66.330001999999993</v>
      </c>
      <c r="F47">
        <v>61.813465000000001</v>
      </c>
      <c r="G47">
        <v>13863300</v>
      </c>
    </row>
    <row r="48" spans="1:7" x14ac:dyDescent="0.25">
      <c r="A48" s="67">
        <v>42160</v>
      </c>
      <c r="B48">
        <v>67.370002999999997</v>
      </c>
      <c r="C48">
        <v>67.839995999999999</v>
      </c>
      <c r="D48">
        <v>67.010002</v>
      </c>
      <c r="E48">
        <v>67.419998000000007</v>
      </c>
      <c r="F48">
        <v>62.829239000000001</v>
      </c>
      <c r="G48">
        <v>20801100</v>
      </c>
    </row>
    <row r="49" spans="1:7" x14ac:dyDescent="0.25">
      <c r="A49" s="67">
        <v>42163</v>
      </c>
      <c r="B49">
        <v>67.459998999999996</v>
      </c>
      <c r="C49">
        <v>67.550003000000004</v>
      </c>
      <c r="D49">
        <v>66.809997999999993</v>
      </c>
      <c r="E49">
        <v>66.889999000000003</v>
      </c>
      <c r="F49">
        <v>62.335330999999996</v>
      </c>
      <c r="G49">
        <v>14486200</v>
      </c>
    </row>
    <row r="50" spans="1:7" x14ac:dyDescent="0.25">
      <c r="A50" s="67">
        <v>42164</v>
      </c>
      <c r="B50">
        <v>66.949996999999996</v>
      </c>
      <c r="C50">
        <v>67.269997000000004</v>
      </c>
      <c r="D50">
        <v>66.470000999999996</v>
      </c>
      <c r="E50">
        <v>67.180000000000007</v>
      </c>
      <c r="F50">
        <v>62.605590999999997</v>
      </c>
      <c r="G50">
        <v>13263500</v>
      </c>
    </row>
    <row r="51" spans="1:7" x14ac:dyDescent="0.25">
      <c r="A51" s="67">
        <v>42165</v>
      </c>
      <c r="B51">
        <v>67.589995999999999</v>
      </c>
      <c r="C51">
        <v>68.5</v>
      </c>
      <c r="D51">
        <v>67.470000999999996</v>
      </c>
      <c r="E51">
        <v>68.260002</v>
      </c>
      <c r="F51">
        <v>63.612045000000002</v>
      </c>
      <c r="G51">
        <v>17478900</v>
      </c>
    </row>
    <row r="52" spans="1:7" x14ac:dyDescent="0.25">
      <c r="A52" s="67">
        <v>42166</v>
      </c>
      <c r="B52">
        <v>68.360000999999997</v>
      </c>
      <c r="C52">
        <v>68.680000000000007</v>
      </c>
      <c r="D52">
        <v>68.150002000000001</v>
      </c>
      <c r="E52">
        <v>68.519997000000004</v>
      </c>
      <c r="F52">
        <v>63.854336000000004</v>
      </c>
      <c r="G52">
        <v>13739900</v>
      </c>
    </row>
    <row r="53" spans="1:7" x14ac:dyDescent="0.25">
      <c r="A53" s="67">
        <v>42167</v>
      </c>
      <c r="B53">
        <v>68.309997999999993</v>
      </c>
      <c r="C53">
        <v>68.540001000000004</v>
      </c>
      <c r="D53">
        <v>67.870002999999997</v>
      </c>
      <c r="E53">
        <v>68.25</v>
      </c>
      <c r="F53">
        <v>63.602725999999997</v>
      </c>
      <c r="G53">
        <v>11804700</v>
      </c>
    </row>
    <row r="54" spans="1:7" x14ac:dyDescent="0.25">
      <c r="A54" s="67">
        <v>42170</v>
      </c>
      <c r="B54">
        <v>67.580001999999993</v>
      </c>
      <c r="C54">
        <v>68.209998999999996</v>
      </c>
      <c r="D54">
        <v>67.300003000000004</v>
      </c>
      <c r="E54">
        <v>67.989998</v>
      </c>
      <c r="F54">
        <v>63.360427999999999</v>
      </c>
      <c r="G54">
        <v>14082300</v>
      </c>
    </row>
    <row r="55" spans="1:7" x14ac:dyDescent="0.25">
      <c r="A55" s="67">
        <v>42171</v>
      </c>
      <c r="B55">
        <v>67.769997000000004</v>
      </c>
      <c r="C55">
        <v>68.519997000000004</v>
      </c>
      <c r="D55">
        <v>67.620002999999997</v>
      </c>
      <c r="E55">
        <v>68.370002999999997</v>
      </c>
      <c r="F55">
        <v>63.714561000000003</v>
      </c>
      <c r="G55">
        <v>11692800</v>
      </c>
    </row>
    <row r="56" spans="1:7" x14ac:dyDescent="0.25">
      <c r="A56" s="67">
        <v>42172</v>
      </c>
      <c r="B56">
        <v>68.410004000000001</v>
      </c>
      <c r="C56">
        <v>68.680000000000007</v>
      </c>
      <c r="D56">
        <v>68.040001000000004</v>
      </c>
      <c r="E56">
        <v>68.139999000000003</v>
      </c>
      <c r="F56">
        <v>63.500216999999999</v>
      </c>
      <c r="G56">
        <v>14521900</v>
      </c>
    </row>
    <row r="57" spans="1:7" x14ac:dyDescent="0.25">
      <c r="A57" s="67">
        <v>42173</v>
      </c>
      <c r="B57">
        <v>68.349997999999999</v>
      </c>
      <c r="C57">
        <v>68.819999999999993</v>
      </c>
      <c r="D57">
        <v>67.900002000000001</v>
      </c>
      <c r="E57">
        <v>68.779999000000004</v>
      </c>
      <c r="F57">
        <v>64.096633999999995</v>
      </c>
      <c r="G57">
        <v>16759600</v>
      </c>
    </row>
    <row r="58" spans="1:7" x14ac:dyDescent="0.25">
      <c r="A58" s="67">
        <v>42174</v>
      </c>
      <c r="B58">
        <v>68.459998999999996</v>
      </c>
      <c r="C58">
        <v>68.669998000000007</v>
      </c>
      <c r="D58">
        <v>67.919998000000007</v>
      </c>
      <c r="E58">
        <v>68.080001999999993</v>
      </c>
      <c r="F58">
        <v>63.444302</v>
      </c>
      <c r="G58">
        <v>21606400</v>
      </c>
    </row>
    <row r="59" spans="1:7" x14ac:dyDescent="0.25">
      <c r="A59" s="67">
        <v>42177</v>
      </c>
      <c r="B59">
        <v>68.870002999999997</v>
      </c>
      <c r="C59">
        <v>69.290001000000004</v>
      </c>
      <c r="D59">
        <v>68.75</v>
      </c>
      <c r="E59">
        <v>68.959998999999996</v>
      </c>
      <c r="F59">
        <v>64.264388999999994</v>
      </c>
      <c r="G59">
        <v>14306700</v>
      </c>
    </row>
    <row r="60" spans="1:7" x14ac:dyDescent="0.25">
      <c r="A60" s="67">
        <v>42178</v>
      </c>
      <c r="B60">
        <v>69.349997999999999</v>
      </c>
      <c r="C60">
        <v>69.819999999999993</v>
      </c>
      <c r="D60">
        <v>69.190002000000007</v>
      </c>
      <c r="E60">
        <v>69.75</v>
      </c>
      <c r="F60">
        <v>65.000586999999996</v>
      </c>
      <c r="G60">
        <v>15736900</v>
      </c>
    </row>
    <row r="61" spans="1:7" x14ac:dyDescent="0.25">
      <c r="A61" s="67">
        <v>42179</v>
      </c>
      <c r="B61">
        <v>69.510002</v>
      </c>
      <c r="C61">
        <v>69.769997000000004</v>
      </c>
      <c r="D61">
        <v>68.910004000000001</v>
      </c>
      <c r="E61">
        <v>69.019997000000004</v>
      </c>
      <c r="F61">
        <v>64.320282000000006</v>
      </c>
      <c r="G61">
        <v>16995000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B1" workbookViewId="0">
      <selection activeCell="N17" sqref="N17"/>
    </sheetView>
  </sheetViews>
  <sheetFormatPr defaultRowHeight="15" x14ac:dyDescent="0.25"/>
  <cols>
    <col min="1" max="1" width="9.7109375" style="1" bestFit="1" customWidth="1"/>
    <col min="2" max="2" width="11.5703125" style="1" customWidth="1"/>
    <col min="3" max="3" width="14.28515625" style="3" customWidth="1"/>
    <col min="4" max="4" width="11.28515625" style="4" customWidth="1"/>
    <col min="5" max="5" width="11.28515625" style="10" customWidth="1"/>
    <col min="6" max="6" width="33.140625" customWidth="1"/>
    <col min="7" max="7" width="16.42578125" bestFit="1" customWidth="1"/>
    <col min="8" max="8" width="7.5703125" style="28" customWidth="1"/>
    <col min="9" max="9" width="22.140625" style="28" bestFit="1" customWidth="1"/>
    <col min="10" max="10" width="18.28515625" style="31" customWidth="1"/>
    <col min="11" max="11" width="10.140625" bestFit="1" customWidth="1"/>
  </cols>
  <sheetData>
    <row r="1" spans="1:12" ht="45" x14ac:dyDescent="0.25">
      <c r="A1" s="5" t="s">
        <v>0</v>
      </c>
      <c r="B1" s="6" t="s">
        <v>65</v>
      </c>
      <c r="C1" s="7" t="s">
        <v>66</v>
      </c>
      <c r="D1" s="8" t="s">
        <v>2</v>
      </c>
      <c r="E1" s="12"/>
      <c r="F1" s="5" t="s">
        <v>1</v>
      </c>
      <c r="G1" s="9" t="s">
        <v>4</v>
      </c>
      <c r="H1" s="37"/>
      <c r="I1" s="40"/>
      <c r="J1" s="33"/>
      <c r="K1" s="34"/>
      <c r="L1" s="1"/>
    </row>
    <row r="2" spans="1:12" x14ac:dyDescent="0.25">
      <c r="A2" s="23">
        <v>42094</v>
      </c>
      <c r="B2" s="17">
        <v>56.082236999999999</v>
      </c>
      <c r="C2" s="14"/>
      <c r="D2" s="18"/>
      <c r="F2" s="5" t="s">
        <v>67</v>
      </c>
      <c r="G2" s="13" t="s">
        <v>3</v>
      </c>
      <c r="H2" s="38">
        <f>AVERAGE(B2:B61)</f>
        <v>60.587382449999986</v>
      </c>
      <c r="I2" s="40"/>
      <c r="J2" s="33"/>
      <c r="K2" s="34"/>
      <c r="L2" s="1"/>
    </row>
    <row r="3" spans="1:12" x14ac:dyDescent="0.25">
      <c r="A3" s="24">
        <v>42095</v>
      </c>
      <c r="B3" s="19">
        <v>55.867885999999999</v>
      </c>
      <c r="C3" s="15" t="s">
        <v>6</v>
      </c>
      <c r="D3" s="20">
        <f>B3/B2-1</f>
        <v>-3.8220836305085104E-3</v>
      </c>
      <c r="E3" s="11"/>
      <c r="F3" s="5" t="s">
        <v>68</v>
      </c>
      <c r="G3" s="13" t="s">
        <v>71</v>
      </c>
      <c r="H3" s="39">
        <f>_xlfn.STDEV.S(D3:D61)</f>
        <v>8.5347977056228833E-3</v>
      </c>
      <c r="I3" s="41"/>
      <c r="J3" s="35"/>
      <c r="K3" s="36"/>
      <c r="L3" s="1"/>
    </row>
    <row r="4" spans="1:12" x14ac:dyDescent="0.25">
      <c r="A4" s="24">
        <v>42096</v>
      </c>
      <c r="B4" s="19">
        <v>56.399082</v>
      </c>
      <c r="C4" s="15" t="s">
        <v>7</v>
      </c>
      <c r="D4" s="20">
        <f t="shared" ref="D4:D61" si="0">B4/B3-1</f>
        <v>9.5080741018194193E-3</v>
      </c>
      <c r="E4" s="11"/>
      <c r="F4" s="5" t="s">
        <v>74</v>
      </c>
      <c r="G4" s="13" t="s">
        <v>5</v>
      </c>
      <c r="H4" s="39">
        <f>AVERAGE(D3:D61)</f>
        <v>2.3614037837603645E-3</v>
      </c>
      <c r="I4" s="41"/>
      <c r="J4" s="35"/>
      <c r="K4" s="36"/>
      <c r="L4" s="1"/>
    </row>
    <row r="5" spans="1:12" x14ac:dyDescent="0.25">
      <c r="A5" s="24">
        <v>42100</v>
      </c>
      <c r="B5" s="19">
        <v>56.352485999999999</v>
      </c>
      <c r="C5" s="15" t="s">
        <v>8</v>
      </c>
      <c r="D5" s="20">
        <f t="shared" si="0"/>
        <v>-8.2618366022346734E-4</v>
      </c>
      <c r="E5" s="11"/>
      <c r="F5" s="1" t="s">
        <v>69</v>
      </c>
      <c r="G5" s="1"/>
      <c r="H5" s="26"/>
      <c r="I5" s="26"/>
      <c r="J5" s="29"/>
      <c r="K5" s="1"/>
      <c r="L5" s="1"/>
    </row>
    <row r="6" spans="1:12" x14ac:dyDescent="0.25">
      <c r="A6" s="24">
        <v>42101</v>
      </c>
      <c r="B6" s="19">
        <v>56.706603999999999</v>
      </c>
      <c r="C6" s="15" t="s">
        <v>9</v>
      </c>
      <c r="D6" s="20">
        <f t="shared" si="0"/>
        <v>6.2839818637281386E-3</v>
      </c>
      <c r="E6" s="11"/>
      <c r="F6" s="2" t="s">
        <v>72</v>
      </c>
      <c r="G6" s="2"/>
      <c r="H6" s="27"/>
      <c r="I6" s="27"/>
      <c r="J6" s="30"/>
      <c r="K6" s="2"/>
      <c r="L6" s="2"/>
    </row>
    <row r="7" spans="1:12" x14ac:dyDescent="0.25">
      <c r="A7" s="24">
        <v>42102</v>
      </c>
      <c r="B7" s="19">
        <v>56.892989999999998</v>
      </c>
      <c r="C7" s="15" t="s">
        <v>10</v>
      </c>
      <c r="D7" s="20">
        <f t="shared" si="0"/>
        <v>3.2868482125996135E-3</v>
      </c>
      <c r="E7" s="11"/>
      <c r="F7" s="1"/>
      <c r="G7" s="1"/>
      <c r="H7" s="26"/>
      <c r="I7" s="26"/>
      <c r="J7" s="29"/>
      <c r="K7" s="1"/>
      <c r="L7" s="1"/>
    </row>
    <row r="8" spans="1:12" x14ac:dyDescent="0.25">
      <c r="A8" s="24">
        <v>42103</v>
      </c>
      <c r="B8" s="19">
        <v>57.284393000000001</v>
      </c>
      <c r="C8" s="15" t="s">
        <v>11</v>
      </c>
      <c r="D8" s="20">
        <f t="shared" si="0"/>
        <v>6.8796349075694874E-3</v>
      </c>
      <c r="E8" s="11"/>
      <c r="F8" s="1" t="s">
        <v>70</v>
      </c>
      <c r="G8" s="1"/>
      <c r="H8" s="26"/>
      <c r="I8" s="26"/>
      <c r="J8" s="29"/>
      <c r="K8" s="1"/>
      <c r="L8" s="1"/>
    </row>
    <row r="9" spans="1:12" x14ac:dyDescent="0.25">
      <c r="A9" s="24">
        <v>42104</v>
      </c>
      <c r="B9" s="19">
        <v>57.498730000000002</v>
      </c>
      <c r="C9" s="15" t="s">
        <v>12</v>
      </c>
      <c r="D9" s="20">
        <f t="shared" si="0"/>
        <v>3.7416299409858134E-3</v>
      </c>
      <c r="E9" s="11"/>
      <c r="F9" s="2" t="s">
        <v>73</v>
      </c>
      <c r="G9" s="2"/>
      <c r="H9" s="27"/>
      <c r="I9" s="27"/>
      <c r="J9" s="30"/>
      <c r="K9" s="2"/>
      <c r="L9" s="2"/>
    </row>
    <row r="10" spans="1:12" x14ac:dyDescent="0.25">
      <c r="A10" s="24">
        <v>42107</v>
      </c>
      <c r="B10" s="19">
        <v>57.843528999999997</v>
      </c>
      <c r="C10" s="15" t="s">
        <v>13</v>
      </c>
      <c r="D10" s="20">
        <f t="shared" si="0"/>
        <v>5.9966367952821731E-3</v>
      </c>
      <c r="E10" s="11"/>
      <c r="F10" s="1"/>
      <c r="G10" s="1"/>
      <c r="H10" s="26"/>
      <c r="I10" s="26"/>
      <c r="J10" s="29"/>
      <c r="K10" s="1"/>
      <c r="L10" s="1"/>
    </row>
    <row r="11" spans="1:12" x14ac:dyDescent="0.25">
      <c r="A11" s="24">
        <v>42108</v>
      </c>
      <c r="B11" s="19">
        <v>58.747494000000003</v>
      </c>
      <c r="C11" s="15" t="s">
        <v>14</v>
      </c>
      <c r="D11" s="20">
        <f t="shared" si="0"/>
        <v>1.5627763651834048E-2</v>
      </c>
      <c r="E11" s="11"/>
      <c r="H11" s="32"/>
    </row>
    <row r="12" spans="1:12" x14ac:dyDescent="0.25">
      <c r="A12" s="24">
        <v>42109</v>
      </c>
      <c r="B12" s="19">
        <v>59.837817999999999</v>
      </c>
      <c r="C12" s="15" t="s">
        <v>15</v>
      </c>
      <c r="D12" s="20">
        <f t="shared" si="0"/>
        <v>1.8559498044290912E-2</v>
      </c>
      <c r="E12" s="11"/>
    </row>
    <row r="13" spans="1:12" x14ac:dyDescent="0.25">
      <c r="A13" s="24">
        <v>42110</v>
      </c>
      <c r="B13" s="19">
        <v>59.465054000000002</v>
      </c>
      <c r="C13" s="15" t="s">
        <v>16</v>
      </c>
      <c r="D13" s="20">
        <f t="shared" si="0"/>
        <v>-6.2295720743025251E-3</v>
      </c>
      <c r="E13" s="11"/>
    </row>
    <row r="14" spans="1:12" x14ac:dyDescent="0.25">
      <c r="A14" s="24">
        <v>42111</v>
      </c>
      <c r="B14" s="19">
        <v>58.561100000000003</v>
      </c>
      <c r="C14" s="15" t="s">
        <v>17</v>
      </c>
      <c r="D14" s="20">
        <f t="shared" si="0"/>
        <v>-1.5201432424495898E-2</v>
      </c>
      <c r="E14" s="11"/>
    </row>
    <row r="15" spans="1:12" x14ac:dyDescent="0.25">
      <c r="A15" s="24">
        <v>42114</v>
      </c>
      <c r="B15" s="19">
        <v>58.933864999999997</v>
      </c>
      <c r="C15" s="15" t="s">
        <v>18</v>
      </c>
      <c r="D15" s="20">
        <f t="shared" si="0"/>
        <v>6.3654029722801653E-3</v>
      </c>
      <c r="E15" s="11"/>
    </row>
    <row r="16" spans="1:12" x14ac:dyDescent="0.25">
      <c r="A16" s="24">
        <v>42115</v>
      </c>
      <c r="B16" s="19">
        <v>58.0672</v>
      </c>
      <c r="C16" s="15" t="s">
        <v>19</v>
      </c>
      <c r="D16" s="20">
        <f t="shared" si="0"/>
        <v>-1.4705721404832284E-2</v>
      </c>
      <c r="E16" s="11"/>
    </row>
    <row r="17" spans="1:5" x14ac:dyDescent="0.25">
      <c r="A17" s="24">
        <v>42116</v>
      </c>
      <c r="B17" s="19">
        <v>58.654293000000003</v>
      </c>
      <c r="C17" s="15" t="s">
        <v>20</v>
      </c>
      <c r="D17" s="20">
        <f t="shared" si="0"/>
        <v>1.0110578777692059E-2</v>
      </c>
      <c r="E17" s="11"/>
    </row>
    <row r="18" spans="1:5" x14ac:dyDescent="0.25">
      <c r="A18" s="24">
        <v>42117</v>
      </c>
      <c r="B18" s="19">
        <v>58.523819000000003</v>
      </c>
      <c r="C18" s="15" t="s">
        <v>21</v>
      </c>
      <c r="D18" s="20">
        <f t="shared" si="0"/>
        <v>-2.2244578073765675E-3</v>
      </c>
      <c r="E18" s="11"/>
    </row>
    <row r="19" spans="1:5" x14ac:dyDescent="0.25">
      <c r="A19" s="24">
        <v>42118</v>
      </c>
      <c r="B19" s="19">
        <v>58.337443999999998</v>
      </c>
      <c r="C19" s="15" t="s">
        <v>22</v>
      </c>
      <c r="D19" s="20">
        <f t="shared" si="0"/>
        <v>-3.1846007862201819E-3</v>
      </c>
      <c r="E19" s="11"/>
    </row>
    <row r="20" spans="1:5" x14ac:dyDescent="0.25">
      <c r="A20" s="24">
        <v>42121</v>
      </c>
      <c r="B20" s="19">
        <v>58.095154000000001</v>
      </c>
      <c r="C20" s="15" t="s">
        <v>23</v>
      </c>
      <c r="D20" s="20">
        <f t="shared" si="0"/>
        <v>-4.1532501835356284E-3</v>
      </c>
      <c r="E20" s="11"/>
    </row>
    <row r="21" spans="1:5" x14ac:dyDescent="0.25">
      <c r="A21" s="24">
        <v>42122</v>
      </c>
      <c r="B21" s="19">
        <v>58.486545999999997</v>
      </c>
      <c r="C21" s="15" t="s">
        <v>24</v>
      </c>
      <c r="D21" s="20">
        <f t="shared" si="0"/>
        <v>6.7370851620429661E-3</v>
      </c>
      <c r="E21" s="11"/>
    </row>
    <row r="22" spans="1:5" x14ac:dyDescent="0.25">
      <c r="A22" s="24">
        <v>42123</v>
      </c>
      <c r="B22" s="19">
        <v>59.269359999999999</v>
      </c>
      <c r="C22" s="15" t="s">
        <v>25</v>
      </c>
      <c r="D22" s="20">
        <f t="shared" si="0"/>
        <v>1.3384514106885348E-2</v>
      </c>
      <c r="E22" s="11"/>
    </row>
    <row r="23" spans="1:5" x14ac:dyDescent="0.25">
      <c r="A23" s="24">
        <v>42124</v>
      </c>
      <c r="B23" s="19">
        <v>58.952511000000001</v>
      </c>
      <c r="C23" s="15" t="s">
        <v>26</v>
      </c>
      <c r="D23" s="20">
        <f t="shared" si="0"/>
        <v>-5.3459156636750382E-3</v>
      </c>
      <c r="E23" s="11"/>
    </row>
    <row r="24" spans="1:5" x14ac:dyDescent="0.25">
      <c r="A24" s="24">
        <v>42125</v>
      </c>
      <c r="B24" s="19">
        <v>59.278671000000003</v>
      </c>
      <c r="C24" s="15" t="s">
        <v>27</v>
      </c>
      <c r="D24" s="20">
        <f t="shared" si="0"/>
        <v>5.5325887645396588E-3</v>
      </c>
      <c r="E24" s="11"/>
    </row>
    <row r="25" spans="1:5" x14ac:dyDescent="0.25">
      <c r="A25" s="24">
        <v>42128</v>
      </c>
      <c r="B25" s="19">
        <v>60.313094999999997</v>
      </c>
      <c r="C25" s="15" t="s">
        <v>28</v>
      </c>
      <c r="D25" s="20">
        <f t="shared" si="0"/>
        <v>1.7450188787127008E-2</v>
      </c>
      <c r="E25" s="11"/>
    </row>
    <row r="26" spans="1:5" x14ac:dyDescent="0.25">
      <c r="A26" s="24">
        <v>42129</v>
      </c>
      <c r="B26" s="19">
        <v>60.014881000000003</v>
      </c>
      <c r="C26" s="15" t="s">
        <v>29</v>
      </c>
      <c r="D26" s="20">
        <f t="shared" si="0"/>
        <v>-4.9444320507842088E-3</v>
      </c>
      <c r="E26" s="11"/>
    </row>
    <row r="27" spans="1:5" x14ac:dyDescent="0.25">
      <c r="A27" s="24">
        <v>42130</v>
      </c>
      <c r="B27" s="19">
        <v>59.567557999999998</v>
      </c>
      <c r="C27" s="15" t="s">
        <v>30</v>
      </c>
      <c r="D27" s="20">
        <f t="shared" si="0"/>
        <v>-7.4535347324942158E-3</v>
      </c>
      <c r="E27" s="11"/>
    </row>
    <row r="28" spans="1:5" x14ac:dyDescent="0.25">
      <c r="A28" s="24">
        <v>42131</v>
      </c>
      <c r="B28" s="19">
        <v>60.108069999999998</v>
      </c>
      <c r="C28" s="15" t="s">
        <v>31</v>
      </c>
      <c r="D28" s="20">
        <f t="shared" si="0"/>
        <v>9.0739324919111297E-3</v>
      </c>
      <c r="E28" s="11"/>
    </row>
    <row r="29" spans="1:5" x14ac:dyDescent="0.25">
      <c r="A29" s="24">
        <v>42132</v>
      </c>
      <c r="B29" s="19">
        <v>61.030655000000003</v>
      </c>
      <c r="C29" s="15" t="s">
        <v>32</v>
      </c>
      <c r="D29" s="20">
        <f t="shared" si="0"/>
        <v>1.53487709720177E-2</v>
      </c>
      <c r="E29" s="11"/>
    </row>
    <row r="30" spans="1:5" x14ac:dyDescent="0.25">
      <c r="A30" s="24">
        <v>42135</v>
      </c>
      <c r="B30" s="19">
        <v>60.993385000000004</v>
      </c>
      <c r="C30" s="15" t="s">
        <v>33</v>
      </c>
      <c r="D30" s="20">
        <f t="shared" si="0"/>
        <v>-6.1067671647963007E-4</v>
      </c>
      <c r="E30" s="11"/>
    </row>
    <row r="31" spans="1:5" x14ac:dyDescent="0.25">
      <c r="A31" s="24">
        <v>42136</v>
      </c>
      <c r="B31" s="19">
        <v>60.909514999999999</v>
      </c>
      <c r="C31" s="15" t="s">
        <v>34</v>
      </c>
      <c r="D31" s="20">
        <f t="shared" si="0"/>
        <v>-1.3750671486753019E-3</v>
      </c>
      <c r="E31" s="11"/>
    </row>
    <row r="32" spans="1:5" x14ac:dyDescent="0.25">
      <c r="A32" s="24">
        <v>42137</v>
      </c>
      <c r="B32" s="19">
        <v>61.058613000000001</v>
      </c>
      <c r="C32" s="15" t="s">
        <v>35</v>
      </c>
      <c r="D32" s="20">
        <f t="shared" si="0"/>
        <v>2.4478605682545229E-3</v>
      </c>
      <c r="E32" s="11"/>
    </row>
    <row r="33" spans="1:5" x14ac:dyDescent="0.25">
      <c r="A33" s="24">
        <v>42138</v>
      </c>
      <c r="B33" s="19">
        <v>61.552520999999999</v>
      </c>
      <c r="C33" s="15" t="s">
        <v>36</v>
      </c>
      <c r="D33" s="20">
        <f t="shared" si="0"/>
        <v>8.0890799140818093E-3</v>
      </c>
      <c r="E33" s="11"/>
    </row>
    <row r="34" spans="1:5" x14ac:dyDescent="0.25">
      <c r="A34" s="24">
        <v>42139</v>
      </c>
      <c r="B34" s="19">
        <v>61.394095999999998</v>
      </c>
      <c r="C34" s="15" t="s">
        <v>37</v>
      </c>
      <c r="D34" s="20">
        <f t="shared" si="0"/>
        <v>-2.5738182194032788E-3</v>
      </c>
      <c r="E34" s="11"/>
    </row>
    <row r="35" spans="1:5" x14ac:dyDescent="0.25">
      <c r="A35" s="24">
        <v>42142</v>
      </c>
      <c r="B35" s="19">
        <v>61.897331000000001</v>
      </c>
      <c r="C35" s="15" t="s">
        <v>38</v>
      </c>
      <c r="D35" s="20">
        <f t="shared" si="0"/>
        <v>8.1967979461738949E-3</v>
      </c>
      <c r="E35" s="11"/>
    </row>
    <row r="36" spans="1:5" x14ac:dyDescent="0.25">
      <c r="A36" s="24">
        <v>42143</v>
      </c>
      <c r="B36" s="19">
        <v>62.447163000000003</v>
      </c>
      <c r="C36" s="15" t="s">
        <v>39</v>
      </c>
      <c r="D36" s="20">
        <f t="shared" si="0"/>
        <v>8.8829678294206627E-3</v>
      </c>
      <c r="E36" s="11"/>
    </row>
    <row r="37" spans="1:5" x14ac:dyDescent="0.25">
      <c r="A37" s="24">
        <v>42144</v>
      </c>
      <c r="B37" s="19">
        <v>61.953262000000002</v>
      </c>
      <c r="C37" s="15" t="s">
        <v>40</v>
      </c>
      <c r="D37" s="20">
        <f t="shared" si="0"/>
        <v>-7.9091022918046372E-3</v>
      </c>
      <c r="E37" s="11"/>
    </row>
    <row r="38" spans="1:5" x14ac:dyDescent="0.25">
      <c r="A38" s="24">
        <v>42145</v>
      </c>
      <c r="B38" s="19">
        <v>62.111668000000002</v>
      </c>
      <c r="C38" s="15" t="s">
        <v>41</v>
      </c>
      <c r="D38" s="20">
        <f t="shared" si="0"/>
        <v>2.5568629461349968E-3</v>
      </c>
      <c r="E38" s="11"/>
    </row>
    <row r="39" spans="1:5" x14ac:dyDescent="0.25">
      <c r="A39" s="24">
        <v>42146</v>
      </c>
      <c r="B39" s="19">
        <v>61.943931999999997</v>
      </c>
      <c r="C39" s="15" t="s">
        <v>42</v>
      </c>
      <c r="D39" s="20">
        <f t="shared" si="0"/>
        <v>-2.7005553932315518E-3</v>
      </c>
      <c r="E39" s="11"/>
    </row>
    <row r="40" spans="1:5" x14ac:dyDescent="0.25">
      <c r="A40" s="24">
        <v>42150</v>
      </c>
      <c r="B40" s="19">
        <v>61.254322000000002</v>
      </c>
      <c r="C40" s="15" t="s">
        <v>43</v>
      </c>
      <c r="D40" s="20">
        <f t="shared" si="0"/>
        <v>-1.1132809586578918E-2</v>
      </c>
      <c r="E40" s="11"/>
    </row>
    <row r="41" spans="1:5" x14ac:dyDescent="0.25">
      <c r="A41" s="24">
        <v>42151</v>
      </c>
      <c r="B41" s="19">
        <v>61.943931999999997</v>
      </c>
      <c r="C41" s="15" t="s">
        <v>44</v>
      </c>
      <c r="D41" s="20">
        <f t="shared" si="0"/>
        <v>1.1258144364082456E-2</v>
      </c>
      <c r="E41" s="11"/>
    </row>
    <row r="42" spans="1:5" x14ac:dyDescent="0.25">
      <c r="A42" s="24">
        <v>42152</v>
      </c>
      <c r="B42" s="19">
        <v>61.692314000000003</v>
      </c>
      <c r="C42" s="15" t="s">
        <v>45</v>
      </c>
      <c r="D42" s="20">
        <f t="shared" si="0"/>
        <v>-4.0620282225544146E-3</v>
      </c>
      <c r="E42" s="11"/>
    </row>
    <row r="43" spans="1:5" x14ac:dyDescent="0.25">
      <c r="A43" s="24">
        <v>42153</v>
      </c>
      <c r="B43" s="19">
        <v>61.300922</v>
      </c>
      <c r="C43" s="15" t="s">
        <v>46</v>
      </c>
      <c r="D43" s="20">
        <f t="shared" si="0"/>
        <v>-6.3442587029561848E-3</v>
      </c>
      <c r="E43" s="11"/>
    </row>
    <row r="44" spans="1:5" x14ac:dyDescent="0.25">
      <c r="A44" s="24">
        <v>42156</v>
      </c>
      <c r="B44" s="19">
        <v>61.580486000000001</v>
      </c>
      <c r="C44" s="15" t="s">
        <v>47</v>
      </c>
      <c r="D44" s="20">
        <f t="shared" si="0"/>
        <v>4.5605186819213106E-3</v>
      </c>
      <c r="E44" s="11"/>
    </row>
    <row r="45" spans="1:5" x14ac:dyDescent="0.25">
      <c r="A45" s="24">
        <v>42157</v>
      </c>
      <c r="B45" s="19">
        <v>61.524569999999997</v>
      </c>
      <c r="C45" s="15" t="s">
        <v>48</v>
      </c>
      <c r="D45" s="20">
        <f t="shared" si="0"/>
        <v>-9.0801491888203856E-4</v>
      </c>
      <c r="E45" s="11"/>
    </row>
    <row r="46" spans="1:5" x14ac:dyDescent="0.25">
      <c r="A46" s="24">
        <v>42158</v>
      </c>
      <c r="B46" s="19">
        <v>62.158256999999999</v>
      </c>
      <c r="C46" s="15" t="s">
        <v>49</v>
      </c>
      <c r="D46" s="20">
        <f t="shared" si="0"/>
        <v>1.0299738787284518E-2</v>
      </c>
      <c r="E46" s="11"/>
    </row>
    <row r="47" spans="1:5" x14ac:dyDescent="0.25">
      <c r="A47" s="24">
        <v>42159</v>
      </c>
      <c r="B47" s="19">
        <v>61.813465000000001</v>
      </c>
      <c r="C47" s="15" t="s">
        <v>50</v>
      </c>
      <c r="D47" s="20">
        <f t="shared" si="0"/>
        <v>-5.5470023877921548E-3</v>
      </c>
      <c r="E47" s="11"/>
    </row>
    <row r="48" spans="1:5" x14ac:dyDescent="0.25">
      <c r="A48" s="24">
        <v>42160</v>
      </c>
      <c r="B48" s="19">
        <v>62.829239000000001</v>
      </c>
      <c r="C48" s="15" t="s">
        <v>51</v>
      </c>
      <c r="D48" s="20">
        <f t="shared" si="0"/>
        <v>1.6432892089126572E-2</v>
      </c>
      <c r="E48" s="11"/>
    </row>
    <row r="49" spans="1:5" x14ac:dyDescent="0.25">
      <c r="A49" s="24">
        <v>42163</v>
      </c>
      <c r="B49" s="19">
        <v>62.335330999999996</v>
      </c>
      <c r="C49" s="15" t="s">
        <v>52</v>
      </c>
      <c r="D49" s="20">
        <f t="shared" si="0"/>
        <v>-7.8611170191000834E-3</v>
      </c>
      <c r="E49" s="11"/>
    </row>
    <row r="50" spans="1:5" x14ac:dyDescent="0.25">
      <c r="A50" s="24">
        <v>42164</v>
      </c>
      <c r="B50" s="19">
        <v>62.605590999999997</v>
      </c>
      <c r="C50" s="15" t="s">
        <v>53</v>
      </c>
      <c r="D50" s="20">
        <f t="shared" si="0"/>
        <v>4.3355829778140009E-3</v>
      </c>
      <c r="E50" s="11"/>
    </row>
    <row r="51" spans="1:5" x14ac:dyDescent="0.25">
      <c r="A51" s="24">
        <v>42165</v>
      </c>
      <c r="B51" s="19">
        <v>63.612045000000002</v>
      </c>
      <c r="C51" s="15" t="s">
        <v>54</v>
      </c>
      <c r="D51" s="20">
        <f t="shared" si="0"/>
        <v>1.6076104129421953E-2</v>
      </c>
      <c r="E51" s="11"/>
    </row>
    <row r="52" spans="1:5" x14ac:dyDescent="0.25">
      <c r="A52" s="24">
        <v>42166</v>
      </c>
      <c r="B52" s="19">
        <v>63.854336000000004</v>
      </c>
      <c r="C52" s="15" t="s">
        <v>55</v>
      </c>
      <c r="D52" s="20">
        <f t="shared" si="0"/>
        <v>3.8088855656188692E-3</v>
      </c>
      <c r="E52" s="11"/>
    </row>
    <row r="53" spans="1:5" x14ac:dyDescent="0.25">
      <c r="A53" s="24">
        <v>42167</v>
      </c>
      <c r="B53" s="19">
        <v>63.602725999999997</v>
      </c>
      <c r="C53" s="15" t="s">
        <v>56</v>
      </c>
      <c r="D53" s="20">
        <f t="shared" si="0"/>
        <v>-3.9403745424587688E-3</v>
      </c>
      <c r="E53" s="11"/>
    </row>
    <row r="54" spans="1:5" x14ac:dyDescent="0.25">
      <c r="A54" s="24">
        <v>42170</v>
      </c>
      <c r="B54" s="19">
        <v>63.360427999999999</v>
      </c>
      <c r="C54" s="15" t="s">
        <v>57</v>
      </c>
      <c r="D54" s="20">
        <f t="shared" si="0"/>
        <v>-3.8095536974310784E-3</v>
      </c>
      <c r="E54" s="11"/>
    </row>
    <row r="55" spans="1:5" x14ac:dyDescent="0.25">
      <c r="A55" s="24">
        <v>42171</v>
      </c>
      <c r="B55" s="19">
        <v>63.714561000000003</v>
      </c>
      <c r="C55" s="15" t="s">
        <v>58</v>
      </c>
      <c r="D55" s="20">
        <f t="shared" si="0"/>
        <v>5.5891825730722822E-3</v>
      </c>
      <c r="E55" s="11"/>
    </row>
    <row r="56" spans="1:5" x14ac:dyDescent="0.25">
      <c r="A56" s="24">
        <v>42172</v>
      </c>
      <c r="B56" s="19">
        <v>63.500216999999999</v>
      </c>
      <c r="C56" s="15" t="s">
        <v>59</v>
      </c>
      <c r="D56" s="20">
        <f t="shared" si="0"/>
        <v>-3.3641289626087367E-3</v>
      </c>
      <c r="E56" s="11"/>
    </row>
    <row r="57" spans="1:5" x14ac:dyDescent="0.25">
      <c r="A57" s="24">
        <v>42173</v>
      </c>
      <c r="B57" s="19">
        <v>64.096633999999995</v>
      </c>
      <c r="C57" s="15" t="s">
        <v>60</v>
      </c>
      <c r="D57" s="20">
        <f t="shared" si="0"/>
        <v>9.3923616040556546E-3</v>
      </c>
      <c r="E57" s="11"/>
    </row>
    <row r="58" spans="1:5" x14ac:dyDescent="0.25">
      <c r="A58" s="24">
        <v>42174</v>
      </c>
      <c r="B58" s="19">
        <v>63.444302</v>
      </c>
      <c r="C58" s="15" t="s">
        <v>61</v>
      </c>
      <c r="D58" s="20">
        <f t="shared" si="0"/>
        <v>-1.0177320699866876E-2</v>
      </c>
      <c r="E58" s="11"/>
    </row>
    <row r="59" spans="1:5" x14ac:dyDescent="0.25">
      <c r="A59" s="24">
        <v>42177</v>
      </c>
      <c r="B59" s="19">
        <v>64.264388999999994</v>
      </c>
      <c r="C59" s="15" t="s">
        <v>62</v>
      </c>
      <c r="D59" s="20">
        <f t="shared" si="0"/>
        <v>1.2926093820056384E-2</v>
      </c>
      <c r="E59" s="11"/>
    </row>
    <row r="60" spans="1:5" x14ac:dyDescent="0.25">
      <c r="A60" s="24">
        <v>42178</v>
      </c>
      <c r="B60" s="19">
        <v>65.000586999999996</v>
      </c>
      <c r="C60" s="15" t="s">
        <v>63</v>
      </c>
      <c r="D60" s="20">
        <f t="shared" si="0"/>
        <v>1.1455769072977517E-2</v>
      </c>
      <c r="E60" s="11"/>
    </row>
    <row r="61" spans="1:5" x14ac:dyDescent="0.25">
      <c r="A61" s="25">
        <v>42179</v>
      </c>
      <c r="B61" s="21">
        <v>64.320282000000006</v>
      </c>
      <c r="C61" s="16" t="s">
        <v>64</v>
      </c>
      <c r="D61" s="22">
        <f t="shared" si="0"/>
        <v>-1.0466136251969349E-2</v>
      </c>
      <c r="E61" s="11"/>
    </row>
    <row r="62" spans="1:5" x14ac:dyDescent="0.25">
      <c r="E62" s="4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L10" sqref="L10"/>
    </sheetView>
  </sheetViews>
  <sheetFormatPr defaultRowHeight="15" x14ac:dyDescent="0.25"/>
  <cols>
    <col min="1" max="1" width="9.7109375" bestFit="1" customWidth="1"/>
    <col min="3" max="3" width="11.28515625" bestFit="1" customWidth="1"/>
    <col min="5" max="5" width="10.5703125" style="26" customWidth="1"/>
    <col min="6" max="6" width="11" style="62" customWidth="1"/>
    <col min="7" max="7" width="7.140625" style="63" customWidth="1"/>
    <col min="10" max="10" width="14.85546875" bestFit="1" customWidth="1"/>
    <col min="11" max="11" width="23.7109375" bestFit="1" customWidth="1"/>
  </cols>
  <sheetData>
    <row r="1" spans="1:12" ht="45" x14ac:dyDescent="0.25">
      <c r="A1" s="51" t="s">
        <v>0</v>
      </c>
      <c r="B1" s="6" t="s">
        <v>65</v>
      </c>
      <c r="C1" s="7" t="s">
        <v>66</v>
      </c>
      <c r="D1" s="8" t="s">
        <v>2</v>
      </c>
      <c r="E1" s="12" t="s">
        <v>141</v>
      </c>
      <c r="F1" s="52" t="s">
        <v>142</v>
      </c>
      <c r="G1" s="64" t="s">
        <v>75</v>
      </c>
      <c r="J1" s="115" t="s">
        <v>140</v>
      </c>
      <c r="K1" s="115"/>
      <c r="L1" s="115"/>
    </row>
    <row r="2" spans="1:12" x14ac:dyDescent="0.25">
      <c r="A2" s="23">
        <v>42094</v>
      </c>
      <c r="B2" s="17">
        <v>56.082236999999999</v>
      </c>
      <c r="C2" s="14"/>
      <c r="D2" s="18"/>
      <c r="E2" s="53"/>
      <c r="F2" s="54"/>
      <c r="G2" s="55"/>
      <c r="J2" s="44"/>
      <c r="K2" s="47" t="s">
        <v>4</v>
      </c>
      <c r="L2" s="48" t="s">
        <v>139</v>
      </c>
    </row>
    <row r="3" spans="1:12" x14ac:dyDescent="0.25">
      <c r="A3" s="24">
        <v>42095</v>
      </c>
      <c r="B3" s="19">
        <v>55.867885999999999</v>
      </c>
      <c r="C3" s="15" t="s">
        <v>6</v>
      </c>
      <c r="D3" s="20">
        <f>B3/B2-1</f>
        <v>-3.8220836305085104E-3</v>
      </c>
      <c r="E3" s="56">
        <v>1E-3</v>
      </c>
      <c r="F3" s="57" t="s">
        <v>79</v>
      </c>
      <c r="G3" s="58">
        <f>D3-E3</f>
        <v>-4.8220836305085104E-3</v>
      </c>
      <c r="J3" s="44" t="s">
        <v>77</v>
      </c>
      <c r="K3" s="45" t="s">
        <v>5</v>
      </c>
      <c r="L3" s="46">
        <f>AVERAGE(G3:G61)</f>
        <v>1.3614037837603639E-3</v>
      </c>
    </row>
    <row r="4" spans="1:12" x14ac:dyDescent="0.25">
      <c r="A4" s="24">
        <v>42096</v>
      </c>
      <c r="B4" s="19">
        <v>56.399082</v>
      </c>
      <c r="C4" s="15" t="s">
        <v>7</v>
      </c>
      <c r="D4" s="20">
        <f t="shared" ref="D4:D61" si="0">B4/B3-1</f>
        <v>9.5080741018194193E-3</v>
      </c>
      <c r="E4" s="56">
        <v>1E-3</v>
      </c>
      <c r="F4" s="57" t="s">
        <v>80</v>
      </c>
      <c r="G4" s="58">
        <f t="shared" ref="G4:G61" si="1">D4-E4</f>
        <v>8.5080741018194184E-3</v>
      </c>
      <c r="J4" s="44" t="s">
        <v>78</v>
      </c>
      <c r="K4" s="45" t="s">
        <v>138</v>
      </c>
      <c r="L4" s="46">
        <f>_xlfn.STDEV.S(G3:G61)</f>
        <v>8.5347977056228798E-3</v>
      </c>
    </row>
    <row r="5" spans="1:12" x14ac:dyDescent="0.25">
      <c r="A5" s="24">
        <v>42100</v>
      </c>
      <c r="B5" s="19">
        <v>56.352485999999999</v>
      </c>
      <c r="C5" s="15" t="s">
        <v>8</v>
      </c>
      <c r="D5" s="20">
        <f t="shared" si="0"/>
        <v>-8.2618366022346734E-4</v>
      </c>
      <c r="E5" s="56">
        <v>1E-3</v>
      </c>
      <c r="F5" s="57" t="s">
        <v>81</v>
      </c>
      <c r="G5" s="58">
        <f t="shared" si="1"/>
        <v>-1.8261836602234674E-3</v>
      </c>
      <c r="J5" s="65" t="s">
        <v>76</v>
      </c>
      <c r="K5" s="45" t="s">
        <v>322</v>
      </c>
      <c r="L5" s="66">
        <f>L3/L4</f>
        <v>0.1595121326500154</v>
      </c>
    </row>
    <row r="6" spans="1:12" x14ac:dyDescent="0.25">
      <c r="A6" s="24">
        <v>42101</v>
      </c>
      <c r="B6" s="19">
        <v>56.706603999999999</v>
      </c>
      <c r="C6" s="15" t="s">
        <v>9</v>
      </c>
      <c r="D6" s="20">
        <f t="shared" si="0"/>
        <v>6.2839818637281386E-3</v>
      </c>
      <c r="E6" s="56">
        <v>1E-3</v>
      </c>
      <c r="F6" s="57" t="s">
        <v>82</v>
      </c>
      <c r="G6" s="58">
        <f t="shared" si="1"/>
        <v>5.2839818637281386E-3</v>
      </c>
    </row>
    <row r="7" spans="1:12" x14ac:dyDescent="0.25">
      <c r="A7" s="24">
        <v>42102</v>
      </c>
      <c r="B7" s="19">
        <v>56.892989999999998</v>
      </c>
      <c r="C7" s="15" t="s">
        <v>10</v>
      </c>
      <c r="D7" s="20">
        <f t="shared" si="0"/>
        <v>3.2868482125996135E-3</v>
      </c>
      <c r="E7" s="56">
        <v>1E-3</v>
      </c>
      <c r="F7" s="57" t="s">
        <v>83</v>
      </c>
      <c r="G7" s="58">
        <f t="shared" si="1"/>
        <v>2.2868482125996134E-3</v>
      </c>
    </row>
    <row r="8" spans="1:12" x14ac:dyDescent="0.25">
      <c r="A8" s="24">
        <v>42103</v>
      </c>
      <c r="B8" s="19">
        <v>57.284393000000001</v>
      </c>
      <c r="C8" s="15" t="s">
        <v>11</v>
      </c>
      <c r="D8" s="20">
        <f t="shared" si="0"/>
        <v>6.8796349075694874E-3</v>
      </c>
      <c r="E8" s="56">
        <v>1E-3</v>
      </c>
      <c r="F8" s="57" t="s">
        <v>84</v>
      </c>
      <c r="G8" s="58">
        <f t="shared" si="1"/>
        <v>5.8796349075694873E-3</v>
      </c>
    </row>
    <row r="9" spans="1:12" x14ac:dyDescent="0.25">
      <c r="A9" s="24">
        <v>42104</v>
      </c>
      <c r="B9" s="19">
        <v>57.498730000000002</v>
      </c>
      <c r="C9" s="15" t="s">
        <v>12</v>
      </c>
      <c r="D9" s="20">
        <f t="shared" si="0"/>
        <v>3.7416299409858134E-3</v>
      </c>
      <c r="E9" s="56">
        <v>1E-3</v>
      </c>
      <c r="F9" s="57" t="s">
        <v>85</v>
      </c>
      <c r="G9" s="58">
        <f t="shared" si="1"/>
        <v>2.7416299409858133E-3</v>
      </c>
    </row>
    <row r="10" spans="1:12" x14ac:dyDescent="0.25">
      <c r="A10" s="24">
        <v>42107</v>
      </c>
      <c r="B10" s="19">
        <v>57.843528999999997</v>
      </c>
      <c r="C10" s="15" t="s">
        <v>13</v>
      </c>
      <c r="D10" s="20">
        <f t="shared" si="0"/>
        <v>5.9966367952821731E-3</v>
      </c>
      <c r="E10" s="56">
        <v>1E-3</v>
      </c>
      <c r="F10" s="57" t="s">
        <v>86</v>
      </c>
      <c r="G10" s="58">
        <f t="shared" si="1"/>
        <v>4.9966367952821731E-3</v>
      </c>
    </row>
    <row r="11" spans="1:12" x14ac:dyDescent="0.25">
      <c r="A11" s="24">
        <v>42108</v>
      </c>
      <c r="B11" s="19">
        <v>58.747494000000003</v>
      </c>
      <c r="C11" s="15" t="s">
        <v>14</v>
      </c>
      <c r="D11" s="20">
        <f t="shared" si="0"/>
        <v>1.5627763651834048E-2</v>
      </c>
      <c r="E11" s="56">
        <v>1E-3</v>
      </c>
      <c r="F11" s="57" t="s">
        <v>87</v>
      </c>
      <c r="G11" s="58">
        <f t="shared" si="1"/>
        <v>1.4627763651834047E-2</v>
      </c>
    </row>
    <row r="12" spans="1:12" x14ac:dyDescent="0.25">
      <c r="A12" s="24">
        <v>42109</v>
      </c>
      <c r="B12" s="19">
        <v>59.837817999999999</v>
      </c>
      <c r="C12" s="15" t="s">
        <v>15</v>
      </c>
      <c r="D12" s="20">
        <f t="shared" si="0"/>
        <v>1.8559498044290912E-2</v>
      </c>
      <c r="E12" s="56">
        <v>1E-3</v>
      </c>
      <c r="F12" s="57" t="s">
        <v>88</v>
      </c>
      <c r="G12" s="58">
        <f t="shared" si="1"/>
        <v>1.7559498044290911E-2</v>
      </c>
    </row>
    <row r="13" spans="1:12" x14ac:dyDescent="0.25">
      <c r="A13" s="24">
        <v>42110</v>
      </c>
      <c r="B13" s="19">
        <v>59.465054000000002</v>
      </c>
      <c r="C13" s="15" t="s">
        <v>16</v>
      </c>
      <c r="D13" s="20">
        <f t="shared" si="0"/>
        <v>-6.2295720743025251E-3</v>
      </c>
      <c r="E13" s="56">
        <v>1E-3</v>
      </c>
      <c r="F13" s="57" t="s">
        <v>89</v>
      </c>
      <c r="G13" s="58">
        <f t="shared" si="1"/>
        <v>-7.2295720743025252E-3</v>
      </c>
    </row>
    <row r="14" spans="1:12" x14ac:dyDescent="0.25">
      <c r="A14" s="24">
        <v>42111</v>
      </c>
      <c r="B14" s="19">
        <v>58.561100000000003</v>
      </c>
      <c r="C14" s="15" t="s">
        <v>17</v>
      </c>
      <c r="D14" s="20">
        <f t="shared" si="0"/>
        <v>-1.5201432424495898E-2</v>
      </c>
      <c r="E14" s="56">
        <v>1E-3</v>
      </c>
      <c r="F14" s="57" t="s">
        <v>90</v>
      </c>
      <c r="G14" s="58">
        <f t="shared" si="1"/>
        <v>-1.6201432424495898E-2</v>
      </c>
    </row>
    <row r="15" spans="1:12" x14ac:dyDescent="0.25">
      <c r="A15" s="24">
        <v>42114</v>
      </c>
      <c r="B15" s="19">
        <v>58.933864999999997</v>
      </c>
      <c r="C15" s="15" t="s">
        <v>18</v>
      </c>
      <c r="D15" s="20">
        <f t="shared" si="0"/>
        <v>6.3654029722801653E-3</v>
      </c>
      <c r="E15" s="56">
        <v>1E-3</v>
      </c>
      <c r="F15" s="57" t="s">
        <v>91</v>
      </c>
      <c r="G15" s="58">
        <f t="shared" si="1"/>
        <v>5.3654029722801653E-3</v>
      </c>
    </row>
    <row r="16" spans="1:12" x14ac:dyDescent="0.25">
      <c r="A16" s="24">
        <v>42115</v>
      </c>
      <c r="B16" s="19">
        <v>58.0672</v>
      </c>
      <c r="C16" s="15" t="s">
        <v>19</v>
      </c>
      <c r="D16" s="20">
        <f t="shared" si="0"/>
        <v>-1.4705721404832284E-2</v>
      </c>
      <c r="E16" s="56">
        <v>1E-3</v>
      </c>
      <c r="F16" s="57" t="s">
        <v>92</v>
      </c>
      <c r="G16" s="58">
        <f t="shared" si="1"/>
        <v>-1.5705721404832285E-2</v>
      </c>
    </row>
    <row r="17" spans="1:7" x14ac:dyDescent="0.25">
      <c r="A17" s="24">
        <v>42116</v>
      </c>
      <c r="B17" s="19">
        <v>58.654293000000003</v>
      </c>
      <c r="C17" s="15" t="s">
        <v>20</v>
      </c>
      <c r="D17" s="20">
        <f t="shared" si="0"/>
        <v>1.0110578777692059E-2</v>
      </c>
      <c r="E17" s="56">
        <v>1E-3</v>
      </c>
      <c r="F17" s="57" t="s">
        <v>93</v>
      </c>
      <c r="G17" s="58">
        <f t="shared" si="1"/>
        <v>9.1105787776920577E-3</v>
      </c>
    </row>
    <row r="18" spans="1:7" x14ac:dyDescent="0.25">
      <c r="A18" s="24">
        <v>42117</v>
      </c>
      <c r="B18" s="19">
        <v>58.523819000000003</v>
      </c>
      <c r="C18" s="15" t="s">
        <v>21</v>
      </c>
      <c r="D18" s="20">
        <f t="shared" si="0"/>
        <v>-2.2244578073765675E-3</v>
      </c>
      <c r="E18" s="56">
        <v>1E-3</v>
      </c>
      <c r="F18" s="57" t="s">
        <v>94</v>
      </c>
      <c r="G18" s="58">
        <f t="shared" si="1"/>
        <v>-3.2244578073765675E-3</v>
      </c>
    </row>
    <row r="19" spans="1:7" x14ac:dyDescent="0.25">
      <c r="A19" s="24">
        <v>42118</v>
      </c>
      <c r="B19" s="19">
        <v>58.337443999999998</v>
      </c>
      <c r="C19" s="15" t="s">
        <v>22</v>
      </c>
      <c r="D19" s="20">
        <f t="shared" si="0"/>
        <v>-3.1846007862201819E-3</v>
      </c>
      <c r="E19" s="56">
        <v>1E-3</v>
      </c>
      <c r="F19" s="57" t="s">
        <v>95</v>
      </c>
      <c r="G19" s="58">
        <f t="shared" si="1"/>
        <v>-4.184600786220182E-3</v>
      </c>
    </row>
    <row r="20" spans="1:7" x14ac:dyDescent="0.25">
      <c r="A20" s="24">
        <v>42121</v>
      </c>
      <c r="B20" s="19">
        <v>58.095154000000001</v>
      </c>
      <c r="C20" s="15" t="s">
        <v>23</v>
      </c>
      <c r="D20" s="20">
        <f t="shared" si="0"/>
        <v>-4.1532501835356284E-3</v>
      </c>
      <c r="E20" s="56">
        <v>1E-3</v>
      </c>
      <c r="F20" s="57" t="s">
        <v>96</v>
      </c>
      <c r="G20" s="58">
        <f t="shared" si="1"/>
        <v>-5.1532501835356284E-3</v>
      </c>
    </row>
    <row r="21" spans="1:7" x14ac:dyDescent="0.25">
      <c r="A21" s="24">
        <v>42122</v>
      </c>
      <c r="B21" s="19">
        <v>58.486545999999997</v>
      </c>
      <c r="C21" s="15" t="s">
        <v>24</v>
      </c>
      <c r="D21" s="20">
        <f t="shared" si="0"/>
        <v>6.7370851620429661E-3</v>
      </c>
      <c r="E21" s="56">
        <v>1E-3</v>
      </c>
      <c r="F21" s="57" t="s">
        <v>97</v>
      </c>
      <c r="G21" s="58">
        <f t="shared" si="1"/>
        <v>5.7370851620429661E-3</v>
      </c>
    </row>
    <row r="22" spans="1:7" x14ac:dyDescent="0.25">
      <c r="A22" s="24">
        <v>42123</v>
      </c>
      <c r="B22" s="19">
        <v>59.269359999999999</v>
      </c>
      <c r="C22" s="15" t="s">
        <v>25</v>
      </c>
      <c r="D22" s="20">
        <f t="shared" si="0"/>
        <v>1.3384514106885348E-2</v>
      </c>
      <c r="E22" s="56">
        <v>1E-3</v>
      </c>
      <c r="F22" s="57" t="s">
        <v>98</v>
      </c>
      <c r="G22" s="58">
        <f t="shared" si="1"/>
        <v>1.2384514106885347E-2</v>
      </c>
    </row>
    <row r="23" spans="1:7" x14ac:dyDescent="0.25">
      <c r="A23" s="24">
        <v>42124</v>
      </c>
      <c r="B23" s="19">
        <v>58.952511000000001</v>
      </c>
      <c r="C23" s="15" t="s">
        <v>26</v>
      </c>
      <c r="D23" s="20">
        <f t="shared" si="0"/>
        <v>-5.3459156636750382E-3</v>
      </c>
      <c r="E23" s="56">
        <v>1E-3</v>
      </c>
      <c r="F23" s="57" t="s">
        <v>99</v>
      </c>
      <c r="G23" s="58">
        <f t="shared" si="1"/>
        <v>-6.3459156636750383E-3</v>
      </c>
    </row>
    <row r="24" spans="1:7" x14ac:dyDescent="0.25">
      <c r="A24" s="24">
        <v>42125</v>
      </c>
      <c r="B24" s="19">
        <v>59.278671000000003</v>
      </c>
      <c r="C24" s="15" t="s">
        <v>27</v>
      </c>
      <c r="D24" s="20">
        <f t="shared" si="0"/>
        <v>5.5325887645396588E-3</v>
      </c>
      <c r="E24" s="56">
        <v>1E-3</v>
      </c>
      <c r="F24" s="57" t="s">
        <v>100</v>
      </c>
      <c r="G24" s="58">
        <f t="shared" si="1"/>
        <v>4.5325887645396587E-3</v>
      </c>
    </row>
    <row r="25" spans="1:7" x14ac:dyDescent="0.25">
      <c r="A25" s="24">
        <v>42128</v>
      </c>
      <c r="B25" s="19">
        <v>60.313094999999997</v>
      </c>
      <c r="C25" s="15" t="s">
        <v>28</v>
      </c>
      <c r="D25" s="20">
        <f t="shared" si="0"/>
        <v>1.7450188787127008E-2</v>
      </c>
      <c r="E25" s="56">
        <v>1E-3</v>
      </c>
      <c r="F25" s="57" t="s">
        <v>101</v>
      </c>
      <c r="G25" s="58">
        <f t="shared" si="1"/>
        <v>1.6450188787127007E-2</v>
      </c>
    </row>
    <row r="26" spans="1:7" x14ac:dyDescent="0.25">
      <c r="A26" s="24">
        <v>42129</v>
      </c>
      <c r="B26" s="19">
        <v>60.014881000000003</v>
      </c>
      <c r="C26" s="15" t="s">
        <v>29</v>
      </c>
      <c r="D26" s="20">
        <f t="shared" si="0"/>
        <v>-4.9444320507842088E-3</v>
      </c>
      <c r="E26" s="56">
        <v>1E-3</v>
      </c>
      <c r="F26" s="57" t="s">
        <v>102</v>
      </c>
      <c r="G26" s="58">
        <f t="shared" si="1"/>
        <v>-5.9444320507842088E-3</v>
      </c>
    </row>
    <row r="27" spans="1:7" x14ac:dyDescent="0.25">
      <c r="A27" s="24">
        <v>42130</v>
      </c>
      <c r="B27" s="19">
        <v>59.567557999999998</v>
      </c>
      <c r="C27" s="15" t="s">
        <v>30</v>
      </c>
      <c r="D27" s="20">
        <f t="shared" si="0"/>
        <v>-7.4535347324942158E-3</v>
      </c>
      <c r="E27" s="56">
        <v>1E-3</v>
      </c>
      <c r="F27" s="57" t="s">
        <v>103</v>
      </c>
      <c r="G27" s="58">
        <f t="shared" si="1"/>
        <v>-8.4535347324942167E-3</v>
      </c>
    </row>
    <row r="28" spans="1:7" x14ac:dyDescent="0.25">
      <c r="A28" s="24">
        <v>42131</v>
      </c>
      <c r="B28" s="19">
        <v>60.108069999999998</v>
      </c>
      <c r="C28" s="15" t="s">
        <v>31</v>
      </c>
      <c r="D28" s="20">
        <f t="shared" si="0"/>
        <v>9.0739324919111297E-3</v>
      </c>
      <c r="E28" s="56">
        <v>1E-3</v>
      </c>
      <c r="F28" s="57" t="s">
        <v>104</v>
      </c>
      <c r="G28" s="58">
        <f t="shared" si="1"/>
        <v>8.0739324919111288E-3</v>
      </c>
    </row>
    <row r="29" spans="1:7" x14ac:dyDescent="0.25">
      <c r="A29" s="24">
        <v>42132</v>
      </c>
      <c r="B29" s="19">
        <v>61.030655000000003</v>
      </c>
      <c r="C29" s="15" t="s">
        <v>32</v>
      </c>
      <c r="D29" s="20">
        <f t="shared" si="0"/>
        <v>1.53487709720177E-2</v>
      </c>
      <c r="E29" s="56">
        <v>1E-3</v>
      </c>
      <c r="F29" s="57" t="s">
        <v>105</v>
      </c>
      <c r="G29" s="58">
        <f t="shared" si="1"/>
        <v>1.4348770972017699E-2</v>
      </c>
    </row>
    <row r="30" spans="1:7" x14ac:dyDescent="0.25">
      <c r="A30" s="24">
        <v>42135</v>
      </c>
      <c r="B30" s="19">
        <v>60.993385000000004</v>
      </c>
      <c r="C30" s="15" t="s">
        <v>33</v>
      </c>
      <c r="D30" s="20">
        <f t="shared" si="0"/>
        <v>-6.1067671647963007E-4</v>
      </c>
      <c r="E30" s="56">
        <v>1E-3</v>
      </c>
      <c r="F30" s="57" t="s">
        <v>106</v>
      </c>
      <c r="G30" s="58">
        <f t="shared" si="1"/>
        <v>-1.6106767164796301E-3</v>
      </c>
    </row>
    <row r="31" spans="1:7" x14ac:dyDescent="0.25">
      <c r="A31" s="24">
        <v>42136</v>
      </c>
      <c r="B31" s="19">
        <v>60.909514999999999</v>
      </c>
      <c r="C31" s="15" t="s">
        <v>34</v>
      </c>
      <c r="D31" s="20">
        <f t="shared" si="0"/>
        <v>-1.3750671486753019E-3</v>
      </c>
      <c r="E31" s="56">
        <v>1E-3</v>
      </c>
      <c r="F31" s="57" t="s">
        <v>107</v>
      </c>
      <c r="G31" s="58">
        <f t="shared" si="1"/>
        <v>-2.3750671486753019E-3</v>
      </c>
    </row>
    <row r="32" spans="1:7" x14ac:dyDescent="0.25">
      <c r="A32" s="24">
        <v>42137</v>
      </c>
      <c r="B32" s="19">
        <v>61.058613000000001</v>
      </c>
      <c r="C32" s="15" t="s">
        <v>35</v>
      </c>
      <c r="D32" s="20">
        <f t="shared" si="0"/>
        <v>2.4478605682545229E-3</v>
      </c>
      <c r="E32" s="56">
        <v>1E-3</v>
      </c>
      <c r="F32" s="57" t="s">
        <v>108</v>
      </c>
      <c r="G32" s="58">
        <f t="shared" si="1"/>
        <v>1.4478605682545229E-3</v>
      </c>
    </row>
    <row r="33" spans="1:7" x14ac:dyDescent="0.25">
      <c r="A33" s="24">
        <v>42138</v>
      </c>
      <c r="B33" s="19">
        <v>61.552520999999999</v>
      </c>
      <c r="C33" s="15" t="s">
        <v>36</v>
      </c>
      <c r="D33" s="20">
        <f t="shared" si="0"/>
        <v>8.0890799140818093E-3</v>
      </c>
      <c r="E33" s="56">
        <v>1E-3</v>
      </c>
      <c r="F33" s="57" t="s">
        <v>109</v>
      </c>
      <c r="G33" s="58">
        <f t="shared" si="1"/>
        <v>7.0890799140818092E-3</v>
      </c>
    </row>
    <row r="34" spans="1:7" x14ac:dyDescent="0.25">
      <c r="A34" s="24">
        <v>42139</v>
      </c>
      <c r="B34" s="19">
        <v>61.394095999999998</v>
      </c>
      <c r="C34" s="15" t="s">
        <v>37</v>
      </c>
      <c r="D34" s="20">
        <f t="shared" si="0"/>
        <v>-2.5738182194032788E-3</v>
      </c>
      <c r="E34" s="56">
        <v>1E-3</v>
      </c>
      <c r="F34" s="57" t="s">
        <v>110</v>
      </c>
      <c r="G34" s="58">
        <f t="shared" si="1"/>
        <v>-3.5738182194032788E-3</v>
      </c>
    </row>
    <row r="35" spans="1:7" x14ac:dyDescent="0.25">
      <c r="A35" s="24">
        <v>42142</v>
      </c>
      <c r="B35" s="19">
        <v>61.897331000000001</v>
      </c>
      <c r="C35" s="15" t="s">
        <v>38</v>
      </c>
      <c r="D35" s="20">
        <f t="shared" si="0"/>
        <v>8.1967979461738949E-3</v>
      </c>
      <c r="E35" s="56">
        <v>1E-3</v>
      </c>
      <c r="F35" s="57" t="s">
        <v>111</v>
      </c>
      <c r="G35" s="58">
        <f t="shared" si="1"/>
        <v>7.1967979461738949E-3</v>
      </c>
    </row>
    <row r="36" spans="1:7" x14ac:dyDescent="0.25">
      <c r="A36" s="24">
        <v>42143</v>
      </c>
      <c r="B36" s="19">
        <v>62.447163000000003</v>
      </c>
      <c r="C36" s="15" t="s">
        <v>39</v>
      </c>
      <c r="D36" s="20">
        <f t="shared" si="0"/>
        <v>8.8829678294206627E-3</v>
      </c>
      <c r="E36" s="56">
        <v>1E-3</v>
      </c>
      <c r="F36" s="57" t="s">
        <v>112</v>
      </c>
      <c r="G36" s="58">
        <f t="shared" si="1"/>
        <v>7.8829678294206618E-3</v>
      </c>
    </row>
    <row r="37" spans="1:7" x14ac:dyDescent="0.25">
      <c r="A37" s="24">
        <v>42144</v>
      </c>
      <c r="B37" s="19">
        <v>61.953262000000002</v>
      </c>
      <c r="C37" s="15" t="s">
        <v>40</v>
      </c>
      <c r="D37" s="20">
        <f t="shared" si="0"/>
        <v>-7.9091022918046372E-3</v>
      </c>
      <c r="E37" s="56">
        <v>1E-3</v>
      </c>
      <c r="F37" s="57" t="s">
        <v>113</v>
      </c>
      <c r="G37" s="58">
        <f t="shared" si="1"/>
        <v>-8.9091022918046381E-3</v>
      </c>
    </row>
    <row r="38" spans="1:7" x14ac:dyDescent="0.25">
      <c r="A38" s="24">
        <v>42145</v>
      </c>
      <c r="B38" s="19">
        <v>62.111668000000002</v>
      </c>
      <c r="C38" s="15" t="s">
        <v>41</v>
      </c>
      <c r="D38" s="20">
        <f t="shared" si="0"/>
        <v>2.5568629461349968E-3</v>
      </c>
      <c r="E38" s="56">
        <v>1E-3</v>
      </c>
      <c r="F38" s="57" t="s">
        <v>114</v>
      </c>
      <c r="G38" s="58">
        <f t="shared" si="1"/>
        <v>1.5568629461349967E-3</v>
      </c>
    </row>
    <row r="39" spans="1:7" x14ac:dyDescent="0.25">
      <c r="A39" s="24">
        <v>42146</v>
      </c>
      <c r="B39" s="19">
        <v>61.943931999999997</v>
      </c>
      <c r="C39" s="15" t="s">
        <v>42</v>
      </c>
      <c r="D39" s="20">
        <f t="shared" si="0"/>
        <v>-2.7005553932315518E-3</v>
      </c>
      <c r="E39" s="56">
        <v>1E-3</v>
      </c>
      <c r="F39" s="57" t="s">
        <v>115</v>
      </c>
      <c r="G39" s="58">
        <f t="shared" si="1"/>
        <v>-3.7005553932315518E-3</v>
      </c>
    </row>
    <row r="40" spans="1:7" x14ac:dyDescent="0.25">
      <c r="A40" s="24">
        <v>42150</v>
      </c>
      <c r="B40" s="19">
        <v>61.254322000000002</v>
      </c>
      <c r="C40" s="15" t="s">
        <v>43</v>
      </c>
      <c r="D40" s="20">
        <f t="shared" si="0"/>
        <v>-1.1132809586578918E-2</v>
      </c>
      <c r="E40" s="56">
        <v>1E-3</v>
      </c>
      <c r="F40" s="57" t="s">
        <v>116</v>
      </c>
      <c r="G40" s="58">
        <f t="shared" si="1"/>
        <v>-1.2132809586578919E-2</v>
      </c>
    </row>
    <row r="41" spans="1:7" x14ac:dyDescent="0.25">
      <c r="A41" s="24">
        <v>42151</v>
      </c>
      <c r="B41" s="19">
        <v>61.943931999999997</v>
      </c>
      <c r="C41" s="15" t="s">
        <v>44</v>
      </c>
      <c r="D41" s="20">
        <f t="shared" si="0"/>
        <v>1.1258144364082456E-2</v>
      </c>
      <c r="E41" s="56">
        <v>1E-3</v>
      </c>
      <c r="F41" s="57" t="s">
        <v>117</v>
      </c>
      <c r="G41" s="58">
        <f t="shared" si="1"/>
        <v>1.0258144364082455E-2</v>
      </c>
    </row>
    <row r="42" spans="1:7" x14ac:dyDescent="0.25">
      <c r="A42" s="24">
        <v>42152</v>
      </c>
      <c r="B42" s="19">
        <v>61.692314000000003</v>
      </c>
      <c r="C42" s="15" t="s">
        <v>45</v>
      </c>
      <c r="D42" s="20">
        <f t="shared" si="0"/>
        <v>-4.0620282225544146E-3</v>
      </c>
      <c r="E42" s="56">
        <v>1E-3</v>
      </c>
      <c r="F42" s="57" t="s">
        <v>118</v>
      </c>
      <c r="G42" s="58">
        <f t="shared" si="1"/>
        <v>-5.0620282225544147E-3</v>
      </c>
    </row>
    <row r="43" spans="1:7" x14ac:dyDescent="0.25">
      <c r="A43" s="24">
        <v>42153</v>
      </c>
      <c r="B43" s="19">
        <v>61.300922</v>
      </c>
      <c r="C43" s="15" t="s">
        <v>46</v>
      </c>
      <c r="D43" s="20">
        <f t="shared" si="0"/>
        <v>-6.3442587029561848E-3</v>
      </c>
      <c r="E43" s="56">
        <v>1E-3</v>
      </c>
      <c r="F43" s="57" t="s">
        <v>119</v>
      </c>
      <c r="G43" s="58">
        <f t="shared" si="1"/>
        <v>-7.3442587029561848E-3</v>
      </c>
    </row>
    <row r="44" spans="1:7" x14ac:dyDescent="0.25">
      <c r="A44" s="24">
        <v>42156</v>
      </c>
      <c r="B44" s="19">
        <v>61.580486000000001</v>
      </c>
      <c r="C44" s="15" t="s">
        <v>47</v>
      </c>
      <c r="D44" s="20">
        <f t="shared" si="0"/>
        <v>4.5605186819213106E-3</v>
      </c>
      <c r="E44" s="56">
        <v>1E-3</v>
      </c>
      <c r="F44" s="57" t="s">
        <v>120</v>
      </c>
      <c r="G44" s="58">
        <f t="shared" si="1"/>
        <v>3.5605186819213106E-3</v>
      </c>
    </row>
    <row r="45" spans="1:7" x14ac:dyDescent="0.25">
      <c r="A45" s="24">
        <v>42157</v>
      </c>
      <c r="B45" s="19">
        <v>61.524569999999997</v>
      </c>
      <c r="C45" s="15" t="s">
        <v>48</v>
      </c>
      <c r="D45" s="20">
        <f t="shared" si="0"/>
        <v>-9.0801491888203856E-4</v>
      </c>
      <c r="E45" s="56">
        <v>1E-3</v>
      </c>
      <c r="F45" s="57" t="s">
        <v>121</v>
      </c>
      <c r="G45" s="58">
        <f t="shared" si="1"/>
        <v>-1.9080149188820386E-3</v>
      </c>
    </row>
    <row r="46" spans="1:7" x14ac:dyDescent="0.25">
      <c r="A46" s="24">
        <v>42158</v>
      </c>
      <c r="B46" s="19">
        <v>62.158256999999999</v>
      </c>
      <c r="C46" s="15" t="s">
        <v>49</v>
      </c>
      <c r="D46" s="20">
        <f t="shared" si="0"/>
        <v>1.0299738787284518E-2</v>
      </c>
      <c r="E46" s="56">
        <v>1E-3</v>
      </c>
      <c r="F46" s="57" t="s">
        <v>122</v>
      </c>
      <c r="G46" s="58">
        <f t="shared" si="1"/>
        <v>9.2997387872845172E-3</v>
      </c>
    </row>
    <row r="47" spans="1:7" x14ac:dyDescent="0.25">
      <c r="A47" s="24">
        <v>42159</v>
      </c>
      <c r="B47" s="19">
        <v>61.813465000000001</v>
      </c>
      <c r="C47" s="15" t="s">
        <v>50</v>
      </c>
      <c r="D47" s="20">
        <f t="shared" si="0"/>
        <v>-5.5470023877921548E-3</v>
      </c>
      <c r="E47" s="56">
        <v>1E-3</v>
      </c>
      <c r="F47" s="57" t="s">
        <v>123</v>
      </c>
      <c r="G47" s="58">
        <f t="shared" si="1"/>
        <v>-6.5470023877921548E-3</v>
      </c>
    </row>
    <row r="48" spans="1:7" x14ac:dyDescent="0.25">
      <c r="A48" s="24">
        <v>42160</v>
      </c>
      <c r="B48" s="19">
        <v>62.829239000000001</v>
      </c>
      <c r="C48" s="15" t="s">
        <v>51</v>
      </c>
      <c r="D48" s="20">
        <f t="shared" si="0"/>
        <v>1.6432892089126572E-2</v>
      </c>
      <c r="E48" s="56">
        <v>1E-3</v>
      </c>
      <c r="F48" s="57" t="s">
        <v>124</v>
      </c>
      <c r="G48" s="58">
        <f t="shared" si="1"/>
        <v>1.5432892089126571E-2</v>
      </c>
    </row>
    <row r="49" spans="1:7" x14ac:dyDescent="0.25">
      <c r="A49" s="24">
        <v>42163</v>
      </c>
      <c r="B49" s="19">
        <v>62.335330999999996</v>
      </c>
      <c r="C49" s="15" t="s">
        <v>52</v>
      </c>
      <c r="D49" s="20">
        <f t="shared" si="0"/>
        <v>-7.8611170191000834E-3</v>
      </c>
      <c r="E49" s="56">
        <v>1E-3</v>
      </c>
      <c r="F49" s="57" t="s">
        <v>125</v>
      </c>
      <c r="G49" s="58">
        <f t="shared" si="1"/>
        <v>-8.8611170191000843E-3</v>
      </c>
    </row>
    <row r="50" spans="1:7" x14ac:dyDescent="0.25">
      <c r="A50" s="24">
        <v>42164</v>
      </c>
      <c r="B50" s="19">
        <v>62.605590999999997</v>
      </c>
      <c r="C50" s="15" t="s">
        <v>53</v>
      </c>
      <c r="D50" s="20">
        <f t="shared" si="0"/>
        <v>4.3355829778140009E-3</v>
      </c>
      <c r="E50" s="56">
        <v>1E-3</v>
      </c>
      <c r="F50" s="57" t="s">
        <v>126</v>
      </c>
      <c r="G50" s="58">
        <f t="shared" si="1"/>
        <v>3.3355829778140009E-3</v>
      </c>
    </row>
    <row r="51" spans="1:7" x14ac:dyDescent="0.25">
      <c r="A51" s="24">
        <v>42165</v>
      </c>
      <c r="B51" s="19">
        <v>63.612045000000002</v>
      </c>
      <c r="C51" s="15" t="s">
        <v>54</v>
      </c>
      <c r="D51" s="20">
        <f t="shared" si="0"/>
        <v>1.6076104129421953E-2</v>
      </c>
      <c r="E51" s="56">
        <v>1E-3</v>
      </c>
      <c r="F51" s="57" t="s">
        <v>127</v>
      </c>
      <c r="G51" s="58">
        <f t="shared" si="1"/>
        <v>1.5076104129421952E-2</v>
      </c>
    </row>
    <row r="52" spans="1:7" x14ac:dyDescent="0.25">
      <c r="A52" s="24">
        <v>42166</v>
      </c>
      <c r="B52" s="19">
        <v>63.854336000000004</v>
      </c>
      <c r="C52" s="15" t="s">
        <v>55</v>
      </c>
      <c r="D52" s="20">
        <f t="shared" si="0"/>
        <v>3.8088855656188692E-3</v>
      </c>
      <c r="E52" s="56">
        <v>1E-3</v>
      </c>
      <c r="F52" s="57" t="s">
        <v>128</v>
      </c>
      <c r="G52" s="58">
        <f t="shared" si="1"/>
        <v>2.8088855656188691E-3</v>
      </c>
    </row>
    <row r="53" spans="1:7" x14ac:dyDescent="0.25">
      <c r="A53" s="24">
        <v>42167</v>
      </c>
      <c r="B53" s="19">
        <v>63.602725999999997</v>
      </c>
      <c r="C53" s="15" t="s">
        <v>56</v>
      </c>
      <c r="D53" s="20">
        <f t="shared" si="0"/>
        <v>-3.9403745424587688E-3</v>
      </c>
      <c r="E53" s="56">
        <v>1E-3</v>
      </c>
      <c r="F53" s="57" t="s">
        <v>129</v>
      </c>
      <c r="G53" s="58">
        <f t="shared" si="1"/>
        <v>-4.9403745424587689E-3</v>
      </c>
    </row>
    <row r="54" spans="1:7" x14ac:dyDescent="0.25">
      <c r="A54" s="24">
        <v>42170</v>
      </c>
      <c r="B54" s="19">
        <v>63.360427999999999</v>
      </c>
      <c r="C54" s="15" t="s">
        <v>57</v>
      </c>
      <c r="D54" s="20">
        <f t="shared" si="0"/>
        <v>-3.8095536974310784E-3</v>
      </c>
      <c r="E54" s="56">
        <v>1E-3</v>
      </c>
      <c r="F54" s="57" t="s">
        <v>130</v>
      </c>
      <c r="G54" s="58">
        <f t="shared" si="1"/>
        <v>-4.8095536974310784E-3</v>
      </c>
    </row>
    <row r="55" spans="1:7" x14ac:dyDescent="0.25">
      <c r="A55" s="24">
        <v>42171</v>
      </c>
      <c r="B55" s="19">
        <v>63.714561000000003</v>
      </c>
      <c r="C55" s="15" t="s">
        <v>58</v>
      </c>
      <c r="D55" s="20">
        <f t="shared" si="0"/>
        <v>5.5891825730722822E-3</v>
      </c>
      <c r="E55" s="56">
        <v>1E-3</v>
      </c>
      <c r="F55" s="57" t="s">
        <v>131</v>
      </c>
      <c r="G55" s="58">
        <f t="shared" si="1"/>
        <v>4.5891825730722821E-3</v>
      </c>
    </row>
    <row r="56" spans="1:7" x14ac:dyDescent="0.25">
      <c r="A56" s="24">
        <v>42172</v>
      </c>
      <c r="B56" s="19">
        <v>63.500216999999999</v>
      </c>
      <c r="C56" s="15" t="s">
        <v>59</v>
      </c>
      <c r="D56" s="20">
        <f t="shared" si="0"/>
        <v>-3.3641289626087367E-3</v>
      </c>
      <c r="E56" s="56">
        <v>1E-3</v>
      </c>
      <c r="F56" s="57" t="s">
        <v>132</v>
      </c>
      <c r="G56" s="58">
        <f t="shared" si="1"/>
        <v>-4.3641289626087367E-3</v>
      </c>
    </row>
    <row r="57" spans="1:7" x14ac:dyDescent="0.25">
      <c r="A57" s="24">
        <v>42173</v>
      </c>
      <c r="B57" s="19">
        <v>64.096633999999995</v>
      </c>
      <c r="C57" s="15" t="s">
        <v>60</v>
      </c>
      <c r="D57" s="20">
        <f t="shared" si="0"/>
        <v>9.3923616040556546E-3</v>
      </c>
      <c r="E57" s="56">
        <v>1E-3</v>
      </c>
      <c r="F57" s="57" t="s">
        <v>133</v>
      </c>
      <c r="G57" s="58">
        <f t="shared" si="1"/>
        <v>8.3923616040556537E-3</v>
      </c>
    </row>
    <row r="58" spans="1:7" x14ac:dyDescent="0.25">
      <c r="A58" s="24">
        <v>42174</v>
      </c>
      <c r="B58" s="19">
        <v>63.444302</v>
      </c>
      <c r="C58" s="15" t="s">
        <v>61</v>
      </c>
      <c r="D58" s="20">
        <f t="shared" si="0"/>
        <v>-1.0177320699866876E-2</v>
      </c>
      <c r="E58" s="56">
        <v>1E-3</v>
      </c>
      <c r="F58" s="57" t="s">
        <v>134</v>
      </c>
      <c r="G58" s="58">
        <f t="shared" si="1"/>
        <v>-1.1177320699866877E-2</v>
      </c>
    </row>
    <row r="59" spans="1:7" x14ac:dyDescent="0.25">
      <c r="A59" s="24">
        <v>42177</v>
      </c>
      <c r="B59" s="19">
        <v>64.264388999999994</v>
      </c>
      <c r="C59" s="15" t="s">
        <v>62</v>
      </c>
      <c r="D59" s="20">
        <f t="shared" si="0"/>
        <v>1.2926093820056384E-2</v>
      </c>
      <c r="E59" s="56">
        <v>1E-3</v>
      </c>
      <c r="F59" s="57" t="s">
        <v>135</v>
      </c>
      <c r="G59" s="58">
        <f t="shared" si="1"/>
        <v>1.1926093820056383E-2</v>
      </c>
    </row>
    <row r="60" spans="1:7" x14ac:dyDescent="0.25">
      <c r="A60" s="24">
        <v>42178</v>
      </c>
      <c r="B60" s="19">
        <v>65.000586999999996</v>
      </c>
      <c r="C60" s="15" t="s">
        <v>63</v>
      </c>
      <c r="D60" s="20">
        <f t="shared" si="0"/>
        <v>1.1455769072977517E-2</v>
      </c>
      <c r="E60" s="56">
        <v>1E-3</v>
      </c>
      <c r="F60" s="57" t="s">
        <v>136</v>
      </c>
      <c r="G60" s="58">
        <f t="shared" si="1"/>
        <v>1.0455769072977517E-2</v>
      </c>
    </row>
    <row r="61" spans="1:7" x14ac:dyDescent="0.25">
      <c r="A61" s="25">
        <v>42179</v>
      </c>
      <c r="B61" s="21">
        <v>64.320282000000006</v>
      </c>
      <c r="C61" s="16" t="s">
        <v>64</v>
      </c>
      <c r="D61" s="22">
        <f t="shared" si="0"/>
        <v>-1.0466136251969349E-2</v>
      </c>
      <c r="E61" s="59">
        <v>1E-3</v>
      </c>
      <c r="F61" s="60" t="s">
        <v>137</v>
      </c>
      <c r="G61" s="61">
        <f t="shared" si="1"/>
        <v>-1.146613625196935E-2</v>
      </c>
    </row>
  </sheetData>
  <mergeCells count="1"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opLeftCell="G21" workbookViewId="0">
      <selection activeCell="N10" sqref="N10"/>
    </sheetView>
  </sheetViews>
  <sheetFormatPr defaultRowHeight="15" x14ac:dyDescent="0.25"/>
  <cols>
    <col min="1" max="1" width="9.7109375" bestFit="1" customWidth="1"/>
    <col min="4" max="4" width="11.28515625" bestFit="1" customWidth="1"/>
    <col min="5" max="5" width="9.28515625" style="68" customWidth="1"/>
    <col min="6" max="6" width="11.28515625" bestFit="1" customWidth="1"/>
    <col min="7" max="7" width="9.140625" style="68"/>
    <col min="8" max="8" width="16.7109375" style="43" customWidth="1"/>
    <col min="9" max="9" width="10" style="43" customWidth="1"/>
    <col min="10" max="10" width="12.28515625" customWidth="1"/>
    <col min="11" max="11" width="16" customWidth="1"/>
    <col min="12" max="12" width="17.42578125" customWidth="1"/>
    <col min="13" max="13" width="18.140625" customWidth="1"/>
    <col min="14" max="16" width="16.140625" customWidth="1"/>
    <col min="17" max="17" width="19.28515625" bestFit="1" customWidth="1"/>
  </cols>
  <sheetData>
    <row r="1" spans="1:18" ht="56.25" customHeight="1" x14ac:dyDescent="0.25">
      <c r="A1" s="6" t="s">
        <v>0</v>
      </c>
      <c r="B1" s="12" t="s">
        <v>65</v>
      </c>
      <c r="C1" s="12" t="s">
        <v>149</v>
      </c>
      <c r="D1" s="7" t="s">
        <v>316</v>
      </c>
      <c r="E1" s="96" t="s">
        <v>150</v>
      </c>
      <c r="F1" s="7" t="s">
        <v>317</v>
      </c>
      <c r="G1" s="95" t="s">
        <v>151</v>
      </c>
      <c r="H1" s="111" t="s">
        <v>315</v>
      </c>
      <c r="I1" s="110" t="s">
        <v>195</v>
      </c>
      <c r="J1" s="31"/>
      <c r="K1" s="118" t="s">
        <v>184</v>
      </c>
      <c r="L1" s="118"/>
      <c r="M1" s="118"/>
    </row>
    <row r="2" spans="1:18" ht="18.75" customHeight="1" x14ac:dyDescent="0.25">
      <c r="A2" s="97">
        <v>42094</v>
      </c>
      <c r="B2" s="98">
        <v>56.082236999999999</v>
      </c>
      <c r="C2" s="53">
        <v>2067.889893</v>
      </c>
      <c r="D2" s="99"/>
      <c r="E2" s="100"/>
      <c r="F2" s="99"/>
      <c r="G2" s="101"/>
      <c r="H2" s="112"/>
      <c r="I2" s="109"/>
      <c r="K2" s="117" t="s">
        <v>193</v>
      </c>
      <c r="L2" s="117"/>
      <c r="M2" s="117"/>
    </row>
    <row r="3" spans="1:18" x14ac:dyDescent="0.25">
      <c r="A3" s="97">
        <v>42095</v>
      </c>
      <c r="B3" s="98">
        <v>55.867885999999999</v>
      </c>
      <c r="C3" s="53">
        <v>2059.6899410000001</v>
      </c>
      <c r="D3" s="102" t="s">
        <v>6</v>
      </c>
      <c r="E3" s="100">
        <f>+B3/B2-1</f>
        <v>-3.8220836305085104E-3</v>
      </c>
      <c r="F3" s="102" t="s">
        <v>197</v>
      </c>
      <c r="G3" s="101">
        <f>+C3/C2-1</f>
        <v>-3.9653716707825915E-3</v>
      </c>
      <c r="H3" s="112" t="s">
        <v>256</v>
      </c>
      <c r="I3" s="109">
        <f>$O$6*G3+$P$6</f>
        <v>-1.8316160103094702E-3</v>
      </c>
      <c r="K3" s="117"/>
      <c r="L3" s="117"/>
      <c r="M3" s="117"/>
    </row>
    <row r="4" spans="1:18" x14ac:dyDescent="0.25">
      <c r="A4" s="97">
        <v>42096</v>
      </c>
      <c r="B4" s="98">
        <v>56.399082</v>
      </c>
      <c r="C4" s="53">
        <v>2066.959961</v>
      </c>
      <c r="D4" s="102" t="s">
        <v>7</v>
      </c>
      <c r="E4" s="100">
        <f t="shared" ref="E4:E61" si="0">+B4/B3-1</f>
        <v>9.5080741018194193E-3</v>
      </c>
      <c r="F4" s="102" t="s">
        <v>198</v>
      </c>
      <c r="G4" s="101">
        <f t="shared" ref="G4:G61" si="1">+C4/C3-1</f>
        <v>3.5296671869311513E-3</v>
      </c>
      <c r="H4" s="112" t="s">
        <v>257</v>
      </c>
      <c r="I4" s="109">
        <f t="shared" ref="I4:I61" si="2">$O$6*G4+$P$6</f>
        <v>5.4547482782426621E-3</v>
      </c>
      <c r="K4" s="117"/>
      <c r="L4" s="117"/>
      <c r="M4" s="117"/>
    </row>
    <row r="5" spans="1:18" x14ac:dyDescent="0.25">
      <c r="A5" s="97">
        <v>42100</v>
      </c>
      <c r="B5" s="98">
        <v>56.352485999999999</v>
      </c>
      <c r="C5" s="53">
        <v>2080.6201169999999</v>
      </c>
      <c r="D5" s="102" t="s">
        <v>8</v>
      </c>
      <c r="E5" s="100">
        <f t="shared" si="0"/>
        <v>-8.2618366022346734E-4</v>
      </c>
      <c r="F5" s="102" t="s">
        <v>199</v>
      </c>
      <c r="G5" s="101">
        <f t="shared" si="1"/>
        <v>6.6088150025853665E-3</v>
      </c>
      <c r="H5" s="112" t="s">
        <v>258</v>
      </c>
      <c r="I5" s="109">
        <f t="shared" si="2"/>
        <v>8.4481674064257953E-3</v>
      </c>
      <c r="K5" s="117"/>
      <c r="L5" s="117"/>
      <c r="M5" s="117"/>
      <c r="N5" s="62" t="s">
        <v>192</v>
      </c>
      <c r="O5" s="90" t="s">
        <v>191</v>
      </c>
      <c r="P5" s="62"/>
      <c r="Q5" s="28"/>
      <c r="R5" s="1"/>
    </row>
    <row r="6" spans="1:18" x14ac:dyDescent="0.25">
      <c r="A6" s="97">
        <v>42101</v>
      </c>
      <c r="B6" s="98">
        <v>56.706603999999999</v>
      </c>
      <c r="C6" s="53">
        <v>2076.330078</v>
      </c>
      <c r="D6" s="102" t="s">
        <v>9</v>
      </c>
      <c r="E6" s="100">
        <f t="shared" si="0"/>
        <v>6.2839818637281386E-3</v>
      </c>
      <c r="F6" s="102" t="s">
        <v>200</v>
      </c>
      <c r="G6" s="101">
        <f t="shared" si="1"/>
        <v>-2.0619040280095424E-3</v>
      </c>
      <c r="H6" s="112" t="s">
        <v>259</v>
      </c>
      <c r="I6" s="109">
        <f t="shared" si="2"/>
        <v>1.8855871159427929E-5</v>
      </c>
      <c r="K6" s="117"/>
      <c r="L6" s="117"/>
      <c r="M6" s="117"/>
      <c r="N6" s="91" t="s">
        <v>185</v>
      </c>
      <c r="O6" s="81">
        <f t="array" ref="O6:P10">LINEST(E3:E61,G3:G61,TRUE,TRUE)</f>
        <v>0.97215830723187691</v>
      </c>
      <c r="P6" s="81">
        <v>2.0233530007037733E-3</v>
      </c>
      <c r="Q6" s="82" t="s">
        <v>163</v>
      </c>
      <c r="R6" s="1"/>
    </row>
    <row r="7" spans="1:18" ht="15" customHeight="1" x14ac:dyDescent="0.25">
      <c r="A7" s="97">
        <v>42102</v>
      </c>
      <c r="B7" s="98">
        <v>56.892989999999998</v>
      </c>
      <c r="C7" s="53">
        <v>2081.8999020000001</v>
      </c>
      <c r="D7" s="102" t="s">
        <v>10</v>
      </c>
      <c r="E7" s="100">
        <f t="shared" si="0"/>
        <v>3.2868482125996135E-3</v>
      </c>
      <c r="F7" s="102" t="s">
        <v>201</v>
      </c>
      <c r="G7" s="101">
        <f t="shared" si="1"/>
        <v>2.6825330225748178E-3</v>
      </c>
      <c r="H7" s="112" t="s">
        <v>260</v>
      </c>
      <c r="I7" s="109">
        <f t="shared" si="2"/>
        <v>4.6311997630237179E-3</v>
      </c>
      <c r="K7" s="116" t="s">
        <v>196</v>
      </c>
      <c r="L7" s="116"/>
      <c r="M7" s="116"/>
      <c r="N7" s="92" t="s">
        <v>186</v>
      </c>
      <c r="O7" s="83">
        <v>0.13960458211697191</v>
      </c>
      <c r="P7" s="84">
        <v>8.2532118168956168E-4</v>
      </c>
      <c r="Q7" s="85" t="str">
        <f>+N7</f>
        <v>±</v>
      </c>
      <c r="R7" s="1"/>
    </row>
    <row r="8" spans="1:18" ht="17.25" x14ac:dyDescent="0.25">
      <c r="A8" s="97">
        <v>42103</v>
      </c>
      <c r="B8" s="98">
        <v>57.284393000000001</v>
      </c>
      <c r="C8" s="53">
        <v>2091.179932</v>
      </c>
      <c r="D8" s="102" t="s">
        <v>11</v>
      </c>
      <c r="E8" s="100">
        <f t="shared" si="0"/>
        <v>6.8796349075694874E-3</v>
      </c>
      <c r="F8" s="102" t="s">
        <v>202</v>
      </c>
      <c r="G8" s="101">
        <f t="shared" si="1"/>
        <v>4.4574813568534211E-3</v>
      </c>
      <c r="H8" s="112" t="s">
        <v>261</v>
      </c>
      <c r="I8" s="109">
        <f t="shared" si="2"/>
        <v>6.3567305311000447E-3</v>
      </c>
      <c r="K8" s="116"/>
      <c r="L8" s="116"/>
      <c r="M8" s="116"/>
      <c r="N8" s="93" t="s">
        <v>187</v>
      </c>
      <c r="O8" s="86">
        <v>0.45967726417335597</v>
      </c>
      <c r="P8" s="86">
        <v>6.3284364294085996E-3</v>
      </c>
      <c r="Q8" s="85" t="s">
        <v>194</v>
      </c>
      <c r="R8" s="1"/>
    </row>
    <row r="9" spans="1:18" x14ac:dyDescent="0.25">
      <c r="A9" s="97">
        <v>42104</v>
      </c>
      <c r="B9" s="98">
        <v>57.498730000000002</v>
      </c>
      <c r="C9" s="53">
        <v>2102.0600589999999</v>
      </c>
      <c r="D9" s="102" t="s">
        <v>12</v>
      </c>
      <c r="E9" s="100">
        <f t="shared" si="0"/>
        <v>3.7416299409858134E-3</v>
      </c>
      <c r="F9" s="102" t="s">
        <v>203</v>
      </c>
      <c r="G9" s="101">
        <f t="shared" si="1"/>
        <v>5.2028650588638037E-3</v>
      </c>
      <c r="H9" s="112" t="s">
        <v>262</v>
      </c>
      <c r="I9" s="109">
        <f t="shared" si="2"/>
        <v>7.0813614890846881E-3</v>
      </c>
      <c r="K9" s="116"/>
      <c r="L9" s="116"/>
      <c r="M9" s="116"/>
      <c r="N9" s="93" t="s">
        <v>167</v>
      </c>
      <c r="O9" s="86">
        <v>48.492507015821296</v>
      </c>
      <c r="P9" s="87">
        <v>57</v>
      </c>
      <c r="Q9" s="85" t="s">
        <v>190</v>
      </c>
      <c r="R9" s="1"/>
    </row>
    <row r="10" spans="1:18" x14ac:dyDescent="0.25">
      <c r="A10" s="97">
        <v>42107</v>
      </c>
      <c r="B10" s="98">
        <v>57.843528999999997</v>
      </c>
      <c r="C10" s="53">
        <v>2092.429932</v>
      </c>
      <c r="D10" s="102" t="s">
        <v>13</v>
      </c>
      <c r="E10" s="100">
        <f t="shared" si="0"/>
        <v>5.9966367952821731E-3</v>
      </c>
      <c r="F10" s="102" t="s">
        <v>204</v>
      </c>
      <c r="G10" s="101">
        <f t="shared" si="1"/>
        <v>-4.5812806150653529E-3</v>
      </c>
      <c r="H10" s="112" t="s">
        <v>263</v>
      </c>
      <c r="I10" s="109">
        <f t="shared" si="2"/>
        <v>-2.430377006992372E-3</v>
      </c>
      <c r="K10" s="116"/>
      <c r="L10" s="116"/>
      <c r="M10" s="116"/>
      <c r="N10" s="94" t="s">
        <v>188</v>
      </c>
      <c r="O10" s="88">
        <v>1.942081633261769E-3</v>
      </c>
      <c r="P10" s="88">
        <v>2.2827991355407547E-3</v>
      </c>
      <c r="Q10" s="89" t="s">
        <v>189</v>
      </c>
      <c r="R10" s="1"/>
    </row>
    <row r="11" spans="1:18" x14ac:dyDescent="0.25">
      <c r="A11" s="97">
        <v>42108</v>
      </c>
      <c r="B11" s="98">
        <v>58.747494000000003</v>
      </c>
      <c r="C11" s="53">
        <v>2095.8400879999999</v>
      </c>
      <c r="D11" s="102" t="s">
        <v>14</v>
      </c>
      <c r="E11" s="100">
        <f t="shared" si="0"/>
        <v>1.5627763651834048E-2</v>
      </c>
      <c r="F11" s="102" t="s">
        <v>205</v>
      </c>
      <c r="G11" s="101">
        <f t="shared" si="1"/>
        <v>1.6297587545692771E-3</v>
      </c>
      <c r="H11" s="112" t="s">
        <v>264</v>
      </c>
      <c r="I11" s="109">
        <f t="shared" si="2"/>
        <v>3.6077365127421736E-3</v>
      </c>
      <c r="R11" s="1"/>
    </row>
    <row r="12" spans="1:18" x14ac:dyDescent="0.25">
      <c r="A12" s="97">
        <v>42109</v>
      </c>
      <c r="B12" s="98">
        <v>59.837817999999999</v>
      </c>
      <c r="C12" s="53">
        <v>2106.6298830000001</v>
      </c>
      <c r="D12" s="102" t="s">
        <v>15</v>
      </c>
      <c r="E12" s="100">
        <f t="shared" si="0"/>
        <v>1.8559498044290912E-2</v>
      </c>
      <c r="F12" s="102" t="s">
        <v>206</v>
      </c>
      <c r="G12" s="101">
        <f t="shared" si="1"/>
        <v>5.1481957339105655E-3</v>
      </c>
      <c r="H12" s="112" t="s">
        <v>265</v>
      </c>
      <c r="I12" s="109">
        <f t="shared" si="2"/>
        <v>7.0282142506806391E-3</v>
      </c>
    </row>
    <row r="13" spans="1:18" x14ac:dyDescent="0.25">
      <c r="A13" s="97">
        <v>42110</v>
      </c>
      <c r="B13" s="98">
        <v>59.465054000000002</v>
      </c>
      <c r="C13" s="53">
        <v>2104.98999</v>
      </c>
      <c r="D13" s="102" t="s">
        <v>16</v>
      </c>
      <c r="E13" s="100">
        <f t="shared" si="0"/>
        <v>-6.2295720743025251E-3</v>
      </c>
      <c r="F13" s="102" t="s">
        <v>207</v>
      </c>
      <c r="G13" s="101">
        <f t="shared" si="1"/>
        <v>-7.7844381361602544E-4</v>
      </c>
      <c r="H13" s="112" t="s">
        <v>266</v>
      </c>
      <c r="I13" s="109">
        <f t="shared" si="2"/>
        <v>1.2665823805836913E-3</v>
      </c>
    </row>
    <row r="14" spans="1:18" x14ac:dyDescent="0.25">
      <c r="A14" s="97">
        <v>42111</v>
      </c>
      <c r="B14" s="98">
        <v>58.561100000000003</v>
      </c>
      <c r="C14" s="53">
        <v>2081.179932</v>
      </c>
      <c r="D14" s="102" t="s">
        <v>17</v>
      </c>
      <c r="E14" s="100">
        <f t="shared" si="0"/>
        <v>-1.5201432424495898E-2</v>
      </c>
      <c r="F14" s="102" t="s">
        <v>208</v>
      </c>
      <c r="G14" s="101">
        <f t="shared" si="1"/>
        <v>-1.1311245237798029E-2</v>
      </c>
      <c r="H14" s="112" t="s">
        <v>267</v>
      </c>
      <c r="I14" s="109">
        <f t="shared" si="2"/>
        <v>-8.9729680223585885E-3</v>
      </c>
    </row>
    <row r="15" spans="1:18" x14ac:dyDescent="0.25">
      <c r="A15" s="97">
        <v>42114</v>
      </c>
      <c r="B15" s="98">
        <v>58.933864999999997</v>
      </c>
      <c r="C15" s="53">
        <v>2100.3999020000001</v>
      </c>
      <c r="D15" s="102" t="s">
        <v>18</v>
      </c>
      <c r="E15" s="100">
        <f t="shared" si="0"/>
        <v>6.3654029722801653E-3</v>
      </c>
      <c r="F15" s="102" t="s">
        <v>209</v>
      </c>
      <c r="G15" s="101">
        <f t="shared" si="1"/>
        <v>9.2351313331806573E-3</v>
      </c>
      <c r="H15" s="112" t="s">
        <v>268</v>
      </c>
      <c r="I15" s="109">
        <f t="shared" si="2"/>
        <v>1.1001362644632747E-2</v>
      </c>
    </row>
    <row r="16" spans="1:18" x14ac:dyDescent="0.25">
      <c r="A16" s="97">
        <v>42115</v>
      </c>
      <c r="B16" s="98">
        <v>58.0672</v>
      </c>
      <c r="C16" s="53">
        <v>2097.290039</v>
      </c>
      <c r="D16" s="102" t="s">
        <v>19</v>
      </c>
      <c r="E16" s="100">
        <f t="shared" si="0"/>
        <v>-1.4705721404832284E-2</v>
      </c>
      <c r="F16" s="102" t="s">
        <v>210</v>
      </c>
      <c r="G16" s="101">
        <f t="shared" si="1"/>
        <v>-1.4806051919155072E-3</v>
      </c>
      <c r="H16" s="112" t="s">
        <v>269</v>
      </c>
      <c r="I16" s="109">
        <f t="shared" si="2"/>
        <v>5.8397036365246562E-4</v>
      </c>
    </row>
    <row r="17" spans="1:9" x14ac:dyDescent="0.25">
      <c r="A17" s="97">
        <v>42116</v>
      </c>
      <c r="B17" s="98">
        <v>58.654293000000003</v>
      </c>
      <c r="C17" s="53">
        <v>2107.959961</v>
      </c>
      <c r="D17" s="102" t="s">
        <v>20</v>
      </c>
      <c r="E17" s="100">
        <f t="shared" si="0"/>
        <v>1.0110578777692059E-2</v>
      </c>
      <c r="F17" s="102" t="s">
        <v>211</v>
      </c>
      <c r="G17" s="101">
        <f t="shared" si="1"/>
        <v>5.0874804159597442E-3</v>
      </c>
      <c r="H17" s="112" t="s">
        <v>270</v>
      </c>
      <c r="I17" s="109">
        <f t="shared" si="2"/>
        <v>6.9691893499585229E-3</v>
      </c>
    </row>
    <row r="18" spans="1:9" x14ac:dyDescent="0.25">
      <c r="A18" s="97">
        <v>42117</v>
      </c>
      <c r="B18" s="98">
        <v>58.523819000000003</v>
      </c>
      <c r="C18" s="53">
        <v>2112.929932</v>
      </c>
      <c r="D18" s="102" t="s">
        <v>21</v>
      </c>
      <c r="E18" s="100">
        <f t="shared" si="0"/>
        <v>-2.2244578073765675E-3</v>
      </c>
      <c r="F18" s="102" t="s">
        <v>212</v>
      </c>
      <c r="G18" s="101">
        <f t="shared" si="1"/>
        <v>2.3577160344365744E-3</v>
      </c>
      <c r="H18" s="112" t="s">
        <v>271</v>
      </c>
      <c r="I18" s="109">
        <f t="shared" si="2"/>
        <v>4.3154262296750869E-3</v>
      </c>
    </row>
    <row r="19" spans="1:9" x14ac:dyDescent="0.25">
      <c r="A19" s="97">
        <v>42118</v>
      </c>
      <c r="B19" s="98">
        <v>58.337443999999998</v>
      </c>
      <c r="C19" s="53">
        <v>2117.6899410000001</v>
      </c>
      <c r="D19" s="102" t="s">
        <v>22</v>
      </c>
      <c r="E19" s="100">
        <f t="shared" si="0"/>
        <v>-3.1846007862201819E-3</v>
      </c>
      <c r="F19" s="102" t="s">
        <v>213</v>
      </c>
      <c r="G19" s="101">
        <f t="shared" si="1"/>
        <v>2.2528002125912217E-3</v>
      </c>
      <c r="H19" s="112" t="s">
        <v>272</v>
      </c>
      <c r="I19" s="109">
        <f t="shared" si="2"/>
        <v>4.2134314419080676E-3</v>
      </c>
    </row>
    <row r="20" spans="1:9" x14ac:dyDescent="0.25">
      <c r="A20" s="97">
        <v>42121</v>
      </c>
      <c r="B20" s="98">
        <v>58.095154000000001</v>
      </c>
      <c r="C20" s="53">
        <v>2108.919922</v>
      </c>
      <c r="D20" s="102" t="s">
        <v>23</v>
      </c>
      <c r="E20" s="100">
        <f t="shared" si="0"/>
        <v>-4.1532501835356284E-3</v>
      </c>
      <c r="F20" s="102" t="s">
        <v>214</v>
      </c>
      <c r="G20" s="101">
        <f t="shared" si="1"/>
        <v>-4.14131399984774E-3</v>
      </c>
      <c r="H20" s="112" t="s">
        <v>273</v>
      </c>
      <c r="I20" s="109">
        <f t="shared" si="2"/>
        <v>-2.0026598071038789E-3</v>
      </c>
    </row>
    <row r="21" spans="1:9" x14ac:dyDescent="0.25">
      <c r="A21" s="97">
        <v>42122</v>
      </c>
      <c r="B21" s="98">
        <v>58.486545999999997</v>
      </c>
      <c r="C21" s="53">
        <v>2114.76001</v>
      </c>
      <c r="D21" s="102" t="s">
        <v>24</v>
      </c>
      <c r="E21" s="100">
        <f t="shared" si="0"/>
        <v>6.7370851620429661E-3</v>
      </c>
      <c r="F21" s="102" t="s">
        <v>215</v>
      </c>
      <c r="G21" s="101">
        <f t="shared" si="1"/>
        <v>2.7692317470553451E-3</v>
      </c>
      <c r="H21" s="112" t="s">
        <v>274</v>
      </c>
      <c r="I21" s="109">
        <f t="shared" si="2"/>
        <v>4.7154846482538705E-3</v>
      </c>
    </row>
    <row r="22" spans="1:9" x14ac:dyDescent="0.25">
      <c r="A22" s="97">
        <v>42123</v>
      </c>
      <c r="B22" s="98">
        <v>59.269359999999999</v>
      </c>
      <c r="C22" s="53">
        <v>2106.8500979999999</v>
      </c>
      <c r="D22" s="102" t="s">
        <v>25</v>
      </c>
      <c r="E22" s="100">
        <f t="shared" si="0"/>
        <v>1.3384514106885348E-2</v>
      </c>
      <c r="F22" s="102" t="s">
        <v>216</v>
      </c>
      <c r="G22" s="101">
        <f t="shared" si="1"/>
        <v>-3.7403355286635964E-3</v>
      </c>
      <c r="H22" s="112" t="s">
        <v>275</v>
      </c>
      <c r="I22" s="109">
        <f t="shared" si="2"/>
        <v>-1.6128452553210758E-3</v>
      </c>
    </row>
    <row r="23" spans="1:9" x14ac:dyDescent="0.25">
      <c r="A23" s="97">
        <v>42124</v>
      </c>
      <c r="B23" s="98">
        <v>58.952511000000001</v>
      </c>
      <c r="C23" s="53">
        <v>2085.51001</v>
      </c>
      <c r="D23" s="102" t="s">
        <v>26</v>
      </c>
      <c r="E23" s="100">
        <f t="shared" si="0"/>
        <v>-5.3459156636750382E-3</v>
      </c>
      <c r="F23" s="102" t="s">
        <v>217</v>
      </c>
      <c r="G23" s="101">
        <f t="shared" si="1"/>
        <v>-1.0128906665100579E-2</v>
      </c>
      <c r="H23" s="112" t="s">
        <v>276</v>
      </c>
      <c r="I23" s="109">
        <f t="shared" si="2"/>
        <v>-7.8235477569500826E-3</v>
      </c>
    </row>
    <row r="24" spans="1:9" x14ac:dyDescent="0.25">
      <c r="A24" s="97">
        <v>42125</v>
      </c>
      <c r="B24" s="98">
        <v>59.278671000000003</v>
      </c>
      <c r="C24" s="53">
        <v>2108.290039</v>
      </c>
      <c r="D24" s="102" t="s">
        <v>27</v>
      </c>
      <c r="E24" s="100">
        <f t="shared" si="0"/>
        <v>5.5325887645396588E-3</v>
      </c>
      <c r="F24" s="102" t="s">
        <v>218</v>
      </c>
      <c r="G24" s="101">
        <f t="shared" si="1"/>
        <v>1.0923001515586117E-2</v>
      </c>
      <c r="H24" s="112" t="s">
        <v>277</v>
      </c>
      <c r="I24" s="109">
        <f t="shared" si="2"/>
        <v>1.2642239663987198E-2</v>
      </c>
    </row>
    <row r="25" spans="1:9" x14ac:dyDescent="0.25">
      <c r="A25" s="97">
        <v>42128</v>
      </c>
      <c r="B25" s="98">
        <v>60.313094999999997</v>
      </c>
      <c r="C25" s="53">
        <v>2114.48999</v>
      </c>
      <c r="D25" s="102" t="s">
        <v>28</v>
      </c>
      <c r="E25" s="100">
        <f t="shared" si="0"/>
        <v>1.7450188787127008E-2</v>
      </c>
      <c r="F25" s="102" t="s">
        <v>219</v>
      </c>
      <c r="G25" s="101">
        <f t="shared" si="1"/>
        <v>2.9407486092096757E-3</v>
      </c>
      <c r="H25" s="112" t="s">
        <v>278</v>
      </c>
      <c r="I25" s="109">
        <f t="shared" si="2"/>
        <v>4.8822261906275484E-3</v>
      </c>
    </row>
    <row r="26" spans="1:9" x14ac:dyDescent="0.25">
      <c r="A26" s="97">
        <v>42129</v>
      </c>
      <c r="B26" s="98">
        <v>60.014881000000003</v>
      </c>
      <c r="C26" s="53">
        <v>2089.459961</v>
      </c>
      <c r="D26" s="102" t="s">
        <v>29</v>
      </c>
      <c r="E26" s="100">
        <f t="shared" si="0"/>
        <v>-4.9444320507842088E-3</v>
      </c>
      <c r="F26" s="102" t="s">
        <v>220</v>
      </c>
      <c r="G26" s="101">
        <f t="shared" si="1"/>
        <v>-1.1837383538524149E-2</v>
      </c>
      <c r="H26" s="112" t="s">
        <v>279</v>
      </c>
      <c r="I26" s="109">
        <f t="shared" si="2"/>
        <v>-9.4844577421623472E-3</v>
      </c>
    </row>
    <row r="27" spans="1:9" x14ac:dyDescent="0.25">
      <c r="A27" s="97">
        <v>42130</v>
      </c>
      <c r="B27" s="98">
        <v>59.567557999999998</v>
      </c>
      <c r="C27" s="53">
        <v>2080.1499020000001</v>
      </c>
      <c r="D27" s="102" t="s">
        <v>30</v>
      </c>
      <c r="E27" s="100">
        <f t="shared" si="0"/>
        <v>-7.4535347324942158E-3</v>
      </c>
      <c r="F27" s="102" t="s">
        <v>221</v>
      </c>
      <c r="G27" s="101">
        <f t="shared" si="1"/>
        <v>-4.4557250073096188E-3</v>
      </c>
      <c r="H27" s="112" t="s">
        <v>280</v>
      </c>
      <c r="I27" s="109">
        <f t="shared" si="2"/>
        <v>-2.3083170798930885E-3</v>
      </c>
    </row>
    <row r="28" spans="1:9" x14ac:dyDescent="0.25">
      <c r="A28" s="97">
        <v>42131</v>
      </c>
      <c r="B28" s="98">
        <v>60.108069999999998</v>
      </c>
      <c r="C28" s="53">
        <v>2088</v>
      </c>
      <c r="D28" s="102" t="s">
        <v>31</v>
      </c>
      <c r="E28" s="100">
        <f t="shared" si="0"/>
        <v>9.0739324919111297E-3</v>
      </c>
      <c r="F28" s="102" t="s">
        <v>222</v>
      </c>
      <c r="G28" s="101">
        <f t="shared" si="1"/>
        <v>3.7738136047080761E-3</v>
      </c>
      <c r="H28" s="112" t="s">
        <v>281</v>
      </c>
      <c r="I28" s="109">
        <f t="shared" si="2"/>
        <v>5.6920972464654038E-3</v>
      </c>
    </row>
    <row r="29" spans="1:9" x14ac:dyDescent="0.25">
      <c r="A29" s="97">
        <v>42132</v>
      </c>
      <c r="B29" s="98">
        <v>61.030655000000003</v>
      </c>
      <c r="C29" s="53">
        <v>2116.1000979999999</v>
      </c>
      <c r="D29" s="102" t="s">
        <v>32</v>
      </c>
      <c r="E29" s="100">
        <f t="shared" si="0"/>
        <v>1.53487709720177E-2</v>
      </c>
      <c r="F29" s="102" t="s">
        <v>223</v>
      </c>
      <c r="G29" s="101">
        <f t="shared" si="1"/>
        <v>1.3457901340996115E-2</v>
      </c>
      <c r="H29" s="112" t="s">
        <v>282</v>
      </c>
      <c r="I29" s="109">
        <f t="shared" si="2"/>
        <v>1.5106563587260161E-2</v>
      </c>
    </row>
    <row r="30" spans="1:9" x14ac:dyDescent="0.25">
      <c r="A30" s="97">
        <v>42135</v>
      </c>
      <c r="B30" s="98">
        <v>60.993385000000004</v>
      </c>
      <c r="C30" s="53">
        <v>2105.330078</v>
      </c>
      <c r="D30" s="102" t="s">
        <v>33</v>
      </c>
      <c r="E30" s="100">
        <f t="shared" si="0"/>
        <v>-6.1067671647963007E-4</v>
      </c>
      <c r="F30" s="102" t="s">
        <v>224</v>
      </c>
      <c r="G30" s="101">
        <f t="shared" si="1"/>
        <v>-5.0895607491248107E-3</v>
      </c>
      <c r="H30" s="112" t="s">
        <v>283</v>
      </c>
      <c r="I30" s="109">
        <f t="shared" si="2"/>
        <v>-2.9245057617192059E-3</v>
      </c>
    </row>
    <row r="31" spans="1:9" x14ac:dyDescent="0.25">
      <c r="A31" s="97">
        <v>42136</v>
      </c>
      <c r="B31" s="98">
        <v>60.909514999999999</v>
      </c>
      <c r="C31" s="53">
        <v>2099.1201169999999</v>
      </c>
      <c r="D31" s="102" t="s">
        <v>34</v>
      </c>
      <c r="E31" s="100">
        <f t="shared" si="0"/>
        <v>-1.3750671486753019E-3</v>
      </c>
      <c r="F31" s="102" t="s">
        <v>225</v>
      </c>
      <c r="G31" s="101">
        <f t="shared" si="1"/>
        <v>-2.949637714718456E-3</v>
      </c>
      <c r="H31" s="112" t="s">
        <v>284</v>
      </c>
      <c r="I31" s="109">
        <f t="shared" si="2"/>
        <v>-8.4416180698422289E-4</v>
      </c>
    </row>
    <row r="32" spans="1:9" x14ac:dyDescent="0.25">
      <c r="A32" s="97">
        <v>42137</v>
      </c>
      <c r="B32" s="98">
        <v>61.058613000000001</v>
      </c>
      <c r="C32" s="53">
        <v>2098.4799800000001</v>
      </c>
      <c r="D32" s="102" t="s">
        <v>35</v>
      </c>
      <c r="E32" s="100">
        <f t="shared" si="0"/>
        <v>2.4478605682545229E-3</v>
      </c>
      <c r="F32" s="102" t="s">
        <v>226</v>
      </c>
      <c r="G32" s="101">
        <f t="shared" si="1"/>
        <v>-3.0495491649840112E-4</v>
      </c>
      <c r="H32" s="112" t="s">
        <v>285</v>
      </c>
      <c r="I32" s="109">
        <f t="shared" si="2"/>
        <v>1.7268885452986493E-3</v>
      </c>
    </row>
    <row r="33" spans="1:9" x14ac:dyDescent="0.25">
      <c r="A33" s="97">
        <v>42138</v>
      </c>
      <c r="B33" s="98">
        <v>61.552520999999999</v>
      </c>
      <c r="C33" s="53">
        <v>2121.1000979999999</v>
      </c>
      <c r="D33" s="102" t="s">
        <v>36</v>
      </c>
      <c r="E33" s="100">
        <f t="shared" si="0"/>
        <v>8.0890799140818093E-3</v>
      </c>
      <c r="F33" s="102" t="s">
        <v>227</v>
      </c>
      <c r="G33" s="101">
        <f t="shared" si="1"/>
        <v>1.077928701516595E-2</v>
      </c>
      <c r="H33" s="112" t="s">
        <v>286</v>
      </c>
      <c r="I33" s="109">
        <f t="shared" si="2"/>
        <v>1.2502526418534055E-2</v>
      </c>
    </row>
    <row r="34" spans="1:9" x14ac:dyDescent="0.25">
      <c r="A34" s="97">
        <v>42139</v>
      </c>
      <c r="B34" s="98">
        <v>61.394095999999998</v>
      </c>
      <c r="C34" s="53">
        <v>2122.7299800000001</v>
      </c>
      <c r="D34" s="102" t="s">
        <v>37</v>
      </c>
      <c r="E34" s="100">
        <f t="shared" si="0"/>
        <v>-2.5738182194032788E-3</v>
      </c>
      <c r="F34" s="102" t="s">
        <v>228</v>
      </c>
      <c r="G34" s="101">
        <f t="shared" si="1"/>
        <v>7.6841352349998893E-4</v>
      </c>
      <c r="H34" s="112" t="s">
        <v>287</v>
      </c>
      <c r="I34" s="109">
        <f t="shared" si="2"/>
        <v>2.7703725909636046E-3</v>
      </c>
    </row>
    <row r="35" spans="1:9" x14ac:dyDescent="0.25">
      <c r="A35" s="97">
        <v>42142</v>
      </c>
      <c r="B35" s="98">
        <v>61.897331000000001</v>
      </c>
      <c r="C35" s="53">
        <v>2129.1999510000001</v>
      </c>
      <c r="D35" s="102" t="s">
        <v>38</v>
      </c>
      <c r="E35" s="100">
        <f t="shared" si="0"/>
        <v>8.1967979461738949E-3</v>
      </c>
      <c r="F35" s="102" t="s">
        <v>229</v>
      </c>
      <c r="G35" s="101">
        <f t="shared" si="1"/>
        <v>3.0479481898115779E-3</v>
      </c>
      <c r="H35" s="112" t="s">
        <v>288</v>
      </c>
      <c r="I35" s="109">
        <f t="shared" si="2"/>
        <v>4.9864411534414604E-3</v>
      </c>
    </row>
    <row r="36" spans="1:9" x14ac:dyDescent="0.25">
      <c r="A36" s="97">
        <v>42143</v>
      </c>
      <c r="B36" s="98">
        <v>62.447163000000003</v>
      </c>
      <c r="C36" s="53">
        <v>2127.830078</v>
      </c>
      <c r="D36" s="102" t="s">
        <v>39</v>
      </c>
      <c r="E36" s="100">
        <f t="shared" si="0"/>
        <v>8.8829678294206627E-3</v>
      </c>
      <c r="F36" s="102" t="s">
        <v>230</v>
      </c>
      <c r="G36" s="101">
        <f t="shared" si="1"/>
        <v>-6.43374521663298E-4</v>
      </c>
      <c r="H36" s="112" t="s">
        <v>289</v>
      </c>
      <c r="I36" s="109">
        <f t="shared" si="2"/>
        <v>1.3978911148074631E-3</v>
      </c>
    </row>
    <row r="37" spans="1:9" x14ac:dyDescent="0.25">
      <c r="A37" s="97">
        <v>42144</v>
      </c>
      <c r="B37" s="98">
        <v>61.953262000000002</v>
      </c>
      <c r="C37" s="53">
        <v>2125.8500979999999</v>
      </c>
      <c r="D37" s="102" t="s">
        <v>40</v>
      </c>
      <c r="E37" s="100">
        <f t="shared" si="0"/>
        <v>-7.9091022918046372E-3</v>
      </c>
      <c r="F37" s="102" t="s">
        <v>231</v>
      </c>
      <c r="G37" s="101">
        <f t="shared" si="1"/>
        <v>-9.3051603155314133E-4</v>
      </c>
      <c r="H37" s="112" t="s">
        <v>290</v>
      </c>
      <c r="I37" s="109">
        <f t="shared" si="2"/>
        <v>1.1187441106169475E-3</v>
      </c>
    </row>
    <row r="38" spans="1:9" x14ac:dyDescent="0.25">
      <c r="A38" s="97">
        <v>42145</v>
      </c>
      <c r="B38" s="98">
        <v>62.111668000000002</v>
      </c>
      <c r="C38" s="53">
        <v>2130.820068</v>
      </c>
      <c r="D38" s="102" t="s">
        <v>41</v>
      </c>
      <c r="E38" s="100">
        <f t="shared" si="0"/>
        <v>2.5568629461349968E-3</v>
      </c>
      <c r="F38" s="102" t="s">
        <v>232</v>
      </c>
      <c r="G38" s="101">
        <f t="shared" si="1"/>
        <v>2.3378741542858794E-3</v>
      </c>
      <c r="H38" s="112" t="s">
        <v>291</v>
      </c>
      <c r="I38" s="109">
        <f t="shared" si="2"/>
        <v>4.2961367810554901E-3</v>
      </c>
    </row>
    <row r="39" spans="1:9" x14ac:dyDescent="0.25">
      <c r="A39" s="97">
        <v>42146</v>
      </c>
      <c r="B39" s="98">
        <v>61.943931999999997</v>
      </c>
      <c r="C39" s="53">
        <v>2126.0600589999999</v>
      </c>
      <c r="D39" s="102" t="s">
        <v>42</v>
      </c>
      <c r="E39" s="100">
        <f t="shared" si="0"/>
        <v>-2.7005553932315518E-3</v>
      </c>
      <c r="F39" s="102" t="s">
        <v>233</v>
      </c>
      <c r="G39" s="101">
        <f t="shared" si="1"/>
        <v>-2.2338859444231973E-3</v>
      </c>
      <c r="H39" s="112" t="s">
        <v>292</v>
      </c>
      <c r="I39" s="109">
        <f t="shared" si="2"/>
        <v>-1.4833777757576475E-4</v>
      </c>
    </row>
    <row r="40" spans="1:9" x14ac:dyDescent="0.25">
      <c r="A40" s="97">
        <v>42150</v>
      </c>
      <c r="B40" s="98">
        <v>61.254322000000002</v>
      </c>
      <c r="C40" s="53">
        <v>2104.1999510000001</v>
      </c>
      <c r="D40" s="102" t="s">
        <v>43</v>
      </c>
      <c r="E40" s="100">
        <f t="shared" si="0"/>
        <v>-1.1132809586578918E-2</v>
      </c>
      <c r="F40" s="102" t="s">
        <v>234</v>
      </c>
      <c r="G40" s="101">
        <f t="shared" si="1"/>
        <v>-1.028198046779627E-2</v>
      </c>
      <c r="H40" s="112" t="s">
        <v>293</v>
      </c>
      <c r="I40" s="109">
        <f t="shared" si="2"/>
        <v>-7.9723597258602695E-3</v>
      </c>
    </row>
    <row r="41" spans="1:9" x14ac:dyDescent="0.25">
      <c r="A41" s="97">
        <v>42151</v>
      </c>
      <c r="B41" s="98">
        <v>61.943931999999997</v>
      </c>
      <c r="C41" s="53">
        <v>2123.4799800000001</v>
      </c>
      <c r="D41" s="102" t="s">
        <v>44</v>
      </c>
      <c r="E41" s="100">
        <f t="shared" si="0"/>
        <v>1.1258144364082456E-2</v>
      </c>
      <c r="F41" s="102" t="s">
        <v>235</v>
      </c>
      <c r="G41" s="101">
        <f t="shared" si="1"/>
        <v>9.1626411220271375E-3</v>
      </c>
      <c r="H41" s="112" t="s">
        <v>294</v>
      </c>
      <c r="I41" s="109">
        <f t="shared" si="2"/>
        <v>1.0930890683666861E-2</v>
      </c>
    </row>
    <row r="42" spans="1:9" x14ac:dyDescent="0.25">
      <c r="A42" s="97">
        <v>42152</v>
      </c>
      <c r="B42" s="98">
        <v>61.692314000000003</v>
      </c>
      <c r="C42" s="53">
        <v>2120.790039</v>
      </c>
      <c r="D42" s="102" t="s">
        <v>45</v>
      </c>
      <c r="E42" s="100">
        <f t="shared" si="0"/>
        <v>-4.0620282225544146E-3</v>
      </c>
      <c r="F42" s="102" t="s">
        <v>236</v>
      </c>
      <c r="G42" s="101">
        <f t="shared" si="1"/>
        <v>-1.2667607066396691E-3</v>
      </c>
      <c r="H42" s="112" t="s">
        <v>295</v>
      </c>
      <c r="I42" s="109">
        <f t="shared" si="2"/>
        <v>7.9186105646909637E-4</v>
      </c>
    </row>
    <row r="43" spans="1:9" x14ac:dyDescent="0.25">
      <c r="A43" s="97">
        <v>42153</v>
      </c>
      <c r="B43" s="98">
        <v>61.300922</v>
      </c>
      <c r="C43" s="53">
        <v>2107.389893</v>
      </c>
      <c r="D43" s="102" t="s">
        <v>46</v>
      </c>
      <c r="E43" s="100">
        <f t="shared" si="0"/>
        <v>-6.3442587029561848E-3</v>
      </c>
      <c r="F43" s="102" t="s">
        <v>237</v>
      </c>
      <c r="G43" s="101">
        <f t="shared" si="1"/>
        <v>-6.3184689448647635E-3</v>
      </c>
      <c r="H43" s="112" t="s">
        <v>296</v>
      </c>
      <c r="I43" s="109">
        <f t="shared" si="2"/>
        <v>-4.1191990730331382E-3</v>
      </c>
    </row>
    <row r="44" spans="1:9" x14ac:dyDescent="0.25">
      <c r="A44" s="97">
        <v>42156</v>
      </c>
      <c r="B44" s="98">
        <v>61.580486000000001</v>
      </c>
      <c r="C44" s="53">
        <v>2111.7299800000001</v>
      </c>
      <c r="D44" s="102" t="s">
        <v>47</v>
      </c>
      <c r="E44" s="100">
        <f t="shared" si="0"/>
        <v>4.5605186819213106E-3</v>
      </c>
      <c r="F44" s="102" t="s">
        <v>238</v>
      </c>
      <c r="G44" s="101">
        <f t="shared" si="1"/>
        <v>2.0594608593389463E-3</v>
      </c>
      <c r="H44" s="112" t="s">
        <v>297</v>
      </c>
      <c r="I44" s="109">
        <f t="shared" si="2"/>
        <v>4.0254749835290302E-3</v>
      </c>
    </row>
    <row r="45" spans="1:9" x14ac:dyDescent="0.25">
      <c r="A45" s="97">
        <v>42157</v>
      </c>
      <c r="B45" s="98">
        <v>61.524569999999997</v>
      </c>
      <c r="C45" s="53">
        <v>2109.6000979999999</v>
      </c>
      <c r="D45" s="102" t="s">
        <v>48</v>
      </c>
      <c r="E45" s="100">
        <f t="shared" si="0"/>
        <v>-9.0801491888203856E-4</v>
      </c>
      <c r="F45" s="102" t="s">
        <v>239</v>
      </c>
      <c r="G45" s="101">
        <f t="shared" si="1"/>
        <v>-1.0085958054164568E-3</v>
      </c>
      <c r="H45" s="112" t="s">
        <v>298</v>
      </c>
      <c r="I45" s="109">
        <f t="shared" si="2"/>
        <v>1.0428382098289391E-3</v>
      </c>
    </row>
    <row r="46" spans="1:9" x14ac:dyDescent="0.25">
      <c r="A46" s="97">
        <v>42158</v>
      </c>
      <c r="B46" s="98">
        <v>62.158256999999999</v>
      </c>
      <c r="C46" s="53">
        <v>2114.070068</v>
      </c>
      <c r="D46" s="102" t="s">
        <v>49</v>
      </c>
      <c r="E46" s="100">
        <f t="shared" si="0"/>
        <v>1.0299738787284518E-2</v>
      </c>
      <c r="F46" s="102" t="s">
        <v>240</v>
      </c>
      <c r="G46" s="101">
        <f t="shared" si="1"/>
        <v>2.1188707775647853E-3</v>
      </c>
      <c r="H46" s="112" t="s">
        <v>299</v>
      </c>
      <c r="I46" s="109">
        <f t="shared" si="2"/>
        <v>4.0832308290642463E-3</v>
      </c>
    </row>
    <row r="47" spans="1:9" x14ac:dyDescent="0.25">
      <c r="A47" s="97">
        <v>42159</v>
      </c>
      <c r="B47" s="98">
        <v>61.813465000000001</v>
      </c>
      <c r="C47" s="53">
        <v>2095.8400879999999</v>
      </c>
      <c r="D47" s="102" t="s">
        <v>50</v>
      </c>
      <c r="E47" s="100">
        <f t="shared" si="0"/>
        <v>-5.5470023877921548E-3</v>
      </c>
      <c r="F47" s="102" t="s">
        <v>241</v>
      </c>
      <c r="G47" s="101">
        <f t="shared" si="1"/>
        <v>-8.6231673566271594E-3</v>
      </c>
      <c r="H47" s="112" t="s">
        <v>300</v>
      </c>
      <c r="I47" s="109">
        <f t="shared" si="2"/>
        <v>-6.3597307796920645E-3</v>
      </c>
    </row>
    <row r="48" spans="1:9" x14ac:dyDescent="0.25">
      <c r="A48" s="97">
        <v>42160</v>
      </c>
      <c r="B48" s="98">
        <v>62.829239000000001</v>
      </c>
      <c r="C48" s="53">
        <v>2092.830078</v>
      </c>
      <c r="D48" s="102" t="s">
        <v>51</v>
      </c>
      <c r="E48" s="100">
        <f t="shared" si="0"/>
        <v>1.6432892089126572E-2</v>
      </c>
      <c r="F48" s="102" t="s">
        <v>242</v>
      </c>
      <c r="G48" s="101">
        <f t="shared" si="1"/>
        <v>-1.4361830452781499E-3</v>
      </c>
      <c r="H48" s="112" t="s">
        <v>301</v>
      </c>
      <c r="I48" s="109">
        <f t="shared" si="2"/>
        <v>6.2715572253104509E-4</v>
      </c>
    </row>
    <row r="49" spans="1:9" x14ac:dyDescent="0.25">
      <c r="A49" s="97">
        <v>42163</v>
      </c>
      <c r="B49" s="98">
        <v>62.335330999999996</v>
      </c>
      <c r="C49" s="53">
        <v>2079.280029</v>
      </c>
      <c r="D49" s="102" t="s">
        <v>52</v>
      </c>
      <c r="E49" s="100">
        <f t="shared" si="0"/>
        <v>-7.8611170191000834E-3</v>
      </c>
      <c r="F49" s="102" t="s">
        <v>243</v>
      </c>
      <c r="G49" s="101">
        <f t="shared" si="1"/>
        <v>-6.4745098717947647E-3</v>
      </c>
      <c r="H49" s="112" t="s">
        <v>302</v>
      </c>
      <c r="I49" s="109">
        <f t="shared" si="2"/>
        <v>-4.2708955564163013E-3</v>
      </c>
    </row>
    <row r="50" spans="1:9" x14ac:dyDescent="0.25">
      <c r="A50" s="97">
        <v>42164</v>
      </c>
      <c r="B50" s="98">
        <v>62.605590999999997</v>
      </c>
      <c r="C50" s="53">
        <v>2080.1499020000001</v>
      </c>
      <c r="D50" s="102" t="s">
        <v>53</v>
      </c>
      <c r="E50" s="100">
        <f t="shared" si="0"/>
        <v>4.3355829778140009E-3</v>
      </c>
      <c r="F50" s="102" t="s">
        <v>244</v>
      </c>
      <c r="G50" s="101">
        <f t="shared" si="1"/>
        <v>4.1835298173786839E-4</v>
      </c>
      <c r="H50" s="112" t="s">
        <v>303</v>
      </c>
      <c r="I50" s="109">
        <f t="shared" si="2"/>
        <v>2.4300583272554676E-3</v>
      </c>
    </row>
    <row r="51" spans="1:9" x14ac:dyDescent="0.25">
      <c r="A51" s="97">
        <v>42165</v>
      </c>
      <c r="B51" s="98">
        <v>63.612045000000002</v>
      </c>
      <c r="C51" s="53">
        <v>2105.1999510000001</v>
      </c>
      <c r="D51" s="102" t="s">
        <v>54</v>
      </c>
      <c r="E51" s="100">
        <f t="shared" si="0"/>
        <v>1.6076104129421953E-2</v>
      </c>
      <c r="F51" s="102" t="s">
        <v>245</v>
      </c>
      <c r="G51" s="101">
        <f t="shared" si="1"/>
        <v>1.204242491174079E-2</v>
      </c>
      <c r="H51" s="112" t="s">
        <v>304</v>
      </c>
      <c r="I51" s="109">
        <f t="shared" si="2"/>
        <v>1.3730496417868686E-2</v>
      </c>
    </row>
    <row r="52" spans="1:9" x14ac:dyDescent="0.25">
      <c r="A52" s="97">
        <v>42166</v>
      </c>
      <c r="B52" s="98">
        <v>63.854336000000004</v>
      </c>
      <c r="C52" s="53">
        <v>2108.860107</v>
      </c>
      <c r="D52" s="102" t="s">
        <v>55</v>
      </c>
      <c r="E52" s="100">
        <f t="shared" si="0"/>
        <v>3.8088855656188692E-3</v>
      </c>
      <c r="F52" s="102" t="s">
        <v>246</v>
      </c>
      <c r="G52" s="101">
        <f t="shared" si="1"/>
        <v>1.7386262992553636E-3</v>
      </c>
      <c r="H52" s="112" t="s">
        <v>305</v>
      </c>
      <c r="I52" s="109">
        <f t="shared" si="2"/>
        <v>3.7135730006966905E-3</v>
      </c>
    </row>
    <row r="53" spans="1:9" x14ac:dyDescent="0.25">
      <c r="A53" s="97">
        <v>42167</v>
      </c>
      <c r="B53" s="98">
        <v>63.602725999999997</v>
      </c>
      <c r="C53" s="53">
        <v>2094.110107</v>
      </c>
      <c r="D53" s="102" t="s">
        <v>56</v>
      </c>
      <c r="E53" s="100">
        <f t="shared" si="0"/>
        <v>-3.9403745424587688E-3</v>
      </c>
      <c r="F53" s="102" t="s">
        <v>247</v>
      </c>
      <c r="G53" s="101">
        <f t="shared" si="1"/>
        <v>-6.9942998831643566E-3</v>
      </c>
      <c r="H53" s="112" t="s">
        <v>306</v>
      </c>
      <c r="I53" s="109">
        <f t="shared" si="2"/>
        <v>-4.7762137339854016E-3</v>
      </c>
    </row>
    <row r="54" spans="1:9" x14ac:dyDescent="0.25">
      <c r="A54" s="97">
        <v>42170</v>
      </c>
      <c r="B54" s="98">
        <v>63.360427999999999</v>
      </c>
      <c r="C54" s="53">
        <v>2084.429932</v>
      </c>
      <c r="D54" s="102" t="s">
        <v>57</v>
      </c>
      <c r="E54" s="100">
        <f t="shared" si="0"/>
        <v>-3.8095536974310784E-3</v>
      </c>
      <c r="F54" s="102" t="s">
        <v>248</v>
      </c>
      <c r="G54" s="101">
        <f t="shared" si="1"/>
        <v>-4.6225721215145121E-3</v>
      </c>
      <c r="H54" s="112" t="s">
        <v>307</v>
      </c>
      <c r="I54" s="109">
        <f t="shared" si="2"/>
        <v>-2.4705188880050407E-3</v>
      </c>
    </row>
    <row r="55" spans="1:9" x14ac:dyDescent="0.25">
      <c r="A55" s="97">
        <v>42171</v>
      </c>
      <c r="B55" s="98">
        <v>63.714561000000003</v>
      </c>
      <c r="C55" s="53">
        <v>2096.290039</v>
      </c>
      <c r="D55" s="102" t="s">
        <v>58</v>
      </c>
      <c r="E55" s="100">
        <f t="shared" si="0"/>
        <v>5.5891825730722822E-3</v>
      </c>
      <c r="F55" s="102" t="s">
        <v>249</v>
      </c>
      <c r="G55" s="101">
        <f t="shared" si="1"/>
        <v>5.6898564053051714E-3</v>
      </c>
      <c r="H55" s="112" t="s">
        <v>308</v>
      </c>
      <c r="I55" s="109">
        <f t="shared" si="2"/>
        <v>7.5547941720777011E-3</v>
      </c>
    </row>
    <row r="56" spans="1:9" x14ac:dyDescent="0.25">
      <c r="A56" s="97">
        <v>42172</v>
      </c>
      <c r="B56" s="98">
        <v>63.500216999999999</v>
      </c>
      <c r="C56" s="53">
        <v>2100.4399410000001</v>
      </c>
      <c r="D56" s="102" t="s">
        <v>59</v>
      </c>
      <c r="E56" s="100">
        <f t="shared" si="0"/>
        <v>-3.3641289626087367E-3</v>
      </c>
      <c r="F56" s="102" t="s">
        <v>250</v>
      </c>
      <c r="G56" s="101">
        <f t="shared" si="1"/>
        <v>1.9796411387709156E-3</v>
      </c>
      <c r="H56" s="112" t="s">
        <v>309</v>
      </c>
      <c r="I56" s="109">
        <f t="shared" si="2"/>
        <v>3.9478775790978918E-3</v>
      </c>
    </row>
    <row r="57" spans="1:9" x14ac:dyDescent="0.25">
      <c r="A57" s="97">
        <v>42173</v>
      </c>
      <c r="B57" s="98">
        <v>64.096633999999995</v>
      </c>
      <c r="C57" s="53">
        <v>2121.23999</v>
      </c>
      <c r="D57" s="102" t="s">
        <v>60</v>
      </c>
      <c r="E57" s="100">
        <f t="shared" si="0"/>
        <v>9.3923616040556546E-3</v>
      </c>
      <c r="F57" s="102" t="s">
        <v>251</v>
      </c>
      <c r="G57" s="101">
        <f t="shared" si="1"/>
        <v>9.9027106626514705E-3</v>
      </c>
      <c r="H57" s="112" t="s">
        <v>310</v>
      </c>
      <c r="I57" s="109">
        <f t="shared" si="2"/>
        <v>1.1650355435514084E-2</v>
      </c>
    </row>
    <row r="58" spans="1:9" x14ac:dyDescent="0.25">
      <c r="A58" s="97">
        <v>42174</v>
      </c>
      <c r="B58" s="98">
        <v>63.444302</v>
      </c>
      <c r="C58" s="53">
        <v>2109.98999</v>
      </c>
      <c r="D58" s="102" t="s">
        <v>61</v>
      </c>
      <c r="E58" s="100">
        <f t="shared" si="0"/>
        <v>-1.0177320699866876E-2</v>
      </c>
      <c r="F58" s="102" t="s">
        <v>252</v>
      </c>
      <c r="G58" s="101">
        <f t="shared" si="1"/>
        <v>-5.3035017504078352E-3</v>
      </c>
      <c r="H58" s="112" t="s">
        <v>311</v>
      </c>
      <c r="I58" s="109">
        <f t="shared" si="2"/>
        <v>-3.1324902833740039E-3</v>
      </c>
    </row>
    <row r="59" spans="1:9" x14ac:dyDescent="0.25">
      <c r="A59" s="97">
        <v>42177</v>
      </c>
      <c r="B59" s="98">
        <v>64.264388999999994</v>
      </c>
      <c r="C59" s="53">
        <v>2122.8500979999999</v>
      </c>
      <c r="D59" s="102" t="s">
        <v>62</v>
      </c>
      <c r="E59" s="100">
        <f t="shared" si="0"/>
        <v>1.2926093820056384E-2</v>
      </c>
      <c r="F59" s="102" t="s">
        <v>253</v>
      </c>
      <c r="G59" s="101">
        <f t="shared" si="1"/>
        <v>6.094866829202239E-3</v>
      </c>
      <c r="H59" s="112" t="s">
        <v>312</v>
      </c>
      <c r="I59" s="109">
        <f t="shared" si="2"/>
        <v>7.9485284201847393E-3</v>
      </c>
    </row>
    <row r="60" spans="1:9" x14ac:dyDescent="0.25">
      <c r="A60" s="97">
        <v>42178</v>
      </c>
      <c r="B60" s="98">
        <v>65.000586999999996</v>
      </c>
      <c r="C60" s="53">
        <v>2124.1999510000001</v>
      </c>
      <c r="D60" s="102" t="s">
        <v>63</v>
      </c>
      <c r="E60" s="100">
        <f t="shared" si="0"/>
        <v>1.1455769072977517E-2</v>
      </c>
      <c r="F60" s="102" t="s">
        <v>254</v>
      </c>
      <c r="G60" s="101">
        <f t="shared" si="1"/>
        <v>6.3586826091577286E-4</v>
      </c>
      <c r="H60" s="112" t="s">
        <v>313</v>
      </c>
      <c r="I60" s="109">
        <f t="shared" si="2"/>
        <v>2.6415176128581283E-3</v>
      </c>
    </row>
    <row r="61" spans="1:9" x14ac:dyDescent="0.25">
      <c r="A61" s="103">
        <v>42179</v>
      </c>
      <c r="B61" s="104">
        <v>64.320282000000006</v>
      </c>
      <c r="C61" s="105">
        <v>2108.580078</v>
      </c>
      <c r="D61" s="106" t="s">
        <v>64</v>
      </c>
      <c r="E61" s="107">
        <f t="shared" si="0"/>
        <v>-1.0466136251969349E-2</v>
      </c>
      <c r="F61" s="106" t="s">
        <v>255</v>
      </c>
      <c r="G61" s="108">
        <f t="shared" si="1"/>
        <v>-7.3532969401711723E-3</v>
      </c>
      <c r="H61" s="113" t="s">
        <v>314</v>
      </c>
      <c r="I61" s="109">
        <f t="shared" si="2"/>
        <v>-5.1252157052263736E-3</v>
      </c>
    </row>
  </sheetData>
  <mergeCells count="3">
    <mergeCell ref="K7:M10"/>
    <mergeCell ref="K2:M6"/>
    <mergeCell ref="K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activeCell="F11" sqref="F11"/>
    </sheetView>
  </sheetViews>
  <sheetFormatPr defaultRowHeight="15" x14ac:dyDescent="0.25"/>
  <cols>
    <col min="1" max="1" width="18.140625" customWidth="1"/>
    <col min="2" max="2" width="12.7109375" bestFit="1" customWidth="1"/>
    <col min="3" max="3" width="14.5703125" bestFit="1" customWidth="1"/>
    <col min="6" max="6" width="13.42578125" bestFit="1" customWidth="1"/>
    <col min="7" max="7" width="11" bestFit="1" customWidth="1"/>
    <col min="8" max="8" width="12.42578125" bestFit="1" customWidth="1"/>
    <col min="9" max="9" width="16.7109375" customWidth="1"/>
  </cols>
  <sheetData>
    <row r="1" spans="1:10" x14ac:dyDescent="0.25">
      <c r="A1" t="s">
        <v>152</v>
      </c>
      <c r="D1" s="114" t="s">
        <v>321</v>
      </c>
      <c r="E1" s="50"/>
      <c r="F1" s="50"/>
      <c r="H1" s="80" t="s">
        <v>183</v>
      </c>
      <c r="I1" s="80"/>
      <c r="J1" s="80"/>
    </row>
    <row r="2" spans="1:10" ht="15.75" thickBot="1" x14ac:dyDescent="0.3">
      <c r="D2" s="49" t="s">
        <v>318</v>
      </c>
      <c r="E2" s="49"/>
      <c r="F2" s="49"/>
      <c r="H2" s="80" t="s">
        <v>181</v>
      </c>
      <c r="I2" s="80"/>
      <c r="J2" s="80"/>
    </row>
    <row r="3" spans="1:10" x14ac:dyDescent="0.25">
      <c r="A3" s="72" t="s">
        <v>153</v>
      </c>
      <c r="B3" s="72"/>
      <c r="D3" s="49" t="s">
        <v>319</v>
      </c>
      <c r="E3" s="49"/>
      <c r="F3" s="49"/>
      <c r="H3" s="80" t="s">
        <v>182</v>
      </c>
      <c r="I3" s="80"/>
      <c r="J3" s="80"/>
    </row>
    <row r="4" spans="1:10" x14ac:dyDescent="0.25">
      <c r="A4" s="69" t="s">
        <v>154</v>
      </c>
      <c r="B4" s="73">
        <v>0.67799503255802396</v>
      </c>
      <c r="D4" s="49" t="s">
        <v>320</v>
      </c>
      <c r="E4" s="49"/>
      <c r="F4" s="49"/>
    </row>
    <row r="5" spans="1:10" x14ac:dyDescent="0.25">
      <c r="A5" s="69" t="s">
        <v>155</v>
      </c>
      <c r="B5" s="73">
        <v>0.45967726417335597</v>
      </c>
    </row>
    <row r="6" spans="1:10" x14ac:dyDescent="0.25">
      <c r="A6" s="69" t="s">
        <v>156</v>
      </c>
      <c r="B6" s="73">
        <v>0.45019791793078323</v>
      </c>
    </row>
    <row r="7" spans="1:10" x14ac:dyDescent="0.25">
      <c r="A7" s="69" t="s">
        <v>157</v>
      </c>
      <c r="B7" s="73">
        <v>6.3284364294085996E-3</v>
      </c>
    </row>
    <row r="8" spans="1:10" ht="15.75" thickBot="1" x14ac:dyDescent="0.3">
      <c r="A8" s="70" t="s">
        <v>158</v>
      </c>
      <c r="B8" s="74">
        <v>59</v>
      </c>
    </row>
    <row r="10" spans="1:10" ht="15.75" thickBot="1" x14ac:dyDescent="0.3">
      <c r="A10" t="s">
        <v>159</v>
      </c>
    </row>
    <row r="11" spans="1:10" x14ac:dyDescent="0.25">
      <c r="A11" s="71"/>
      <c r="B11" s="71" t="s">
        <v>164</v>
      </c>
      <c r="C11" s="71" t="s">
        <v>165</v>
      </c>
      <c r="D11" s="71" t="s">
        <v>166</v>
      </c>
      <c r="E11" s="71" t="s">
        <v>167</v>
      </c>
      <c r="F11" s="77" t="s">
        <v>168</v>
      </c>
    </row>
    <row r="12" spans="1:10" x14ac:dyDescent="0.25">
      <c r="A12" s="69" t="s">
        <v>160</v>
      </c>
      <c r="B12" s="69">
        <v>1</v>
      </c>
      <c r="C12" s="69">
        <v>1.942081633261769E-3</v>
      </c>
      <c r="D12" s="69">
        <v>1.942081633261769E-3</v>
      </c>
      <c r="E12" s="69">
        <v>48.492507015821296</v>
      </c>
      <c r="F12" s="69">
        <v>3.6577739261374894E-9</v>
      </c>
    </row>
    <row r="13" spans="1:10" x14ac:dyDescent="0.25">
      <c r="A13" s="69" t="s">
        <v>161</v>
      </c>
      <c r="B13" s="69">
        <v>57</v>
      </c>
      <c r="C13" s="69">
        <v>2.2827991355407547E-3</v>
      </c>
      <c r="D13" s="69">
        <v>4.004910764106587E-5</v>
      </c>
      <c r="E13" s="69"/>
      <c r="F13" s="69"/>
    </row>
    <row r="14" spans="1:10" ht="15.75" thickBot="1" x14ac:dyDescent="0.3">
      <c r="A14" s="70" t="s">
        <v>162</v>
      </c>
      <c r="B14" s="70">
        <v>58</v>
      </c>
      <c r="C14" s="70">
        <v>4.2248807688025237E-3</v>
      </c>
      <c r="D14" s="70"/>
      <c r="E14" s="70"/>
      <c r="F14" s="70"/>
    </row>
    <row r="15" spans="1:10" ht="15.75" thickBot="1" x14ac:dyDescent="0.3"/>
    <row r="16" spans="1:10" x14ac:dyDescent="0.25">
      <c r="A16" s="71"/>
      <c r="B16" s="77" t="s">
        <v>169</v>
      </c>
      <c r="C16" s="77" t="s">
        <v>157</v>
      </c>
      <c r="D16" s="77" t="s">
        <v>170</v>
      </c>
      <c r="E16" s="77" t="s">
        <v>171</v>
      </c>
      <c r="F16" s="77" t="s">
        <v>172</v>
      </c>
      <c r="G16" s="77" t="s">
        <v>173</v>
      </c>
      <c r="H16" s="77" t="s">
        <v>174</v>
      </c>
      <c r="I16" s="77" t="s">
        <v>175</v>
      </c>
    </row>
    <row r="17" spans="1:9" x14ac:dyDescent="0.25">
      <c r="A17" s="69" t="s">
        <v>163</v>
      </c>
      <c r="B17" s="78">
        <v>2.0233530007037733E-3</v>
      </c>
      <c r="C17" s="75">
        <v>8.2532118168956168E-4</v>
      </c>
      <c r="D17" s="75">
        <v>2.4515946586535593</v>
      </c>
      <c r="E17" s="75">
        <v>1.7310595305944958E-2</v>
      </c>
      <c r="F17" s="75">
        <v>3.7067584154918884E-4</v>
      </c>
      <c r="G17" s="75">
        <v>3.6760301598583577E-3</v>
      </c>
      <c r="H17" s="75">
        <v>3.7067584154918884E-4</v>
      </c>
      <c r="I17" s="75">
        <v>3.6760301598583577E-3</v>
      </c>
    </row>
    <row r="18" spans="1:9" ht="15.75" thickBot="1" x14ac:dyDescent="0.3">
      <c r="A18" s="70" t="s">
        <v>179</v>
      </c>
      <c r="B18" s="79">
        <v>0.97215830723187691</v>
      </c>
      <c r="C18" s="76">
        <v>0.13960458211697191</v>
      </c>
      <c r="D18" s="76">
        <v>6.9636561528999437</v>
      </c>
      <c r="E18" s="76">
        <v>3.65777392613753E-9</v>
      </c>
      <c r="F18" s="76">
        <v>0.69260495358388574</v>
      </c>
      <c r="G18" s="76">
        <v>1.251711660879868</v>
      </c>
      <c r="H18" s="76">
        <v>0.69260495358388574</v>
      </c>
      <c r="I18" s="76">
        <v>1.251711660879868</v>
      </c>
    </row>
    <row r="22" spans="1:9" x14ac:dyDescent="0.25">
      <c r="A22" t="s">
        <v>176</v>
      </c>
    </row>
    <row r="23" spans="1:9" ht="15.75" thickBot="1" x14ac:dyDescent="0.3"/>
    <row r="24" spans="1:9" x14ac:dyDescent="0.25">
      <c r="A24" s="71" t="s">
        <v>177</v>
      </c>
      <c r="B24" s="71" t="s">
        <v>180</v>
      </c>
      <c r="C24" s="71" t="s">
        <v>178</v>
      </c>
    </row>
    <row r="25" spans="1:9" x14ac:dyDescent="0.25">
      <c r="A25" s="69">
        <v>1</v>
      </c>
      <c r="B25" s="75">
        <v>-1.8316160103094702E-3</v>
      </c>
      <c r="C25" s="75">
        <v>-1.9904676201990402E-3</v>
      </c>
    </row>
    <row r="26" spans="1:9" x14ac:dyDescent="0.25">
      <c r="A26" s="69">
        <v>2</v>
      </c>
      <c r="B26" s="75">
        <v>5.4547482782426621E-3</v>
      </c>
      <c r="C26" s="75">
        <v>4.0533258235767571E-3</v>
      </c>
    </row>
    <row r="27" spans="1:9" x14ac:dyDescent="0.25">
      <c r="A27" s="69">
        <v>3</v>
      </c>
      <c r="B27" s="75">
        <v>8.4481674064257953E-3</v>
      </c>
      <c r="C27" s="75">
        <v>-9.2743510666492626E-3</v>
      </c>
    </row>
    <row r="28" spans="1:9" x14ac:dyDescent="0.25">
      <c r="A28" s="69">
        <v>4</v>
      </c>
      <c r="B28" s="75">
        <v>1.8855871159427929E-5</v>
      </c>
      <c r="C28" s="75">
        <v>6.2651259925687111E-3</v>
      </c>
    </row>
    <row r="29" spans="1:9" x14ac:dyDescent="0.25">
      <c r="A29" s="69">
        <v>5</v>
      </c>
      <c r="B29" s="75">
        <v>4.6311997630237179E-3</v>
      </c>
      <c r="C29" s="75">
        <v>-1.3443515504241044E-3</v>
      </c>
    </row>
    <row r="30" spans="1:9" x14ac:dyDescent="0.25">
      <c r="A30" s="69">
        <v>6</v>
      </c>
      <c r="B30" s="75">
        <v>6.3567305311000447E-3</v>
      </c>
      <c r="C30" s="75">
        <v>5.2290437646944268E-4</v>
      </c>
    </row>
    <row r="31" spans="1:9" x14ac:dyDescent="0.25">
      <c r="A31" s="69">
        <v>7</v>
      </c>
      <c r="B31" s="75">
        <v>7.0813614890846881E-3</v>
      </c>
      <c r="C31" s="75">
        <v>-3.3397315480988747E-3</v>
      </c>
    </row>
    <row r="32" spans="1:9" x14ac:dyDescent="0.25">
      <c r="A32" s="69">
        <v>8</v>
      </c>
      <c r="B32" s="75">
        <v>-2.430377006992372E-3</v>
      </c>
      <c r="C32" s="75">
        <v>8.427013802274546E-3</v>
      </c>
    </row>
    <row r="33" spans="1:3" x14ac:dyDescent="0.25">
      <c r="A33" s="69">
        <v>9</v>
      </c>
      <c r="B33" s="75">
        <v>3.6077365127421736E-3</v>
      </c>
      <c r="C33" s="75">
        <v>1.2020027139091874E-2</v>
      </c>
    </row>
    <row r="34" spans="1:3" x14ac:dyDescent="0.25">
      <c r="A34" s="69">
        <v>10</v>
      </c>
      <c r="B34" s="75">
        <v>7.0282142506806391E-3</v>
      </c>
      <c r="C34" s="75">
        <v>1.1531283793610273E-2</v>
      </c>
    </row>
    <row r="35" spans="1:3" x14ac:dyDescent="0.25">
      <c r="A35" s="69">
        <v>11</v>
      </c>
      <c r="B35" s="75">
        <v>1.2665823805836913E-3</v>
      </c>
      <c r="C35" s="75">
        <v>-7.4961544548862169E-3</v>
      </c>
    </row>
    <row r="36" spans="1:3" x14ac:dyDescent="0.25">
      <c r="A36" s="69">
        <v>12</v>
      </c>
      <c r="B36" s="75">
        <v>-8.9729680223585885E-3</v>
      </c>
      <c r="C36" s="75">
        <v>-6.2284644021373091E-3</v>
      </c>
    </row>
    <row r="37" spans="1:3" x14ac:dyDescent="0.25">
      <c r="A37" s="69">
        <v>13</v>
      </c>
      <c r="B37" s="75">
        <v>1.1001362644632747E-2</v>
      </c>
      <c r="C37" s="75">
        <v>-4.6359596723525819E-3</v>
      </c>
    </row>
    <row r="38" spans="1:3" x14ac:dyDescent="0.25">
      <c r="A38" s="69">
        <v>14</v>
      </c>
      <c r="B38" s="75">
        <v>5.8397036365246562E-4</v>
      </c>
      <c r="C38" s="75">
        <v>-1.5289691768484749E-2</v>
      </c>
    </row>
    <row r="39" spans="1:3" x14ac:dyDescent="0.25">
      <c r="A39" s="69">
        <v>15</v>
      </c>
      <c r="B39" s="75">
        <v>6.9691893499585229E-3</v>
      </c>
      <c r="C39" s="75">
        <v>3.1413894277335357E-3</v>
      </c>
    </row>
    <row r="40" spans="1:3" x14ac:dyDescent="0.25">
      <c r="A40" s="69">
        <v>16</v>
      </c>
      <c r="B40" s="75">
        <v>4.3154262296750869E-3</v>
      </c>
      <c r="C40" s="75">
        <v>-6.5398840370516544E-3</v>
      </c>
    </row>
    <row r="41" spans="1:3" x14ac:dyDescent="0.25">
      <c r="A41" s="69">
        <v>17</v>
      </c>
      <c r="B41" s="75">
        <v>4.2134314419080676E-3</v>
      </c>
      <c r="C41" s="75">
        <v>-7.3980322281282495E-3</v>
      </c>
    </row>
    <row r="42" spans="1:3" x14ac:dyDescent="0.25">
      <c r="A42" s="69">
        <v>18</v>
      </c>
      <c r="B42" s="75">
        <v>-2.0026598071038789E-3</v>
      </c>
      <c r="C42" s="75">
        <v>-2.1505903764317495E-3</v>
      </c>
    </row>
    <row r="43" spans="1:3" x14ac:dyDescent="0.25">
      <c r="A43" s="69">
        <v>19</v>
      </c>
      <c r="B43" s="75">
        <v>4.7154846482538705E-3</v>
      </c>
      <c r="C43" s="75">
        <v>2.0216005137890956E-3</v>
      </c>
    </row>
    <row r="44" spans="1:3" x14ac:dyDescent="0.25">
      <c r="A44" s="69">
        <v>20</v>
      </c>
      <c r="B44" s="75">
        <v>-1.6128452553210758E-3</v>
      </c>
      <c r="C44" s="75">
        <v>1.4997359362206423E-2</v>
      </c>
    </row>
    <row r="45" spans="1:3" x14ac:dyDescent="0.25">
      <c r="A45" s="69">
        <v>21</v>
      </c>
      <c r="B45" s="75">
        <v>-7.8235477569500826E-3</v>
      </c>
      <c r="C45" s="75">
        <v>2.4776320932750444E-3</v>
      </c>
    </row>
    <row r="46" spans="1:3" x14ac:dyDescent="0.25">
      <c r="A46" s="69">
        <v>22</v>
      </c>
      <c r="B46" s="75">
        <v>1.2642239663987198E-2</v>
      </c>
      <c r="C46" s="75">
        <v>-7.1096508994475394E-3</v>
      </c>
    </row>
    <row r="47" spans="1:3" x14ac:dyDescent="0.25">
      <c r="A47" s="69">
        <v>23</v>
      </c>
      <c r="B47" s="75">
        <v>4.8822261906275484E-3</v>
      </c>
      <c r="C47" s="75">
        <v>1.2567962596499459E-2</v>
      </c>
    </row>
    <row r="48" spans="1:3" x14ac:dyDescent="0.25">
      <c r="A48" s="69">
        <v>24</v>
      </c>
      <c r="B48" s="75">
        <v>-9.4844577421623472E-3</v>
      </c>
      <c r="C48" s="75">
        <v>4.5400256913781384E-3</v>
      </c>
    </row>
    <row r="49" spans="1:3" x14ac:dyDescent="0.25">
      <c r="A49" s="69">
        <v>25</v>
      </c>
      <c r="B49" s="75">
        <v>-2.3083170798930885E-3</v>
      </c>
      <c r="C49" s="75">
        <v>-5.1452176526011273E-3</v>
      </c>
    </row>
    <row r="50" spans="1:3" x14ac:dyDescent="0.25">
      <c r="A50" s="69">
        <v>26</v>
      </c>
      <c r="B50" s="75">
        <v>5.6920972464654038E-3</v>
      </c>
      <c r="C50" s="75">
        <v>3.3818352454457259E-3</v>
      </c>
    </row>
    <row r="51" spans="1:3" x14ac:dyDescent="0.25">
      <c r="A51" s="69">
        <v>27</v>
      </c>
      <c r="B51" s="75">
        <v>1.5106563587260161E-2</v>
      </c>
      <c r="C51" s="75">
        <v>2.4220738475753956E-4</v>
      </c>
    </row>
    <row r="52" spans="1:3" x14ac:dyDescent="0.25">
      <c r="A52" s="69">
        <v>28</v>
      </c>
      <c r="B52" s="75">
        <v>-2.9245057617192059E-3</v>
      </c>
      <c r="C52" s="75">
        <v>2.3138290452395759E-3</v>
      </c>
    </row>
    <row r="53" spans="1:3" x14ac:dyDescent="0.25">
      <c r="A53" s="69">
        <v>29</v>
      </c>
      <c r="B53" s="75">
        <v>-8.4416180698422289E-4</v>
      </c>
      <c r="C53" s="75">
        <v>-5.30905341691079E-4</v>
      </c>
    </row>
    <row r="54" spans="1:3" x14ac:dyDescent="0.25">
      <c r="A54" s="69">
        <v>30</v>
      </c>
      <c r="B54" s="75">
        <v>1.7268885452986493E-3</v>
      </c>
      <c r="C54" s="75">
        <v>7.2097202295587359E-4</v>
      </c>
    </row>
    <row r="55" spans="1:3" x14ac:dyDescent="0.25">
      <c r="A55" s="69">
        <v>31</v>
      </c>
      <c r="B55" s="75">
        <v>1.2502526418534055E-2</v>
      </c>
      <c r="C55" s="75">
        <v>-4.4134465044522453E-3</v>
      </c>
    </row>
    <row r="56" spans="1:3" x14ac:dyDescent="0.25">
      <c r="A56" s="69">
        <v>32</v>
      </c>
      <c r="B56" s="75">
        <v>2.7703725909636046E-3</v>
      </c>
      <c r="C56" s="75">
        <v>-5.3441908103668834E-3</v>
      </c>
    </row>
    <row r="57" spans="1:3" x14ac:dyDescent="0.25">
      <c r="A57" s="69">
        <v>33</v>
      </c>
      <c r="B57" s="75">
        <v>4.9864411534414604E-3</v>
      </c>
      <c r="C57" s="75">
        <v>3.2103567927324345E-3</v>
      </c>
    </row>
    <row r="58" spans="1:3" x14ac:dyDescent="0.25">
      <c r="A58" s="69">
        <v>34</v>
      </c>
      <c r="B58" s="75">
        <v>1.3978911148074631E-3</v>
      </c>
      <c r="C58" s="75">
        <v>7.4850767146131996E-3</v>
      </c>
    </row>
    <row r="59" spans="1:3" x14ac:dyDescent="0.25">
      <c r="A59" s="69">
        <v>35</v>
      </c>
      <c r="B59" s="75">
        <v>1.1187441106169475E-3</v>
      </c>
      <c r="C59" s="75">
        <v>-9.0278464024215847E-3</v>
      </c>
    </row>
    <row r="60" spans="1:3" x14ac:dyDescent="0.25">
      <c r="A60" s="69">
        <v>36</v>
      </c>
      <c r="B60" s="75">
        <v>4.2961367810554901E-3</v>
      </c>
      <c r="C60" s="75">
        <v>-1.7392738349204934E-3</v>
      </c>
    </row>
    <row r="61" spans="1:3" x14ac:dyDescent="0.25">
      <c r="A61" s="69">
        <v>37</v>
      </c>
      <c r="B61" s="75">
        <v>-1.4833777757576475E-4</v>
      </c>
      <c r="C61" s="75">
        <v>-2.5522176156557871E-3</v>
      </c>
    </row>
    <row r="62" spans="1:3" x14ac:dyDescent="0.25">
      <c r="A62" s="69">
        <v>38</v>
      </c>
      <c r="B62" s="75">
        <v>-7.9723597258602695E-3</v>
      </c>
      <c r="C62" s="75">
        <v>-3.1604498607186483E-3</v>
      </c>
    </row>
    <row r="63" spans="1:3" x14ac:dyDescent="0.25">
      <c r="A63" s="69">
        <v>39</v>
      </c>
      <c r="B63" s="75">
        <v>1.0930890683666861E-2</v>
      </c>
      <c r="C63" s="75">
        <v>3.2725368041559497E-4</v>
      </c>
    </row>
    <row r="64" spans="1:3" x14ac:dyDescent="0.25">
      <c r="A64" s="69">
        <v>40</v>
      </c>
      <c r="B64" s="75">
        <v>7.9186105646909637E-4</v>
      </c>
      <c r="C64" s="75">
        <v>-4.853889279023511E-3</v>
      </c>
    </row>
    <row r="65" spans="1:3" x14ac:dyDescent="0.25">
      <c r="A65" s="69">
        <v>41</v>
      </c>
      <c r="B65" s="75">
        <v>-4.1191990730331382E-3</v>
      </c>
      <c r="C65" s="75">
        <v>-2.2250596299230466E-3</v>
      </c>
    </row>
    <row r="66" spans="1:3" x14ac:dyDescent="0.25">
      <c r="A66" s="69">
        <v>42</v>
      </c>
      <c r="B66" s="75">
        <v>4.0254749835290302E-3</v>
      </c>
      <c r="C66" s="75">
        <v>5.3504369839228044E-4</v>
      </c>
    </row>
    <row r="67" spans="1:3" x14ac:dyDescent="0.25">
      <c r="A67" s="69">
        <v>43</v>
      </c>
      <c r="B67" s="75">
        <v>1.0428382098289391E-3</v>
      </c>
      <c r="C67" s="75">
        <v>-1.9508531287109776E-3</v>
      </c>
    </row>
    <row r="68" spans="1:3" x14ac:dyDescent="0.25">
      <c r="A68" s="69">
        <v>44</v>
      </c>
      <c r="B68" s="75">
        <v>4.0832308290642463E-3</v>
      </c>
      <c r="C68" s="75">
        <v>6.2165079582202718E-3</v>
      </c>
    </row>
    <row r="69" spans="1:3" x14ac:dyDescent="0.25">
      <c r="A69" s="69">
        <v>45</v>
      </c>
      <c r="B69" s="75">
        <v>-6.3597307796920645E-3</v>
      </c>
      <c r="C69" s="75">
        <v>8.1272839189990963E-4</v>
      </c>
    </row>
    <row r="70" spans="1:3" x14ac:dyDescent="0.25">
      <c r="A70" s="69">
        <v>46</v>
      </c>
      <c r="B70" s="75">
        <v>6.2715572253104509E-4</v>
      </c>
      <c r="C70" s="75">
        <v>1.5805736366595526E-2</v>
      </c>
    </row>
    <row r="71" spans="1:3" x14ac:dyDescent="0.25">
      <c r="A71" s="69">
        <v>47</v>
      </c>
      <c r="B71" s="75">
        <v>-4.2708955564163013E-3</v>
      </c>
      <c r="C71" s="75">
        <v>-3.5902214626837821E-3</v>
      </c>
    </row>
    <row r="72" spans="1:3" x14ac:dyDescent="0.25">
      <c r="A72" s="69">
        <v>48</v>
      </c>
      <c r="B72" s="75">
        <v>2.4300583272554676E-3</v>
      </c>
      <c r="C72" s="75">
        <v>1.9055246505585333E-3</v>
      </c>
    </row>
    <row r="73" spans="1:3" x14ac:dyDescent="0.25">
      <c r="A73" s="69">
        <v>49</v>
      </c>
      <c r="B73" s="75">
        <v>1.3730496417868686E-2</v>
      </c>
      <c r="C73" s="75">
        <v>2.3456077115532672E-3</v>
      </c>
    </row>
    <row r="74" spans="1:3" x14ac:dyDescent="0.25">
      <c r="A74" s="69">
        <v>50</v>
      </c>
      <c r="B74" s="75">
        <v>3.7135730006966905E-3</v>
      </c>
      <c r="C74" s="75">
        <v>9.5312564922178655E-5</v>
      </c>
    </row>
    <row r="75" spans="1:3" x14ac:dyDescent="0.25">
      <c r="A75" s="69">
        <v>51</v>
      </c>
      <c r="B75" s="75">
        <v>-4.7762137339854016E-3</v>
      </c>
      <c r="C75" s="75">
        <v>8.3583919152663277E-4</v>
      </c>
    </row>
    <row r="76" spans="1:3" x14ac:dyDescent="0.25">
      <c r="A76" s="69">
        <v>52</v>
      </c>
      <c r="B76" s="75">
        <v>-2.4705188880050407E-3</v>
      </c>
      <c r="C76" s="75">
        <v>-1.3390348094260377E-3</v>
      </c>
    </row>
    <row r="77" spans="1:3" x14ac:dyDescent="0.25">
      <c r="A77" s="69">
        <v>53</v>
      </c>
      <c r="B77" s="75">
        <v>7.5547941720777011E-3</v>
      </c>
      <c r="C77" s="75">
        <v>-1.965611599005419E-3</v>
      </c>
    </row>
    <row r="78" spans="1:3" x14ac:dyDescent="0.25">
      <c r="A78" s="69">
        <v>54</v>
      </c>
      <c r="B78" s="75">
        <v>3.9478775790978918E-3</v>
      </c>
      <c r="C78" s="75">
        <v>-7.3120065417066286E-3</v>
      </c>
    </row>
    <row r="79" spans="1:3" x14ac:dyDescent="0.25">
      <c r="A79" s="69">
        <v>55</v>
      </c>
      <c r="B79" s="75">
        <v>1.1650355435514084E-2</v>
      </c>
      <c r="C79" s="75">
        <v>-2.2579938314584297E-3</v>
      </c>
    </row>
    <row r="80" spans="1:3" x14ac:dyDescent="0.25">
      <c r="A80" s="69">
        <v>56</v>
      </c>
      <c r="B80" s="75">
        <v>-3.1324902833740039E-3</v>
      </c>
      <c r="C80" s="75">
        <v>-7.0448304164928725E-3</v>
      </c>
    </row>
    <row r="81" spans="1:3" x14ac:dyDescent="0.25">
      <c r="A81" s="69">
        <v>57</v>
      </c>
      <c r="B81" s="75">
        <v>7.9485284201847393E-3</v>
      </c>
      <c r="C81" s="75">
        <v>4.9775653998716442E-3</v>
      </c>
    </row>
    <row r="82" spans="1:3" x14ac:dyDescent="0.25">
      <c r="A82" s="69">
        <v>58</v>
      </c>
      <c r="B82" s="75">
        <v>2.6415176128581283E-3</v>
      </c>
      <c r="C82" s="75">
        <v>8.8142514601193891E-3</v>
      </c>
    </row>
    <row r="83" spans="1:3" ht="15.75" thickBot="1" x14ac:dyDescent="0.3">
      <c r="A83" s="70">
        <v>59</v>
      </c>
      <c r="B83" s="76">
        <v>-5.1252157052263736E-3</v>
      </c>
      <c r="C83" s="76">
        <v>-5.3409205467429754E-3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^GSPC</vt:lpstr>
      <vt:lpstr>JPM</vt:lpstr>
      <vt:lpstr>Problem 1</vt:lpstr>
      <vt:lpstr>Problem 2</vt:lpstr>
      <vt:lpstr>Problem 3_Linest_Function</vt:lpstr>
      <vt:lpstr>Problem 3_Regression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Tawanda Vera</dc:creator>
  <cp:lastModifiedBy>Tawanda Vera</cp:lastModifiedBy>
  <dcterms:created xsi:type="dcterms:W3CDTF">2018-03-11T06:01:53Z</dcterms:created>
  <dcterms:modified xsi:type="dcterms:W3CDTF">2018-03-12T18:59:20Z</dcterms:modified>
</cp:coreProperties>
</file>