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wanda Vera\Econ_MIni_Project_2\"/>
    </mc:Choice>
  </mc:AlternateContent>
  <bookViews>
    <workbookView xWindow="0" yWindow="0" windowWidth="20490" windowHeight="7050" activeTab="1"/>
  </bookViews>
  <sheets>
    <sheet name="Data" sheetId="3" r:id="rId1"/>
    <sheet name="Regression output" sheetId="1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1" l="1"/>
  <c r="E25" i="11"/>
  <c r="G25" i="11" s="1"/>
  <c r="E24" i="11"/>
  <c r="G24" i="11" s="1"/>
  <c r="G68" i="3" l="1"/>
  <c r="E68" i="3"/>
  <c r="G67" i="3"/>
  <c r="E67" i="3"/>
  <c r="E22" i="11"/>
  <c r="G22" i="11" s="1"/>
  <c r="E21" i="11"/>
  <c r="G21" i="11" s="1"/>
  <c r="G62" i="3" l="1"/>
  <c r="G63" i="3"/>
  <c r="G64" i="3"/>
  <c r="G65" i="3"/>
  <c r="G66" i="3"/>
  <c r="E62" i="3"/>
  <c r="E63" i="3"/>
  <c r="E64" i="3"/>
  <c r="E65" i="3"/>
  <c r="E66" i="3"/>
  <c r="E4" i="3" l="1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G3" i="3"/>
  <c r="E3" i="3"/>
</calcChain>
</file>

<file path=xl/sharedStrings.xml><?xml version="1.0" encoding="utf-8"?>
<sst xmlns="http://schemas.openxmlformats.org/spreadsheetml/2006/main" count="198" uniqueCount="195">
  <si>
    <t>Date</t>
  </si>
  <si>
    <t>(B3/B2)-1</t>
  </si>
  <si>
    <t>(B4/B3)-1</t>
  </si>
  <si>
    <t>(B5/B4)-1</t>
  </si>
  <si>
    <t>(B6/B5)-1</t>
  </si>
  <si>
    <t>(B7/B6)-1</t>
  </si>
  <si>
    <t>(B8/B7)-1</t>
  </si>
  <si>
    <t>(B9/B8)-1</t>
  </si>
  <si>
    <t>(B10/B9)-1</t>
  </si>
  <si>
    <t>(B11/B10)-1</t>
  </si>
  <si>
    <t>(B12/B11)-1</t>
  </si>
  <si>
    <t>(B13/B12)-1</t>
  </si>
  <si>
    <t>(B14/B13)-1</t>
  </si>
  <si>
    <t>(B15/B14)-1</t>
  </si>
  <si>
    <t>(B16/B15)-1</t>
  </si>
  <si>
    <t>(B17/B16)-1</t>
  </si>
  <si>
    <t>(B18/B17)-1</t>
  </si>
  <si>
    <t>(B19/B18)-1</t>
  </si>
  <si>
    <t>(B20/B19)-1</t>
  </si>
  <si>
    <t>(B21/B20)-1</t>
  </si>
  <si>
    <t>(B22/B21)-1</t>
  </si>
  <si>
    <t>(B23/B22)-1</t>
  </si>
  <si>
    <t>(B24/B23)-1</t>
  </si>
  <si>
    <t>(B25/B24)-1</t>
  </si>
  <si>
    <t>(B26/B25)-1</t>
  </si>
  <si>
    <t>(B27/B26)-1</t>
  </si>
  <si>
    <t>(B28/B27)-1</t>
  </si>
  <si>
    <t>(B29/B28)-1</t>
  </si>
  <si>
    <t>(B30/B29)-1</t>
  </si>
  <si>
    <t>(B31/B30)-1</t>
  </si>
  <si>
    <t>(B32/B31)-1</t>
  </si>
  <si>
    <t>(B33/B32)-1</t>
  </si>
  <si>
    <t>(B34/B33)-1</t>
  </si>
  <si>
    <t>(B35/B34)-1</t>
  </si>
  <si>
    <t>(B36/B35)-1</t>
  </si>
  <si>
    <t>(B37/B36)-1</t>
  </si>
  <si>
    <t>(B38/B37)-1</t>
  </si>
  <si>
    <t>(B39/B38)-1</t>
  </si>
  <si>
    <t>(B40/B39)-1</t>
  </si>
  <si>
    <t>(B41/B40)-1</t>
  </si>
  <si>
    <t>(B42/B41)-1</t>
  </si>
  <si>
    <t>(B43/B42)-1</t>
  </si>
  <si>
    <t>(B44/B43)-1</t>
  </si>
  <si>
    <t>(B45/B44)-1</t>
  </si>
  <si>
    <t>(B46/B45)-1</t>
  </si>
  <si>
    <t>(B47/B46)-1</t>
  </si>
  <si>
    <t>(B48/B47)-1</t>
  </si>
  <si>
    <t>(B49/B48)-1</t>
  </si>
  <si>
    <t>(B50/B49)-1</t>
  </si>
  <si>
    <t>(B51/B50)-1</t>
  </si>
  <si>
    <t>(B52/B51)-1</t>
  </si>
  <si>
    <t>(B53/B52)-1</t>
  </si>
  <si>
    <t>(B54/B53)-1</t>
  </si>
  <si>
    <t>(B55/B54)-1</t>
  </si>
  <si>
    <t>(B56/B55)-1</t>
  </si>
  <si>
    <t>(B57/B56)-1</t>
  </si>
  <si>
    <t>(B58/B57)-1</t>
  </si>
  <si>
    <t>(B59/B58)-1</t>
  </si>
  <si>
    <t>(B60/B59)-1</t>
  </si>
  <si>
    <t>(B61/B60)-1</t>
  </si>
  <si>
    <t>Volatility</t>
  </si>
  <si>
    <t>S&amp;P 500 Adj Close</t>
  </si>
  <si>
    <t>SP500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</si>
  <si>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</si>
  <si>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</si>
  <si>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</si>
  <si>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</si>
  <si>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</si>
  <si>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</si>
  <si>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</si>
  <si>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</si>
  <si>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</si>
  <si>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</si>
  <si>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</si>
  <si>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</si>
  <si>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</si>
  <si>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</si>
  <si>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</si>
  <si>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</si>
  <si>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</si>
  <si>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</si>
  <si>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</si>
  <si>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</si>
  <si>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</si>
  <si>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</si>
  <si>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</si>
  <si>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</si>
  <si>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(C3/C2)-1</t>
  </si>
  <si>
    <t>(C4/C3)-1</t>
  </si>
  <si>
    <t>(C5/C4)-1</t>
  </si>
  <si>
    <t>(C6/C5)-1</t>
  </si>
  <si>
    <t>(C7/C6)-1</t>
  </si>
  <si>
    <t>(C8/C7)-1</t>
  </si>
  <si>
    <t>(C9/C8)-1</t>
  </si>
  <si>
    <t>(C10/C9)-1</t>
  </si>
  <si>
    <t>(C11/C10)-1</t>
  </si>
  <si>
    <t>(C12/C11)-1</t>
  </si>
  <si>
    <t>(C13/C12)-1</t>
  </si>
  <si>
    <t>(C14/C13)-1</t>
  </si>
  <si>
    <t>(C15/C14)-1</t>
  </si>
  <si>
    <t>(C16/C15)-1</t>
  </si>
  <si>
    <t>(C17/C16)-1</t>
  </si>
  <si>
    <t>(C18/C17)-1</t>
  </si>
  <si>
    <t>(C19/C18)-1</t>
  </si>
  <si>
    <t>(C20/C19)-1</t>
  </si>
  <si>
    <t>(C21/C20)-1</t>
  </si>
  <si>
    <t>(C22/C21)-1</t>
  </si>
  <si>
    <t>(C23/C22)-1</t>
  </si>
  <si>
    <t>(C24/C23)-1</t>
  </si>
  <si>
    <t>(C25/C24)-1</t>
  </si>
  <si>
    <t>(C26/C25)-1</t>
  </si>
  <si>
    <t>(C27/C26)-1</t>
  </si>
  <si>
    <t>(C28/C27)-1</t>
  </si>
  <si>
    <t>(C29/C28)-1</t>
  </si>
  <si>
    <t>(C30/C29)-1</t>
  </si>
  <si>
    <t>(C31/C30)-1</t>
  </si>
  <si>
    <t>(C32/C31)-1</t>
  </si>
  <si>
    <t>(C33/C32)-1</t>
  </si>
  <si>
    <t>(C34/C33)-1</t>
  </si>
  <si>
    <t>(C35/C34)-1</t>
  </si>
  <si>
    <t>(C36/C35)-1</t>
  </si>
  <si>
    <t>(C37/C36)-1</t>
  </si>
  <si>
    <t>(C38/C37)-1</t>
  </si>
  <si>
    <t>(C39/C38)-1</t>
  </si>
  <si>
    <t>(C40/C39)-1</t>
  </si>
  <si>
    <t>(C41/C40)-1</t>
  </si>
  <si>
    <t>(C42/C41)-1</t>
  </si>
  <si>
    <t>(C43/C42)-1</t>
  </si>
  <si>
    <t>(C44/C43)-1</t>
  </si>
  <si>
    <t>(C45/C44)-1</t>
  </si>
  <si>
    <t>(C46/C45)-1</t>
  </si>
  <si>
    <t>(C47/C46)-1</t>
  </si>
  <si>
    <t>(C48/C47)-1</t>
  </si>
  <si>
    <t>(C49/C48)-1</t>
  </si>
  <si>
    <t>(C50/C49)-1</t>
  </si>
  <si>
    <t>(C51/C50)-1</t>
  </si>
  <si>
    <t>(C52/C51)-1</t>
  </si>
  <si>
    <t>(C53/C52)-1</t>
  </si>
  <si>
    <t>(C54/C53)-1</t>
  </si>
  <si>
    <t>(C55/C54)-1</t>
  </si>
  <si>
    <t>(C56/C55)-1</t>
  </si>
  <si>
    <t>(C57/C56)-1</t>
  </si>
  <si>
    <t>(C58/C57)-1</t>
  </si>
  <si>
    <t>(C59/C58)-1</t>
  </si>
  <si>
    <t>(C60/C59)-1</t>
  </si>
  <si>
    <t>(C61/C60)-1</t>
  </si>
  <si>
    <t>Formula For SP500  returns</t>
  </si>
  <si>
    <t>ORCL Adj Close Prices</t>
  </si>
  <si>
    <t>Formula For ORCL stock returns</t>
  </si>
  <si>
    <t>ORCL returns</t>
  </si>
  <si>
    <t>(C62/C61)-1</t>
  </si>
  <si>
    <t>(C63/C62)-1</t>
  </si>
  <si>
    <t>(C64/C63)-1</t>
  </si>
  <si>
    <t>(C65/C64)-1</t>
  </si>
  <si>
    <t>(C66/C65)-1</t>
  </si>
  <si>
    <t>(B62/B61)-1</t>
  </si>
  <si>
    <t>(B63/B62)-1</t>
  </si>
  <si>
    <t>(B64/B63)-1</t>
  </si>
  <si>
    <t>(B65/B64)-1</t>
  </si>
  <si>
    <t>(B66/B65)-1</t>
  </si>
  <si>
    <t>X Variable 1</t>
  </si>
  <si>
    <t>PROBABILITY OUTPUT</t>
  </si>
  <si>
    <t>Percentile</t>
  </si>
  <si>
    <t>Y</t>
  </si>
  <si>
    <t>Alpha</t>
  </si>
  <si>
    <t>Beta</t>
  </si>
  <si>
    <t>Oraacle returns track S&amp;P</t>
  </si>
  <si>
    <t>Mean</t>
  </si>
  <si>
    <t>CAPM</t>
  </si>
  <si>
    <t>Annualized</t>
  </si>
  <si>
    <t>Formulas</t>
  </si>
  <si>
    <t>((1+a)^252)-1</t>
  </si>
  <si>
    <t>SQRT(252)*b</t>
  </si>
  <si>
    <t>Daily</t>
  </si>
  <si>
    <t>Rf</t>
  </si>
  <si>
    <t>Rm</t>
  </si>
  <si>
    <t>Premium (S&amp;P)</t>
  </si>
  <si>
    <t>Risk free (GVT Bonds)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</si>
  <si>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</si>
  <si>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</si>
  <si>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</si>
  <si>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</si>
  <si>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</si>
  <si>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</si>
  <si>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</si>
  <si>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</si>
  <si>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</si>
  <si>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</si>
  <si>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</si>
  <si>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S$P Static</t>
  </si>
  <si>
    <t>Rexp</t>
  </si>
  <si>
    <t>a+b(rm-r f)</t>
  </si>
  <si>
    <t>Ro</t>
  </si>
  <si>
    <t>The expected Risk return for Oracle is  a negative 0.34 .</t>
  </si>
  <si>
    <t>The discussion is presented in MS Word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</si>
</sst>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2" fontId="2" fillId="4" borderId="1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10" fontId="2" fillId="3" borderId="1" xfId="1" applyNumberFormat="1" applyFont="1" applyFill="1" applyBorder="1" applyAlignment="1">
      <alignment horizontal="center" vertical="center" wrapText="1"/>
    </xf>
    <xf numFmtId="10" fontId="2" fillId="3" borderId="2" xfId="1" applyNumberFormat="1" applyFont="1" applyFill="1" applyBorder="1" applyAlignment="1">
      <alignment horizontal="center" vertical="center" wrapText="1"/>
    </xf>
    <xf numFmtId="2" fontId="0" fillId="4" borderId="3" xfId="1" applyNumberFormat="1" applyFont="1" applyFill="1" applyBorder="1" applyAlignment="1">
      <alignment horizontal="center"/>
    </xf>
    <xf numFmtId="10" fontId="0" fillId="3" borderId="5" xfId="1" applyNumberFormat="1" applyFont="1" applyFill="1" applyBorder="1" applyAlignment="1">
      <alignment horizontal="center"/>
    </xf>
    <xf numFmtId="10" fontId="0" fillId="3" borderId="4" xfId="1" applyNumberFormat="1" applyFont="1" applyFill="1" applyBorder="1" applyAlignment="1">
      <alignment horizontal="center"/>
    </xf>
    <xf numFmtId="164" fontId="0" fillId="4" borderId="4" xfId="1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vertical="center"/>
    </xf>
    <xf numFmtId="10" fontId="0" fillId="3" borderId="0" xfId="1" applyNumberFormat="1" applyFont="1" applyFill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4" fontId="0" fillId="0" borderId="0" xfId="0" applyNumberFormat="1" applyFill="1"/>
    <xf numFmtId="10" fontId="0" fillId="0" borderId="0" xfId="1" applyNumberFormat="1" applyFont="1" applyFill="1"/>
    <xf numFmtId="0" fontId="0" fillId="3" borderId="0" xfId="0" applyFill="1" applyBorder="1" applyAlignment="1"/>
    <xf numFmtId="0" fontId="0" fillId="3" borderId="7" xfId="0" applyFill="1" applyBorder="1" applyAlignment="1"/>
    <xf numFmtId="0" fontId="0" fillId="3" borderId="0" xfId="0" applyFill="1"/>
    <xf numFmtId="164" fontId="0" fillId="5" borderId="0" xfId="1" applyNumberFormat="1" applyFont="1" applyFill="1" applyBorder="1" applyAlignment="1">
      <alignment horizontal="center" vertical="center"/>
    </xf>
    <xf numFmtId="10" fontId="0" fillId="5" borderId="0" xfId="0" applyNumberFormat="1" applyFill="1" applyAlignment="1">
      <alignment vertical="center"/>
    </xf>
    <xf numFmtId="10" fontId="0" fillId="5" borderId="0" xfId="1" applyNumberFormat="1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9" fontId="0" fillId="5" borderId="0" xfId="1" applyFont="1" applyFill="1" applyAlignment="1">
      <alignment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0" xfId="0" applyFill="1"/>
    <xf numFmtId="0" fontId="0" fillId="6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49" workbookViewId="0">
      <selection activeCell="N36" sqref="N36"/>
    </sheetView>
  </sheetViews>
  <sheetFormatPr defaultRowHeight="15" x14ac:dyDescent="0.25"/>
  <cols>
    <col min="1" max="1" width="11.140625" style="19" customWidth="1"/>
    <col min="2" max="2" width="10.85546875" style="13" customWidth="1"/>
    <col min="3" max="3" width="10" style="13" customWidth="1"/>
    <col min="4" max="4" width="12.28515625" customWidth="1"/>
    <col min="5" max="5" width="16" customWidth="1"/>
    <col min="6" max="6" width="17.42578125" customWidth="1"/>
    <col min="7" max="7" width="18.140625" customWidth="1"/>
  </cols>
  <sheetData>
    <row r="1" spans="1:7" ht="56.25" customHeight="1" x14ac:dyDescent="0.25">
      <c r="A1" s="17" t="s">
        <v>0</v>
      </c>
      <c r="B1" s="12" t="s">
        <v>147</v>
      </c>
      <c r="C1" s="12" t="s">
        <v>61</v>
      </c>
      <c r="D1" s="1" t="s">
        <v>148</v>
      </c>
      <c r="E1" s="7" t="s">
        <v>149</v>
      </c>
      <c r="F1" s="1" t="s">
        <v>146</v>
      </c>
      <c r="G1" s="6" t="s">
        <v>62</v>
      </c>
    </row>
    <row r="2" spans="1:7" ht="18.75" customHeight="1" x14ac:dyDescent="0.25">
      <c r="A2" s="18">
        <v>42087</v>
      </c>
      <c r="B2" s="13">
        <v>41.729897000000001</v>
      </c>
      <c r="C2" s="13">
        <v>2091.5</v>
      </c>
      <c r="D2" s="8"/>
      <c r="E2" s="9"/>
      <c r="F2" s="8"/>
      <c r="G2" s="10"/>
    </row>
    <row r="3" spans="1:7" x14ac:dyDescent="0.25">
      <c r="A3" s="18">
        <v>42088</v>
      </c>
      <c r="B3" s="13">
        <v>40.985233000000001</v>
      </c>
      <c r="C3" s="13">
        <v>2061.0500489999999</v>
      </c>
      <c r="D3" s="11" t="s">
        <v>1</v>
      </c>
      <c r="E3" s="9">
        <f>+B3/B2-1</f>
        <v>-1.7844855931468007E-2</v>
      </c>
      <c r="F3" s="11" t="s">
        <v>87</v>
      </c>
      <c r="G3" s="10">
        <f>+C3/C2-1</f>
        <v>-1.4558905570164926E-2</v>
      </c>
    </row>
    <row r="4" spans="1:7" x14ac:dyDescent="0.25">
      <c r="A4" s="18">
        <v>42089</v>
      </c>
      <c r="B4" s="13">
        <v>41.042518999999999</v>
      </c>
      <c r="C4" s="13">
        <v>2056.1499020000001</v>
      </c>
      <c r="D4" s="11" t="s">
        <v>2</v>
      </c>
      <c r="E4" s="9">
        <f t="shared" ref="E4:E66" si="0">+B4/B3-1</f>
        <v>1.3977229310859762E-3</v>
      </c>
      <c r="F4" s="11" t="s">
        <v>88</v>
      </c>
      <c r="G4" s="10">
        <f t="shared" ref="G4:G66" si="1">+C4/C3-1</f>
        <v>-2.3775002467200101E-3</v>
      </c>
    </row>
    <row r="5" spans="1:7" x14ac:dyDescent="0.25">
      <c r="A5" s="18">
        <v>42090</v>
      </c>
      <c r="B5" s="13">
        <v>40.708359000000002</v>
      </c>
      <c r="C5" s="13">
        <v>2061.0200199999999</v>
      </c>
      <c r="D5" s="11" t="s">
        <v>3</v>
      </c>
      <c r="E5" s="9">
        <f t="shared" si="0"/>
        <v>-8.1418004582027859E-3</v>
      </c>
      <c r="F5" s="11" t="s">
        <v>89</v>
      </c>
      <c r="G5" s="10">
        <f t="shared" si="1"/>
        <v>2.3685617450666108E-3</v>
      </c>
    </row>
    <row r="6" spans="1:7" x14ac:dyDescent="0.25">
      <c r="A6" s="18">
        <v>42093</v>
      </c>
      <c r="B6" s="13">
        <v>41.472126000000003</v>
      </c>
      <c r="C6" s="13">
        <v>2086.23999</v>
      </c>
      <c r="D6" s="11" t="s">
        <v>4</v>
      </c>
      <c r="E6" s="9">
        <f t="shared" si="0"/>
        <v>1.8761920616844341E-2</v>
      </c>
      <c r="F6" s="11" t="s">
        <v>90</v>
      </c>
      <c r="G6" s="10">
        <f t="shared" si="1"/>
        <v>1.2236644843459654E-2</v>
      </c>
    </row>
    <row r="7" spans="1:7" ht="15" customHeight="1" x14ac:dyDescent="0.25">
      <c r="A7" s="18">
        <v>42094</v>
      </c>
      <c r="B7" s="13">
        <v>41.195262999999997</v>
      </c>
      <c r="C7" s="13">
        <v>2067.889893</v>
      </c>
      <c r="D7" s="11" t="s">
        <v>5</v>
      </c>
      <c r="E7" s="9">
        <f t="shared" si="0"/>
        <v>-6.6758815306455777E-3</v>
      </c>
      <c r="F7" s="11" t="s">
        <v>91</v>
      </c>
      <c r="G7" s="10">
        <f t="shared" si="1"/>
        <v>-8.7957747373061945E-3</v>
      </c>
    </row>
    <row r="8" spans="1:7" x14ac:dyDescent="0.25">
      <c r="A8" s="18">
        <v>42095</v>
      </c>
      <c r="B8" s="13">
        <v>40.994777999999997</v>
      </c>
      <c r="C8" s="13">
        <v>2059.6899410000001</v>
      </c>
      <c r="D8" s="11" t="s">
        <v>6</v>
      </c>
      <c r="E8" s="9">
        <f t="shared" si="0"/>
        <v>-4.8667003291130717E-3</v>
      </c>
      <c r="F8" s="11" t="s">
        <v>92</v>
      </c>
      <c r="G8" s="10">
        <f t="shared" si="1"/>
        <v>-3.9653716707825915E-3</v>
      </c>
    </row>
    <row r="9" spans="1:7" x14ac:dyDescent="0.25">
      <c r="A9" s="18">
        <v>42096</v>
      </c>
      <c r="B9" s="13">
        <v>40.831904999999999</v>
      </c>
      <c r="C9" s="13">
        <v>2066.959961</v>
      </c>
      <c r="D9" s="11" t="s">
        <v>7</v>
      </c>
      <c r="E9" s="9">
        <f t="shared" si="0"/>
        <v>-3.9730182219793742E-3</v>
      </c>
      <c r="F9" s="11" t="s">
        <v>93</v>
      </c>
      <c r="G9" s="10">
        <f t="shared" si="1"/>
        <v>3.5296671869311513E-3</v>
      </c>
    </row>
    <row r="10" spans="1:7" x14ac:dyDescent="0.25">
      <c r="A10" s="18">
        <v>42100</v>
      </c>
      <c r="B10" s="13">
        <v>41.157649999999997</v>
      </c>
      <c r="C10" s="13">
        <v>2080.6201169999999</v>
      </c>
      <c r="D10" s="11" t="s">
        <v>8</v>
      </c>
      <c r="E10" s="9">
        <f t="shared" si="0"/>
        <v>7.9777076283851223E-3</v>
      </c>
      <c r="F10" s="11" t="s">
        <v>94</v>
      </c>
      <c r="G10" s="10">
        <f t="shared" si="1"/>
        <v>6.6088150025853665E-3</v>
      </c>
    </row>
    <row r="11" spans="1:7" x14ac:dyDescent="0.25">
      <c r="A11" s="18">
        <v>42101</v>
      </c>
      <c r="B11" s="13">
        <v>41.157649999999997</v>
      </c>
      <c r="C11" s="13">
        <v>2076.330078</v>
      </c>
      <c r="D11" s="11" t="s">
        <v>9</v>
      </c>
      <c r="E11" s="9">
        <f t="shared" si="0"/>
        <v>0</v>
      </c>
      <c r="F11" s="11" t="s">
        <v>95</v>
      </c>
      <c r="G11" s="10">
        <f t="shared" si="1"/>
        <v>-2.0619040280095424E-3</v>
      </c>
    </row>
    <row r="12" spans="1:7" x14ac:dyDescent="0.25">
      <c r="A12" s="18">
        <v>42102</v>
      </c>
      <c r="B12" s="13">
        <v>41.301352999999999</v>
      </c>
      <c r="C12" s="13">
        <v>2081.8999020000001</v>
      </c>
      <c r="D12" s="11" t="s">
        <v>10</v>
      </c>
      <c r="E12" s="9">
        <f t="shared" si="0"/>
        <v>3.4915258767205248E-3</v>
      </c>
      <c r="F12" s="11" t="s">
        <v>96</v>
      </c>
      <c r="G12" s="10">
        <f t="shared" si="1"/>
        <v>2.6825330225748178E-3</v>
      </c>
    </row>
    <row r="13" spans="1:7" x14ac:dyDescent="0.25">
      <c r="A13" s="18">
        <v>42103</v>
      </c>
      <c r="B13" s="13">
        <v>41.387573000000003</v>
      </c>
      <c r="C13" s="13">
        <v>2091.179932</v>
      </c>
      <c r="D13" s="11" t="s">
        <v>11</v>
      </c>
      <c r="E13" s="9">
        <f t="shared" si="0"/>
        <v>2.0875829418955938E-3</v>
      </c>
      <c r="F13" s="11" t="s">
        <v>97</v>
      </c>
      <c r="G13" s="10">
        <f t="shared" si="1"/>
        <v>4.4574813568534211E-3</v>
      </c>
    </row>
    <row r="14" spans="1:7" x14ac:dyDescent="0.25">
      <c r="A14" s="18">
        <v>42104</v>
      </c>
      <c r="B14" s="13">
        <v>41.684573999999998</v>
      </c>
      <c r="C14" s="13">
        <v>2102.0600589999999</v>
      </c>
      <c r="D14" s="11" t="s">
        <v>12</v>
      </c>
      <c r="E14" s="9">
        <f t="shared" si="0"/>
        <v>7.1760912387879294E-3</v>
      </c>
      <c r="F14" s="11" t="s">
        <v>98</v>
      </c>
      <c r="G14" s="10">
        <f t="shared" si="1"/>
        <v>5.2028650588638037E-3</v>
      </c>
    </row>
    <row r="15" spans="1:7" x14ac:dyDescent="0.25">
      <c r="A15" s="18">
        <v>42107</v>
      </c>
      <c r="B15" s="13">
        <v>41.272616999999997</v>
      </c>
      <c r="C15" s="13">
        <v>2092.429932</v>
      </c>
      <c r="D15" s="11" t="s">
        <v>13</v>
      </c>
      <c r="E15" s="9">
        <f t="shared" si="0"/>
        <v>-9.8827206438525383E-3</v>
      </c>
      <c r="F15" s="11" t="s">
        <v>99</v>
      </c>
      <c r="G15" s="10">
        <f t="shared" si="1"/>
        <v>-4.5812806150653529E-3</v>
      </c>
    </row>
    <row r="16" spans="1:7" x14ac:dyDescent="0.25">
      <c r="A16" s="18">
        <v>42108</v>
      </c>
      <c r="B16" s="13">
        <v>40.937302000000003</v>
      </c>
      <c r="C16" s="13">
        <v>2095.8400879999999</v>
      </c>
      <c r="D16" s="11" t="s">
        <v>14</v>
      </c>
      <c r="E16" s="9">
        <f t="shared" si="0"/>
        <v>-8.1243939535017295E-3</v>
      </c>
      <c r="F16" s="11" t="s">
        <v>100</v>
      </c>
      <c r="G16" s="10">
        <f t="shared" si="1"/>
        <v>1.6297587545692771E-3</v>
      </c>
    </row>
    <row r="17" spans="1:7" x14ac:dyDescent="0.25">
      <c r="A17" s="18">
        <v>42109</v>
      </c>
      <c r="B17" s="13">
        <v>42.144435999999999</v>
      </c>
      <c r="C17" s="13">
        <v>2106.6298830000001</v>
      </c>
      <c r="D17" s="11" t="s">
        <v>15</v>
      </c>
      <c r="E17" s="9">
        <f t="shared" si="0"/>
        <v>2.9487385367995111E-2</v>
      </c>
      <c r="F17" s="11" t="s">
        <v>101</v>
      </c>
      <c r="G17" s="10">
        <f t="shared" si="1"/>
        <v>5.1481957339105655E-3</v>
      </c>
    </row>
    <row r="18" spans="1:7" x14ac:dyDescent="0.25">
      <c r="A18" s="18">
        <v>42110</v>
      </c>
      <c r="B18" s="13">
        <v>41.636665000000001</v>
      </c>
      <c r="C18" s="13">
        <v>2104.98999</v>
      </c>
      <c r="D18" s="11" t="s">
        <v>16</v>
      </c>
      <c r="E18" s="9">
        <f t="shared" si="0"/>
        <v>-1.2048352005469942E-2</v>
      </c>
      <c r="F18" s="11" t="s">
        <v>102</v>
      </c>
      <c r="G18" s="10">
        <f t="shared" si="1"/>
        <v>-7.7844381361602544E-4</v>
      </c>
    </row>
    <row r="19" spans="1:7" x14ac:dyDescent="0.25">
      <c r="A19" s="18">
        <v>42111</v>
      </c>
      <c r="B19" s="13">
        <v>41.195965000000001</v>
      </c>
      <c r="C19" s="13">
        <v>2081.179932</v>
      </c>
      <c r="D19" s="11" t="s">
        <v>17</v>
      </c>
      <c r="E19" s="9">
        <f t="shared" si="0"/>
        <v>-1.05844212066456E-2</v>
      </c>
      <c r="F19" s="11" t="s">
        <v>103</v>
      </c>
      <c r="G19" s="10">
        <f t="shared" si="1"/>
        <v>-1.1311245237798029E-2</v>
      </c>
    </row>
    <row r="20" spans="1:7" x14ac:dyDescent="0.25">
      <c r="A20" s="18">
        <v>42114</v>
      </c>
      <c r="B20" s="13">
        <v>41.502544</v>
      </c>
      <c r="C20" s="13">
        <v>2100.3999020000001</v>
      </c>
      <c r="D20" s="11" t="s">
        <v>18</v>
      </c>
      <c r="E20" s="9">
        <f t="shared" si="0"/>
        <v>7.4419667071763396E-3</v>
      </c>
      <c r="F20" s="11" t="s">
        <v>104</v>
      </c>
      <c r="G20" s="10">
        <f t="shared" si="1"/>
        <v>9.2351313331806573E-3</v>
      </c>
    </row>
    <row r="21" spans="1:7" x14ac:dyDescent="0.25">
      <c r="A21" s="18">
        <v>42115</v>
      </c>
      <c r="B21" s="13">
        <v>41.598339000000003</v>
      </c>
      <c r="C21" s="13">
        <v>2097.290039</v>
      </c>
      <c r="D21" s="11" t="s">
        <v>19</v>
      </c>
      <c r="E21" s="9">
        <f t="shared" si="0"/>
        <v>2.3081717593023132E-3</v>
      </c>
      <c r="F21" s="11" t="s">
        <v>105</v>
      </c>
      <c r="G21" s="10">
        <f t="shared" si="1"/>
        <v>-1.4806051919155072E-3</v>
      </c>
    </row>
    <row r="22" spans="1:7" x14ac:dyDescent="0.25">
      <c r="A22" s="18">
        <v>42116</v>
      </c>
      <c r="B22" s="13">
        <v>41.722892999999999</v>
      </c>
      <c r="C22" s="13">
        <v>2107.959961</v>
      </c>
      <c r="D22" s="11" t="s">
        <v>20</v>
      </c>
      <c r="E22" s="9">
        <f t="shared" si="0"/>
        <v>2.9942060907768298E-3</v>
      </c>
      <c r="F22" s="11" t="s">
        <v>106</v>
      </c>
      <c r="G22" s="10">
        <f t="shared" si="1"/>
        <v>5.0874804159597442E-3</v>
      </c>
    </row>
    <row r="23" spans="1:7" x14ac:dyDescent="0.25">
      <c r="A23" s="18">
        <v>42117</v>
      </c>
      <c r="B23" s="13">
        <v>41.569606999999998</v>
      </c>
      <c r="C23" s="13">
        <v>2112.929932</v>
      </c>
      <c r="D23" s="11" t="s">
        <v>21</v>
      </c>
      <c r="E23" s="9">
        <f t="shared" si="0"/>
        <v>-3.6739063132559258E-3</v>
      </c>
      <c r="F23" s="11" t="s">
        <v>107</v>
      </c>
      <c r="G23" s="10">
        <f t="shared" si="1"/>
        <v>2.3577160344365744E-3</v>
      </c>
    </row>
    <row r="24" spans="1:7" x14ac:dyDescent="0.25">
      <c r="A24" s="18">
        <v>42118</v>
      </c>
      <c r="B24" s="13">
        <v>41.272616999999997</v>
      </c>
      <c r="C24" s="13">
        <v>2117.6899410000001</v>
      </c>
      <c r="D24" s="11" t="s">
        <v>22</v>
      </c>
      <c r="E24" s="9">
        <f t="shared" si="0"/>
        <v>-7.144402399570482E-3</v>
      </c>
      <c r="F24" s="11" t="s">
        <v>108</v>
      </c>
      <c r="G24" s="10">
        <f t="shared" si="1"/>
        <v>2.2528002125912217E-3</v>
      </c>
    </row>
    <row r="25" spans="1:7" x14ac:dyDescent="0.25">
      <c r="A25" s="18">
        <v>42121</v>
      </c>
      <c r="B25" s="13">
        <v>41.780375999999997</v>
      </c>
      <c r="C25" s="13">
        <v>2108.919922</v>
      </c>
      <c r="D25" s="11" t="s">
        <v>23</v>
      </c>
      <c r="E25" s="9">
        <f t="shared" si="0"/>
        <v>1.2302563707069947E-2</v>
      </c>
      <c r="F25" s="11" t="s">
        <v>109</v>
      </c>
      <c r="G25" s="10">
        <f t="shared" si="1"/>
        <v>-4.14131399984774E-3</v>
      </c>
    </row>
    <row r="26" spans="1:7" x14ac:dyDescent="0.25">
      <c r="A26" s="18">
        <v>42122</v>
      </c>
      <c r="B26" s="13">
        <v>42.633034000000002</v>
      </c>
      <c r="C26" s="13">
        <v>2114.76001</v>
      </c>
      <c r="D26" s="11" t="s">
        <v>24</v>
      </c>
      <c r="E26" s="9">
        <f t="shared" si="0"/>
        <v>2.0408097811278836E-2</v>
      </c>
      <c r="F26" s="11" t="s">
        <v>110</v>
      </c>
      <c r="G26" s="10">
        <f t="shared" si="1"/>
        <v>2.7692317470553451E-3</v>
      </c>
    </row>
    <row r="27" spans="1:7" x14ac:dyDescent="0.25">
      <c r="A27" s="18">
        <v>42123</v>
      </c>
      <c r="B27" s="13">
        <v>42.853386</v>
      </c>
      <c r="C27" s="13">
        <v>2106.8500979999999</v>
      </c>
      <c r="D27" s="11" t="s">
        <v>25</v>
      </c>
      <c r="E27" s="9">
        <f t="shared" si="0"/>
        <v>5.1685742093794396E-3</v>
      </c>
      <c r="F27" s="11" t="s">
        <v>111</v>
      </c>
      <c r="G27" s="10">
        <f t="shared" si="1"/>
        <v>-3.7403355286635964E-3</v>
      </c>
    </row>
    <row r="28" spans="1:7" x14ac:dyDescent="0.25">
      <c r="A28" s="18">
        <v>42124</v>
      </c>
      <c r="B28" s="13">
        <v>41.789954999999999</v>
      </c>
      <c r="C28" s="13">
        <v>2085.51001</v>
      </c>
      <c r="D28" s="11" t="s">
        <v>26</v>
      </c>
      <c r="E28" s="9">
        <f t="shared" si="0"/>
        <v>-2.4815565332457101E-2</v>
      </c>
      <c r="F28" s="11" t="s">
        <v>112</v>
      </c>
      <c r="G28" s="10">
        <f t="shared" si="1"/>
        <v>-1.0128906665100579E-2</v>
      </c>
    </row>
    <row r="29" spans="1:7" x14ac:dyDescent="0.25">
      <c r="A29" s="18">
        <v>42125</v>
      </c>
      <c r="B29" s="13">
        <v>42.508491999999997</v>
      </c>
      <c r="C29" s="13">
        <v>2108.290039</v>
      </c>
      <c r="D29" s="11" t="s">
        <v>27</v>
      </c>
      <c r="E29" s="9">
        <f t="shared" si="0"/>
        <v>1.7194012293145544E-2</v>
      </c>
      <c r="F29" s="11" t="s">
        <v>113</v>
      </c>
      <c r="G29" s="10">
        <f t="shared" si="1"/>
        <v>1.0923001515586117E-2</v>
      </c>
    </row>
    <row r="30" spans="1:7" x14ac:dyDescent="0.25">
      <c r="A30" s="18">
        <v>42128</v>
      </c>
      <c r="B30" s="13">
        <v>42.719256999999999</v>
      </c>
      <c r="C30" s="13">
        <v>2114.48999</v>
      </c>
      <c r="D30" s="11" t="s">
        <v>28</v>
      </c>
      <c r="E30" s="9">
        <f t="shared" si="0"/>
        <v>4.9581857667404527E-3</v>
      </c>
      <c r="F30" s="11" t="s">
        <v>114</v>
      </c>
      <c r="G30" s="10">
        <f t="shared" si="1"/>
        <v>2.9407486092096757E-3</v>
      </c>
    </row>
    <row r="31" spans="1:7" x14ac:dyDescent="0.25">
      <c r="A31" s="18">
        <v>42129</v>
      </c>
      <c r="B31" s="13">
        <v>42.077365999999998</v>
      </c>
      <c r="C31" s="13">
        <v>2089.459961</v>
      </c>
      <c r="D31" s="11" t="s">
        <v>29</v>
      </c>
      <c r="E31" s="9">
        <f t="shared" si="0"/>
        <v>-1.5025799723061728E-2</v>
      </c>
      <c r="F31" s="11" t="s">
        <v>115</v>
      </c>
      <c r="G31" s="10">
        <f t="shared" si="1"/>
        <v>-1.1837383538524149E-2</v>
      </c>
    </row>
    <row r="32" spans="1:7" x14ac:dyDescent="0.25">
      <c r="A32" s="18">
        <v>42130</v>
      </c>
      <c r="B32" s="13">
        <v>41.445056999999998</v>
      </c>
      <c r="C32" s="13">
        <v>2080.1499020000001</v>
      </c>
      <c r="D32" s="11" t="s">
        <v>30</v>
      </c>
      <c r="E32" s="9">
        <f t="shared" si="0"/>
        <v>-1.5027295197137525E-2</v>
      </c>
      <c r="F32" s="11" t="s">
        <v>116</v>
      </c>
      <c r="G32" s="10">
        <f t="shared" si="1"/>
        <v>-4.4557250073096188E-3</v>
      </c>
    </row>
    <row r="33" spans="1:7" x14ac:dyDescent="0.25">
      <c r="A33" s="18">
        <v>42131</v>
      </c>
      <c r="B33" s="13">
        <v>41.655833999999999</v>
      </c>
      <c r="C33" s="13">
        <v>2088</v>
      </c>
      <c r="D33" s="11" t="s">
        <v>31</v>
      </c>
      <c r="E33" s="9">
        <f t="shared" si="0"/>
        <v>5.0856969505435057E-3</v>
      </c>
      <c r="F33" s="11" t="s">
        <v>117</v>
      </c>
      <c r="G33" s="10">
        <f t="shared" si="1"/>
        <v>3.7738136047080761E-3</v>
      </c>
    </row>
    <row r="34" spans="1:7" x14ac:dyDescent="0.25">
      <c r="A34" s="18">
        <v>42132</v>
      </c>
      <c r="B34" s="13">
        <v>42.163592999999999</v>
      </c>
      <c r="C34" s="13">
        <v>2116.1000979999999</v>
      </c>
      <c r="D34" s="11" t="s">
        <v>32</v>
      </c>
      <c r="E34" s="9">
        <f t="shared" si="0"/>
        <v>1.2189385045081602E-2</v>
      </c>
      <c r="F34" s="11" t="s">
        <v>118</v>
      </c>
      <c r="G34" s="10">
        <f t="shared" si="1"/>
        <v>1.3457901340996115E-2</v>
      </c>
    </row>
    <row r="35" spans="1:7" x14ac:dyDescent="0.25">
      <c r="A35" s="18">
        <v>42135</v>
      </c>
      <c r="B35" s="13">
        <v>42.000729</v>
      </c>
      <c r="C35" s="13">
        <v>2105.330078</v>
      </c>
      <c r="D35" s="11" t="s">
        <v>33</v>
      </c>
      <c r="E35" s="9">
        <f t="shared" si="0"/>
        <v>-3.8626689143878012E-3</v>
      </c>
      <c r="F35" s="11" t="s">
        <v>119</v>
      </c>
      <c r="G35" s="10">
        <f t="shared" si="1"/>
        <v>-5.0895607491248107E-3</v>
      </c>
    </row>
    <row r="36" spans="1:7" x14ac:dyDescent="0.25">
      <c r="A36" s="18">
        <v>42136</v>
      </c>
      <c r="B36" s="13">
        <v>41.742054000000003</v>
      </c>
      <c r="C36" s="13">
        <v>2099.1201169999999</v>
      </c>
      <c r="D36" s="11" t="s">
        <v>34</v>
      </c>
      <c r="E36" s="9">
        <f t="shared" si="0"/>
        <v>-6.1588216718808653E-3</v>
      </c>
      <c r="F36" s="11" t="s">
        <v>120</v>
      </c>
      <c r="G36" s="10">
        <f t="shared" si="1"/>
        <v>-2.949637714718456E-3</v>
      </c>
    </row>
    <row r="37" spans="1:7" x14ac:dyDescent="0.25">
      <c r="A37" s="18">
        <v>42137</v>
      </c>
      <c r="B37" s="13">
        <v>41.952824</v>
      </c>
      <c r="C37" s="13">
        <v>2098.4799800000001</v>
      </c>
      <c r="D37" s="11" t="s">
        <v>35</v>
      </c>
      <c r="E37" s="9">
        <f t="shared" si="0"/>
        <v>5.0493442416608136E-3</v>
      </c>
      <c r="F37" s="11" t="s">
        <v>121</v>
      </c>
      <c r="G37" s="10">
        <f t="shared" si="1"/>
        <v>-3.0495491649840112E-4</v>
      </c>
    </row>
    <row r="38" spans="1:7" x14ac:dyDescent="0.25">
      <c r="A38" s="18">
        <v>42138</v>
      </c>
      <c r="B38" s="13">
        <v>42.518070000000002</v>
      </c>
      <c r="C38" s="13">
        <v>2121.1000979999999</v>
      </c>
      <c r="D38" s="11" t="s">
        <v>36</v>
      </c>
      <c r="E38" s="9">
        <f t="shared" si="0"/>
        <v>1.3473371899827447E-2</v>
      </c>
      <c r="F38" s="11" t="s">
        <v>122</v>
      </c>
      <c r="G38" s="10">
        <f t="shared" si="1"/>
        <v>1.077928701516595E-2</v>
      </c>
    </row>
    <row r="39" spans="1:7" x14ac:dyDescent="0.25">
      <c r="A39" s="18">
        <v>42139</v>
      </c>
      <c r="B39" s="13">
        <v>42.297713999999999</v>
      </c>
      <c r="C39" s="13">
        <v>2122.7299800000001</v>
      </c>
      <c r="D39" s="11" t="s">
        <v>37</v>
      </c>
      <c r="E39" s="9">
        <f t="shared" si="0"/>
        <v>-5.1826435207431576E-3</v>
      </c>
      <c r="F39" s="11" t="s">
        <v>123</v>
      </c>
      <c r="G39" s="10">
        <f t="shared" si="1"/>
        <v>7.6841352349998893E-4</v>
      </c>
    </row>
    <row r="40" spans="1:7" x14ac:dyDescent="0.25">
      <c r="A40" s="18">
        <v>42142</v>
      </c>
      <c r="B40" s="13">
        <v>42.383949000000001</v>
      </c>
      <c r="C40" s="13">
        <v>2129.1999510000001</v>
      </c>
      <c r="D40" s="11" t="s">
        <v>38</v>
      </c>
      <c r="E40" s="9">
        <f t="shared" si="0"/>
        <v>2.0387626622091481E-3</v>
      </c>
      <c r="F40" s="11" t="s">
        <v>124</v>
      </c>
      <c r="G40" s="10">
        <f t="shared" si="1"/>
        <v>3.0479481898115779E-3</v>
      </c>
    </row>
    <row r="41" spans="1:7" x14ac:dyDescent="0.25">
      <c r="A41" s="18">
        <v>42143</v>
      </c>
      <c r="B41" s="13">
        <v>42.460586999999997</v>
      </c>
      <c r="C41" s="13">
        <v>2127.830078</v>
      </c>
      <c r="D41" s="11" t="s">
        <v>39</v>
      </c>
      <c r="E41" s="9">
        <f t="shared" si="0"/>
        <v>1.8081845087156712E-3</v>
      </c>
      <c r="F41" s="11" t="s">
        <v>125</v>
      </c>
      <c r="G41" s="10">
        <f t="shared" si="1"/>
        <v>-6.43374521663298E-4</v>
      </c>
    </row>
    <row r="42" spans="1:7" x14ac:dyDescent="0.25">
      <c r="A42" s="18">
        <v>42144</v>
      </c>
      <c r="B42" s="13">
        <v>42.431846999999998</v>
      </c>
      <c r="C42" s="13">
        <v>2125.8500979999999</v>
      </c>
      <c r="D42" s="11" t="s">
        <v>40</v>
      </c>
      <c r="E42" s="9">
        <f t="shared" si="0"/>
        <v>-6.7686299296798591E-4</v>
      </c>
      <c r="F42" s="11" t="s">
        <v>126</v>
      </c>
      <c r="G42" s="10">
        <f t="shared" si="1"/>
        <v>-9.3051603155314133E-4</v>
      </c>
    </row>
    <row r="43" spans="1:7" x14ac:dyDescent="0.25">
      <c r="A43" s="18">
        <v>42145</v>
      </c>
      <c r="B43" s="13">
        <v>42.422263999999998</v>
      </c>
      <c r="C43" s="13">
        <v>2130.820068</v>
      </c>
      <c r="D43" s="11" t="s">
        <v>41</v>
      </c>
      <c r="E43" s="9">
        <f t="shared" si="0"/>
        <v>-2.2584451720897292E-4</v>
      </c>
      <c r="F43" s="11" t="s">
        <v>127</v>
      </c>
      <c r="G43" s="10">
        <f t="shared" si="1"/>
        <v>2.3378741542858794E-3</v>
      </c>
    </row>
    <row r="44" spans="1:7" x14ac:dyDescent="0.25">
      <c r="A44" s="18">
        <v>42146</v>
      </c>
      <c r="B44" s="13">
        <v>42.086951999999997</v>
      </c>
      <c r="C44" s="13">
        <v>2126.0600589999999</v>
      </c>
      <c r="D44" s="11" t="s">
        <v>42</v>
      </c>
      <c r="E44" s="9">
        <f t="shared" si="0"/>
        <v>-7.904151461600506E-3</v>
      </c>
      <c r="F44" s="11" t="s">
        <v>128</v>
      </c>
      <c r="G44" s="10">
        <f t="shared" si="1"/>
        <v>-2.2338859444231973E-3</v>
      </c>
    </row>
    <row r="45" spans="1:7" x14ac:dyDescent="0.25">
      <c r="A45" s="18">
        <v>42150</v>
      </c>
      <c r="B45" s="13">
        <v>41.512123000000003</v>
      </c>
      <c r="C45" s="13">
        <v>2104.1999510000001</v>
      </c>
      <c r="D45" s="11" t="s">
        <v>43</v>
      </c>
      <c r="E45" s="9">
        <f t="shared" si="0"/>
        <v>-1.3658128533517777E-2</v>
      </c>
      <c r="F45" s="11" t="s">
        <v>129</v>
      </c>
      <c r="G45" s="10">
        <f t="shared" si="1"/>
        <v>-1.028198046779627E-2</v>
      </c>
    </row>
    <row r="46" spans="1:7" x14ac:dyDescent="0.25">
      <c r="A46" s="18">
        <v>42151</v>
      </c>
      <c r="B46" s="13">
        <v>42.288139000000001</v>
      </c>
      <c r="C46" s="13">
        <v>2123.4799800000001</v>
      </c>
      <c r="D46" s="11" t="s">
        <v>44</v>
      </c>
      <c r="E46" s="9">
        <f t="shared" si="0"/>
        <v>1.8693719904423922E-2</v>
      </c>
      <c r="F46" s="11" t="s">
        <v>130</v>
      </c>
      <c r="G46" s="10">
        <f t="shared" si="1"/>
        <v>9.1626411220271375E-3</v>
      </c>
    </row>
    <row r="47" spans="1:7" x14ac:dyDescent="0.25">
      <c r="A47" s="18">
        <v>42152</v>
      </c>
      <c r="B47" s="13">
        <v>42.019889999999997</v>
      </c>
      <c r="C47" s="13">
        <v>2120.790039</v>
      </c>
      <c r="D47" s="11" t="s">
        <v>45</v>
      </c>
      <c r="E47" s="9">
        <f t="shared" si="0"/>
        <v>-6.3433626152241684E-3</v>
      </c>
      <c r="F47" s="11" t="s">
        <v>131</v>
      </c>
      <c r="G47" s="10">
        <f t="shared" si="1"/>
        <v>-1.2667607066396691E-3</v>
      </c>
    </row>
    <row r="48" spans="1:7" x14ac:dyDescent="0.25">
      <c r="A48" s="18">
        <v>42153</v>
      </c>
      <c r="B48" s="13">
        <v>41.665416999999998</v>
      </c>
      <c r="C48" s="13">
        <v>2107.389893</v>
      </c>
      <c r="D48" s="11" t="s">
        <v>46</v>
      </c>
      <c r="E48" s="9">
        <f t="shared" si="0"/>
        <v>-8.4358383613093446E-3</v>
      </c>
      <c r="F48" s="11" t="s">
        <v>132</v>
      </c>
      <c r="G48" s="10">
        <f t="shared" si="1"/>
        <v>-6.3184689448647635E-3</v>
      </c>
    </row>
    <row r="49" spans="1:7" x14ac:dyDescent="0.25">
      <c r="A49" s="18">
        <v>42156</v>
      </c>
      <c r="B49" s="13">
        <v>41.952824</v>
      </c>
      <c r="C49" s="13">
        <v>2111.7299800000001</v>
      </c>
      <c r="D49" s="11" t="s">
        <v>47</v>
      </c>
      <c r="E49" s="9">
        <f t="shared" si="0"/>
        <v>6.8979748840627408E-3</v>
      </c>
      <c r="F49" s="11" t="s">
        <v>133</v>
      </c>
      <c r="G49" s="10">
        <f t="shared" si="1"/>
        <v>2.0594608593389463E-3</v>
      </c>
    </row>
    <row r="50" spans="1:7" x14ac:dyDescent="0.25">
      <c r="A50" s="18">
        <v>42157</v>
      </c>
      <c r="B50" s="13">
        <v>41.866604000000002</v>
      </c>
      <c r="C50" s="13">
        <v>2109.6000979999999</v>
      </c>
      <c r="D50" s="11" t="s">
        <v>48</v>
      </c>
      <c r="E50" s="9">
        <f t="shared" si="0"/>
        <v>-2.0551655831321236E-3</v>
      </c>
      <c r="F50" s="11" t="s">
        <v>134</v>
      </c>
      <c r="G50" s="10">
        <f t="shared" si="1"/>
        <v>-1.0085958054164568E-3</v>
      </c>
    </row>
    <row r="51" spans="1:7" x14ac:dyDescent="0.25">
      <c r="A51" s="18">
        <v>42158</v>
      </c>
      <c r="B51" s="13">
        <v>42.125270999999998</v>
      </c>
      <c r="C51" s="13">
        <v>2114.070068</v>
      </c>
      <c r="D51" s="11" t="s">
        <v>49</v>
      </c>
      <c r="E51" s="9">
        <f t="shared" si="0"/>
        <v>6.1783611586934128E-3</v>
      </c>
      <c r="F51" s="11" t="s">
        <v>135</v>
      </c>
      <c r="G51" s="10">
        <f t="shared" si="1"/>
        <v>2.1188707775647853E-3</v>
      </c>
    </row>
    <row r="52" spans="1:7" x14ac:dyDescent="0.25">
      <c r="A52" s="18">
        <v>42159</v>
      </c>
      <c r="B52" s="13">
        <v>41.933658999999999</v>
      </c>
      <c r="C52" s="13">
        <v>2095.8400879999999</v>
      </c>
      <c r="D52" s="11" t="s">
        <v>50</v>
      </c>
      <c r="E52" s="9">
        <f t="shared" si="0"/>
        <v>-4.5486235566294386E-3</v>
      </c>
      <c r="F52" s="11" t="s">
        <v>136</v>
      </c>
      <c r="G52" s="10">
        <f t="shared" si="1"/>
        <v>-8.6231673566271594E-3</v>
      </c>
    </row>
    <row r="53" spans="1:7" x14ac:dyDescent="0.25">
      <c r="A53" s="18">
        <v>42160</v>
      </c>
      <c r="B53" s="13">
        <v>41.971981</v>
      </c>
      <c r="C53" s="13">
        <v>2092.830078</v>
      </c>
      <c r="D53" s="11" t="s">
        <v>51</v>
      </c>
      <c r="E53" s="9">
        <f t="shared" si="0"/>
        <v>9.1387207589010977E-4</v>
      </c>
      <c r="F53" s="11" t="s">
        <v>137</v>
      </c>
      <c r="G53" s="10">
        <f t="shared" si="1"/>
        <v>-1.4361830452781499E-3</v>
      </c>
    </row>
    <row r="54" spans="1:7" x14ac:dyDescent="0.25">
      <c r="A54" s="18">
        <v>42163</v>
      </c>
      <c r="B54" s="13">
        <v>41.291778999999998</v>
      </c>
      <c r="C54" s="13">
        <v>2079.280029</v>
      </c>
      <c r="D54" s="11" t="s">
        <v>52</v>
      </c>
      <c r="E54" s="9">
        <f t="shared" si="0"/>
        <v>-1.6206097110355588E-2</v>
      </c>
      <c r="F54" s="11" t="s">
        <v>138</v>
      </c>
      <c r="G54" s="10">
        <f t="shared" si="1"/>
        <v>-6.4745098717947647E-3</v>
      </c>
    </row>
    <row r="55" spans="1:7" x14ac:dyDescent="0.25">
      <c r="A55" s="18">
        <v>42164</v>
      </c>
      <c r="B55" s="13">
        <v>41.263035000000002</v>
      </c>
      <c r="C55" s="13">
        <v>2080.1499020000001</v>
      </c>
      <c r="D55" s="11" t="s">
        <v>53</v>
      </c>
      <c r="E55" s="9">
        <f t="shared" si="0"/>
        <v>-6.9611919602674543E-4</v>
      </c>
      <c r="F55" s="11" t="s">
        <v>139</v>
      </c>
      <c r="G55" s="10">
        <f t="shared" si="1"/>
        <v>4.1835298173786839E-4</v>
      </c>
    </row>
    <row r="56" spans="1:7" x14ac:dyDescent="0.25">
      <c r="A56" s="18">
        <v>42165</v>
      </c>
      <c r="B56" s="13">
        <v>42.096522999999998</v>
      </c>
      <c r="C56" s="13">
        <v>2105.1999510000001</v>
      </c>
      <c r="D56" s="11" t="s">
        <v>54</v>
      </c>
      <c r="E56" s="9">
        <f t="shared" si="0"/>
        <v>2.0199386690775256E-2</v>
      </c>
      <c r="F56" s="11" t="s">
        <v>140</v>
      </c>
      <c r="G56" s="10">
        <f t="shared" si="1"/>
        <v>1.204242491174079E-2</v>
      </c>
    </row>
    <row r="57" spans="1:7" x14ac:dyDescent="0.25">
      <c r="A57" s="18">
        <v>42166</v>
      </c>
      <c r="B57" s="13">
        <v>42.422263999999998</v>
      </c>
      <c r="C57" s="13">
        <v>2108.860107</v>
      </c>
      <c r="D57" s="11" t="s">
        <v>55</v>
      </c>
      <c r="E57" s="9">
        <f t="shared" si="0"/>
        <v>7.7379549850233875E-3</v>
      </c>
      <c r="F57" s="11" t="s">
        <v>141</v>
      </c>
      <c r="G57" s="10">
        <f t="shared" si="1"/>
        <v>1.7386262992553636E-3</v>
      </c>
    </row>
    <row r="58" spans="1:7" x14ac:dyDescent="0.25">
      <c r="A58" s="18">
        <v>42167</v>
      </c>
      <c r="B58" s="13">
        <v>42.479754999999997</v>
      </c>
      <c r="C58" s="13">
        <v>2094.110107</v>
      </c>
      <c r="D58" s="11" t="s">
        <v>56</v>
      </c>
      <c r="E58" s="9">
        <f t="shared" si="0"/>
        <v>1.3552081991663467E-3</v>
      </c>
      <c r="F58" s="11" t="s">
        <v>142</v>
      </c>
      <c r="G58" s="10">
        <f t="shared" si="1"/>
        <v>-6.9942998831643566E-3</v>
      </c>
    </row>
    <row r="59" spans="1:7" x14ac:dyDescent="0.25">
      <c r="A59" s="18">
        <v>42170</v>
      </c>
      <c r="B59" s="13">
        <v>41.885761000000002</v>
      </c>
      <c r="C59" s="13">
        <v>2084.429932</v>
      </c>
      <c r="D59" s="11" t="s">
        <v>57</v>
      </c>
      <c r="E59" s="9">
        <f t="shared" si="0"/>
        <v>-1.3982990250296812E-2</v>
      </c>
      <c r="F59" s="11" t="s">
        <v>143</v>
      </c>
      <c r="G59" s="10">
        <f t="shared" si="1"/>
        <v>-4.6225721215145121E-3</v>
      </c>
    </row>
    <row r="60" spans="1:7" x14ac:dyDescent="0.25">
      <c r="A60" s="18">
        <v>42171</v>
      </c>
      <c r="B60" s="13">
        <v>42.76717</v>
      </c>
      <c r="C60" s="13">
        <v>2096.290039</v>
      </c>
      <c r="D60" s="11" t="s">
        <v>58</v>
      </c>
      <c r="E60" s="9">
        <f t="shared" si="0"/>
        <v>2.1043165480507664E-2</v>
      </c>
      <c r="F60" s="11" t="s">
        <v>144</v>
      </c>
      <c r="G60" s="10">
        <f t="shared" si="1"/>
        <v>5.6898564053051714E-3</v>
      </c>
    </row>
    <row r="61" spans="1:7" x14ac:dyDescent="0.25">
      <c r="A61" s="18">
        <v>42172</v>
      </c>
      <c r="B61" s="13">
        <v>43.025837000000003</v>
      </c>
      <c r="C61" s="13">
        <v>2100.4399410000001</v>
      </c>
      <c r="D61" s="16" t="s">
        <v>59</v>
      </c>
      <c r="E61" s="14">
        <f t="shared" si="0"/>
        <v>6.0482608505543212E-3</v>
      </c>
      <c r="F61" s="15" t="s">
        <v>145</v>
      </c>
      <c r="G61" s="14">
        <f t="shared" si="1"/>
        <v>1.9796411387709156E-3</v>
      </c>
    </row>
    <row r="62" spans="1:7" x14ac:dyDescent="0.25">
      <c r="A62" s="18">
        <v>42173</v>
      </c>
      <c r="B62" s="13">
        <v>40.94688</v>
      </c>
      <c r="C62" s="13">
        <v>2121.23999</v>
      </c>
      <c r="D62" s="16" t="s">
        <v>155</v>
      </c>
      <c r="E62" s="14">
        <f t="shared" si="0"/>
        <v>-4.8318804350046762E-2</v>
      </c>
      <c r="F62" s="16" t="s">
        <v>150</v>
      </c>
      <c r="G62" s="14">
        <f t="shared" si="1"/>
        <v>9.9027106626514705E-3</v>
      </c>
    </row>
    <row r="63" spans="1:7" x14ac:dyDescent="0.25">
      <c r="A63" s="18">
        <v>42174</v>
      </c>
      <c r="B63" s="13">
        <v>39.845118999999997</v>
      </c>
      <c r="C63" s="13">
        <v>2109.98999</v>
      </c>
      <c r="D63" s="16" t="s">
        <v>156</v>
      </c>
      <c r="E63" s="14">
        <f t="shared" si="0"/>
        <v>-2.6907080588313481E-2</v>
      </c>
      <c r="F63" s="16" t="s">
        <v>151</v>
      </c>
      <c r="G63" s="14">
        <f t="shared" si="1"/>
        <v>-5.3035017504078352E-3</v>
      </c>
    </row>
    <row r="64" spans="1:7" x14ac:dyDescent="0.25">
      <c r="A64" s="18">
        <v>42177</v>
      </c>
      <c r="B64" s="13">
        <v>39.749321000000002</v>
      </c>
      <c r="C64" s="13">
        <v>2122.8500979999999</v>
      </c>
      <c r="D64" s="16" t="s">
        <v>157</v>
      </c>
      <c r="E64" s="14">
        <f t="shared" si="0"/>
        <v>-2.4042593523185829E-3</v>
      </c>
      <c r="F64" s="16" t="s">
        <v>152</v>
      </c>
      <c r="G64" s="14">
        <f t="shared" si="1"/>
        <v>6.094866829202239E-3</v>
      </c>
    </row>
    <row r="65" spans="1:7" x14ac:dyDescent="0.25">
      <c r="A65" s="18">
        <v>42178</v>
      </c>
      <c r="B65" s="13">
        <v>39.960082999999997</v>
      </c>
      <c r="C65" s="13">
        <v>2124.1999510000001</v>
      </c>
      <c r="D65" s="16" t="s">
        <v>158</v>
      </c>
      <c r="E65" s="14">
        <f t="shared" si="0"/>
        <v>5.3022792515120543E-3</v>
      </c>
      <c r="F65" s="16" t="s">
        <v>153</v>
      </c>
      <c r="G65" s="14">
        <f t="shared" si="1"/>
        <v>6.3586826091577286E-4</v>
      </c>
    </row>
    <row r="66" spans="1:7" x14ac:dyDescent="0.25">
      <c r="A66" s="18">
        <v>42179</v>
      </c>
      <c r="B66" s="13">
        <v>39.471488999999998</v>
      </c>
      <c r="C66" s="13">
        <v>2108.580078</v>
      </c>
      <c r="D66" s="16" t="s">
        <v>159</v>
      </c>
      <c r="E66" s="14">
        <f t="shared" si="0"/>
        <v>-1.2227051680548273E-2</v>
      </c>
      <c r="F66" s="16" t="s">
        <v>154</v>
      </c>
      <c r="G66" s="14">
        <f t="shared" si="1"/>
        <v>-7.3532969401711723E-3</v>
      </c>
    </row>
    <row r="67" spans="1:7" x14ac:dyDescent="0.25">
      <c r="D67" s="23" t="s">
        <v>167</v>
      </c>
      <c r="E67" s="24">
        <f>AVERAGE(E3:E66)</f>
        <v>-7.8832787136934486E-4</v>
      </c>
      <c r="F67" s="24"/>
      <c r="G67" s="24">
        <f t="shared" ref="G67" si="2">AVERAGE(G3:G66)</f>
        <v>1.4670668792705899E-4</v>
      </c>
    </row>
    <row r="68" spans="1:7" x14ac:dyDescent="0.25">
      <c r="D68" s="23" t="s">
        <v>60</v>
      </c>
      <c r="E68" s="25">
        <f>_xlfn.STDEV.S(E3:E66)*SQRT(252)</f>
        <v>0.20260085512004139</v>
      </c>
      <c r="F68" s="26"/>
      <c r="G68" s="27">
        <f>_xlfn.STDEV.S(G3:G66)*SQRT(252)</f>
        <v>0.10021966695644463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workbookViewId="0">
      <selection activeCell="G17" sqref="G17"/>
    </sheetView>
  </sheetViews>
  <sheetFormatPr defaultRowHeight="15" x14ac:dyDescent="0.25"/>
  <cols>
    <col min="1" max="1" width="20.140625" bestFit="1" customWidth="1"/>
    <col min="3" max="3" width="13.42578125" customWidth="1"/>
    <col min="6" max="6" width="13.42578125" bestFit="1" customWidth="1"/>
    <col min="7" max="7" width="15.85546875" customWidth="1"/>
  </cols>
  <sheetData>
    <row r="1" spans="1:9" x14ac:dyDescent="0.25">
      <c r="A1" t="s">
        <v>63</v>
      </c>
    </row>
    <row r="2" spans="1:9" ht="15.75" thickBot="1" x14ac:dyDescent="0.3"/>
    <row r="3" spans="1:9" x14ac:dyDescent="0.25">
      <c r="A3" s="5" t="s">
        <v>64</v>
      </c>
      <c r="B3" s="5"/>
    </row>
    <row r="4" spans="1:9" x14ac:dyDescent="0.25">
      <c r="A4" s="2" t="s">
        <v>65</v>
      </c>
      <c r="B4" s="2">
        <v>0.55463286439673509</v>
      </c>
    </row>
    <row r="5" spans="1:9" x14ac:dyDescent="0.25">
      <c r="A5" s="20" t="s">
        <v>66</v>
      </c>
      <c r="B5" s="20">
        <v>0.30761761426892698</v>
      </c>
      <c r="C5" s="22"/>
      <c r="D5" t="s">
        <v>166</v>
      </c>
    </row>
    <row r="6" spans="1:9" x14ac:dyDescent="0.25">
      <c r="A6" s="2" t="s">
        <v>67</v>
      </c>
      <c r="B6" s="2">
        <v>0.29645015643455497</v>
      </c>
    </row>
    <row r="7" spans="1:9" x14ac:dyDescent="0.25">
      <c r="A7" s="2" t="s">
        <v>68</v>
      </c>
      <c r="B7" s="2">
        <v>1.070504356611931E-2</v>
      </c>
    </row>
    <row r="8" spans="1:9" ht="15.75" thickBot="1" x14ac:dyDescent="0.3">
      <c r="A8" s="3" t="s">
        <v>69</v>
      </c>
      <c r="B8" s="3">
        <v>64</v>
      </c>
    </row>
    <row r="10" spans="1:9" ht="15.75" thickBot="1" x14ac:dyDescent="0.3">
      <c r="A10" t="s">
        <v>70</v>
      </c>
    </row>
    <row r="11" spans="1:9" x14ac:dyDescent="0.25">
      <c r="A11" s="4"/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</row>
    <row r="12" spans="1:9" x14ac:dyDescent="0.25">
      <c r="A12" s="2" t="s">
        <v>71</v>
      </c>
      <c r="B12" s="2">
        <v>1</v>
      </c>
      <c r="C12" s="2">
        <v>3.1567032431872293E-3</v>
      </c>
      <c r="D12" s="2">
        <v>3.1567032431872293E-3</v>
      </c>
      <c r="E12" s="2">
        <v>27.545894404196066</v>
      </c>
      <c r="F12" s="2">
        <v>1.9795298662751883E-6</v>
      </c>
    </row>
    <row r="13" spans="1:9" x14ac:dyDescent="0.25">
      <c r="A13" s="2" t="s">
        <v>72</v>
      </c>
      <c r="B13" s="2">
        <v>62</v>
      </c>
      <c r="C13" s="2">
        <v>7.1050733806557707E-3</v>
      </c>
      <c r="D13" s="2">
        <v>1.1459795775251243E-4</v>
      </c>
      <c r="E13" s="2"/>
      <c r="F13" s="2"/>
    </row>
    <row r="14" spans="1:9" ht="15.75" thickBot="1" x14ac:dyDescent="0.3">
      <c r="A14" s="3" t="s">
        <v>73</v>
      </c>
      <c r="B14" s="3">
        <v>63</v>
      </c>
      <c r="C14" s="3">
        <v>1.0261776623843E-2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80</v>
      </c>
      <c r="C16" s="4" t="s">
        <v>68</v>
      </c>
      <c r="D16" s="4" t="s">
        <v>81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86</v>
      </c>
    </row>
    <row r="17" spans="1:9" x14ac:dyDescent="0.25">
      <c r="A17" s="2" t="s">
        <v>74</v>
      </c>
      <c r="B17" s="20">
        <v>-9.5281951160332496E-4</v>
      </c>
      <c r="C17" s="2">
        <v>1.3384974260959818E-3</v>
      </c>
      <c r="D17" s="2">
        <v>-0.71185755984785859</v>
      </c>
      <c r="E17" s="2">
        <v>0.47922307159541411</v>
      </c>
      <c r="F17" s="2">
        <v>-3.6284377419916829E-3</v>
      </c>
      <c r="G17" s="2">
        <v>1.722798718785033E-3</v>
      </c>
      <c r="H17" s="2">
        <v>-3.6284377419916829E-3</v>
      </c>
      <c r="I17" s="2">
        <v>1.722798718785033E-3</v>
      </c>
    </row>
    <row r="18" spans="1:9" ht="15.75" thickBot="1" x14ac:dyDescent="0.3">
      <c r="A18" s="3" t="s">
        <v>160</v>
      </c>
      <c r="B18" s="21">
        <v>1.1212279587128544</v>
      </c>
      <c r="C18" s="3">
        <v>0.21363159330337256</v>
      </c>
      <c r="D18" s="3">
        <v>5.2484182764139584</v>
      </c>
      <c r="E18" s="3">
        <v>1.9795298662751883E-6</v>
      </c>
      <c r="F18" s="3">
        <v>0.69418448856095383</v>
      </c>
      <c r="G18" s="3">
        <v>1.548271428864755</v>
      </c>
      <c r="H18" s="3">
        <v>0.69418448856095383</v>
      </c>
      <c r="I18" s="3">
        <v>1.548271428864755</v>
      </c>
    </row>
    <row r="20" spans="1:9" x14ac:dyDescent="0.25">
      <c r="D20" s="28" t="s">
        <v>168</v>
      </c>
      <c r="E20" s="28" t="s">
        <v>173</v>
      </c>
      <c r="F20" s="29" t="s">
        <v>170</v>
      </c>
      <c r="G20" s="34" t="s">
        <v>169</v>
      </c>
    </row>
    <row r="21" spans="1:9" x14ac:dyDescent="0.25">
      <c r="D21" s="30" t="s">
        <v>164</v>
      </c>
      <c r="E21" s="30">
        <f>+B17</f>
        <v>-9.5281951160332496E-4</v>
      </c>
      <c r="F21" s="31" t="s">
        <v>171</v>
      </c>
      <c r="G21" s="35">
        <f>((1+E21)^252)-1</f>
        <v>-0.21354909505969366</v>
      </c>
    </row>
    <row r="22" spans="1:9" x14ac:dyDescent="0.25">
      <c r="A22" t="s">
        <v>161</v>
      </c>
      <c r="D22" s="30" t="s">
        <v>165</v>
      </c>
      <c r="E22" s="30">
        <f>+B18</f>
        <v>1.1212279587128544</v>
      </c>
      <c r="F22" s="31" t="s">
        <v>172</v>
      </c>
      <c r="G22" s="35">
        <f>+E22*SQRT(252)</f>
        <v>17.798942050600857</v>
      </c>
    </row>
    <row r="23" spans="1:9" ht="15.75" thickBot="1" x14ac:dyDescent="0.3">
      <c r="C23" s="32" t="s">
        <v>177</v>
      </c>
      <c r="D23" s="33" t="s">
        <v>174</v>
      </c>
      <c r="E23" s="33">
        <v>1E-3</v>
      </c>
      <c r="F23" s="31"/>
      <c r="G23" s="35">
        <f>((1+E23)^4)-1</f>
        <v>4.0060040009994857E-3</v>
      </c>
    </row>
    <row r="24" spans="1:9" x14ac:dyDescent="0.25">
      <c r="A24" s="4" t="s">
        <v>162</v>
      </c>
      <c r="B24" s="4" t="s">
        <v>163</v>
      </c>
      <c r="C24" s="32" t="s">
        <v>176</v>
      </c>
      <c r="D24" s="33" t="s">
        <v>175</v>
      </c>
      <c r="E24" s="33">
        <f>+G31</f>
        <v>3.8012910472216984E-4</v>
      </c>
      <c r="F24" s="31"/>
      <c r="G24" s="35">
        <f>((1+E24)^252)-1</f>
        <v>0.10051068618536774</v>
      </c>
    </row>
    <row r="25" spans="1:9" x14ac:dyDescent="0.25">
      <c r="A25" s="2">
        <v>0.78125</v>
      </c>
      <c r="B25" s="2">
        <v>-4.8318804350046762E-2</v>
      </c>
      <c r="D25" s="30" t="s">
        <v>190</v>
      </c>
      <c r="E25" s="30">
        <f>+E21+E22*(E24-E23)</f>
        <v>-1.647836090181196E-3</v>
      </c>
      <c r="F25" s="30" t="s">
        <v>191</v>
      </c>
      <c r="G25" s="36">
        <f>((1+E25)^252)-1</f>
        <v>-0.34005396132198396</v>
      </c>
      <c r="I25" t="s">
        <v>193</v>
      </c>
    </row>
    <row r="26" spans="1:9" x14ac:dyDescent="0.25">
      <c r="A26" s="2">
        <v>2.34375</v>
      </c>
      <c r="B26" s="2">
        <v>-2.6907080588313481E-2</v>
      </c>
      <c r="D26" s="30" t="s">
        <v>192</v>
      </c>
      <c r="E26" s="30"/>
      <c r="F26" s="30"/>
      <c r="G26" s="37"/>
      <c r="I26" t="s">
        <v>194</v>
      </c>
    </row>
    <row r="27" spans="1:9" x14ac:dyDescent="0.25">
      <c r="A27" s="2">
        <v>3.90625</v>
      </c>
      <c r="B27" s="2">
        <v>-2.4815565332457101E-2</v>
      </c>
    </row>
    <row r="28" spans="1:9" ht="15.75" thickBot="1" x14ac:dyDescent="0.3">
      <c r="A28" s="2">
        <v>5.46875</v>
      </c>
      <c r="B28" s="2">
        <v>-1.7844855931468007E-2</v>
      </c>
    </row>
    <row r="29" spans="1:9" x14ac:dyDescent="0.25">
      <c r="A29" s="2">
        <v>7.03125</v>
      </c>
      <c r="B29" s="2">
        <v>-1.6206097110355588E-2</v>
      </c>
      <c r="F29" s="5" t="s">
        <v>189</v>
      </c>
      <c r="G29" s="5"/>
    </row>
    <row r="30" spans="1:9" x14ac:dyDescent="0.25">
      <c r="A30" s="2">
        <v>8.59375</v>
      </c>
      <c r="B30" s="2">
        <v>-1.5027295197137525E-2</v>
      </c>
      <c r="F30" s="2"/>
      <c r="G30" s="2"/>
    </row>
    <row r="31" spans="1:9" x14ac:dyDescent="0.25">
      <c r="A31" s="2">
        <v>10.15625</v>
      </c>
      <c r="B31" s="2">
        <v>-1.5025799723061728E-2</v>
      </c>
      <c r="F31" s="2" t="s">
        <v>167</v>
      </c>
      <c r="G31" s="2">
        <v>3.8012910472216984E-4</v>
      </c>
    </row>
    <row r="32" spans="1:9" x14ac:dyDescent="0.25">
      <c r="A32" s="2">
        <v>11.71875</v>
      </c>
      <c r="B32" s="2">
        <v>-1.3982990250296812E-2</v>
      </c>
      <c r="F32" s="2" t="s">
        <v>68</v>
      </c>
      <c r="G32" s="2">
        <v>7.6590621468413409E-4</v>
      </c>
    </row>
    <row r="33" spans="1:7" x14ac:dyDescent="0.25">
      <c r="A33" s="2">
        <v>13.28125</v>
      </c>
      <c r="B33" s="2">
        <v>-1.3658128533517777E-2</v>
      </c>
      <c r="F33" s="2" t="s">
        <v>188</v>
      </c>
      <c r="G33" s="2">
        <v>6.3586826091577286E-4</v>
      </c>
    </row>
    <row r="34" spans="1:7" x14ac:dyDescent="0.25">
      <c r="A34" s="2">
        <v>14.84375</v>
      </c>
      <c r="B34" s="2">
        <v>-1.2227051680548273E-2</v>
      </c>
      <c r="F34" s="2" t="s">
        <v>187</v>
      </c>
      <c r="G34" s="2" t="e">
        <v>#N/A</v>
      </c>
    </row>
    <row r="35" spans="1:7" x14ac:dyDescent="0.25">
      <c r="A35" s="2">
        <v>16.40625</v>
      </c>
      <c r="B35" s="2">
        <v>-1.2048352005469942E-2</v>
      </c>
      <c r="F35" s="2" t="s">
        <v>186</v>
      </c>
      <c r="G35" s="2">
        <v>6.0791921149591973E-3</v>
      </c>
    </row>
    <row r="36" spans="1:7" x14ac:dyDescent="0.25">
      <c r="A36" s="2">
        <v>17.96875</v>
      </c>
      <c r="B36" s="2">
        <v>-1.05844212066456E-2</v>
      </c>
      <c r="F36" s="2" t="s">
        <v>185</v>
      </c>
      <c r="G36" s="2">
        <v>3.6956576770582077E-5</v>
      </c>
    </row>
    <row r="37" spans="1:7" x14ac:dyDescent="0.25">
      <c r="A37" s="2">
        <v>19.53125</v>
      </c>
      <c r="B37" s="2">
        <v>-9.8827206438525383E-3</v>
      </c>
      <c r="F37" s="2" t="s">
        <v>184</v>
      </c>
      <c r="G37" s="2">
        <v>-0.3780937169920433</v>
      </c>
    </row>
    <row r="38" spans="1:7" x14ac:dyDescent="0.25">
      <c r="A38" s="2">
        <v>21.09375</v>
      </c>
      <c r="B38" s="2">
        <v>-8.4358383613093446E-3</v>
      </c>
      <c r="F38" s="2" t="s">
        <v>183</v>
      </c>
      <c r="G38" s="2">
        <v>9.8016722283000304E-2</v>
      </c>
    </row>
    <row r="39" spans="1:7" x14ac:dyDescent="0.25">
      <c r="A39" s="2">
        <v>22.65625</v>
      </c>
      <c r="B39" s="2">
        <v>-8.1418004582027859E-3</v>
      </c>
      <c r="F39" s="2" t="s">
        <v>182</v>
      </c>
      <c r="G39" s="2">
        <v>2.5295284879520263E-2</v>
      </c>
    </row>
    <row r="40" spans="1:7" x14ac:dyDescent="0.25">
      <c r="A40" s="2">
        <v>24.21875</v>
      </c>
      <c r="B40" s="2">
        <v>-8.1243939535017295E-3</v>
      </c>
      <c r="F40" s="2" t="s">
        <v>181</v>
      </c>
      <c r="G40" s="2">
        <v>-1.1837383538524149E-2</v>
      </c>
    </row>
    <row r="41" spans="1:7" x14ac:dyDescent="0.25">
      <c r="A41" s="2">
        <v>25.78125</v>
      </c>
      <c r="B41" s="2">
        <v>-7.904151461600506E-3</v>
      </c>
      <c r="F41" s="2" t="s">
        <v>180</v>
      </c>
      <c r="G41" s="2">
        <v>1.3457901340996115E-2</v>
      </c>
    </row>
    <row r="42" spans="1:7" x14ac:dyDescent="0.25">
      <c r="A42" s="2">
        <v>27.34375</v>
      </c>
      <c r="B42" s="2">
        <v>-7.144402399570482E-3</v>
      </c>
      <c r="F42" s="2" t="s">
        <v>179</v>
      </c>
      <c r="G42" s="2">
        <v>2.3948133597496701E-2</v>
      </c>
    </row>
    <row r="43" spans="1:7" ht="15.75" thickBot="1" x14ac:dyDescent="0.3">
      <c r="A43" s="2">
        <v>28.90625</v>
      </c>
      <c r="B43" s="2">
        <v>-6.6758815306455777E-3</v>
      </c>
      <c r="F43" s="3" t="s">
        <v>178</v>
      </c>
      <c r="G43" s="3">
        <v>63</v>
      </c>
    </row>
    <row r="44" spans="1:7" x14ac:dyDescent="0.25">
      <c r="A44" s="2">
        <v>30.46875</v>
      </c>
      <c r="B44" s="2">
        <v>-6.3433626152241684E-3</v>
      </c>
    </row>
    <row r="45" spans="1:7" x14ac:dyDescent="0.25">
      <c r="A45" s="2">
        <v>32.03125</v>
      </c>
      <c r="B45" s="2">
        <v>-6.1588216718808653E-3</v>
      </c>
    </row>
    <row r="46" spans="1:7" x14ac:dyDescent="0.25">
      <c r="A46" s="2">
        <v>33.59375</v>
      </c>
      <c r="B46" s="2">
        <v>-5.1826435207431576E-3</v>
      </c>
    </row>
    <row r="47" spans="1:7" x14ac:dyDescent="0.25">
      <c r="A47" s="2">
        <v>35.15625</v>
      </c>
      <c r="B47" s="2">
        <v>-4.8667003291130717E-3</v>
      </c>
    </row>
    <row r="48" spans="1:7" x14ac:dyDescent="0.25">
      <c r="A48" s="2">
        <v>36.71875</v>
      </c>
      <c r="B48" s="2">
        <v>-4.5486235566294386E-3</v>
      </c>
    </row>
    <row r="49" spans="1:2" x14ac:dyDescent="0.25">
      <c r="A49" s="2">
        <v>38.28125</v>
      </c>
      <c r="B49" s="2">
        <v>-3.9730182219793742E-3</v>
      </c>
    </row>
    <row r="50" spans="1:2" x14ac:dyDescent="0.25">
      <c r="A50" s="2">
        <v>39.84375</v>
      </c>
      <c r="B50" s="2">
        <v>-3.8626689143878012E-3</v>
      </c>
    </row>
    <row r="51" spans="1:2" x14ac:dyDescent="0.25">
      <c r="A51" s="2">
        <v>41.40625</v>
      </c>
      <c r="B51" s="2">
        <v>-3.6739063132559258E-3</v>
      </c>
    </row>
    <row r="52" spans="1:2" x14ac:dyDescent="0.25">
      <c r="A52" s="2">
        <v>42.96875</v>
      </c>
      <c r="B52" s="2">
        <v>-2.4042593523185829E-3</v>
      </c>
    </row>
    <row r="53" spans="1:2" x14ac:dyDescent="0.25">
      <c r="A53" s="2">
        <v>44.53125</v>
      </c>
      <c r="B53" s="2">
        <v>-2.0551655831321236E-3</v>
      </c>
    </row>
    <row r="54" spans="1:2" x14ac:dyDescent="0.25">
      <c r="A54" s="2">
        <v>46.09375</v>
      </c>
      <c r="B54" s="2">
        <v>-6.9611919602674543E-4</v>
      </c>
    </row>
    <row r="55" spans="1:2" x14ac:dyDescent="0.25">
      <c r="A55" s="2">
        <v>47.65625</v>
      </c>
      <c r="B55" s="2">
        <v>-6.7686299296798591E-4</v>
      </c>
    </row>
    <row r="56" spans="1:2" x14ac:dyDescent="0.25">
      <c r="A56" s="2">
        <v>49.21875</v>
      </c>
      <c r="B56" s="2">
        <v>-2.2584451720897292E-4</v>
      </c>
    </row>
    <row r="57" spans="1:2" x14ac:dyDescent="0.25">
      <c r="A57" s="2">
        <v>50.78125</v>
      </c>
      <c r="B57" s="2">
        <v>0</v>
      </c>
    </row>
    <row r="58" spans="1:2" x14ac:dyDescent="0.25">
      <c r="A58" s="2">
        <v>52.34375</v>
      </c>
      <c r="B58" s="2">
        <v>9.1387207589010977E-4</v>
      </c>
    </row>
    <row r="59" spans="1:2" x14ac:dyDescent="0.25">
      <c r="A59" s="2">
        <v>53.90625</v>
      </c>
      <c r="B59" s="2">
        <v>1.3552081991663467E-3</v>
      </c>
    </row>
    <row r="60" spans="1:2" x14ac:dyDescent="0.25">
      <c r="A60" s="2">
        <v>55.46875</v>
      </c>
      <c r="B60" s="2">
        <v>1.3977229310859762E-3</v>
      </c>
    </row>
    <row r="61" spans="1:2" x14ac:dyDescent="0.25">
      <c r="A61" s="2">
        <v>57.03125</v>
      </c>
      <c r="B61" s="2">
        <v>1.8081845087156712E-3</v>
      </c>
    </row>
    <row r="62" spans="1:2" x14ac:dyDescent="0.25">
      <c r="A62" s="2">
        <v>58.59375</v>
      </c>
      <c r="B62" s="2">
        <v>2.0387626622091481E-3</v>
      </c>
    </row>
    <row r="63" spans="1:2" x14ac:dyDescent="0.25">
      <c r="A63" s="2">
        <v>60.15625</v>
      </c>
      <c r="B63" s="2">
        <v>2.0875829418955938E-3</v>
      </c>
    </row>
    <row r="64" spans="1:2" x14ac:dyDescent="0.25">
      <c r="A64" s="2">
        <v>61.71875</v>
      </c>
      <c r="B64" s="2">
        <v>2.3081717593023132E-3</v>
      </c>
    </row>
    <row r="65" spans="1:2" x14ac:dyDescent="0.25">
      <c r="A65" s="2">
        <v>63.28125</v>
      </c>
      <c r="B65" s="2">
        <v>2.9942060907768298E-3</v>
      </c>
    </row>
    <row r="66" spans="1:2" x14ac:dyDescent="0.25">
      <c r="A66" s="2">
        <v>64.84375</v>
      </c>
      <c r="B66" s="2">
        <v>3.4915258767205248E-3</v>
      </c>
    </row>
    <row r="67" spans="1:2" x14ac:dyDescent="0.25">
      <c r="A67" s="2">
        <v>66.40625</v>
      </c>
      <c r="B67" s="2">
        <v>4.9581857667404527E-3</v>
      </c>
    </row>
    <row r="68" spans="1:2" x14ac:dyDescent="0.25">
      <c r="A68" s="2">
        <v>67.96875</v>
      </c>
      <c r="B68" s="2">
        <v>5.0493442416608136E-3</v>
      </c>
    </row>
    <row r="69" spans="1:2" x14ac:dyDescent="0.25">
      <c r="A69" s="2">
        <v>69.53125</v>
      </c>
      <c r="B69" s="2">
        <v>5.0856969505435057E-3</v>
      </c>
    </row>
    <row r="70" spans="1:2" x14ac:dyDescent="0.25">
      <c r="A70" s="2">
        <v>71.09375</v>
      </c>
      <c r="B70" s="2">
        <v>5.1685742093794396E-3</v>
      </c>
    </row>
    <row r="71" spans="1:2" x14ac:dyDescent="0.25">
      <c r="A71" s="2">
        <v>72.65625</v>
      </c>
      <c r="B71" s="2">
        <v>5.3022792515120543E-3</v>
      </c>
    </row>
    <row r="72" spans="1:2" x14ac:dyDescent="0.25">
      <c r="A72" s="2">
        <v>74.21875</v>
      </c>
      <c r="B72" s="2">
        <v>6.0482608505543212E-3</v>
      </c>
    </row>
    <row r="73" spans="1:2" x14ac:dyDescent="0.25">
      <c r="A73" s="2">
        <v>75.78125</v>
      </c>
      <c r="B73" s="2">
        <v>6.1783611586934128E-3</v>
      </c>
    </row>
    <row r="74" spans="1:2" x14ac:dyDescent="0.25">
      <c r="A74" s="2">
        <v>77.34375</v>
      </c>
      <c r="B74" s="2">
        <v>6.8979748840627408E-3</v>
      </c>
    </row>
    <row r="75" spans="1:2" x14ac:dyDescent="0.25">
      <c r="A75" s="2">
        <v>78.90625</v>
      </c>
      <c r="B75" s="2">
        <v>7.1760912387879294E-3</v>
      </c>
    </row>
    <row r="76" spans="1:2" x14ac:dyDescent="0.25">
      <c r="A76" s="2">
        <v>80.46875</v>
      </c>
      <c r="B76" s="2">
        <v>7.4419667071763396E-3</v>
      </c>
    </row>
    <row r="77" spans="1:2" x14ac:dyDescent="0.25">
      <c r="A77" s="2">
        <v>82.03125</v>
      </c>
      <c r="B77" s="2">
        <v>7.7379549850233875E-3</v>
      </c>
    </row>
    <row r="78" spans="1:2" x14ac:dyDescent="0.25">
      <c r="A78" s="2">
        <v>83.59375</v>
      </c>
      <c r="B78" s="2">
        <v>7.9777076283851223E-3</v>
      </c>
    </row>
    <row r="79" spans="1:2" x14ac:dyDescent="0.25">
      <c r="A79" s="2">
        <v>85.15625</v>
      </c>
      <c r="B79" s="2">
        <v>1.2189385045081602E-2</v>
      </c>
    </row>
    <row r="80" spans="1:2" x14ac:dyDescent="0.25">
      <c r="A80" s="2">
        <v>86.71875</v>
      </c>
      <c r="B80" s="2">
        <v>1.2302563707069947E-2</v>
      </c>
    </row>
    <row r="81" spans="1:2" x14ac:dyDescent="0.25">
      <c r="A81" s="2">
        <v>88.28125</v>
      </c>
      <c r="B81" s="2">
        <v>1.3473371899827447E-2</v>
      </c>
    </row>
    <row r="82" spans="1:2" x14ac:dyDescent="0.25">
      <c r="A82" s="2">
        <v>89.84375</v>
      </c>
      <c r="B82" s="2">
        <v>1.7194012293145544E-2</v>
      </c>
    </row>
    <row r="83" spans="1:2" x14ac:dyDescent="0.25">
      <c r="A83" s="2">
        <v>91.40625</v>
      </c>
      <c r="B83" s="2">
        <v>1.8693719904423922E-2</v>
      </c>
    </row>
    <row r="84" spans="1:2" x14ac:dyDescent="0.25">
      <c r="A84" s="2">
        <v>92.96875</v>
      </c>
      <c r="B84" s="2">
        <v>1.8761920616844341E-2</v>
      </c>
    </row>
    <row r="85" spans="1:2" x14ac:dyDescent="0.25">
      <c r="A85" s="2">
        <v>94.53125</v>
      </c>
      <c r="B85" s="2">
        <v>2.0199386690775256E-2</v>
      </c>
    </row>
    <row r="86" spans="1:2" x14ac:dyDescent="0.25">
      <c r="A86" s="2">
        <v>96.09375</v>
      </c>
      <c r="B86" s="2">
        <v>2.0408097811278836E-2</v>
      </c>
    </row>
    <row r="87" spans="1:2" x14ac:dyDescent="0.25">
      <c r="A87" s="2">
        <v>97.65625</v>
      </c>
      <c r="B87" s="2">
        <v>2.1043165480507664E-2</v>
      </c>
    </row>
    <row r="88" spans="1:2" ht="15.75" thickBot="1" x14ac:dyDescent="0.3">
      <c r="A88" s="3">
        <v>99.21875</v>
      </c>
      <c r="B88" s="3">
        <v>2.9487385367995111E-2</v>
      </c>
    </row>
  </sheetData>
  <sortState ref="B25:B88">
    <sortCondition ref="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Tawanda Vera</dc:creator>
  <cp:lastModifiedBy>Tawanda Vera</cp:lastModifiedBy>
  <dcterms:created xsi:type="dcterms:W3CDTF">2018-03-11T06:01:53Z</dcterms:created>
  <dcterms:modified xsi:type="dcterms:W3CDTF">2018-03-12T23:32:49Z</dcterms:modified>
</cp:coreProperties>
</file>