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World_PC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4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" i="1"/>
  <c r="G252" i="1" l="1"/>
  <c r="G251" i="1"/>
  <c r="G250" i="1"/>
  <c r="G249" i="1"/>
  <c r="G248" i="1"/>
  <c r="E252" i="1"/>
  <c r="E251" i="1"/>
  <c r="E250" i="1"/>
  <c r="E249" i="1"/>
  <c r="E248" i="1"/>
  <c r="Q17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" i="1"/>
  <c r="B248" i="1" l="1"/>
  <c r="B260" i="1" l="1"/>
  <c r="B259" i="1"/>
  <c r="B258" i="1"/>
  <c r="B257" i="1"/>
  <c r="B256" i="1"/>
  <c r="B252" i="1"/>
  <c r="B251" i="1"/>
  <c r="B250" i="1"/>
  <c r="B249" i="1"/>
  <c r="B261" i="1" s="1"/>
</calcChain>
</file>

<file path=xl/sharedStrings.xml><?xml version="1.0" encoding="utf-8"?>
<sst xmlns="http://schemas.openxmlformats.org/spreadsheetml/2006/main" count="1754" uniqueCount="538">
  <si>
    <t>ID</t>
  </si>
  <si>
    <t>Date</t>
  </si>
  <si>
    <t>Region</t>
  </si>
  <si>
    <t>City</t>
  </si>
  <si>
    <t>Category</t>
  </si>
  <si>
    <t>Product</t>
  </si>
  <si>
    <t>Qty</t>
  </si>
  <si>
    <t>UnitPrice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</si>
  <si>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</si>
  <si>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</si>
  <si>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</si>
  <si>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</si>
  <si>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</si>
  <si>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</si>
  <si>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</si>
  <si>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</si>
  <si>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</si>
  <si>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</si>
  <si>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</si>
  <si>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</si>
  <si>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</si>
  <si>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</si>
  <si>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</si>
  <si>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</si>
  <si>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</si>
  <si>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</si>
  <si>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</si>
  <si>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</si>
  <si>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</si>
  <si>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</si>
  <si>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</si>
  <si>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</si>
  <si>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</si>
  <si>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</si>
  <si>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</si>
  <si>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</si>
  <si>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</si>
  <si>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</si>
  <si>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</si>
  <si>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</si>
  <si>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</si>
  <si>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</si>
  <si>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</si>
  <si>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</si>
  <si>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</si>
  <si>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</si>
  <si>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</si>
  <si>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</si>
  <si>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</si>
  <si>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</si>
  <si>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</si>
  <si>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</si>
  <si>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</si>
  <si>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</si>
  <si>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</si>
  <si>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</si>
  <si>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</si>
  <si>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</si>
  <si>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</si>
  <si>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</si>
  <si>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</si>
  <si>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</si>
  <si>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</si>
  <si>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</si>
  <si>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</si>
  <si>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</si>
  <si>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</si>
  <si>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</si>
  <si>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</si>
  <si>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</si>
  <si>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</si>
  <si>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</si>
  <si>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</si>
  <si>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</si>
  <si>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</si>
  <si>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</si>
  <si>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</si>
  <si>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</si>
  <si>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</si>
  <si>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</si>
  <si>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</si>
  <si>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</si>
  <si>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</si>
  <si>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</si>
  <si>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</si>
  <si>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</si>
  <si>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</si>
  <si>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</si>
  <si>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</si>
  <si>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</si>
  <si>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</si>
  <si>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</si>
  <si>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</si>
  <si>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</si>
  <si>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</si>
  <si>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</si>
  <si>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</si>
  <si>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</si>
  <si>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</si>
  <si>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</si>
  <si>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</si>
  <si>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</si>
  <si>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</si>
  <si>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</si>
  <si>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</si>
  <si>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</si>
  <si>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</si>
  <si>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</si>
  <si>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</si>
  <si>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</si>
  <si>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</si>
  <si>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</si>
  <si>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</si>
  <si>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</si>
  <si>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</si>
  <si>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</si>
  <si>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</si>
  <si>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</si>
  <si>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</si>
  <si>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</si>
  <si>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</si>
  <si>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</si>
  <si>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</si>
  <si>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</si>
  <si>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</si>
  <si>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</si>
  <si>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</si>
  <si>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</si>
  <si>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</si>
  <si>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</si>
  <si>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</si>
  <si>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</si>
  <si>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</si>
  <si>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</si>
  <si>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</si>
  <si>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</si>
  <si>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</si>
  <si>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</si>
  <si>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</si>
  <si>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</si>
  <si>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</si>
  <si>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</si>
  <si>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</si>
  <si>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</si>
  <si>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</si>
  <si>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</si>
  <si>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</si>
  <si>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</si>
  <si>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</si>
  <si>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</si>
  <si>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</si>
  <si>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</si>
  <si>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</si>
  <si>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</si>
  <si>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</si>
  <si>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</si>
  <si>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</si>
  <si>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</si>
  <si>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</si>
  <si>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</si>
  <si>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</si>
  <si>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</si>
  <si>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</si>
  <si>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</si>
  <si>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</si>
  <si>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</si>
  <si>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</si>
  <si>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</si>
  <si>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</si>
  <si>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</si>
  <si>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</si>
  <si>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</si>
  <si>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</si>
  <si>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</si>
  <si>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</si>
  <si>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</si>
  <si>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</si>
  <si>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</si>
  <si>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</si>
  <si>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</si>
  <si>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</si>
  <si>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</si>
  <si>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</si>
  <si>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</si>
  <si>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</si>
  <si>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</si>
  <si>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</si>
  <si>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</si>
  <si>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</si>
  <si>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</si>
  <si>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</si>
  <si>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</si>
  <si>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</si>
  <si>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</si>
  <si>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</si>
  <si>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</si>
  <si>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</si>
  <si>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</si>
  <si>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</si>
  <si>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</si>
  <si>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</si>
  <si>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</si>
  <si>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</si>
  <si>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</si>
  <si>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</si>
  <si>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</si>
  <si>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</si>
  <si>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</si>
  <si>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</si>
  <si>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</si>
  <si>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</si>
  <si>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</si>
  <si>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</si>
  <si>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</si>
  <si>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</si>
  <si>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</si>
  <si>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</si>
  <si>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</si>
  <si>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</si>
  <si>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</si>
  <si>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</si>
  <si>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</si>
  <si>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</si>
  <si>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</si>
  <si>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</si>
  <si>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</si>
  <si>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</si>
  <si>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</si>
  <si>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</si>
  <si>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</si>
  <si>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</si>
  <si>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</si>
  <si>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</si>
  <si>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</si>
  <si>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</si>
  <si>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</si>
  <si>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</si>
  <si>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</si>
  <si>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</si>
  <si>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</si>
  <si>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</si>
  <si>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</si>
  <si>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</si>
  <si>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</si>
  <si>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</si>
  <si>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</si>
  <si>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</si>
  <si>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</si>
  <si>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</si>
  <si>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</si>
  <si>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</si>
  <si>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</si>
  <si>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East</t>
  </si>
  <si>
    <t>West</t>
  </si>
  <si>
    <t>Boston</t>
  </si>
  <si>
    <t>Los Angeles</t>
  </si>
  <si>
    <t>New York</t>
  </si>
  <si>
    <t>San Diego</t>
  </si>
  <si>
    <t>Bars</t>
  </si>
  <si>
    <t>Crackers</t>
  </si>
  <si>
    <t>Cookies</t>
  </si>
  <si>
    <t>Snakes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</si>
  <si>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</si>
  <si>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</si>
  <si>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</si>
  <si>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</si>
  <si>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</si>
  <si>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</si>
  <si>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</si>
  <si>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</si>
  <si>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</si>
  <si>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Top 1</t>
  </si>
  <si>
    <t>Top 2</t>
  </si>
  <si>
    <t>Top 3</t>
  </si>
  <si>
    <t>Top 4</t>
  </si>
  <si>
    <t>Top 5</t>
  </si>
  <si>
    <t>Low 1</t>
  </si>
  <si>
    <t>Low 2</t>
  </si>
  <si>
    <t>Low 3</t>
  </si>
  <si>
    <t>Low 4</t>
  </si>
  <si>
    <t>Low 5</t>
  </si>
  <si>
    <t>Qty Ranking</t>
  </si>
  <si>
    <t>Region &amp; City</t>
  </si>
  <si>
    <t>Product Search</t>
  </si>
  <si>
    <t>id07351.east@skit.com</t>
  </si>
  <si>
    <t>id07352.east@skit.com</t>
  </si>
  <si>
    <t>id07353.west@skit.com</t>
  </si>
  <si>
    <t>id07354.east@skit.com</t>
  </si>
  <si>
    <t>id07355.east@skit.com</t>
  </si>
  <si>
    <t>id07356.east@skit.com</t>
  </si>
  <si>
    <t>id07357.east@skit.com</t>
  </si>
  <si>
    <t>id07358.west@skit.com</t>
  </si>
  <si>
    <t>id07359.east@skit.com</t>
  </si>
  <si>
    <t>id07360.east@skit.com</t>
  </si>
  <si>
    <t>id07361.east@skit.com</t>
  </si>
  <si>
    <t>id07362.east@skit.com</t>
  </si>
  <si>
    <t>id07363.east@skit.com</t>
  </si>
  <si>
    <t>id07364.west@skit.com</t>
  </si>
  <si>
    <t>id07365.east@skit.com</t>
  </si>
  <si>
    <t>id07366.east@skit.com</t>
  </si>
  <si>
    <t>id07367.east@skit.com</t>
  </si>
  <si>
    <t>id07368.east@skit.com</t>
  </si>
  <si>
    <t>id07369.west@skit.com</t>
  </si>
  <si>
    <t>id07370.west@skit.com</t>
  </si>
  <si>
    <t>id07371.east@skit.com</t>
  </si>
  <si>
    <t>id07372.west@skit.com</t>
  </si>
  <si>
    <t>id07373.east@skit.com</t>
  </si>
  <si>
    <t>id07374.east@skit.com</t>
  </si>
  <si>
    <t>id07375.west@skit.com</t>
  </si>
  <si>
    <t>id07376.east@skit.com</t>
  </si>
  <si>
    <t>id07377.east@skit.com</t>
  </si>
  <si>
    <t>id07378.west@skit.com</t>
  </si>
  <si>
    <t>id07379.east@skit.com</t>
  </si>
  <si>
    <t>id07380.east@skit.com</t>
  </si>
  <si>
    <t>id07381.west@skit.com</t>
  </si>
  <si>
    <t>id07382.west@skit.com</t>
  </si>
  <si>
    <t>id07383.east@skit.com</t>
  </si>
  <si>
    <t>id07384.east@skit.com</t>
  </si>
  <si>
    <t>id07385.west@skit.com</t>
  </si>
  <si>
    <t>id07386.east@skit.com</t>
  </si>
  <si>
    <t>id07387.east@skit.com</t>
  </si>
  <si>
    <t>id07388.west@skit.com</t>
  </si>
  <si>
    <t>id07389.east@skit.com</t>
  </si>
  <si>
    <t>id07390.east@skit.com</t>
  </si>
  <si>
    <t>id07391.west@skit.com</t>
  </si>
  <si>
    <t>id07392.east@skit.com</t>
  </si>
  <si>
    <t>id07393.east@skit.com</t>
  </si>
  <si>
    <t>id07394.west@skit.com</t>
  </si>
  <si>
    <t>id07395.west@skit.com</t>
  </si>
  <si>
    <t>id07396.east@skit.com</t>
  </si>
  <si>
    <t>id07397.east@skit.com</t>
  </si>
  <si>
    <t>id07398.west@skit.com</t>
  </si>
  <si>
    <t>id07399.east@skit.com</t>
  </si>
  <si>
    <t>id07400.east@skit.com</t>
  </si>
  <si>
    <t>id07401.east@skit.com</t>
  </si>
  <si>
    <t>id07402.west@skit.com</t>
  </si>
  <si>
    <t>id07403.east@skit.com</t>
  </si>
  <si>
    <t>id07404.west@skit.com</t>
  </si>
  <si>
    <t>id07405.west@skit.com</t>
  </si>
  <si>
    <t>id07406.east@skit.com</t>
  </si>
  <si>
    <t>id07407.east@skit.com</t>
  </si>
  <si>
    <t>id07408.west@skit.com</t>
  </si>
  <si>
    <t>id07409.west@skit.com</t>
  </si>
  <si>
    <t>id07410.east@skit.com</t>
  </si>
  <si>
    <t>id07411.east@skit.com</t>
  </si>
  <si>
    <t>id07412.west@skit.com</t>
  </si>
  <si>
    <t>id07413.west@skit.com</t>
  </si>
  <si>
    <t>id07414.east@skit.com</t>
  </si>
  <si>
    <t>id07415.east@skit.com</t>
  </si>
  <si>
    <t>id07416.west@skit.com</t>
  </si>
  <si>
    <t>id07417.east@skit.com</t>
  </si>
  <si>
    <t>id07418.east@skit.com</t>
  </si>
  <si>
    <t>id07419.west@skit.com</t>
  </si>
  <si>
    <t>id07420.west@skit.com</t>
  </si>
  <si>
    <t>id07421.east@skit.com</t>
  </si>
  <si>
    <t>id07422.east@skit.com</t>
  </si>
  <si>
    <t>id07423.west@skit.com</t>
  </si>
  <si>
    <t>id07424.east@skit.com</t>
  </si>
  <si>
    <t>id07425.east@skit.com</t>
  </si>
  <si>
    <t>id07426.west@skit.com</t>
  </si>
  <si>
    <t>id07427.east@skit.com</t>
  </si>
  <si>
    <t>id07428.east@skit.com</t>
  </si>
  <si>
    <t>id07429.east@skit.com</t>
  </si>
  <si>
    <t>id07430.west@skit.com</t>
  </si>
  <si>
    <t>id07431.east@skit.com</t>
  </si>
  <si>
    <t>id07432.east@skit.com</t>
  </si>
  <si>
    <t>id07433.west@skit.com</t>
  </si>
  <si>
    <t>id07434.east@skit.com</t>
  </si>
  <si>
    <t>id07435.east@skit.com</t>
  </si>
  <si>
    <t>id07436.east@skit.com</t>
  </si>
  <si>
    <t>id07437.west@skit.com</t>
  </si>
  <si>
    <t>id07438.east@skit.com</t>
  </si>
  <si>
    <t>id07439.east@skit.com</t>
  </si>
  <si>
    <t>id07440.west@skit.com</t>
  </si>
  <si>
    <t>id07441.east@skit.com</t>
  </si>
  <si>
    <t>id07442.east@skit.com</t>
  </si>
  <si>
    <t>id07443.east@skit.com</t>
  </si>
  <si>
    <t>id07444.west@skit.com</t>
  </si>
  <si>
    <t>id07445.west@skit.com</t>
  </si>
  <si>
    <t>id07446.east@skit.com</t>
  </si>
  <si>
    <t>id07447.east@skit.com</t>
  </si>
  <si>
    <t>id07448.east@skit.com</t>
  </si>
  <si>
    <t>id07449.west@skit.com</t>
  </si>
  <si>
    <t>id07450.east@skit.com</t>
  </si>
  <si>
    <t>id07451.east@skit.com</t>
  </si>
  <si>
    <t>id07452.east@skit.com</t>
  </si>
  <si>
    <t>id07453.west@skit.com</t>
  </si>
  <si>
    <t>id07454.west@skit.com</t>
  </si>
  <si>
    <t>id07455.east@skit.com</t>
  </si>
  <si>
    <t>id07456.west@skit.com</t>
  </si>
  <si>
    <t>id07457.west@skit.com</t>
  </si>
  <si>
    <t>id07458.east@skit.com</t>
  </si>
  <si>
    <t>id07459.east@skit.com</t>
  </si>
  <si>
    <t>id07460.west@skit.com</t>
  </si>
  <si>
    <t>id07461.west@skit.com</t>
  </si>
  <si>
    <t>id07462.east@skit.com</t>
  </si>
  <si>
    <t>id07463.west@skit.com</t>
  </si>
  <si>
    <t>id07464.west@skit.com</t>
  </si>
  <si>
    <t>id07465.east@skit.com</t>
  </si>
  <si>
    <t>id07466.east@skit.com</t>
  </si>
  <si>
    <t>id07467.east@skit.com</t>
  </si>
  <si>
    <t>id07468.west@skit.com</t>
  </si>
  <si>
    <t>id07469.west@skit.com</t>
  </si>
  <si>
    <t>id07470.east@skit.com</t>
  </si>
  <si>
    <t>id07471.east@skit.com</t>
  </si>
  <si>
    <t>id07472.west@skit.com</t>
  </si>
  <si>
    <t>id07473.east@skit.com</t>
  </si>
  <si>
    <t>id07474.east@skit.com</t>
  </si>
  <si>
    <t>id07475.east@skit.com</t>
  </si>
  <si>
    <t>id07476.west@skit.com</t>
  </si>
  <si>
    <t>id07477.west@skit.com</t>
  </si>
  <si>
    <t>id07478.east@skit.com</t>
  </si>
  <si>
    <t>id07479.east@skit.com</t>
  </si>
  <si>
    <t>id07480.west@skit.com</t>
  </si>
  <si>
    <t>id07481.east@skit.com</t>
  </si>
  <si>
    <t>id07482.east@skit.com</t>
  </si>
  <si>
    <t>id07483.east@skit.com</t>
  </si>
  <si>
    <t>id07484.west@skit.com</t>
  </si>
  <si>
    <t>id07485.west@skit.com</t>
  </si>
  <si>
    <t>id07486.east@skit.com</t>
  </si>
  <si>
    <t>id07487.east@skit.com</t>
  </si>
  <si>
    <t>id07488.west@skit.com</t>
  </si>
  <si>
    <t>id07489.east@skit.com</t>
  </si>
  <si>
    <t>id07490.east@skit.com</t>
  </si>
  <si>
    <t>id07491.west@skit.com</t>
  </si>
  <si>
    <t>id07492.west@skit.com</t>
  </si>
  <si>
    <t>id07493.east@skit.com</t>
  </si>
  <si>
    <t>id07494.east@skit.com</t>
  </si>
  <si>
    <t>id07495.west@skit.com</t>
  </si>
  <si>
    <t>id07496.west@skit.com</t>
  </si>
  <si>
    <t>id07497.east@skit.com</t>
  </si>
  <si>
    <t>id07498.east@skit.com</t>
  </si>
  <si>
    <t>id07499.west@skit.com</t>
  </si>
  <si>
    <t>id07500.west@skit.com</t>
  </si>
  <si>
    <t>id07501.east@skit.com</t>
  </si>
  <si>
    <t>id07502.east@skit.com</t>
  </si>
  <si>
    <t>id07503.west@skit.com</t>
  </si>
  <si>
    <t>id07504.east@skit.com</t>
  </si>
  <si>
    <t>id07505.east@skit.com</t>
  </si>
  <si>
    <t>id07506.west@skit.com</t>
  </si>
  <si>
    <t>id07507.west@skit.com</t>
  </si>
  <si>
    <t>id07508.east@skit.com</t>
  </si>
  <si>
    <t>id07509.east@skit.com</t>
  </si>
  <si>
    <t>id07510.west@skit.com</t>
  </si>
  <si>
    <t>id07511.east@skit.com</t>
  </si>
  <si>
    <t>id07512.east@skit.com</t>
  </si>
  <si>
    <t>id07513.west@skit.com</t>
  </si>
  <si>
    <t>id07514.west@skit.com</t>
  </si>
  <si>
    <t>id07515.east@skit.com</t>
  </si>
  <si>
    <t>id07516.east@skit.com</t>
  </si>
  <si>
    <t>id07517.west@skit.com</t>
  </si>
  <si>
    <t>id07518.east@skit.com</t>
  </si>
  <si>
    <t>id07519.east@skit.com</t>
  </si>
  <si>
    <t>id07520.west@skit.com</t>
  </si>
  <si>
    <t>id07521.east@skit.com</t>
  </si>
  <si>
    <t>id07522.west@skit.com</t>
  </si>
  <si>
    <t>id07523.west@skit.com</t>
  </si>
  <si>
    <t>id07524.east@skit.com</t>
  </si>
  <si>
    <t>id07525.east@skit.com</t>
  </si>
  <si>
    <t>id07526.east@skit.com</t>
  </si>
  <si>
    <t>id07527.west@skit.com</t>
  </si>
  <si>
    <t>id07528.east@skit.com</t>
  </si>
  <si>
    <t>id07529.east@skit.com</t>
  </si>
  <si>
    <t>id07530.west@skit.com</t>
  </si>
  <si>
    <t>id07531.east@skit.com</t>
  </si>
  <si>
    <t>id07532.east@skit.com</t>
  </si>
  <si>
    <t>id07533.east@skit.com</t>
  </si>
  <si>
    <t>id07534.west@skit.com</t>
  </si>
  <si>
    <t>id07535.west@skit.com</t>
  </si>
  <si>
    <t>id07536.east@skit.com</t>
  </si>
  <si>
    <t>id07537.east@skit.com</t>
  </si>
  <si>
    <t>id07538.west@skit.com</t>
  </si>
  <si>
    <t>id07539.east@skit.com</t>
  </si>
  <si>
    <t>id07540.east@skit.com</t>
  </si>
  <si>
    <t>id07541.east@skit.com</t>
  </si>
  <si>
    <t>id07542.west@skit.com</t>
  </si>
  <si>
    <t>id07543.west@skit.com</t>
  </si>
  <si>
    <t>id07544.east@skit.com</t>
  </si>
  <si>
    <t>id07545.west@skit.com</t>
  </si>
  <si>
    <t>id07546.west@skit.com</t>
  </si>
  <si>
    <t>id07547.east@skit.com</t>
  </si>
  <si>
    <t>id07548.east@skit.com</t>
  </si>
  <si>
    <t>id07549.west@skit.com</t>
  </si>
  <si>
    <t>id07550.east@skit.com</t>
  </si>
  <si>
    <t>id07551.east@skit.com</t>
  </si>
  <si>
    <t>id07552.west@skit.com</t>
  </si>
  <si>
    <t>id07553.east@skit.com</t>
  </si>
  <si>
    <t>id07554.east@skit.com</t>
  </si>
  <si>
    <t>id07555.east@skit.com</t>
  </si>
  <si>
    <t>id07556.west@skit.com</t>
  </si>
  <si>
    <t>id07557.west@skit.com</t>
  </si>
  <si>
    <t>id07558.east@skit.com</t>
  </si>
  <si>
    <t>id07559.east@skit.com</t>
  </si>
  <si>
    <t>id07560.west@skit.com</t>
  </si>
  <si>
    <t>id07561.east@skit.com</t>
  </si>
  <si>
    <t>id07562.east@skit.com</t>
  </si>
  <si>
    <t>id07563.east@skit.com</t>
  </si>
  <si>
    <t>id07564.west@skit.com</t>
  </si>
  <si>
    <t>id07565.west@skit.com</t>
  </si>
  <si>
    <t>id07566.east@skit.com</t>
  </si>
  <si>
    <t>id07567.east@skit.com</t>
  </si>
  <si>
    <t>id07568.west@skit.com</t>
  </si>
  <si>
    <t>id07569.east@skit.com</t>
  </si>
  <si>
    <t>id07570.east@skit.com</t>
  </si>
  <si>
    <t>id07571.east@skit.com</t>
  </si>
  <si>
    <t>id07572.west@skit.com</t>
  </si>
  <si>
    <t>id07573.east@skit.com</t>
  </si>
  <si>
    <t>id07574.east@skit.com</t>
  </si>
  <si>
    <t>id07575.west@skit.com</t>
  </si>
  <si>
    <t>id07576.east@skit.com</t>
  </si>
  <si>
    <t>id07577.east@skit.com</t>
  </si>
  <si>
    <t>id07578.west@skit.com</t>
  </si>
  <si>
    <t>id07579.east@skit.com</t>
  </si>
  <si>
    <t>id07580.east@skit.com</t>
  </si>
  <si>
    <t>id07581.west@skit.com</t>
  </si>
  <si>
    <t>id07582.east@skit.com</t>
  </si>
  <si>
    <t>id07583.east@skit.com</t>
  </si>
  <si>
    <t>id07584.east@skit.com</t>
  </si>
  <si>
    <t>id07585.west@skit.com</t>
  </si>
  <si>
    <t>id07586.west@skit.com</t>
  </si>
  <si>
    <t>id07587.east@skit.com</t>
  </si>
  <si>
    <t>id07588.east@skit.com</t>
  </si>
  <si>
    <t>id07589.west@skit.com</t>
  </si>
  <si>
    <t>id07590.east@skit.com</t>
  </si>
  <si>
    <t>id07591.east@skit.com</t>
  </si>
  <si>
    <t>id07592.east@skit.com</t>
  </si>
  <si>
    <t>id07593.west@skit.com</t>
  </si>
  <si>
    <t>id07594.west@skit.com</t>
  </si>
  <si>
    <t>Gmail</t>
  </si>
  <si>
    <t>City name</t>
  </si>
  <si>
    <t>Los</t>
  </si>
  <si>
    <t>New</t>
  </si>
  <si>
    <t>San</t>
  </si>
  <si>
    <t>Month</t>
  </si>
  <si>
    <t>Low2</t>
  </si>
  <si>
    <t>Day</t>
  </si>
  <si>
    <t>February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</si>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</sst>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2" borderId="1" xfId="0" applyNumberForma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2"/>
  <sheetViews>
    <sheetView tabSelected="1" topLeftCell="L1" zoomScale="96" zoomScaleNormal="96" workbookViewId="0">
      <selection activeCell="M1" sqref="M1:M1048576"/>
    </sheetView>
  </sheetViews>
  <sheetFormatPr defaultRowHeight="15" x14ac:dyDescent="0.25"/>
  <cols>
    <col min="2" max="2" width="10.85546875" style="2" bestFit="1" customWidth="1"/>
    <col min="4" max="4" width="11.5703125" customWidth="1"/>
    <col min="6" max="6" width="15.140625" customWidth="1"/>
    <col min="9" max="9" width="9.140625" style="4"/>
    <col min="10" max="10" width="13" style="4" customWidth="1"/>
    <col min="11" max="11" width="18.7109375" customWidth="1"/>
    <col min="12" max="12" width="23.5703125" customWidth="1"/>
    <col min="13" max="13" width="17.140625" customWidth="1"/>
    <col min="17" max="17" width="13.7109375" customWidth="1"/>
    <col min="18" max="18" width="13.42578125" customWidth="1"/>
    <col min="19" max="19" width="13.5703125" customWidth="1"/>
  </cols>
  <sheetData>
    <row r="1" spans="1:1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537</v>
      </c>
      <c r="J1" s="4" t="s">
        <v>281</v>
      </c>
      <c r="K1" t="s">
        <v>282</v>
      </c>
      <c r="L1" t="s">
        <v>528</v>
      </c>
      <c r="M1" t="s">
        <v>529</v>
      </c>
      <c r="N1" t="s">
        <v>533</v>
      </c>
      <c r="O1" t="s">
        <v>535</v>
      </c>
      <c r="P1" t="s">
        <v>536</v>
      </c>
    </row>
    <row r="2" spans="1:19" x14ac:dyDescent="0.25">
      <c r="A2" t="s">
        <v>8</v>
      </c>
      <c r="B2" s="2">
        <v>44562</v>
      </c>
      <c r="C2" t="s">
        <v>252</v>
      </c>
      <c r="D2" t="s">
        <v>254</v>
      </c>
      <c r="E2" t="s">
        <v>258</v>
      </c>
      <c r="F2" t="s">
        <v>262</v>
      </c>
      <c r="G2">
        <v>33</v>
      </c>
      <c r="H2">
        <v>1.77</v>
      </c>
      <c r="I2" s="4">
        <f>G2*H2</f>
        <v>58.410000000000004</v>
      </c>
      <c r="J2" s="4">
        <f>RANK(G2,$G$2:$G$245)</f>
        <v>173</v>
      </c>
      <c r="K2" t="str">
        <f>CONCATENATE(C2, " ",D2)</f>
        <v>East Boston</v>
      </c>
      <c r="L2" t="s">
        <v>284</v>
      </c>
      <c r="M2" t="s">
        <v>3</v>
      </c>
      <c r="N2" t="str">
        <f>TEXT(B2:B245,"mm")</f>
        <v>01</v>
      </c>
      <c r="O2" t="str">
        <f>TEXT(B2:B245,"dd")</f>
        <v>01</v>
      </c>
    </row>
    <row r="3" spans="1:19" x14ac:dyDescent="0.25">
      <c r="A3" t="s">
        <v>9</v>
      </c>
      <c r="B3" s="2">
        <v>44565</v>
      </c>
      <c r="C3" t="s">
        <v>252</v>
      </c>
      <c r="D3" t="s">
        <v>254</v>
      </c>
      <c r="E3" t="s">
        <v>259</v>
      </c>
      <c r="F3" t="s">
        <v>263</v>
      </c>
      <c r="G3">
        <v>87</v>
      </c>
      <c r="H3">
        <v>3.49</v>
      </c>
      <c r="I3" s="4">
        <f t="shared" ref="I3:I66" si="0">G3*H3</f>
        <v>303.63</v>
      </c>
      <c r="J3" s="4">
        <f t="shared" ref="J3:J66" si="1">RANK(G3,$G$2:$G$245)</f>
        <v>50</v>
      </c>
      <c r="K3" t="str">
        <f t="shared" ref="K3:K66" si="2">CONCATENATE(C3, " ",D3)</f>
        <v>East Boston</v>
      </c>
      <c r="L3" t="s">
        <v>285</v>
      </c>
      <c r="M3" t="s">
        <v>254</v>
      </c>
      <c r="N3" t="str">
        <f t="shared" ref="N3:N66" si="3">TEXT(B3:B246,"mm")</f>
        <v>01</v>
      </c>
      <c r="O3" t="str">
        <f t="shared" ref="O3:O66" si="4">TEXT(B3:B246,"dd")</f>
        <v>04</v>
      </c>
    </row>
    <row r="4" spans="1:19" x14ac:dyDescent="0.25">
      <c r="A4" t="s">
        <v>10</v>
      </c>
      <c r="B4" s="2">
        <v>44568</v>
      </c>
      <c r="C4" t="s">
        <v>253</v>
      </c>
      <c r="D4" t="s">
        <v>255</v>
      </c>
      <c r="E4" t="s">
        <v>260</v>
      </c>
      <c r="F4" t="s">
        <v>264</v>
      </c>
      <c r="G4">
        <v>58</v>
      </c>
      <c r="H4">
        <v>1.87</v>
      </c>
      <c r="I4" s="4">
        <f t="shared" si="0"/>
        <v>108.46000000000001</v>
      </c>
      <c r="J4" s="4">
        <f t="shared" si="1"/>
        <v>94</v>
      </c>
      <c r="K4" t="str">
        <f t="shared" si="2"/>
        <v>West Los Angeles</v>
      </c>
      <c r="L4" t="s">
        <v>286</v>
      </c>
      <c r="M4" t="s">
        <v>254</v>
      </c>
      <c r="N4" t="str">
        <f t="shared" si="3"/>
        <v>01</v>
      </c>
      <c r="O4" t="str">
        <f t="shared" si="4"/>
        <v>07</v>
      </c>
    </row>
    <row r="5" spans="1:19" x14ac:dyDescent="0.25">
      <c r="A5" t="s">
        <v>11</v>
      </c>
      <c r="B5" s="2">
        <v>44571</v>
      </c>
      <c r="C5" t="s">
        <v>252</v>
      </c>
      <c r="D5" t="s">
        <v>256</v>
      </c>
      <c r="E5" t="s">
        <v>260</v>
      </c>
      <c r="F5" t="s">
        <v>264</v>
      </c>
      <c r="G5">
        <v>82</v>
      </c>
      <c r="H5">
        <v>1.87</v>
      </c>
      <c r="I5" s="4">
        <f t="shared" si="0"/>
        <v>153.34</v>
      </c>
      <c r="J5" s="4">
        <f t="shared" si="1"/>
        <v>58</v>
      </c>
      <c r="K5" t="str">
        <f t="shared" si="2"/>
        <v>East New York</v>
      </c>
      <c r="L5" t="s">
        <v>287</v>
      </c>
      <c r="M5" t="s">
        <v>530</v>
      </c>
      <c r="N5" t="str">
        <f t="shared" si="3"/>
        <v>01</v>
      </c>
      <c r="O5" t="str">
        <f t="shared" si="4"/>
        <v>10</v>
      </c>
    </row>
    <row r="6" spans="1:19" x14ac:dyDescent="0.25">
      <c r="A6" t="s">
        <v>12</v>
      </c>
      <c r="B6" s="2">
        <v>44574</v>
      </c>
      <c r="C6" t="s">
        <v>252</v>
      </c>
      <c r="D6" t="s">
        <v>254</v>
      </c>
      <c r="E6" t="s">
        <v>260</v>
      </c>
      <c r="F6" t="s">
        <v>265</v>
      </c>
      <c r="G6">
        <v>38</v>
      </c>
      <c r="H6">
        <v>2.1800000000000002</v>
      </c>
      <c r="I6" s="4">
        <f t="shared" si="0"/>
        <v>82.84</v>
      </c>
      <c r="J6" s="4">
        <f t="shared" si="1"/>
        <v>153</v>
      </c>
      <c r="K6" t="str">
        <f t="shared" si="2"/>
        <v>East Boston</v>
      </c>
      <c r="L6" t="s">
        <v>288</v>
      </c>
      <c r="M6" t="s">
        <v>531</v>
      </c>
      <c r="N6" t="str">
        <f t="shared" si="3"/>
        <v>01</v>
      </c>
      <c r="O6" t="str">
        <f t="shared" si="4"/>
        <v>13</v>
      </c>
    </row>
    <row r="7" spans="1:19" x14ac:dyDescent="0.25">
      <c r="A7" t="s">
        <v>13</v>
      </c>
      <c r="B7" s="2">
        <v>44577</v>
      </c>
      <c r="C7" t="s">
        <v>252</v>
      </c>
      <c r="D7" t="s">
        <v>254</v>
      </c>
      <c r="E7" t="s">
        <v>258</v>
      </c>
      <c r="F7" t="s">
        <v>262</v>
      </c>
      <c r="G7">
        <v>54</v>
      </c>
      <c r="H7">
        <v>1.77</v>
      </c>
      <c r="I7" s="4">
        <f t="shared" si="0"/>
        <v>95.58</v>
      </c>
      <c r="J7" s="4">
        <f t="shared" si="1"/>
        <v>107</v>
      </c>
      <c r="K7" t="str">
        <f t="shared" si="2"/>
        <v>East Boston</v>
      </c>
      <c r="L7" t="s">
        <v>289</v>
      </c>
      <c r="M7" t="s">
        <v>254</v>
      </c>
      <c r="N7" t="str">
        <f t="shared" si="3"/>
        <v>01</v>
      </c>
      <c r="O7" t="str">
        <f t="shared" si="4"/>
        <v>16</v>
      </c>
    </row>
    <row r="8" spans="1:19" x14ac:dyDescent="0.25">
      <c r="A8" t="s">
        <v>14</v>
      </c>
      <c r="B8" s="2">
        <v>44580</v>
      </c>
      <c r="C8" t="s">
        <v>252</v>
      </c>
      <c r="D8" t="s">
        <v>254</v>
      </c>
      <c r="E8" t="s">
        <v>259</v>
      </c>
      <c r="F8" t="s">
        <v>263</v>
      </c>
      <c r="G8">
        <v>149</v>
      </c>
      <c r="H8">
        <v>3.49</v>
      </c>
      <c r="I8" s="4">
        <f t="shared" si="0"/>
        <v>520.01</v>
      </c>
      <c r="J8" s="4">
        <f t="shared" si="1"/>
        <v>10</v>
      </c>
      <c r="K8" t="str">
        <f t="shared" si="2"/>
        <v>East Boston</v>
      </c>
      <c r="L8" t="s">
        <v>290</v>
      </c>
      <c r="M8" t="s">
        <v>254</v>
      </c>
      <c r="N8" t="str">
        <f t="shared" si="3"/>
        <v>01</v>
      </c>
      <c r="O8" t="str">
        <f t="shared" si="4"/>
        <v>19</v>
      </c>
    </row>
    <row r="9" spans="1:19" x14ac:dyDescent="0.25">
      <c r="A9" t="s">
        <v>15</v>
      </c>
      <c r="B9" s="2">
        <v>44583</v>
      </c>
      <c r="C9" t="s">
        <v>253</v>
      </c>
      <c r="D9" t="s">
        <v>255</v>
      </c>
      <c r="E9" t="s">
        <v>258</v>
      </c>
      <c r="F9" t="s">
        <v>262</v>
      </c>
      <c r="G9">
        <v>51</v>
      </c>
      <c r="H9">
        <v>1.77</v>
      </c>
      <c r="I9" s="4">
        <f t="shared" si="0"/>
        <v>90.27</v>
      </c>
      <c r="J9" s="4">
        <f t="shared" si="1"/>
        <v>111</v>
      </c>
      <c r="K9" t="str">
        <f t="shared" si="2"/>
        <v>West Los Angeles</v>
      </c>
      <c r="L9" t="s">
        <v>291</v>
      </c>
      <c r="M9" t="s">
        <v>254</v>
      </c>
      <c r="N9" t="str">
        <f t="shared" si="3"/>
        <v>01</v>
      </c>
      <c r="O9" t="str">
        <f t="shared" si="4"/>
        <v>22</v>
      </c>
    </row>
    <row r="10" spans="1:19" x14ac:dyDescent="0.25">
      <c r="A10" t="s">
        <v>16</v>
      </c>
      <c r="B10" s="2">
        <v>44586</v>
      </c>
      <c r="C10" t="s">
        <v>252</v>
      </c>
      <c r="D10" t="s">
        <v>256</v>
      </c>
      <c r="E10" t="s">
        <v>258</v>
      </c>
      <c r="F10" t="s">
        <v>262</v>
      </c>
      <c r="G10">
        <v>100</v>
      </c>
      <c r="H10">
        <v>1.77</v>
      </c>
      <c r="I10" s="4">
        <f t="shared" si="0"/>
        <v>177</v>
      </c>
      <c r="J10" s="4">
        <f t="shared" si="1"/>
        <v>39</v>
      </c>
      <c r="K10" t="str">
        <f t="shared" si="2"/>
        <v>East New York</v>
      </c>
      <c r="L10" t="s">
        <v>292</v>
      </c>
      <c r="M10" t="s">
        <v>530</v>
      </c>
      <c r="N10" t="str">
        <f t="shared" si="3"/>
        <v>01</v>
      </c>
      <c r="O10" t="str">
        <f t="shared" si="4"/>
        <v>25</v>
      </c>
    </row>
    <row r="11" spans="1:19" x14ac:dyDescent="0.25">
      <c r="A11" t="s">
        <v>17</v>
      </c>
      <c r="B11" s="2">
        <v>44589</v>
      </c>
      <c r="C11" t="s">
        <v>252</v>
      </c>
      <c r="D11" t="s">
        <v>256</v>
      </c>
      <c r="E11" t="s">
        <v>261</v>
      </c>
      <c r="F11" t="s">
        <v>266</v>
      </c>
      <c r="G11">
        <v>28</v>
      </c>
      <c r="H11">
        <v>1.35</v>
      </c>
      <c r="I11" s="4">
        <f t="shared" si="0"/>
        <v>37.800000000000004</v>
      </c>
      <c r="J11" s="4">
        <f t="shared" si="1"/>
        <v>204</v>
      </c>
      <c r="K11" t="str">
        <f t="shared" si="2"/>
        <v>East New York</v>
      </c>
      <c r="L11" t="s">
        <v>293</v>
      </c>
      <c r="M11" t="s">
        <v>531</v>
      </c>
      <c r="N11" t="str">
        <f t="shared" si="3"/>
        <v>01</v>
      </c>
      <c r="O11" t="str">
        <f t="shared" si="4"/>
        <v>28</v>
      </c>
    </row>
    <row r="12" spans="1:19" x14ac:dyDescent="0.25">
      <c r="A12" t="s">
        <v>18</v>
      </c>
      <c r="B12" s="2">
        <v>44592</v>
      </c>
      <c r="C12" t="s">
        <v>252</v>
      </c>
      <c r="D12" t="s">
        <v>254</v>
      </c>
      <c r="E12" t="s">
        <v>260</v>
      </c>
      <c r="F12" t="s">
        <v>265</v>
      </c>
      <c r="G12">
        <v>36</v>
      </c>
      <c r="H12">
        <v>2.1800000000000002</v>
      </c>
      <c r="I12" s="4">
        <f t="shared" si="0"/>
        <v>78.48</v>
      </c>
      <c r="J12" s="4">
        <f t="shared" si="1"/>
        <v>162</v>
      </c>
      <c r="K12" t="str">
        <f t="shared" si="2"/>
        <v>East Boston</v>
      </c>
      <c r="L12" t="s">
        <v>294</v>
      </c>
      <c r="M12" t="s">
        <v>531</v>
      </c>
      <c r="N12" t="str">
        <f t="shared" si="3"/>
        <v>01</v>
      </c>
      <c r="O12" t="str">
        <f t="shared" si="4"/>
        <v>31</v>
      </c>
    </row>
    <row r="13" spans="1:19" x14ac:dyDescent="0.25">
      <c r="A13" t="s">
        <v>19</v>
      </c>
      <c r="B13" s="2">
        <v>44595</v>
      </c>
      <c r="C13" t="s">
        <v>252</v>
      </c>
      <c r="D13" t="s">
        <v>254</v>
      </c>
      <c r="E13" t="s">
        <v>260</v>
      </c>
      <c r="F13" t="s">
        <v>264</v>
      </c>
      <c r="G13">
        <v>31</v>
      </c>
      <c r="H13">
        <v>1.87</v>
      </c>
      <c r="I13" s="4">
        <f t="shared" si="0"/>
        <v>57.970000000000006</v>
      </c>
      <c r="J13" s="4">
        <f t="shared" si="1"/>
        <v>183</v>
      </c>
      <c r="K13" t="str">
        <f t="shared" si="2"/>
        <v>East Boston</v>
      </c>
      <c r="L13" t="s">
        <v>295</v>
      </c>
      <c r="M13" t="s">
        <v>254</v>
      </c>
      <c r="N13" t="str">
        <f t="shared" si="3"/>
        <v>02</v>
      </c>
      <c r="O13" t="str">
        <f t="shared" si="4"/>
        <v>03</v>
      </c>
    </row>
    <row r="14" spans="1:19" x14ac:dyDescent="0.25">
      <c r="A14" t="s">
        <v>20</v>
      </c>
      <c r="B14" s="2">
        <v>44598</v>
      </c>
      <c r="C14" t="s">
        <v>252</v>
      </c>
      <c r="D14" t="s">
        <v>254</v>
      </c>
      <c r="E14" t="s">
        <v>259</v>
      </c>
      <c r="F14" t="s">
        <v>263</v>
      </c>
      <c r="G14">
        <v>28</v>
      </c>
      <c r="H14">
        <v>3.49</v>
      </c>
      <c r="I14" s="4">
        <f t="shared" si="0"/>
        <v>97.72</v>
      </c>
      <c r="J14" s="4">
        <f t="shared" si="1"/>
        <v>204</v>
      </c>
      <c r="K14" t="str">
        <f t="shared" si="2"/>
        <v>East Boston</v>
      </c>
      <c r="L14" t="s">
        <v>296</v>
      </c>
      <c r="M14" t="s">
        <v>254</v>
      </c>
      <c r="N14" t="str">
        <f t="shared" si="3"/>
        <v>02</v>
      </c>
      <c r="O14" t="str">
        <f t="shared" si="4"/>
        <v>06</v>
      </c>
      <c r="Q14" s="10" t="s">
        <v>283</v>
      </c>
      <c r="R14" s="10"/>
      <c r="S14" s="10"/>
    </row>
    <row r="15" spans="1:19" x14ac:dyDescent="0.25">
      <c r="A15" t="s">
        <v>21</v>
      </c>
      <c r="B15" s="2">
        <v>44601</v>
      </c>
      <c r="C15" t="s">
        <v>253</v>
      </c>
      <c r="D15" t="s">
        <v>255</v>
      </c>
      <c r="E15" t="s">
        <v>258</v>
      </c>
      <c r="F15" t="s">
        <v>262</v>
      </c>
      <c r="G15">
        <v>44</v>
      </c>
      <c r="H15">
        <v>1.77</v>
      </c>
      <c r="I15" s="4">
        <f t="shared" si="0"/>
        <v>77.88</v>
      </c>
      <c r="J15" s="4">
        <f t="shared" si="1"/>
        <v>126</v>
      </c>
      <c r="K15" t="str">
        <f t="shared" si="2"/>
        <v>West Los Angeles</v>
      </c>
      <c r="L15" t="s">
        <v>297</v>
      </c>
      <c r="M15" t="s">
        <v>254</v>
      </c>
      <c r="N15" t="str">
        <f t="shared" si="3"/>
        <v>02</v>
      </c>
      <c r="O15" t="str">
        <f t="shared" si="4"/>
        <v>09</v>
      </c>
      <c r="Q15" s="9" t="s">
        <v>4</v>
      </c>
      <c r="R15" s="9" t="s">
        <v>3</v>
      </c>
      <c r="S15" s="9" t="s">
        <v>2</v>
      </c>
    </row>
    <row r="16" spans="1:19" x14ac:dyDescent="0.25">
      <c r="A16" t="s">
        <v>22</v>
      </c>
      <c r="B16" s="2">
        <v>44604</v>
      </c>
      <c r="C16" t="s">
        <v>252</v>
      </c>
      <c r="D16" t="s">
        <v>256</v>
      </c>
      <c r="E16" t="s">
        <v>258</v>
      </c>
      <c r="F16" t="s">
        <v>262</v>
      </c>
      <c r="G16">
        <v>23</v>
      </c>
      <c r="H16">
        <v>1.77</v>
      </c>
      <c r="I16" s="4">
        <f t="shared" si="0"/>
        <v>40.71</v>
      </c>
      <c r="J16" s="4">
        <f t="shared" si="1"/>
        <v>227</v>
      </c>
      <c r="K16" t="str">
        <f t="shared" si="2"/>
        <v>East New York</v>
      </c>
      <c r="L16" t="s">
        <v>298</v>
      </c>
      <c r="M16" t="s">
        <v>530</v>
      </c>
      <c r="N16" t="str">
        <f t="shared" si="3"/>
        <v>02</v>
      </c>
      <c r="O16" t="str">
        <f t="shared" si="4"/>
        <v>12</v>
      </c>
      <c r="Q16" s="9" t="s">
        <v>258</v>
      </c>
      <c r="R16" s="9" t="s">
        <v>254</v>
      </c>
      <c r="S16" s="9" t="s">
        <v>252</v>
      </c>
    </row>
    <row r="17" spans="1:19" x14ac:dyDescent="0.25">
      <c r="A17" t="s">
        <v>23</v>
      </c>
      <c r="B17" s="2">
        <v>44607</v>
      </c>
      <c r="C17" t="s">
        <v>252</v>
      </c>
      <c r="D17" t="s">
        <v>256</v>
      </c>
      <c r="E17" t="s">
        <v>261</v>
      </c>
      <c r="F17" t="s">
        <v>266</v>
      </c>
      <c r="G17">
        <v>27</v>
      </c>
      <c r="H17">
        <v>1.35</v>
      </c>
      <c r="I17" s="4">
        <f t="shared" si="0"/>
        <v>36.450000000000003</v>
      </c>
      <c r="J17" s="4">
        <f t="shared" si="1"/>
        <v>210</v>
      </c>
      <c r="K17" t="str">
        <f t="shared" si="2"/>
        <v>East New York</v>
      </c>
      <c r="L17" t="s">
        <v>299</v>
      </c>
      <c r="M17" t="s">
        <v>531</v>
      </c>
      <c r="N17" t="str">
        <f t="shared" si="3"/>
        <v>02</v>
      </c>
      <c r="O17" t="str">
        <f t="shared" si="4"/>
        <v>15</v>
      </c>
      <c r="Q17" s="11">
        <f>COUNTIFS(E2:E245,Q16,D2:D245,R16,C2:C245,S16)</f>
        <v>29</v>
      </c>
      <c r="R17" s="11"/>
      <c r="S17" s="11"/>
    </row>
    <row r="18" spans="1:19" x14ac:dyDescent="0.25">
      <c r="A18" t="s">
        <v>24</v>
      </c>
      <c r="B18" s="2">
        <v>44610</v>
      </c>
      <c r="C18" t="s">
        <v>252</v>
      </c>
      <c r="D18" t="s">
        <v>254</v>
      </c>
      <c r="E18" t="s">
        <v>260</v>
      </c>
      <c r="F18" t="s">
        <v>265</v>
      </c>
      <c r="G18">
        <v>43</v>
      </c>
      <c r="H18">
        <v>2.1800000000000002</v>
      </c>
      <c r="I18" s="4">
        <f t="shared" si="0"/>
        <v>93.740000000000009</v>
      </c>
      <c r="J18" s="4">
        <f t="shared" si="1"/>
        <v>130</v>
      </c>
      <c r="K18" t="str">
        <f t="shared" si="2"/>
        <v>East Boston</v>
      </c>
      <c r="L18" t="s">
        <v>300</v>
      </c>
      <c r="M18" t="s">
        <v>531</v>
      </c>
      <c r="N18" t="str">
        <f t="shared" si="3"/>
        <v>02</v>
      </c>
      <c r="O18" t="str">
        <f t="shared" si="4"/>
        <v>18</v>
      </c>
      <c r="Q18" s="12"/>
      <c r="R18" s="12"/>
      <c r="S18" s="12"/>
    </row>
    <row r="19" spans="1:19" x14ac:dyDescent="0.25">
      <c r="A19" t="s">
        <v>25</v>
      </c>
      <c r="B19" s="2">
        <v>44613</v>
      </c>
      <c r="C19" t="s">
        <v>252</v>
      </c>
      <c r="D19" t="s">
        <v>254</v>
      </c>
      <c r="E19" t="s">
        <v>260</v>
      </c>
      <c r="F19" t="s">
        <v>267</v>
      </c>
      <c r="G19">
        <v>123</v>
      </c>
      <c r="H19">
        <v>2.84</v>
      </c>
      <c r="I19" s="4">
        <f t="shared" si="0"/>
        <v>349.32</v>
      </c>
      <c r="J19" s="4">
        <f t="shared" si="1"/>
        <v>25</v>
      </c>
      <c r="K19" t="str">
        <f t="shared" si="2"/>
        <v>East Boston</v>
      </c>
      <c r="L19" t="s">
        <v>301</v>
      </c>
      <c r="M19" t="s">
        <v>254</v>
      </c>
      <c r="N19" t="str">
        <f t="shared" si="3"/>
        <v>02</v>
      </c>
      <c r="O19" t="str">
        <f t="shared" si="4"/>
        <v>21</v>
      </c>
      <c r="Q19" s="12"/>
      <c r="R19" s="12"/>
      <c r="S19" s="12"/>
    </row>
    <row r="20" spans="1:19" x14ac:dyDescent="0.25">
      <c r="A20" t="s">
        <v>26</v>
      </c>
      <c r="B20" s="2">
        <v>44616</v>
      </c>
      <c r="C20" t="s">
        <v>253</v>
      </c>
      <c r="D20" t="s">
        <v>255</v>
      </c>
      <c r="E20" t="s">
        <v>258</v>
      </c>
      <c r="F20" t="s">
        <v>268</v>
      </c>
      <c r="G20">
        <v>42</v>
      </c>
      <c r="H20">
        <v>1.87</v>
      </c>
      <c r="I20" s="4">
        <f t="shared" si="0"/>
        <v>78.540000000000006</v>
      </c>
      <c r="J20" s="4">
        <f t="shared" si="1"/>
        <v>134</v>
      </c>
      <c r="K20" t="str">
        <f t="shared" si="2"/>
        <v>West Los Angeles</v>
      </c>
      <c r="L20" t="s">
        <v>302</v>
      </c>
      <c r="M20" t="s">
        <v>254</v>
      </c>
      <c r="N20" t="str">
        <f t="shared" si="3"/>
        <v>02</v>
      </c>
      <c r="O20" t="str">
        <f t="shared" si="4"/>
        <v>24</v>
      </c>
    </row>
    <row r="21" spans="1:19" x14ac:dyDescent="0.25">
      <c r="A21" t="s">
        <v>27</v>
      </c>
      <c r="B21" s="2">
        <v>44619</v>
      </c>
      <c r="C21" t="s">
        <v>253</v>
      </c>
      <c r="D21" t="s">
        <v>255</v>
      </c>
      <c r="E21" t="s">
        <v>260</v>
      </c>
      <c r="F21" t="s">
        <v>267</v>
      </c>
      <c r="G21">
        <v>33</v>
      </c>
      <c r="H21">
        <v>2.84</v>
      </c>
      <c r="I21" s="4">
        <f t="shared" si="0"/>
        <v>93.72</v>
      </c>
      <c r="J21" s="4">
        <f t="shared" si="1"/>
        <v>173</v>
      </c>
      <c r="K21" t="str">
        <f t="shared" si="2"/>
        <v>West Los Angeles</v>
      </c>
      <c r="L21" t="s">
        <v>303</v>
      </c>
      <c r="M21" t="s">
        <v>530</v>
      </c>
      <c r="N21" t="str">
        <f t="shared" si="3"/>
        <v>02</v>
      </c>
      <c r="O21" t="str">
        <f t="shared" si="4"/>
        <v>27</v>
      </c>
    </row>
    <row r="22" spans="1:19" x14ac:dyDescent="0.25">
      <c r="A22" t="s">
        <v>28</v>
      </c>
      <c r="B22" s="2">
        <v>44622</v>
      </c>
      <c r="C22" t="s">
        <v>252</v>
      </c>
      <c r="D22" t="s">
        <v>256</v>
      </c>
      <c r="E22" t="s">
        <v>260</v>
      </c>
      <c r="F22" t="s">
        <v>264</v>
      </c>
      <c r="G22">
        <v>85</v>
      </c>
      <c r="H22">
        <v>1.87</v>
      </c>
      <c r="I22" s="4">
        <f t="shared" si="0"/>
        <v>158.95000000000002</v>
      </c>
      <c r="J22" s="4">
        <f t="shared" si="1"/>
        <v>54</v>
      </c>
      <c r="K22" t="str">
        <f t="shared" si="2"/>
        <v>East New York</v>
      </c>
      <c r="L22" t="s">
        <v>304</v>
      </c>
      <c r="M22" t="s">
        <v>530</v>
      </c>
      <c r="N22" t="str">
        <f t="shared" si="3"/>
        <v>03</v>
      </c>
      <c r="O22" t="str">
        <f t="shared" si="4"/>
        <v>02</v>
      </c>
    </row>
    <row r="23" spans="1:19" x14ac:dyDescent="0.25">
      <c r="A23" t="s">
        <v>29</v>
      </c>
      <c r="B23" s="2">
        <v>44625</v>
      </c>
      <c r="C23" t="s">
        <v>253</v>
      </c>
      <c r="D23" t="s">
        <v>257</v>
      </c>
      <c r="E23" t="s">
        <v>260</v>
      </c>
      <c r="F23" t="s">
        <v>267</v>
      </c>
      <c r="G23">
        <v>30</v>
      </c>
      <c r="H23">
        <v>2.84</v>
      </c>
      <c r="I23" s="4">
        <f t="shared" si="0"/>
        <v>85.199999999999989</v>
      </c>
      <c r="J23" s="4">
        <f t="shared" si="1"/>
        <v>189</v>
      </c>
      <c r="K23" t="str">
        <f t="shared" si="2"/>
        <v>West San Diego</v>
      </c>
      <c r="L23" t="s">
        <v>305</v>
      </c>
      <c r="M23" t="s">
        <v>531</v>
      </c>
      <c r="N23" t="str">
        <f t="shared" si="3"/>
        <v>03</v>
      </c>
      <c r="O23" t="str">
        <f t="shared" si="4"/>
        <v>05</v>
      </c>
    </row>
    <row r="24" spans="1:19" x14ac:dyDescent="0.25">
      <c r="A24" t="s">
        <v>30</v>
      </c>
      <c r="B24" s="2">
        <v>44628</v>
      </c>
      <c r="C24" t="s">
        <v>252</v>
      </c>
      <c r="D24" t="s">
        <v>254</v>
      </c>
      <c r="E24" t="s">
        <v>258</v>
      </c>
      <c r="F24" t="s">
        <v>262</v>
      </c>
      <c r="G24">
        <v>61</v>
      </c>
      <c r="H24">
        <v>1.77</v>
      </c>
      <c r="I24" s="4">
        <f t="shared" si="0"/>
        <v>107.97</v>
      </c>
      <c r="J24" s="4">
        <f t="shared" si="1"/>
        <v>91</v>
      </c>
      <c r="K24" t="str">
        <f t="shared" si="2"/>
        <v>East Boston</v>
      </c>
      <c r="L24" t="s">
        <v>306</v>
      </c>
      <c r="M24" t="s">
        <v>532</v>
      </c>
      <c r="N24" t="str">
        <f t="shared" si="3"/>
        <v>03</v>
      </c>
      <c r="O24" t="str">
        <f t="shared" si="4"/>
        <v>08</v>
      </c>
    </row>
    <row r="25" spans="1:19" x14ac:dyDescent="0.25">
      <c r="A25" t="s">
        <v>31</v>
      </c>
      <c r="B25" s="2">
        <v>44631</v>
      </c>
      <c r="C25" t="s">
        <v>252</v>
      </c>
      <c r="D25" t="s">
        <v>254</v>
      </c>
      <c r="E25" t="s">
        <v>259</v>
      </c>
      <c r="F25" t="s">
        <v>263</v>
      </c>
      <c r="G25">
        <v>40</v>
      </c>
      <c r="H25">
        <v>3.49</v>
      </c>
      <c r="I25" s="4">
        <f t="shared" si="0"/>
        <v>139.60000000000002</v>
      </c>
      <c r="J25" s="4">
        <f t="shared" si="1"/>
        <v>143</v>
      </c>
      <c r="K25" t="str">
        <f t="shared" si="2"/>
        <v>East Boston</v>
      </c>
      <c r="L25" t="s">
        <v>307</v>
      </c>
      <c r="M25" t="s">
        <v>254</v>
      </c>
      <c r="N25" t="str">
        <f t="shared" si="3"/>
        <v>03</v>
      </c>
      <c r="O25" t="str">
        <f t="shared" si="4"/>
        <v>11</v>
      </c>
    </row>
    <row r="26" spans="1:19" x14ac:dyDescent="0.25">
      <c r="A26" t="s">
        <v>32</v>
      </c>
      <c r="B26" s="2">
        <v>44634</v>
      </c>
      <c r="C26" t="s">
        <v>253</v>
      </c>
      <c r="D26" t="s">
        <v>255</v>
      </c>
      <c r="E26" t="s">
        <v>260</v>
      </c>
      <c r="F26" t="s">
        <v>264</v>
      </c>
      <c r="G26">
        <v>86</v>
      </c>
      <c r="H26">
        <v>1.87</v>
      </c>
      <c r="I26" s="4">
        <f t="shared" si="0"/>
        <v>160.82000000000002</v>
      </c>
      <c r="J26" s="4">
        <f t="shared" si="1"/>
        <v>52</v>
      </c>
      <c r="K26" t="str">
        <f t="shared" si="2"/>
        <v>West Los Angeles</v>
      </c>
      <c r="L26" t="s">
        <v>308</v>
      </c>
      <c r="M26" t="s">
        <v>254</v>
      </c>
      <c r="N26" t="str">
        <f t="shared" si="3"/>
        <v>03</v>
      </c>
      <c r="O26" t="str">
        <f t="shared" si="4"/>
        <v>14</v>
      </c>
    </row>
    <row r="27" spans="1:19" x14ac:dyDescent="0.25">
      <c r="A27" t="s">
        <v>33</v>
      </c>
      <c r="B27" s="2">
        <v>44637</v>
      </c>
      <c r="C27" t="s">
        <v>252</v>
      </c>
      <c r="D27" t="s">
        <v>256</v>
      </c>
      <c r="E27" t="s">
        <v>258</v>
      </c>
      <c r="F27" t="s">
        <v>262</v>
      </c>
      <c r="G27">
        <v>38</v>
      </c>
      <c r="H27">
        <v>1.77</v>
      </c>
      <c r="I27" s="4">
        <f t="shared" si="0"/>
        <v>67.260000000000005</v>
      </c>
      <c r="J27" s="4">
        <f t="shared" si="1"/>
        <v>153</v>
      </c>
      <c r="K27" t="str">
        <f t="shared" si="2"/>
        <v>East New York</v>
      </c>
      <c r="L27" t="s">
        <v>309</v>
      </c>
      <c r="M27" t="s">
        <v>530</v>
      </c>
      <c r="N27" t="str">
        <f t="shared" si="3"/>
        <v>03</v>
      </c>
      <c r="O27" t="str">
        <f t="shared" si="4"/>
        <v>17</v>
      </c>
    </row>
    <row r="28" spans="1:19" x14ac:dyDescent="0.25">
      <c r="A28" t="s">
        <v>34</v>
      </c>
      <c r="B28" s="2">
        <v>44640</v>
      </c>
      <c r="C28" t="s">
        <v>252</v>
      </c>
      <c r="D28" t="s">
        <v>256</v>
      </c>
      <c r="E28" t="s">
        <v>261</v>
      </c>
      <c r="F28" t="s">
        <v>266</v>
      </c>
      <c r="G28">
        <v>68</v>
      </c>
      <c r="H28">
        <v>1.68</v>
      </c>
      <c r="I28" s="4">
        <f t="shared" si="0"/>
        <v>114.24</v>
      </c>
      <c r="J28" s="4">
        <f t="shared" si="1"/>
        <v>76</v>
      </c>
      <c r="K28" t="str">
        <f t="shared" si="2"/>
        <v>East New York</v>
      </c>
      <c r="L28" t="s">
        <v>310</v>
      </c>
      <c r="M28" t="s">
        <v>531</v>
      </c>
      <c r="N28" t="str">
        <f t="shared" si="3"/>
        <v>03</v>
      </c>
      <c r="O28" t="str">
        <f t="shared" si="4"/>
        <v>20</v>
      </c>
    </row>
    <row r="29" spans="1:19" x14ac:dyDescent="0.25">
      <c r="A29" t="s">
        <v>35</v>
      </c>
      <c r="B29" s="2">
        <v>44643</v>
      </c>
      <c r="C29" t="s">
        <v>253</v>
      </c>
      <c r="D29" t="s">
        <v>257</v>
      </c>
      <c r="E29" t="s">
        <v>260</v>
      </c>
      <c r="F29" t="s">
        <v>264</v>
      </c>
      <c r="G29">
        <v>39</v>
      </c>
      <c r="H29">
        <v>1.87</v>
      </c>
      <c r="I29" s="4">
        <f t="shared" si="0"/>
        <v>72.930000000000007</v>
      </c>
      <c r="J29" s="4">
        <f t="shared" si="1"/>
        <v>150</v>
      </c>
      <c r="K29" t="str">
        <f t="shared" si="2"/>
        <v>West San Diego</v>
      </c>
      <c r="L29" t="s">
        <v>311</v>
      </c>
      <c r="M29" t="s">
        <v>531</v>
      </c>
      <c r="N29" t="str">
        <f t="shared" si="3"/>
        <v>03</v>
      </c>
      <c r="O29" t="str">
        <f t="shared" si="4"/>
        <v>23</v>
      </c>
    </row>
    <row r="30" spans="1:19" x14ac:dyDescent="0.25">
      <c r="A30" t="s">
        <v>36</v>
      </c>
      <c r="B30" s="2">
        <v>44646</v>
      </c>
      <c r="C30" t="s">
        <v>252</v>
      </c>
      <c r="D30" t="s">
        <v>254</v>
      </c>
      <c r="E30" t="s">
        <v>258</v>
      </c>
      <c r="F30" t="s">
        <v>268</v>
      </c>
      <c r="G30">
        <v>103</v>
      </c>
      <c r="H30">
        <v>1.87</v>
      </c>
      <c r="I30" s="4">
        <f t="shared" si="0"/>
        <v>192.61</v>
      </c>
      <c r="J30" s="4">
        <f t="shared" si="1"/>
        <v>35</v>
      </c>
      <c r="K30" t="str">
        <f t="shared" si="2"/>
        <v>East Boston</v>
      </c>
      <c r="L30" t="s">
        <v>312</v>
      </c>
      <c r="M30" t="s">
        <v>532</v>
      </c>
      <c r="N30" t="str">
        <f t="shared" si="3"/>
        <v>03</v>
      </c>
      <c r="O30" t="str">
        <f t="shared" si="4"/>
        <v>26</v>
      </c>
    </row>
    <row r="31" spans="1:19" x14ac:dyDescent="0.25">
      <c r="A31" t="s">
        <v>37</v>
      </c>
      <c r="B31" s="2">
        <v>44649</v>
      </c>
      <c r="C31" t="s">
        <v>252</v>
      </c>
      <c r="D31" t="s">
        <v>254</v>
      </c>
      <c r="E31" t="s">
        <v>260</v>
      </c>
      <c r="F31" t="s">
        <v>267</v>
      </c>
      <c r="G31">
        <v>193</v>
      </c>
      <c r="H31">
        <v>2.84</v>
      </c>
      <c r="I31" s="4">
        <f t="shared" si="0"/>
        <v>548.12</v>
      </c>
      <c r="J31" s="4">
        <f t="shared" si="1"/>
        <v>8</v>
      </c>
      <c r="K31" t="str">
        <f t="shared" si="2"/>
        <v>East Boston</v>
      </c>
      <c r="L31" t="s">
        <v>313</v>
      </c>
      <c r="M31" t="s">
        <v>254</v>
      </c>
      <c r="N31" t="str">
        <f t="shared" si="3"/>
        <v>03</v>
      </c>
      <c r="O31" t="str">
        <f t="shared" si="4"/>
        <v>29</v>
      </c>
    </row>
    <row r="32" spans="1:19" x14ac:dyDescent="0.25">
      <c r="A32" t="s">
        <v>38</v>
      </c>
      <c r="B32" s="2">
        <v>44652</v>
      </c>
      <c r="C32" t="s">
        <v>253</v>
      </c>
      <c r="D32" t="s">
        <v>255</v>
      </c>
      <c r="E32" t="s">
        <v>258</v>
      </c>
      <c r="F32" t="s">
        <v>262</v>
      </c>
      <c r="G32">
        <v>58</v>
      </c>
      <c r="H32">
        <v>1.77</v>
      </c>
      <c r="I32" s="4">
        <f t="shared" si="0"/>
        <v>102.66</v>
      </c>
      <c r="J32" s="4">
        <f t="shared" si="1"/>
        <v>94</v>
      </c>
      <c r="K32" t="str">
        <f t="shared" si="2"/>
        <v>West Los Angeles</v>
      </c>
      <c r="L32" t="s">
        <v>314</v>
      </c>
      <c r="M32" t="s">
        <v>254</v>
      </c>
      <c r="N32" t="str">
        <f t="shared" si="3"/>
        <v>04</v>
      </c>
      <c r="O32" t="str">
        <f t="shared" si="4"/>
        <v>01</v>
      </c>
    </row>
    <row r="33" spans="1:20" x14ac:dyDescent="0.25">
      <c r="A33" t="s">
        <v>39</v>
      </c>
      <c r="B33" s="2">
        <v>44655</v>
      </c>
      <c r="C33" t="s">
        <v>253</v>
      </c>
      <c r="D33" t="s">
        <v>255</v>
      </c>
      <c r="E33" t="s">
        <v>261</v>
      </c>
      <c r="F33" t="s">
        <v>266</v>
      </c>
      <c r="G33">
        <v>68</v>
      </c>
      <c r="H33">
        <v>1.68</v>
      </c>
      <c r="I33" s="4">
        <f t="shared" si="0"/>
        <v>114.24</v>
      </c>
      <c r="J33" s="4">
        <f t="shared" si="1"/>
        <v>76</v>
      </c>
      <c r="K33" t="str">
        <f t="shared" si="2"/>
        <v>West Los Angeles</v>
      </c>
      <c r="L33" t="s">
        <v>315</v>
      </c>
      <c r="M33" t="s">
        <v>530</v>
      </c>
      <c r="N33" t="str">
        <f t="shared" si="3"/>
        <v>04</v>
      </c>
      <c r="O33" t="str">
        <f t="shared" si="4"/>
        <v>04</v>
      </c>
      <c r="S33" s="8" t="s">
        <v>533</v>
      </c>
      <c r="T33" s="8" t="s">
        <v>533</v>
      </c>
    </row>
    <row r="34" spans="1:20" x14ac:dyDescent="0.25">
      <c r="A34" t="s">
        <v>40</v>
      </c>
      <c r="B34" s="2">
        <v>44658</v>
      </c>
      <c r="C34" t="s">
        <v>252</v>
      </c>
      <c r="D34" t="s">
        <v>256</v>
      </c>
      <c r="E34" t="s">
        <v>258</v>
      </c>
      <c r="F34" t="s">
        <v>262</v>
      </c>
      <c r="G34">
        <v>91</v>
      </c>
      <c r="H34">
        <v>1.77</v>
      </c>
      <c r="I34" s="4">
        <f t="shared" si="0"/>
        <v>161.07</v>
      </c>
      <c r="J34" s="4">
        <f t="shared" si="1"/>
        <v>46</v>
      </c>
      <c r="K34" t="str">
        <f t="shared" si="2"/>
        <v>East New York</v>
      </c>
      <c r="L34" t="s">
        <v>316</v>
      </c>
      <c r="M34" t="s">
        <v>530</v>
      </c>
      <c r="N34" t="str">
        <f t="shared" si="3"/>
        <v>04</v>
      </c>
      <c r="O34" t="str">
        <f t="shared" si="4"/>
        <v>07</v>
      </c>
      <c r="S34" s="7">
        <v>3</v>
      </c>
      <c r="T34" s="7">
        <f>AVERAGEIFS($I$2:$I$246,N2:N246,$S$34)</f>
        <v>152.6275</v>
      </c>
    </row>
    <row r="35" spans="1:20" x14ac:dyDescent="0.25">
      <c r="A35" t="s">
        <v>41</v>
      </c>
      <c r="B35" s="2">
        <v>44661</v>
      </c>
      <c r="C35" t="s">
        <v>252</v>
      </c>
      <c r="D35" t="s">
        <v>256</v>
      </c>
      <c r="E35" t="s">
        <v>259</v>
      </c>
      <c r="F35" t="s">
        <v>263</v>
      </c>
      <c r="G35">
        <v>23</v>
      </c>
      <c r="H35">
        <v>3.49</v>
      </c>
      <c r="I35" s="4">
        <f t="shared" si="0"/>
        <v>80.27000000000001</v>
      </c>
      <c r="J35" s="4">
        <f t="shared" si="1"/>
        <v>227</v>
      </c>
      <c r="K35" t="str">
        <f t="shared" si="2"/>
        <v>East New York</v>
      </c>
      <c r="L35" t="s">
        <v>317</v>
      </c>
      <c r="M35" t="s">
        <v>531</v>
      </c>
      <c r="N35" t="str">
        <f t="shared" si="3"/>
        <v>04</v>
      </c>
      <c r="O35" t="str">
        <f t="shared" si="4"/>
        <v>10</v>
      </c>
    </row>
    <row r="36" spans="1:20" x14ac:dyDescent="0.25">
      <c r="A36" t="s">
        <v>42</v>
      </c>
      <c r="B36" s="2">
        <v>44664</v>
      </c>
      <c r="C36" t="s">
        <v>253</v>
      </c>
      <c r="D36" t="s">
        <v>257</v>
      </c>
      <c r="E36" t="s">
        <v>261</v>
      </c>
      <c r="F36" t="s">
        <v>266</v>
      </c>
      <c r="G36">
        <v>28</v>
      </c>
      <c r="H36">
        <v>1.68</v>
      </c>
      <c r="I36" s="4">
        <f t="shared" si="0"/>
        <v>47.04</v>
      </c>
      <c r="J36" s="4">
        <f t="shared" si="1"/>
        <v>204</v>
      </c>
      <c r="K36" t="str">
        <f t="shared" si="2"/>
        <v>West San Diego</v>
      </c>
      <c r="L36" t="s">
        <v>318</v>
      </c>
      <c r="M36" t="s">
        <v>531</v>
      </c>
      <c r="N36" t="str">
        <f t="shared" si="3"/>
        <v>04</v>
      </c>
      <c r="O36" t="str">
        <f t="shared" si="4"/>
        <v>13</v>
      </c>
    </row>
    <row r="37" spans="1:20" x14ac:dyDescent="0.25">
      <c r="A37" t="s">
        <v>43</v>
      </c>
      <c r="B37" s="2">
        <v>44667</v>
      </c>
      <c r="C37" t="s">
        <v>252</v>
      </c>
      <c r="D37" t="s">
        <v>254</v>
      </c>
      <c r="E37" t="s">
        <v>258</v>
      </c>
      <c r="F37" t="s">
        <v>262</v>
      </c>
      <c r="G37">
        <v>48</v>
      </c>
      <c r="H37">
        <v>1.77</v>
      </c>
      <c r="I37" s="4">
        <f t="shared" si="0"/>
        <v>84.960000000000008</v>
      </c>
      <c r="J37" s="4">
        <f t="shared" si="1"/>
        <v>119</v>
      </c>
      <c r="K37" t="str">
        <f t="shared" si="2"/>
        <v>East Boston</v>
      </c>
      <c r="L37" t="s">
        <v>319</v>
      </c>
      <c r="M37" t="s">
        <v>532</v>
      </c>
      <c r="N37" t="str">
        <f t="shared" si="3"/>
        <v>04</v>
      </c>
      <c r="O37" t="str">
        <f t="shared" si="4"/>
        <v>16</v>
      </c>
    </row>
    <row r="38" spans="1:20" x14ac:dyDescent="0.25">
      <c r="A38" t="s">
        <v>44</v>
      </c>
      <c r="B38" s="2">
        <v>44670</v>
      </c>
      <c r="C38" t="s">
        <v>252</v>
      </c>
      <c r="D38" t="s">
        <v>254</v>
      </c>
      <c r="E38" t="s">
        <v>261</v>
      </c>
      <c r="F38" t="s">
        <v>266</v>
      </c>
      <c r="G38">
        <v>134</v>
      </c>
      <c r="H38">
        <v>1.68</v>
      </c>
      <c r="I38" s="4">
        <f t="shared" si="0"/>
        <v>225.12</v>
      </c>
      <c r="J38" s="4">
        <f t="shared" si="1"/>
        <v>21</v>
      </c>
      <c r="K38" t="str">
        <f t="shared" si="2"/>
        <v>East Boston</v>
      </c>
      <c r="L38" t="s">
        <v>320</v>
      </c>
      <c r="M38" t="s">
        <v>254</v>
      </c>
      <c r="N38" t="str">
        <f t="shared" si="3"/>
        <v>04</v>
      </c>
      <c r="O38" t="str">
        <f t="shared" si="4"/>
        <v>19</v>
      </c>
    </row>
    <row r="39" spans="1:20" x14ac:dyDescent="0.25">
      <c r="A39" t="s">
        <v>45</v>
      </c>
      <c r="B39" s="2">
        <v>44673</v>
      </c>
      <c r="C39" t="s">
        <v>253</v>
      </c>
      <c r="D39" t="s">
        <v>255</v>
      </c>
      <c r="E39" t="s">
        <v>258</v>
      </c>
      <c r="F39" t="s">
        <v>262</v>
      </c>
      <c r="G39">
        <v>20</v>
      </c>
      <c r="H39">
        <v>1.77</v>
      </c>
      <c r="I39" s="4">
        <f t="shared" si="0"/>
        <v>35.4</v>
      </c>
      <c r="J39" s="4">
        <f t="shared" si="1"/>
        <v>238</v>
      </c>
      <c r="K39" t="str">
        <f t="shared" si="2"/>
        <v>West Los Angeles</v>
      </c>
      <c r="L39" t="s">
        <v>321</v>
      </c>
      <c r="M39" t="s">
        <v>254</v>
      </c>
      <c r="N39" t="str">
        <f t="shared" si="3"/>
        <v>04</v>
      </c>
      <c r="O39" t="str">
        <f t="shared" si="4"/>
        <v>22</v>
      </c>
    </row>
    <row r="40" spans="1:20" x14ac:dyDescent="0.25">
      <c r="A40" t="s">
        <v>46</v>
      </c>
      <c r="B40" s="2">
        <v>44676</v>
      </c>
      <c r="C40" t="s">
        <v>252</v>
      </c>
      <c r="D40" t="s">
        <v>256</v>
      </c>
      <c r="E40" t="s">
        <v>258</v>
      </c>
      <c r="F40" t="s">
        <v>262</v>
      </c>
      <c r="G40">
        <v>53</v>
      </c>
      <c r="H40">
        <v>1.77</v>
      </c>
      <c r="I40" s="4">
        <f t="shared" si="0"/>
        <v>93.81</v>
      </c>
      <c r="J40" s="4">
        <f t="shared" si="1"/>
        <v>108</v>
      </c>
      <c r="K40" t="str">
        <f t="shared" si="2"/>
        <v>East New York</v>
      </c>
      <c r="L40" t="s">
        <v>322</v>
      </c>
      <c r="M40" t="s">
        <v>530</v>
      </c>
      <c r="N40" t="str">
        <f t="shared" si="3"/>
        <v>04</v>
      </c>
      <c r="O40" t="str">
        <f t="shared" si="4"/>
        <v>25</v>
      </c>
    </row>
    <row r="41" spans="1:20" x14ac:dyDescent="0.25">
      <c r="A41" t="s">
        <v>47</v>
      </c>
      <c r="B41" s="2">
        <v>44679</v>
      </c>
      <c r="C41" t="s">
        <v>252</v>
      </c>
      <c r="D41" t="s">
        <v>256</v>
      </c>
      <c r="E41" t="s">
        <v>261</v>
      </c>
      <c r="F41" t="s">
        <v>266</v>
      </c>
      <c r="G41">
        <v>64</v>
      </c>
      <c r="H41">
        <v>1.68</v>
      </c>
      <c r="I41" s="4">
        <f t="shared" si="0"/>
        <v>107.52</v>
      </c>
      <c r="J41" s="4">
        <f t="shared" si="1"/>
        <v>86</v>
      </c>
      <c r="K41" t="str">
        <f t="shared" si="2"/>
        <v>East New York</v>
      </c>
      <c r="L41" t="s">
        <v>323</v>
      </c>
      <c r="M41" t="s">
        <v>531</v>
      </c>
      <c r="N41" t="str">
        <f t="shared" si="3"/>
        <v>04</v>
      </c>
      <c r="O41" t="str">
        <f t="shared" si="4"/>
        <v>28</v>
      </c>
    </row>
    <row r="42" spans="1:20" x14ac:dyDescent="0.25">
      <c r="A42" t="s">
        <v>48</v>
      </c>
      <c r="B42" s="2">
        <v>44682</v>
      </c>
      <c r="C42" t="s">
        <v>253</v>
      </c>
      <c r="D42" t="s">
        <v>257</v>
      </c>
      <c r="E42" t="s">
        <v>260</v>
      </c>
      <c r="F42" t="s">
        <v>264</v>
      </c>
      <c r="G42">
        <v>63</v>
      </c>
      <c r="H42">
        <v>1.68</v>
      </c>
      <c r="I42" s="4">
        <f t="shared" si="0"/>
        <v>105.83999999999999</v>
      </c>
      <c r="J42" s="4">
        <f t="shared" si="1"/>
        <v>88</v>
      </c>
      <c r="K42" t="str">
        <f t="shared" si="2"/>
        <v>West San Diego</v>
      </c>
      <c r="L42" t="s">
        <v>324</v>
      </c>
      <c r="M42" t="s">
        <v>531</v>
      </c>
      <c r="N42" t="str">
        <f t="shared" si="3"/>
        <v>05</v>
      </c>
      <c r="O42" t="str">
        <f t="shared" si="4"/>
        <v>01</v>
      </c>
    </row>
    <row r="43" spans="1:20" x14ac:dyDescent="0.25">
      <c r="A43" t="s">
        <v>49</v>
      </c>
      <c r="B43" s="2">
        <v>44685</v>
      </c>
      <c r="C43" t="s">
        <v>252</v>
      </c>
      <c r="D43" t="s">
        <v>254</v>
      </c>
      <c r="E43" t="s">
        <v>258</v>
      </c>
      <c r="F43" t="s">
        <v>268</v>
      </c>
      <c r="G43">
        <v>105</v>
      </c>
      <c r="H43">
        <v>1.87</v>
      </c>
      <c r="I43" s="4">
        <f t="shared" si="0"/>
        <v>196.35000000000002</v>
      </c>
      <c r="J43" s="4">
        <f t="shared" si="1"/>
        <v>34</v>
      </c>
      <c r="K43" t="str">
        <f t="shared" si="2"/>
        <v>East Boston</v>
      </c>
      <c r="L43" t="s">
        <v>325</v>
      </c>
      <c r="M43" t="s">
        <v>532</v>
      </c>
      <c r="N43" t="str">
        <f t="shared" si="3"/>
        <v>05</v>
      </c>
      <c r="O43" t="str">
        <f t="shared" si="4"/>
        <v>04</v>
      </c>
    </row>
    <row r="44" spans="1:20" x14ac:dyDescent="0.25">
      <c r="A44" t="s">
        <v>50</v>
      </c>
      <c r="B44" s="2">
        <v>44688</v>
      </c>
      <c r="C44" t="s">
        <v>252</v>
      </c>
      <c r="D44" t="s">
        <v>254</v>
      </c>
      <c r="E44" t="s">
        <v>260</v>
      </c>
      <c r="F44" t="s">
        <v>267</v>
      </c>
      <c r="G44">
        <v>138</v>
      </c>
      <c r="H44">
        <v>2.84</v>
      </c>
      <c r="I44" s="4">
        <f t="shared" si="0"/>
        <v>391.91999999999996</v>
      </c>
      <c r="J44" s="4">
        <f t="shared" si="1"/>
        <v>16</v>
      </c>
      <c r="K44" t="str">
        <f t="shared" si="2"/>
        <v>East Boston</v>
      </c>
      <c r="L44" t="s">
        <v>326</v>
      </c>
      <c r="M44" t="s">
        <v>254</v>
      </c>
      <c r="N44" t="str">
        <f t="shared" si="3"/>
        <v>05</v>
      </c>
      <c r="O44" t="str">
        <f t="shared" si="4"/>
        <v>07</v>
      </c>
    </row>
    <row r="45" spans="1:20" x14ac:dyDescent="0.25">
      <c r="A45" t="s">
        <v>51</v>
      </c>
      <c r="B45" s="2">
        <v>44691</v>
      </c>
      <c r="C45" t="s">
        <v>253</v>
      </c>
      <c r="D45" t="s">
        <v>255</v>
      </c>
      <c r="E45" t="s">
        <v>258</v>
      </c>
      <c r="F45" t="s">
        <v>262</v>
      </c>
      <c r="G45">
        <v>25</v>
      </c>
      <c r="H45">
        <v>1.77</v>
      </c>
      <c r="I45" s="4">
        <f t="shared" si="0"/>
        <v>44.25</v>
      </c>
      <c r="J45" s="4">
        <f t="shared" si="1"/>
        <v>219</v>
      </c>
      <c r="K45" t="str">
        <f t="shared" si="2"/>
        <v>West Los Angeles</v>
      </c>
      <c r="L45" t="s">
        <v>327</v>
      </c>
      <c r="M45" t="s">
        <v>254</v>
      </c>
      <c r="N45" t="str">
        <f t="shared" si="3"/>
        <v>05</v>
      </c>
      <c r="O45" t="str">
        <f t="shared" si="4"/>
        <v>10</v>
      </c>
    </row>
    <row r="46" spans="1:20" x14ac:dyDescent="0.25">
      <c r="A46" t="s">
        <v>52</v>
      </c>
      <c r="B46" s="2">
        <v>44694</v>
      </c>
      <c r="C46" t="s">
        <v>253</v>
      </c>
      <c r="D46" t="s">
        <v>255</v>
      </c>
      <c r="E46" t="s">
        <v>259</v>
      </c>
      <c r="F46" t="s">
        <v>263</v>
      </c>
      <c r="G46">
        <v>21</v>
      </c>
      <c r="H46">
        <v>3.49</v>
      </c>
      <c r="I46" s="4">
        <f t="shared" si="0"/>
        <v>73.290000000000006</v>
      </c>
      <c r="J46" s="4">
        <f t="shared" si="1"/>
        <v>233</v>
      </c>
      <c r="K46" t="str">
        <f t="shared" si="2"/>
        <v>West Los Angeles</v>
      </c>
      <c r="L46" t="s">
        <v>328</v>
      </c>
      <c r="M46" t="s">
        <v>530</v>
      </c>
      <c r="N46" t="str">
        <f t="shared" si="3"/>
        <v>05</v>
      </c>
      <c r="O46" t="str">
        <f t="shared" si="4"/>
        <v>13</v>
      </c>
    </row>
    <row r="47" spans="1:20" x14ac:dyDescent="0.25">
      <c r="A47" t="s">
        <v>53</v>
      </c>
      <c r="B47" s="2">
        <v>44697</v>
      </c>
      <c r="C47" t="s">
        <v>252</v>
      </c>
      <c r="D47" t="s">
        <v>256</v>
      </c>
      <c r="E47" t="s">
        <v>258</v>
      </c>
      <c r="F47" t="s">
        <v>262</v>
      </c>
      <c r="G47">
        <v>61</v>
      </c>
      <c r="H47">
        <v>1.77</v>
      </c>
      <c r="I47" s="4">
        <f t="shared" si="0"/>
        <v>107.97</v>
      </c>
      <c r="J47" s="4">
        <f t="shared" si="1"/>
        <v>91</v>
      </c>
      <c r="K47" t="str">
        <f t="shared" si="2"/>
        <v>East New York</v>
      </c>
      <c r="L47" t="s">
        <v>329</v>
      </c>
      <c r="M47" t="s">
        <v>530</v>
      </c>
      <c r="N47" t="str">
        <f t="shared" si="3"/>
        <v>05</v>
      </c>
      <c r="O47" t="str">
        <f t="shared" si="4"/>
        <v>16</v>
      </c>
    </row>
    <row r="48" spans="1:20" x14ac:dyDescent="0.25">
      <c r="A48" t="s">
        <v>54</v>
      </c>
      <c r="B48" s="2">
        <v>44700</v>
      </c>
      <c r="C48" t="s">
        <v>252</v>
      </c>
      <c r="D48" t="s">
        <v>256</v>
      </c>
      <c r="E48" t="s">
        <v>261</v>
      </c>
      <c r="F48" t="s">
        <v>266</v>
      </c>
      <c r="G48">
        <v>49</v>
      </c>
      <c r="H48">
        <v>1.68</v>
      </c>
      <c r="I48" s="4">
        <f t="shared" si="0"/>
        <v>82.32</v>
      </c>
      <c r="J48" s="4">
        <f t="shared" si="1"/>
        <v>116</v>
      </c>
      <c r="K48" t="str">
        <f t="shared" si="2"/>
        <v>East New York</v>
      </c>
      <c r="L48" t="s">
        <v>330</v>
      </c>
      <c r="M48" t="s">
        <v>531</v>
      </c>
      <c r="N48" t="str">
        <f t="shared" si="3"/>
        <v>05</v>
      </c>
      <c r="O48" t="str">
        <f t="shared" si="4"/>
        <v>19</v>
      </c>
    </row>
    <row r="49" spans="1:15" x14ac:dyDescent="0.25">
      <c r="A49" t="s">
        <v>55</v>
      </c>
      <c r="B49" s="2">
        <v>44703</v>
      </c>
      <c r="C49" t="s">
        <v>253</v>
      </c>
      <c r="D49" t="s">
        <v>257</v>
      </c>
      <c r="E49" t="s">
        <v>260</v>
      </c>
      <c r="F49" t="s">
        <v>264</v>
      </c>
      <c r="G49">
        <v>55</v>
      </c>
      <c r="H49">
        <v>1.87</v>
      </c>
      <c r="I49" s="4">
        <f t="shared" si="0"/>
        <v>102.85000000000001</v>
      </c>
      <c r="J49" s="4">
        <f t="shared" si="1"/>
        <v>105</v>
      </c>
      <c r="K49" t="str">
        <f t="shared" si="2"/>
        <v>West San Diego</v>
      </c>
      <c r="L49" t="s">
        <v>331</v>
      </c>
      <c r="M49" t="s">
        <v>531</v>
      </c>
      <c r="N49" t="str">
        <f t="shared" si="3"/>
        <v>05</v>
      </c>
      <c r="O49" t="str">
        <f t="shared" si="4"/>
        <v>22</v>
      </c>
    </row>
    <row r="50" spans="1:15" x14ac:dyDescent="0.25">
      <c r="A50" t="s">
        <v>56</v>
      </c>
      <c r="B50" s="2">
        <v>44706</v>
      </c>
      <c r="C50" t="s">
        <v>252</v>
      </c>
      <c r="D50" t="s">
        <v>254</v>
      </c>
      <c r="E50" t="s">
        <v>260</v>
      </c>
      <c r="F50" t="s">
        <v>265</v>
      </c>
      <c r="G50">
        <v>27</v>
      </c>
      <c r="H50">
        <v>2.1800000000000002</v>
      </c>
      <c r="I50" s="4">
        <f t="shared" si="0"/>
        <v>58.860000000000007</v>
      </c>
      <c r="J50" s="4">
        <f t="shared" si="1"/>
        <v>210</v>
      </c>
      <c r="K50" t="str">
        <f t="shared" si="2"/>
        <v>East Boston</v>
      </c>
      <c r="L50" t="s">
        <v>332</v>
      </c>
      <c r="M50" t="s">
        <v>532</v>
      </c>
      <c r="N50" t="str">
        <f t="shared" si="3"/>
        <v>05</v>
      </c>
      <c r="O50" t="str">
        <f t="shared" si="4"/>
        <v>25</v>
      </c>
    </row>
    <row r="51" spans="1:15" x14ac:dyDescent="0.25">
      <c r="A51" t="s">
        <v>57</v>
      </c>
      <c r="B51" s="2">
        <v>44709</v>
      </c>
      <c r="C51" t="s">
        <v>252</v>
      </c>
      <c r="D51" t="s">
        <v>254</v>
      </c>
      <c r="E51" t="s">
        <v>258</v>
      </c>
      <c r="F51" t="s">
        <v>262</v>
      </c>
      <c r="G51">
        <v>58</v>
      </c>
      <c r="H51">
        <v>1.77</v>
      </c>
      <c r="I51" s="4">
        <f t="shared" si="0"/>
        <v>102.66</v>
      </c>
      <c r="J51" s="4">
        <f t="shared" si="1"/>
        <v>94</v>
      </c>
      <c r="K51" t="str">
        <f t="shared" si="2"/>
        <v>East Boston</v>
      </c>
      <c r="L51" t="s">
        <v>333</v>
      </c>
      <c r="M51" t="s">
        <v>254</v>
      </c>
      <c r="N51" t="str">
        <f t="shared" si="3"/>
        <v>05</v>
      </c>
      <c r="O51" t="str">
        <f t="shared" si="4"/>
        <v>28</v>
      </c>
    </row>
    <row r="52" spans="1:15" x14ac:dyDescent="0.25">
      <c r="A52" t="s">
        <v>58</v>
      </c>
      <c r="B52" s="2">
        <v>44712</v>
      </c>
      <c r="C52" t="s">
        <v>252</v>
      </c>
      <c r="D52" t="s">
        <v>254</v>
      </c>
      <c r="E52" t="s">
        <v>259</v>
      </c>
      <c r="F52" t="s">
        <v>263</v>
      </c>
      <c r="G52">
        <v>33</v>
      </c>
      <c r="H52">
        <v>3.49</v>
      </c>
      <c r="I52" s="4">
        <f t="shared" si="0"/>
        <v>115.17</v>
      </c>
      <c r="J52" s="4">
        <f t="shared" si="1"/>
        <v>173</v>
      </c>
      <c r="K52" t="str">
        <f t="shared" si="2"/>
        <v>East Boston</v>
      </c>
      <c r="L52" t="s">
        <v>334</v>
      </c>
      <c r="M52" t="s">
        <v>254</v>
      </c>
      <c r="N52" t="str">
        <f t="shared" si="3"/>
        <v>05</v>
      </c>
      <c r="O52" t="str">
        <f t="shared" si="4"/>
        <v>31</v>
      </c>
    </row>
    <row r="53" spans="1:15" x14ac:dyDescent="0.25">
      <c r="A53" t="s">
        <v>59</v>
      </c>
      <c r="B53" s="2">
        <v>44715</v>
      </c>
      <c r="C53" t="s">
        <v>253</v>
      </c>
      <c r="D53" t="s">
        <v>255</v>
      </c>
      <c r="E53" t="s">
        <v>260</v>
      </c>
      <c r="F53" t="s">
        <v>267</v>
      </c>
      <c r="G53">
        <v>288</v>
      </c>
      <c r="H53">
        <v>2.84</v>
      </c>
      <c r="I53" s="4">
        <f t="shared" si="0"/>
        <v>817.92</v>
      </c>
      <c r="J53" s="4">
        <f t="shared" si="1"/>
        <v>2</v>
      </c>
      <c r="K53" t="str">
        <f t="shared" si="2"/>
        <v>West Los Angeles</v>
      </c>
      <c r="L53" t="s">
        <v>335</v>
      </c>
      <c r="M53" t="s">
        <v>254</v>
      </c>
      <c r="N53" t="str">
        <f t="shared" si="3"/>
        <v>06</v>
      </c>
      <c r="O53" t="str">
        <f t="shared" si="4"/>
        <v>03</v>
      </c>
    </row>
    <row r="54" spans="1:15" x14ac:dyDescent="0.25">
      <c r="A54" t="s">
        <v>60</v>
      </c>
      <c r="B54" s="2">
        <v>44718</v>
      </c>
      <c r="C54" t="s">
        <v>252</v>
      </c>
      <c r="D54" t="s">
        <v>256</v>
      </c>
      <c r="E54" t="s">
        <v>260</v>
      </c>
      <c r="F54" t="s">
        <v>264</v>
      </c>
      <c r="G54">
        <v>76</v>
      </c>
      <c r="H54">
        <v>1.87</v>
      </c>
      <c r="I54" s="4">
        <f t="shared" si="0"/>
        <v>142.12</v>
      </c>
      <c r="J54" s="4">
        <f t="shared" si="1"/>
        <v>67</v>
      </c>
      <c r="K54" t="str">
        <f t="shared" si="2"/>
        <v>East New York</v>
      </c>
      <c r="L54" t="s">
        <v>336</v>
      </c>
      <c r="M54" t="s">
        <v>530</v>
      </c>
      <c r="N54" t="str">
        <f t="shared" si="3"/>
        <v>06</v>
      </c>
      <c r="O54" t="str">
        <f t="shared" si="4"/>
        <v>06</v>
      </c>
    </row>
    <row r="55" spans="1:15" x14ac:dyDescent="0.25">
      <c r="A55" t="s">
        <v>61</v>
      </c>
      <c r="B55" s="2">
        <v>44721</v>
      </c>
      <c r="C55" t="s">
        <v>253</v>
      </c>
      <c r="D55" t="s">
        <v>257</v>
      </c>
      <c r="E55" t="s">
        <v>258</v>
      </c>
      <c r="F55" t="s">
        <v>262</v>
      </c>
      <c r="G55">
        <v>42</v>
      </c>
      <c r="H55">
        <v>1.77</v>
      </c>
      <c r="I55" s="4">
        <f t="shared" si="0"/>
        <v>74.34</v>
      </c>
      <c r="J55" s="4">
        <f t="shared" si="1"/>
        <v>134</v>
      </c>
      <c r="K55" t="str">
        <f t="shared" si="2"/>
        <v>West San Diego</v>
      </c>
      <c r="L55" t="s">
        <v>337</v>
      </c>
      <c r="M55" t="s">
        <v>531</v>
      </c>
      <c r="N55" t="str">
        <f t="shared" si="3"/>
        <v>06</v>
      </c>
      <c r="O55" t="str">
        <f t="shared" si="4"/>
        <v>09</v>
      </c>
    </row>
    <row r="56" spans="1:15" x14ac:dyDescent="0.25">
      <c r="A56" t="s">
        <v>62</v>
      </c>
      <c r="B56" s="2">
        <v>44724</v>
      </c>
      <c r="C56" t="s">
        <v>253</v>
      </c>
      <c r="D56" t="s">
        <v>257</v>
      </c>
      <c r="E56" t="s">
        <v>259</v>
      </c>
      <c r="F56" t="s">
        <v>263</v>
      </c>
      <c r="G56">
        <v>20</v>
      </c>
      <c r="H56">
        <v>3.49</v>
      </c>
      <c r="I56" s="4">
        <f t="shared" si="0"/>
        <v>69.800000000000011</v>
      </c>
      <c r="J56" s="4">
        <f t="shared" si="1"/>
        <v>238</v>
      </c>
      <c r="K56" t="str">
        <f t="shared" si="2"/>
        <v>West San Diego</v>
      </c>
      <c r="L56" t="s">
        <v>338</v>
      </c>
      <c r="M56" t="s">
        <v>532</v>
      </c>
      <c r="N56" t="str">
        <f t="shared" si="3"/>
        <v>06</v>
      </c>
      <c r="O56" t="str">
        <f t="shared" si="4"/>
        <v>12</v>
      </c>
    </row>
    <row r="57" spans="1:15" x14ac:dyDescent="0.25">
      <c r="A57" t="s">
        <v>63</v>
      </c>
      <c r="B57" s="2">
        <v>44727</v>
      </c>
      <c r="C57" t="s">
        <v>252</v>
      </c>
      <c r="D57" t="s">
        <v>254</v>
      </c>
      <c r="E57" t="s">
        <v>258</v>
      </c>
      <c r="F57" t="s">
        <v>262</v>
      </c>
      <c r="G57">
        <v>75</v>
      </c>
      <c r="H57">
        <v>1.77</v>
      </c>
      <c r="I57" s="4">
        <f t="shared" si="0"/>
        <v>132.75</v>
      </c>
      <c r="J57" s="4">
        <f t="shared" si="1"/>
        <v>68</v>
      </c>
      <c r="K57" t="str">
        <f t="shared" si="2"/>
        <v>East Boston</v>
      </c>
      <c r="L57" t="s">
        <v>339</v>
      </c>
      <c r="M57" t="s">
        <v>532</v>
      </c>
      <c r="N57" t="str">
        <f t="shared" si="3"/>
        <v>06</v>
      </c>
      <c r="O57" t="str">
        <f t="shared" si="4"/>
        <v>15</v>
      </c>
    </row>
    <row r="58" spans="1:15" x14ac:dyDescent="0.25">
      <c r="A58" t="s">
        <v>64</v>
      </c>
      <c r="B58" s="2">
        <v>44730</v>
      </c>
      <c r="C58" t="s">
        <v>252</v>
      </c>
      <c r="D58" t="s">
        <v>254</v>
      </c>
      <c r="E58" t="s">
        <v>259</v>
      </c>
      <c r="F58" t="s">
        <v>263</v>
      </c>
      <c r="G58">
        <v>38</v>
      </c>
      <c r="H58">
        <v>3.49</v>
      </c>
      <c r="I58" s="4">
        <f t="shared" si="0"/>
        <v>132.62</v>
      </c>
      <c r="J58" s="4">
        <f t="shared" si="1"/>
        <v>153</v>
      </c>
      <c r="K58" t="str">
        <f t="shared" si="2"/>
        <v>East Boston</v>
      </c>
      <c r="L58" t="s">
        <v>340</v>
      </c>
      <c r="M58" t="s">
        <v>254</v>
      </c>
      <c r="N58" t="str">
        <f t="shared" si="3"/>
        <v>06</v>
      </c>
      <c r="O58" t="str">
        <f t="shared" si="4"/>
        <v>18</v>
      </c>
    </row>
    <row r="59" spans="1:15" x14ac:dyDescent="0.25">
      <c r="A59" t="s">
        <v>65</v>
      </c>
      <c r="B59" s="2">
        <v>44733</v>
      </c>
      <c r="C59" t="s">
        <v>253</v>
      </c>
      <c r="D59" t="s">
        <v>255</v>
      </c>
      <c r="E59" t="s">
        <v>258</v>
      </c>
      <c r="F59" t="s">
        <v>262</v>
      </c>
      <c r="G59">
        <v>306</v>
      </c>
      <c r="H59">
        <v>1.77</v>
      </c>
      <c r="I59" s="4">
        <f t="shared" si="0"/>
        <v>541.62</v>
      </c>
      <c r="J59" s="4">
        <f t="shared" si="1"/>
        <v>1</v>
      </c>
      <c r="K59" t="str">
        <f t="shared" si="2"/>
        <v>West Los Angeles</v>
      </c>
      <c r="L59" t="s">
        <v>341</v>
      </c>
      <c r="M59" t="s">
        <v>254</v>
      </c>
      <c r="N59" t="str">
        <f t="shared" si="3"/>
        <v>06</v>
      </c>
      <c r="O59" t="str">
        <f t="shared" si="4"/>
        <v>21</v>
      </c>
    </row>
    <row r="60" spans="1:15" x14ac:dyDescent="0.25">
      <c r="A60" t="s">
        <v>66</v>
      </c>
      <c r="B60" s="2">
        <v>44736</v>
      </c>
      <c r="C60" t="s">
        <v>253</v>
      </c>
      <c r="D60" t="s">
        <v>255</v>
      </c>
      <c r="E60" t="s">
        <v>261</v>
      </c>
      <c r="F60" t="s">
        <v>266</v>
      </c>
      <c r="G60">
        <v>28</v>
      </c>
      <c r="H60">
        <v>1.68</v>
      </c>
      <c r="I60" s="4">
        <f t="shared" si="0"/>
        <v>47.04</v>
      </c>
      <c r="J60" s="4">
        <f t="shared" si="1"/>
        <v>204</v>
      </c>
      <c r="K60" t="str">
        <f t="shared" si="2"/>
        <v>West Los Angeles</v>
      </c>
      <c r="L60" t="s">
        <v>342</v>
      </c>
      <c r="M60" t="s">
        <v>530</v>
      </c>
      <c r="N60" t="str">
        <f t="shared" si="3"/>
        <v>06</v>
      </c>
      <c r="O60" t="str">
        <f t="shared" si="4"/>
        <v>24</v>
      </c>
    </row>
    <row r="61" spans="1:15" x14ac:dyDescent="0.25">
      <c r="A61" t="s">
        <v>67</v>
      </c>
      <c r="B61" s="2">
        <v>44739</v>
      </c>
      <c r="C61" t="s">
        <v>252</v>
      </c>
      <c r="D61" t="s">
        <v>256</v>
      </c>
      <c r="E61" t="s">
        <v>258</v>
      </c>
      <c r="F61" t="s">
        <v>268</v>
      </c>
      <c r="G61">
        <v>110</v>
      </c>
      <c r="H61">
        <v>1.87</v>
      </c>
      <c r="I61" s="4">
        <f t="shared" si="0"/>
        <v>205.70000000000002</v>
      </c>
      <c r="J61" s="4">
        <f t="shared" si="1"/>
        <v>30</v>
      </c>
      <c r="K61" t="str">
        <f t="shared" si="2"/>
        <v>East New York</v>
      </c>
      <c r="L61" t="s">
        <v>343</v>
      </c>
      <c r="M61" t="s">
        <v>530</v>
      </c>
      <c r="N61" t="str">
        <f t="shared" si="3"/>
        <v>06</v>
      </c>
      <c r="O61" t="str">
        <f t="shared" si="4"/>
        <v>27</v>
      </c>
    </row>
    <row r="62" spans="1:15" x14ac:dyDescent="0.25">
      <c r="A62" t="s">
        <v>68</v>
      </c>
      <c r="B62" s="2">
        <v>44742</v>
      </c>
      <c r="C62" t="s">
        <v>252</v>
      </c>
      <c r="D62" t="s">
        <v>256</v>
      </c>
      <c r="E62" t="s">
        <v>260</v>
      </c>
      <c r="F62" t="s">
        <v>267</v>
      </c>
      <c r="G62">
        <v>51</v>
      </c>
      <c r="H62">
        <v>2.84</v>
      </c>
      <c r="I62" s="4">
        <f t="shared" si="0"/>
        <v>144.84</v>
      </c>
      <c r="J62" s="4">
        <f t="shared" si="1"/>
        <v>111</v>
      </c>
      <c r="K62" t="str">
        <f t="shared" si="2"/>
        <v>East New York</v>
      </c>
      <c r="L62" t="s">
        <v>344</v>
      </c>
      <c r="M62" t="s">
        <v>531</v>
      </c>
      <c r="N62" t="str">
        <f t="shared" si="3"/>
        <v>06</v>
      </c>
      <c r="O62" t="str">
        <f t="shared" si="4"/>
        <v>30</v>
      </c>
    </row>
    <row r="63" spans="1:15" x14ac:dyDescent="0.25">
      <c r="A63" t="s">
        <v>69</v>
      </c>
      <c r="B63" s="2">
        <v>44745</v>
      </c>
      <c r="C63" t="s">
        <v>253</v>
      </c>
      <c r="D63" t="s">
        <v>257</v>
      </c>
      <c r="E63" t="s">
        <v>258</v>
      </c>
      <c r="F63" t="s">
        <v>262</v>
      </c>
      <c r="G63">
        <v>52</v>
      </c>
      <c r="H63">
        <v>1.77</v>
      </c>
      <c r="I63" s="4">
        <f t="shared" si="0"/>
        <v>92.04</v>
      </c>
      <c r="J63" s="4">
        <f t="shared" si="1"/>
        <v>109</v>
      </c>
      <c r="K63" t="str">
        <f t="shared" si="2"/>
        <v>West San Diego</v>
      </c>
      <c r="L63" t="s">
        <v>345</v>
      </c>
      <c r="M63" t="s">
        <v>531</v>
      </c>
      <c r="N63" t="str">
        <f t="shared" si="3"/>
        <v>07</v>
      </c>
      <c r="O63" t="str">
        <f t="shared" si="4"/>
        <v>03</v>
      </c>
    </row>
    <row r="64" spans="1:15" x14ac:dyDescent="0.25">
      <c r="A64" t="s">
        <v>70</v>
      </c>
      <c r="B64" s="2">
        <v>44748</v>
      </c>
      <c r="C64" t="s">
        <v>253</v>
      </c>
      <c r="D64" t="s">
        <v>257</v>
      </c>
      <c r="E64" t="s">
        <v>259</v>
      </c>
      <c r="F64" t="s">
        <v>263</v>
      </c>
      <c r="G64">
        <v>28</v>
      </c>
      <c r="H64">
        <v>3.49</v>
      </c>
      <c r="I64" s="4">
        <f t="shared" si="0"/>
        <v>97.72</v>
      </c>
      <c r="J64" s="4">
        <f t="shared" si="1"/>
        <v>204</v>
      </c>
      <c r="K64" t="str">
        <f t="shared" si="2"/>
        <v>West San Diego</v>
      </c>
      <c r="L64" t="s">
        <v>346</v>
      </c>
      <c r="M64" t="s">
        <v>532</v>
      </c>
      <c r="N64" t="str">
        <f t="shared" si="3"/>
        <v>07</v>
      </c>
      <c r="O64" t="str">
        <f t="shared" si="4"/>
        <v>06</v>
      </c>
    </row>
    <row r="65" spans="1:15" x14ac:dyDescent="0.25">
      <c r="A65" t="s">
        <v>71</v>
      </c>
      <c r="B65" s="2">
        <v>44751</v>
      </c>
      <c r="C65" t="s">
        <v>252</v>
      </c>
      <c r="D65" t="s">
        <v>254</v>
      </c>
      <c r="E65" t="s">
        <v>258</v>
      </c>
      <c r="F65" t="s">
        <v>262</v>
      </c>
      <c r="G65">
        <v>136</v>
      </c>
      <c r="H65">
        <v>1.77</v>
      </c>
      <c r="I65" s="4">
        <f t="shared" si="0"/>
        <v>240.72</v>
      </c>
      <c r="J65" s="4">
        <f t="shared" si="1"/>
        <v>19</v>
      </c>
      <c r="K65" t="str">
        <f t="shared" si="2"/>
        <v>East Boston</v>
      </c>
      <c r="L65" t="s">
        <v>347</v>
      </c>
      <c r="M65" t="s">
        <v>532</v>
      </c>
      <c r="N65" t="str">
        <f t="shared" si="3"/>
        <v>07</v>
      </c>
      <c r="O65" t="str">
        <f t="shared" si="4"/>
        <v>09</v>
      </c>
    </row>
    <row r="66" spans="1:15" x14ac:dyDescent="0.25">
      <c r="A66" t="s">
        <v>72</v>
      </c>
      <c r="B66" s="2">
        <v>44754</v>
      </c>
      <c r="C66" t="s">
        <v>252</v>
      </c>
      <c r="D66" t="s">
        <v>254</v>
      </c>
      <c r="E66" t="s">
        <v>259</v>
      </c>
      <c r="F66" t="s">
        <v>263</v>
      </c>
      <c r="G66">
        <v>42</v>
      </c>
      <c r="H66">
        <v>3.49</v>
      </c>
      <c r="I66" s="4">
        <f t="shared" si="0"/>
        <v>146.58000000000001</v>
      </c>
      <c r="J66" s="4">
        <f t="shared" si="1"/>
        <v>134</v>
      </c>
      <c r="K66" t="str">
        <f t="shared" si="2"/>
        <v>East Boston</v>
      </c>
      <c r="L66" t="s">
        <v>348</v>
      </c>
      <c r="M66" t="s">
        <v>254</v>
      </c>
      <c r="N66" t="str">
        <f t="shared" si="3"/>
        <v>07</v>
      </c>
      <c r="O66" t="str">
        <f t="shared" si="4"/>
        <v>12</v>
      </c>
    </row>
    <row r="67" spans="1:15" x14ac:dyDescent="0.25">
      <c r="A67" t="s">
        <v>73</v>
      </c>
      <c r="B67" s="2">
        <v>44757</v>
      </c>
      <c r="C67" t="s">
        <v>253</v>
      </c>
      <c r="D67" t="s">
        <v>255</v>
      </c>
      <c r="E67" t="s">
        <v>260</v>
      </c>
      <c r="F67" t="s">
        <v>264</v>
      </c>
      <c r="G67">
        <v>75</v>
      </c>
      <c r="H67">
        <v>1.87</v>
      </c>
      <c r="I67" s="4">
        <f t="shared" ref="I67:I130" si="5">G67*H67</f>
        <v>140.25</v>
      </c>
      <c r="J67" s="4">
        <f t="shared" ref="J67:J130" si="6">RANK(G67,$G$2:$G$245)</f>
        <v>68</v>
      </c>
      <c r="K67" t="str">
        <f t="shared" ref="K67:K130" si="7">CONCATENATE(C67, " ",D67)</f>
        <v>West Los Angeles</v>
      </c>
      <c r="L67" t="s">
        <v>349</v>
      </c>
      <c r="M67" t="s">
        <v>254</v>
      </c>
      <c r="N67" t="str">
        <f t="shared" ref="N67:N130" si="8">TEXT(B67:B310,"mm")</f>
        <v>07</v>
      </c>
      <c r="O67" t="str">
        <f t="shared" ref="O67:O130" si="9">TEXT(B67:B310,"dd")</f>
        <v>15</v>
      </c>
    </row>
    <row r="68" spans="1:15" x14ac:dyDescent="0.25">
      <c r="A68" t="s">
        <v>74</v>
      </c>
      <c r="B68" s="2">
        <v>44760</v>
      </c>
      <c r="C68" t="s">
        <v>252</v>
      </c>
      <c r="D68" t="s">
        <v>256</v>
      </c>
      <c r="E68" t="s">
        <v>258</v>
      </c>
      <c r="F68" t="s">
        <v>268</v>
      </c>
      <c r="G68">
        <v>72</v>
      </c>
      <c r="H68">
        <v>1.87</v>
      </c>
      <c r="I68" s="4">
        <f t="shared" si="5"/>
        <v>134.64000000000001</v>
      </c>
      <c r="J68" s="4">
        <f t="shared" si="6"/>
        <v>73</v>
      </c>
      <c r="K68" t="str">
        <f t="shared" si="7"/>
        <v>East New York</v>
      </c>
      <c r="L68" t="s">
        <v>350</v>
      </c>
      <c r="M68" t="s">
        <v>530</v>
      </c>
      <c r="N68" t="str">
        <f t="shared" si="8"/>
        <v>07</v>
      </c>
      <c r="O68" t="str">
        <f t="shared" si="9"/>
        <v>18</v>
      </c>
    </row>
    <row r="69" spans="1:15" x14ac:dyDescent="0.25">
      <c r="A69" t="s">
        <v>75</v>
      </c>
      <c r="B69" s="2">
        <v>44763</v>
      </c>
      <c r="C69" t="s">
        <v>252</v>
      </c>
      <c r="D69" t="s">
        <v>256</v>
      </c>
      <c r="E69" t="s">
        <v>260</v>
      </c>
      <c r="F69" t="s">
        <v>267</v>
      </c>
      <c r="G69">
        <v>56</v>
      </c>
      <c r="H69">
        <v>2.84</v>
      </c>
      <c r="I69" s="4">
        <f t="shared" si="5"/>
        <v>159.04</v>
      </c>
      <c r="J69" s="4">
        <f t="shared" si="6"/>
        <v>102</v>
      </c>
      <c r="K69" t="str">
        <f t="shared" si="7"/>
        <v>East New York</v>
      </c>
      <c r="L69" t="s">
        <v>351</v>
      </c>
      <c r="M69" t="s">
        <v>531</v>
      </c>
      <c r="N69" t="str">
        <f t="shared" si="8"/>
        <v>07</v>
      </c>
      <c r="O69" t="str">
        <f t="shared" si="9"/>
        <v>21</v>
      </c>
    </row>
    <row r="70" spans="1:15" x14ac:dyDescent="0.25">
      <c r="A70" t="s">
        <v>76</v>
      </c>
      <c r="B70" s="2">
        <v>44766</v>
      </c>
      <c r="C70" t="s">
        <v>253</v>
      </c>
      <c r="D70" t="s">
        <v>257</v>
      </c>
      <c r="E70" t="s">
        <v>258</v>
      </c>
      <c r="F70" t="s">
        <v>268</v>
      </c>
      <c r="G70">
        <v>51</v>
      </c>
      <c r="H70">
        <v>1.87</v>
      </c>
      <c r="I70" s="4">
        <f t="shared" si="5"/>
        <v>95.37</v>
      </c>
      <c r="J70" s="4">
        <f t="shared" si="6"/>
        <v>111</v>
      </c>
      <c r="K70" t="str">
        <f t="shared" si="7"/>
        <v>West San Diego</v>
      </c>
      <c r="L70" t="s">
        <v>352</v>
      </c>
      <c r="M70" t="s">
        <v>531</v>
      </c>
      <c r="N70" t="str">
        <f t="shared" si="8"/>
        <v>07</v>
      </c>
      <c r="O70" t="str">
        <f t="shared" si="9"/>
        <v>24</v>
      </c>
    </row>
    <row r="71" spans="1:15" x14ac:dyDescent="0.25">
      <c r="A71" t="s">
        <v>77</v>
      </c>
      <c r="B71" s="2">
        <v>44769</v>
      </c>
      <c r="C71" t="s">
        <v>253</v>
      </c>
      <c r="D71" t="s">
        <v>257</v>
      </c>
      <c r="E71" t="s">
        <v>261</v>
      </c>
      <c r="F71" t="s">
        <v>266</v>
      </c>
      <c r="G71">
        <v>31</v>
      </c>
      <c r="H71">
        <v>1.68</v>
      </c>
      <c r="I71" s="4">
        <f t="shared" si="5"/>
        <v>52.08</v>
      </c>
      <c r="J71" s="4">
        <f t="shared" si="6"/>
        <v>183</v>
      </c>
      <c r="K71" t="str">
        <f t="shared" si="7"/>
        <v>West San Diego</v>
      </c>
      <c r="L71" t="s">
        <v>353</v>
      </c>
      <c r="M71" t="s">
        <v>532</v>
      </c>
      <c r="N71" t="str">
        <f t="shared" si="8"/>
        <v>07</v>
      </c>
      <c r="O71" t="str">
        <f t="shared" si="9"/>
        <v>27</v>
      </c>
    </row>
    <row r="72" spans="1:15" x14ac:dyDescent="0.25">
      <c r="A72" t="s">
        <v>78</v>
      </c>
      <c r="B72" s="2">
        <v>44772</v>
      </c>
      <c r="C72" t="s">
        <v>252</v>
      </c>
      <c r="D72" t="s">
        <v>254</v>
      </c>
      <c r="E72" t="s">
        <v>258</v>
      </c>
      <c r="F72" t="s">
        <v>268</v>
      </c>
      <c r="G72">
        <v>56</v>
      </c>
      <c r="H72">
        <v>1.87</v>
      </c>
      <c r="I72" s="4">
        <f t="shared" si="5"/>
        <v>104.72</v>
      </c>
      <c r="J72" s="4">
        <f t="shared" si="6"/>
        <v>102</v>
      </c>
      <c r="K72" t="str">
        <f t="shared" si="7"/>
        <v>East Boston</v>
      </c>
      <c r="L72" t="s">
        <v>354</v>
      </c>
      <c r="M72" t="s">
        <v>532</v>
      </c>
      <c r="N72" t="str">
        <f t="shared" si="8"/>
        <v>07</v>
      </c>
      <c r="O72" t="str">
        <f t="shared" si="9"/>
        <v>30</v>
      </c>
    </row>
    <row r="73" spans="1:15" x14ac:dyDescent="0.25">
      <c r="A73" t="s">
        <v>79</v>
      </c>
      <c r="B73" s="2">
        <v>44775</v>
      </c>
      <c r="C73" t="s">
        <v>252</v>
      </c>
      <c r="D73" t="s">
        <v>254</v>
      </c>
      <c r="E73" t="s">
        <v>260</v>
      </c>
      <c r="F73" t="s">
        <v>267</v>
      </c>
      <c r="G73">
        <v>137</v>
      </c>
      <c r="H73">
        <v>2.84</v>
      </c>
      <c r="I73" s="4">
        <f t="shared" si="5"/>
        <v>389.08</v>
      </c>
      <c r="J73" s="4">
        <f t="shared" si="6"/>
        <v>17</v>
      </c>
      <c r="K73" t="str">
        <f t="shared" si="7"/>
        <v>East Boston</v>
      </c>
      <c r="L73" t="s">
        <v>355</v>
      </c>
      <c r="M73" t="s">
        <v>254</v>
      </c>
      <c r="N73" t="str">
        <f t="shared" si="8"/>
        <v>08</v>
      </c>
      <c r="O73" t="str">
        <f t="shared" si="9"/>
        <v>02</v>
      </c>
    </row>
    <row r="74" spans="1:15" x14ac:dyDescent="0.25">
      <c r="A74" t="s">
        <v>80</v>
      </c>
      <c r="B74" s="2">
        <v>44778</v>
      </c>
      <c r="C74" t="s">
        <v>253</v>
      </c>
      <c r="D74" t="s">
        <v>255</v>
      </c>
      <c r="E74" t="s">
        <v>260</v>
      </c>
      <c r="F74" t="s">
        <v>264</v>
      </c>
      <c r="G74">
        <v>107</v>
      </c>
      <c r="H74">
        <v>1.87</v>
      </c>
      <c r="I74" s="4">
        <f t="shared" si="5"/>
        <v>200.09</v>
      </c>
      <c r="J74" s="4">
        <f t="shared" si="6"/>
        <v>33</v>
      </c>
      <c r="K74" t="str">
        <f t="shared" si="7"/>
        <v>West Los Angeles</v>
      </c>
      <c r="L74" t="s">
        <v>356</v>
      </c>
      <c r="M74" t="s">
        <v>254</v>
      </c>
      <c r="N74" t="str">
        <f t="shared" si="8"/>
        <v>08</v>
      </c>
      <c r="O74" t="str">
        <f t="shared" si="9"/>
        <v>05</v>
      </c>
    </row>
    <row r="75" spans="1:15" x14ac:dyDescent="0.25">
      <c r="A75" t="s">
        <v>81</v>
      </c>
      <c r="B75" s="2">
        <v>44781</v>
      </c>
      <c r="C75" t="s">
        <v>252</v>
      </c>
      <c r="D75" t="s">
        <v>256</v>
      </c>
      <c r="E75" t="s">
        <v>258</v>
      </c>
      <c r="F75" t="s">
        <v>262</v>
      </c>
      <c r="G75">
        <v>24</v>
      </c>
      <c r="H75">
        <v>1.77</v>
      </c>
      <c r="I75" s="4">
        <f t="shared" si="5"/>
        <v>42.480000000000004</v>
      </c>
      <c r="J75" s="4">
        <f t="shared" si="6"/>
        <v>223</v>
      </c>
      <c r="K75" t="str">
        <f t="shared" si="7"/>
        <v>East New York</v>
      </c>
      <c r="L75" t="s">
        <v>357</v>
      </c>
      <c r="M75" t="s">
        <v>530</v>
      </c>
      <c r="N75" t="str">
        <f t="shared" si="8"/>
        <v>08</v>
      </c>
      <c r="O75" t="str">
        <f t="shared" si="9"/>
        <v>08</v>
      </c>
    </row>
    <row r="76" spans="1:15" x14ac:dyDescent="0.25">
      <c r="A76" t="s">
        <v>82</v>
      </c>
      <c r="B76" s="2">
        <v>44784</v>
      </c>
      <c r="C76" t="s">
        <v>252</v>
      </c>
      <c r="D76" t="s">
        <v>256</v>
      </c>
      <c r="E76" t="s">
        <v>259</v>
      </c>
      <c r="F76" t="s">
        <v>263</v>
      </c>
      <c r="G76">
        <v>30</v>
      </c>
      <c r="H76">
        <v>3.49</v>
      </c>
      <c r="I76" s="4">
        <f t="shared" si="5"/>
        <v>104.7</v>
      </c>
      <c r="J76" s="4">
        <f t="shared" si="6"/>
        <v>189</v>
      </c>
      <c r="K76" t="str">
        <f t="shared" si="7"/>
        <v>East New York</v>
      </c>
      <c r="L76" t="s">
        <v>358</v>
      </c>
      <c r="M76" t="s">
        <v>531</v>
      </c>
      <c r="N76" t="str">
        <f t="shared" si="8"/>
        <v>08</v>
      </c>
      <c r="O76" t="str">
        <f t="shared" si="9"/>
        <v>11</v>
      </c>
    </row>
    <row r="77" spans="1:15" x14ac:dyDescent="0.25">
      <c r="A77" t="s">
        <v>83</v>
      </c>
      <c r="B77" s="2">
        <v>44787</v>
      </c>
      <c r="C77" t="s">
        <v>253</v>
      </c>
      <c r="D77" t="s">
        <v>257</v>
      </c>
      <c r="E77" t="s">
        <v>260</v>
      </c>
      <c r="F77" t="s">
        <v>264</v>
      </c>
      <c r="G77">
        <v>70</v>
      </c>
      <c r="H77">
        <v>1.87</v>
      </c>
      <c r="I77" s="4">
        <f t="shared" si="5"/>
        <v>130.9</v>
      </c>
      <c r="J77" s="4">
        <f t="shared" si="6"/>
        <v>75</v>
      </c>
      <c r="K77" t="str">
        <f t="shared" si="7"/>
        <v>West San Diego</v>
      </c>
      <c r="L77" t="s">
        <v>359</v>
      </c>
      <c r="M77" t="s">
        <v>531</v>
      </c>
      <c r="N77" t="str">
        <f t="shared" si="8"/>
        <v>08</v>
      </c>
      <c r="O77" t="str">
        <f t="shared" si="9"/>
        <v>14</v>
      </c>
    </row>
    <row r="78" spans="1:15" x14ac:dyDescent="0.25">
      <c r="A78" t="s">
        <v>84</v>
      </c>
      <c r="B78" s="2">
        <v>44790</v>
      </c>
      <c r="C78" t="s">
        <v>252</v>
      </c>
      <c r="D78" t="s">
        <v>254</v>
      </c>
      <c r="E78" t="s">
        <v>260</v>
      </c>
      <c r="F78" t="s">
        <v>265</v>
      </c>
      <c r="G78">
        <v>31</v>
      </c>
      <c r="H78">
        <v>2.1800000000000002</v>
      </c>
      <c r="I78" s="4">
        <f t="shared" si="5"/>
        <v>67.58</v>
      </c>
      <c r="J78" s="4">
        <f t="shared" si="6"/>
        <v>183</v>
      </c>
      <c r="K78" t="str">
        <f t="shared" si="7"/>
        <v>East Boston</v>
      </c>
      <c r="L78" t="s">
        <v>360</v>
      </c>
      <c r="M78" t="s">
        <v>532</v>
      </c>
      <c r="N78" t="str">
        <f t="shared" si="8"/>
        <v>08</v>
      </c>
      <c r="O78" t="str">
        <f t="shared" si="9"/>
        <v>17</v>
      </c>
    </row>
    <row r="79" spans="1:15" x14ac:dyDescent="0.25">
      <c r="A79" t="s">
        <v>85</v>
      </c>
      <c r="B79" s="2">
        <v>44793</v>
      </c>
      <c r="C79" t="s">
        <v>252</v>
      </c>
      <c r="D79" t="s">
        <v>254</v>
      </c>
      <c r="E79" t="s">
        <v>258</v>
      </c>
      <c r="F79" t="s">
        <v>262</v>
      </c>
      <c r="G79">
        <v>109</v>
      </c>
      <c r="H79">
        <v>1.77</v>
      </c>
      <c r="I79" s="4">
        <f t="shared" si="5"/>
        <v>192.93</v>
      </c>
      <c r="J79" s="4">
        <f t="shared" si="6"/>
        <v>32</v>
      </c>
      <c r="K79" t="str">
        <f t="shared" si="7"/>
        <v>East Boston</v>
      </c>
      <c r="L79" t="s">
        <v>361</v>
      </c>
      <c r="M79" t="s">
        <v>254</v>
      </c>
      <c r="N79" t="str">
        <f t="shared" si="8"/>
        <v>08</v>
      </c>
      <c r="O79" t="str">
        <f t="shared" si="9"/>
        <v>20</v>
      </c>
    </row>
    <row r="80" spans="1:15" x14ac:dyDescent="0.25">
      <c r="A80" t="s">
        <v>86</v>
      </c>
      <c r="B80" s="2">
        <v>44796</v>
      </c>
      <c r="C80" t="s">
        <v>252</v>
      </c>
      <c r="D80" t="s">
        <v>254</v>
      </c>
      <c r="E80" t="s">
        <v>259</v>
      </c>
      <c r="F80" t="s">
        <v>263</v>
      </c>
      <c r="G80">
        <v>21</v>
      </c>
      <c r="H80">
        <v>3.49</v>
      </c>
      <c r="I80" s="4">
        <f t="shared" si="5"/>
        <v>73.290000000000006</v>
      </c>
      <c r="J80" s="4">
        <f t="shared" si="6"/>
        <v>233</v>
      </c>
      <c r="K80" t="str">
        <f t="shared" si="7"/>
        <v>East Boston</v>
      </c>
      <c r="L80" t="s">
        <v>362</v>
      </c>
      <c r="M80" t="s">
        <v>254</v>
      </c>
      <c r="N80" t="str">
        <f t="shared" si="8"/>
        <v>08</v>
      </c>
      <c r="O80" t="str">
        <f t="shared" si="9"/>
        <v>23</v>
      </c>
    </row>
    <row r="81" spans="1:15" x14ac:dyDescent="0.25">
      <c r="A81" t="s">
        <v>87</v>
      </c>
      <c r="B81" s="2">
        <v>44799</v>
      </c>
      <c r="C81" t="s">
        <v>253</v>
      </c>
      <c r="D81" t="s">
        <v>255</v>
      </c>
      <c r="E81" t="s">
        <v>260</v>
      </c>
      <c r="F81" t="s">
        <v>264</v>
      </c>
      <c r="G81">
        <v>80</v>
      </c>
      <c r="H81">
        <v>1.87</v>
      </c>
      <c r="I81" s="4">
        <f t="shared" si="5"/>
        <v>149.60000000000002</v>
      </c>
      <c r="J81" s="4">
        <f t="shared" si="6"/>
        <v>61</v>
      </c>
      <c r="K81" t="str">
        <f t="shared" si="7"/>
        <v>West Los Angeles</v>
      </c>
      <c r="L81" t="s">
        <v>363</v>
      </c>
      <c r="M81" t="s">
        <v>254</v>
      </c>
      <c r="N81" t="str">
        <f t="shared" si="8"/>
        <v>08</v>
      </c>
      <c r="O81" t="str">
        <f t="shared" si="9"/>
        <v>26</v>
      </c>
    </row>
    <row r="82" spans="1:15" x14ac:dyDescent="0.25">
      <c r="A82" t="s">
        <v>88</v>
      </c>
      <c r="B82" s="2">
        <v>44802</v>
      </c>
      <c r="C82" t="s">
        <v>252</v>
      </c>
      <c r="D82" t="s">
        <v>256</v>
      </c>
      <c r="E82" t="s">
        <v>258</v>
      </c>
      <c r="F82" t="s">
        <v>268</v>
      </c>
      <c r="G82">
        <v>75</v>
      </c>
      <c r="H82">
        <v>1.87</v>
      </c>
      <c r="I82" s="4">
        <f t="shared" si="5"/>
        <v>140.25</v>
      </c>
      <c r="J82" s="4">
        <f t="shared" si="6"/>
        <v>68</v>
      </c>
      <c r="K82" t="str">
        <f t="shared" si="7"/>
        <v>East New York</v>
      </c>
      <c r="L82" t="s">
        <v>364</v>
      </c>
      <c r="M82" t="s">
        <v>530</v>
      </c>
      <c r="N82" t="str">
        <f t="shared" si="8"/>
        <v>08</v>
      </c>
      <c r="O82" t="str">
        <f t="shared" si="9"/>
        <v>29</v>
      </c>
    </row>
    <row r="83" spans="1:15" x14ac:dyDescent="0.25">
      <c r="A83" t="s">
        <v>89</v>
      </c>
      <c r="B83" s="2">
        <v>44805</v>
      </c>
      <c r="C83" t="s">
        <v>252</v>
      </c>
      <c r="D83" t="s">
        <v>256</v>
      </c>
      <c r="E83" t="s">
        <v>260</v>
      </c>
      <c r="F83" t="s">
        <v>267</v>
      </c>
      <c r="G83">
        <v>74</v>
      </c>
      <c r="H83">
        <v>2.84</v>
      </c>
      <c r="I83" s="4">
        <f t="shared" si="5"/>
        <v>210.16</v>
      </c>
      <c r="J83" s="4">
        <f t="shared" si="6"/>
        <v>71</v>
      </c>
      <c r="K83" t="str">
        <f t="shared" si="7"/>
        <v>East New York</v>
      </c>
      <c r="L83" t="s">
        <v>365</v>
      </c>
      <c r="M83" t="s">
        <v>531</v>
      </c>
      <c r="N83" t="str">
        <f t="shared" si="8"/>
        <v>09</v>
      </c>
      <c r="O83" t="str">
        <f t="shared" si="9"/>
        <v>01</v>
      </c>
    </row>
    <row r="84" spans="1:15" x14ac:dyDescent="0.25">
      <c r="A84" t="s">
        <v>90</v>
      </c>
      <c r="B84" s="2">
        <v>44808</v>
      </c>
      <c r="C84" t="s">
        <v>253</v>
      </c>
      <c r="D84" t="s">
        <v>257</v>
      </c>
      <c r="E84" t="s">
        <v>258</v>
      </c>
      <c r="F84" t="s">
        <v>262</v>
      </c>
      <c r="G84">
        <v>45</v>
      </c>
      <c r="H84">
        <v>1.77</v>
      </c>
      <c r="I84" s="4">
        <f t="shared" si="5"/>
        <v>79.650000000000006</v>
      </c>
      <c r="J84" s="4">
        <f t="shared" si="6"/>
        <v>125</v>
      </c>
      <c r="K84" t="str">
        <f t="shared" si="7"/>
        <v>West San Diego</v>
      </c>
      <c r="L84" t="s">
        <v>366</v>
      </c>
      <c r="M84" t="s">
        <v>531</v>
      </c>
      <c r="N84" t="str">
        <f t="shared" si="8"/>
        <v>09</v>
      </c>
      <c r="O84" t="str">
        <f t="shared" si="9"/>
        <v>04</v>
      </c>
    </row>
    <row r="85" spans="1:15" x14ac:dyDescent="0.25">
      <c r="A85" t="s">
        <v>91</v>
      </c>
      <c r="B85" s="2">
        <v>44811</v>
      </c>
      <c r="C85" t="s">
        <v>252</v>
      </c>
      <c r="D85" t="s">
        <v>254</v>
      </c>
      <c r="E85" t="s">
        <v>260</v>
      </c>
      <c r="F85" t="s">
        <v>265</v>
      </c>
      <c r="G85">
        <v>28</v>
      </c>
      <c r="H85">
        <v>2.1800000000000002</v>
      </c>
      <c r="I85" s="4">
        <f t="shared" si="5"/>
        <v>61.040000000000006</v>
      </c>
      <c r="J85" s="4">
        <f t="shared" si="6"/>
        <v>204</v>
      </c>
      <c r="K85" t="str">
        <f t="shared" si="7"/>
        <v>East Boston</v>
      </c>
      <c r="L85" t="s">
        <v>367</v>
      </c>
      <c r="M85" t="s">
        <v>532</v>
      </c>
      <c r="N85" t="str">
        <f t="shared" si="8"/>
        <v>09</v>
      </c>
      <c r="O85" t="str">
        <f t="shared" si="9"/>
        <v>07</v>
      </c>
    </row>
    <row r="86" spans="1:15" x14ac:dyDescent="0.25">
      <c r="A86" t="s">
        <v>92</v>
      </c>
      <c r="B86" s="2">
        <v>44814</v>
      </c>
      <c r="C86" t="s">
        <v>252</v>
      </c>
      <c r="D86" t="s">
        <v>254</v>
      </c>
      <c r="E86" t="s">
        <v>258</v>
      </c>
      <c r="F86" t="s">
        <v>262</v>
      </c>
      <c r="G86">
        <v>143</v>
      </c>
      <c r="H86">
        <v>1.77</v>
      </c>
      <c r="I86" s="4">
        <f t="shared" si="5"/>
        <v>253.11</v>
      </c>
      <c r="J86" s="4">
        <f t="shared" si="6"/>
        <v>12</v>
      </c>
      <c r="K86" t="str">
        <f t="shared" si="7"/>
        <v>East Boston</v>
      </c>
      <c r="L86" t="s">
        <v>368</v>
      </c>
      <c r="M86" t="s">
        <v>254</v>
      </c>
      <c r="N86" t="str">
        <f t="shared" si="8"/>
        <v>09</v>
      </c>
      <c r="O86" t="str">
        <f t="shared" si="9"/>
        <v>10</v>
      </c>
    </row>
    <row r="87" spans="1:15" x14ac:dyDescent="0.25">
      <c r="A87" t="s">
        <v>93</v>
      </c>
      <c r="B87" s="2">
        <v>44817</v>
      </c>
      <c r="C87" t="s">
        <v>252</v>
      </c>
      <c r="D87" t="s">
        <v>254</v>
      </c>
      <c r="E87" t="s">
        <v>261</v>
      </c>
      <c r="F87" t="s">
        <v>269</v>
      </c>
      <c r="G87">
        <v>27</v>
      </c>
      <c r="H87">
        <v>3.15</v>
      </c>
      <c r="I87" s="4">
        <f t="shared" si="5"/>
        <v>85.05</v>
      </c>
      <c r="J87" s="4">
        <f t="shared" si="6"/>
        <v>210</v>
      </c>
      <c r="K87" t="str">
        <f t="shared" si="7"/>
        <v>East Boston</v>
      </c>
      <c r="L87" t="s">
        <v>369</v>
      </c>
      <c r="M87" t="s">
        <v>254</v>
      </c>
      <c r="N87" t="str">
        <f t="shared" si="8"/>
        <v>09</v>
      </c>
      <c r="O87" t="str">
        <f t="shared" si="9"/>
        <v>13</v>
      </c>
    </row>
    <row r="88" spans="1:15" x14ac:dyDescent="0.25">
      <c r="A88" t="s">
        <v>94</v>
      </c>
      <c r="B88" s="2">
        <v>44820</v>
      </c>
      <c r="C88" t="s">
        <v>253</v>
      </c>
      <c r="D88" t="s">
        <v>255</v>
      </c>
      <c r="E88" t="s">
        <v>258</v>
      </c>
      <c r="F88" t="s">
        <v>262</v>
      </c>
      <c r="G88">
        <v>133</v>
      </c>
      <c r="H88">
        <v>1.77</v>
      </c>
      <c r="I88" s="4">
        <f t="shared" si="5"/>
        <v>235.41</v>
      </c>
      <c r="J88" s="4">
        <f t="shared" si="6"/>
        <v>22</v>
      </c>
      <c r="K88" t="str">
        <f t="shared" si="7"/>
        <v>West Los Angeles</v>
      </c>
      <c r="L88" t="s">
        <v>370</v>
      </c>
      <c r="M88" t="s">
        <v>254</v>
      </c>
      <c r="N88" t="str">
        <f t="shared" si="8"/>
        <v>09</v>
      </c>
      <c r="O88" t="str">
        <f t="shared" si="9"/>
        <v>16</v>
      </c>
    </row>
    <row r="89" spans="1:15" x14ac:dyDescent="0.25">
      <c r="A89" t="s">
        <v>95</v>
      </c>
      <c r="B89" s="2">
        <v>44823</v>
      </c>
      <c r="C89" t="s">
        <v>252</v>
      </c>
      <c r="D89" t="s">
        <v>256</v>
      </c>
      <c r="E89" t="s">
        <v>260</v>
      </c>
      <c r="F89" t="s">
        <v>265</v>
      </c>
      <c r="G89">
        <v>110</v>
      </c>
      <c r="H89">
        <v>2.1800000000000002</v>
      </c>
      <c r="I89" s="4">
        <f t="shared" si="5"/>
        <v>239.8</v>
      </c>
      <c r="J89" s="4">
        <f t="shared" si="6"/>
        <v>30</v>
      </c>
      <c r="K89" t="str">
        <f t="shared" si="7"/>
        <v>East New York</v>
      </c>
      <c r="L89" t="s">
        <v>371</v>
      </c>
      <c r="M89" t="s">
        <v>530</v>
      </c>
      <c r="N89" t="str">
        <f t="shared" si="8"/>
        <v>09</v>
      </c>
      <c r="O89" t="str">
        <f t="shared" si="9"/>
        <v>19</v>
      </c>
    </row>
    <row r="90" spans="1:15" x14ac:dyDescent="0.25">
      <c r="A90" t="s">
        <v>96</v>
      </c>
      <c r="B90" s="2">
        <v>44826</v>
      </c>
      <c r="C90" t="s">
        <v>252</v>
      </c>
      <c r="D90" t="s">
        <v>256</v>
      </c>
      <c r="E90" t="s">
        <v>260</v>
      </c>
      <c r="F90" t="s">
        <v>264</v>
      </c>
      <c r="G90">
        <v>65</v>
      </c>
      <c r="H90">
        <v>1.87</v>
      </c>
      <c r="I90" s="4">
        <f t="shared" si="5"/>
        <v>121.55000000000001</v>
      </c>
      <c r="J90" s="4">
        <f t="shared" si="6"/>
        <v>82</v>
      </c>
      <c r="K90" t="str">
        <f t="shared" si="7"/>
        <v>East New York</v>
      </c>
      <c r="L90" t="s">
        <v>372</v>
      </c>
      <c r="M90" t="s">
        <v>531</v>
      </c>
      <c r="N90" t="str">
        <f t="shared" si="8"/>
        <v>09</v>
      </c>
      <c r="O90" t="str">
        <f t="shared" si="9"/>
        <v>22</v>
      </c>
    </row>
    <row r="91" spans="1:15" x14ac:dyDescent="0.25">
      <c r="A91" t="s">
        <v>97</v>
      </c>
      <c r="B91" s="2">
        <v>44829</v>
      </c>
      <c r="C91" t="s">
        <v>253</v>
      </c>
      <c r="D91" t="s">
        <v>257</v>
      </c>
      <c r="E91" t="s">
        <v>258</v>
      </c>
      <c r="F91" t="s">
        <v>268</v>
      </c>
      <c r="G91">
        <v>33</v>
      </c>
      <c r="H91">
        <v>1.87</v>
      </c>
      <c r="I91" s="4">
        <f t="shared" si="5"/>
        <v>61.71</v>
      </c>
      <c r="J91" s="4">
        <f t="shared" si="6"/>
        <v>173</v>
      </c>
      <c r="K91" t="str">
        <f t="shared" si="7"/>
        <v>West San Diego</v>
      </c>
      <c r="L91" t="s">
        <v>373</v>
      </c>
      <c r="M91" t="s">
        <v>531</v>
      </c>
      <c r="N91" t="str">
        <f t="shared" si="8"/>
        <v>09</v>
      </c>
      <c r="O91" t="str">
        <f t="shared" si="9"/>
        <v>25</v>
      </c>
    </row>
    <row r="92" spans="1:15" x14ac:dyDescent="0.25">
      <c r="A92" t="s">
        <v>98</v>
      </c>
      <c r="B92" s="2">
        <v>44832</v>
      </c>
      <c r="C92" t="s">
        <v>252</v>
      </c>
      <c r="D92" t="s">
        <v>254</v>
      </c>
      <c r="E92" t="s">
        <v>260</v>
      </c>
      <c r="F92" t="s">
        <v>265</v>
      </c>
      <c r="G92">
        <v>81</v>
      </c>
      <c r="H92">
        <v>2.1800000000000002</v>
      </c>
      <c r="I92" s="4">
        <f t="shared" si="5"/>
        <v>176.58</v>
      </c>
      <c r="J92" s="4">
        <f t="shared" si="6"/>
        <v>60</v>
      </c>
      <c r="K92" t="str">
        <f t="shared" si="7"/>
        <v>East Boston</v>
      </c>
      <c r="L92" t="s">
        <v>374</v>
      </c>
      <c r="M92" t="s">
        <v>532</v>
      </c>
      <c r="N92" t="str">
        <f t="shared" si="8"/>
        <v>09</v>
      </c>
      <c r="O92" t="str">
        <f t="shared" si="9"/>
        <v>28</v>
      </c>
    </row>
    <row r="93" spans="1:15" x14ac:dyDescent="0.25">
      <c r="A93" t="s">
        <v>99</v>
      </c>
      <c r="B93" s="2">
        <v>44835</v>
      </c>
      <c r="C93" t="s">
        <v>252</v>
      </c>
      <c r="D93" t="s">
        <v>254</v>
      </c>
      <c r="E93" t="s">
        <v>258</v>
      </c>
      <c r="F93" t="s">
        <v>262</v>
      </c>
      <c r="G93">
        <v>77</v>
      </c>
      <c r="H93">
        <v>1.77</v>
      </c>
      <c r="I93" s="4">
        <f t="shared" si="5"/>
        <v>136.29</v>
      </c>
      <c r="J93" s="4">
        <f t="shared" si="6"/>
        <v>64</v>
      </c>
      <c r="K93" t="str">
        <f t="shared" si="7"/>
        <v>East Boston</v>
      </c>
      <c r="L93" t="s">
        <v>375</v>
      </c>
      <c r="M93" t="s">
        <v>254</v>
      </c>
      <c r="N93" t="str">
        <f t="shared" si="8"/>
        <v>10</v>
      </c>
      <c r="O93" t="str">
        <f t="shared" si="9"/>
        <v>01</v>
      </c>
    </row>
    <row r="94" spans="1:15" x14ac:dyDescent="0.25">
      <c r="A94" t="s">
        <v>100</v>
      </c>
      <c r="B94" s="2">
        <v>44838</v>
      </c>
      <c r="C94" t="s">
        <v>252</v>
      </c>
      <c r="D94" t="s">
        <v>254</v>
      </c>
      <c r="E94" t="s">
        <v>259</v>
      </c>
      <c r="F94" t="s">
        <v>263</v>
      </c>
      <c r="G94">
        <v>38</v>
      </c>
      <c r="H94">
        <v>3.49</v>
      </c>
      <c r="I94" s="4">
        <f t="shared" si="5"/>
        <v>132.62</v>
      </c>
      <c r="J94" s="4">
        <f t="shared" si="6"/>
        <v>153</v>
      </c>
      <c r="K94" t="str">
        <f t="shared" si="7"/>
        <v>East Boston</v>
      </c>
      <c r="L94" t="s">
        <v>376</v>
      </c>
      <c r="M94" t="s">
        <v>254</v>
      </c>
      <c r="N94" t="str">
        <f t="shared" si="8"/>
        <v>10</v>
      </c>
      <c r="O94" t="str">
        <f t="shared" si="9"/>
        <v>04</v>
      </c>
    </row>
    <row r="95" spans="1:15" x14ac:dyDescent="0.25">
      <c r="A95" t="s">
        <v>101</v>
      </c>
      <c r="B95" s="2">
        <v>44841</v>
      </c>
      <c r="C95" t="s">
        <v>253</v>
      </c>
      <c r="D95" t="s">
        <v>255</v>
      </c>
      <c r="E95" t="s">
        <v>258</v>
      </c>
      <c r="F95" t="s">
        <v>262</v>
      </c>
      <c r="G95">
        <v>40</v>
      </c>
      <c r="H95">
        <v>1.77</v>
      </c>
      <c r="I95" s="4">
        <f t="shared" si="5"/>
        <v>70.8</v>
      </c>
      <c r="J95" s="4">
        <f t="shared" si="6"/>
        <v>143</v>
      </c>
      <c r="K95" t="str">
        <f t="shared" si="7"/>
        <v>West Los Angeles</v>
      </c>
      <c r="L95" t="s">
        <v>377</v>
      </c>
      <c r="M95" t="s">
        <v>254</v>
      </c>
      <c r="N95" t="str">
        <f t="shared" si="8"/>
        <v>10</v>
      </c>
      <c r="O95" t="str">
        <f t="shared" si="9"/>
        <v>07</v>
      </c>
    </row>
    <row r="96" spans="1:15" x14ac:dyDescent="0.25">
      <c r="A96" t="s">
        <v>102</v>
      </c>
      <c r="B96" s="2">
        <v>44844</v>
      </c>
      <c r="C96" t="s">
        <v>253</v>
      </c>
      <c r="D96" t="s">
        <v>255</v>
      </c>
      <c r="E96" t="s">
        <v>261</v>
      </c>
      <c r="F96" t="s">
        <v>266</v>
      </c>
      <c r="G96">
        <v>114</v>
      </c>
      <c r="H96">
        <v>1.68</v>
      </c>
      <c r="I96" s="4">
        <f t="shared" si="5"/>
        <v>191.51999999999998</v>
      </c>
      <c r="J96" s="4">
        <f t="shared" si="6"/>
        <v>29</v>
      </c>
      <c r="K96" t="str">
        <f t="shared" si="7"/>
        <v>West Los Angeles</v>
      </c>
      <c r="L96" t="s">
        <v>378</v>
      </c>
      <c r="M96" t="s">
        <v>530</v>
      </c>
      <c r="N96" t="str">
        <f t="shared" si="8"/>
        <v>10</v>
      </c>
      <c r="O96" t="str">
        <f t="shared" si="9"/>
        <v>10</v>
      </c>
    </row>
    <row r="97" spans="1:15" x14ac:dyDescent="0.25">
      <c r="A97" t="s">
        <v>103</v>
      </c>
      <c r="B97" s="2">
        <v>44847</v>
      </c>
      <c r="C97" t="s">
        <v>252</v>
      </c>
      <c r="D97" t="s">
        <v>256</v>
      </c>
      <c r="E97" t="s">
        <v>260</v>
      </c>
      <c r="F97" t="s">
        <v>265</v>
      </c>
      <c r="G97">
        <v>224</v>
      </c>
      <c r="H97">
        <v>2.1800000000000002</v>
      </c>
      <c r="I97" s="4">
        <f t="shared" si="5"/>
        <v>488.32000000000005</v>
      </c>
      <c r="J97" s="4">
        <f t="shared" si="6"/>
        <v>6</v>
      </c>
      <c r="K97" t="str">
        <f t="shared" si="7"/>
        <v>East New York</v>
      </c>
      <c r="L97" t="s">
        <v>379</v>
      </c>
      <c r="M97" t="s">
        <v>530</v>
      </c>
      <c r="N97" t="str">
        <f t="shared" si="8"/>
        <v>10</v>
      </c>
      <c r="O97" t="str">
        <f t="shared" si="9"/>
        <v>13</v>
      </c>
    </row>
    <row r="98" spans="1:15" x14ac:dyDescent="0.25">
      <c r="A98" t="s">
        <v>104</v>
      </c>
      <c r="B98" s="2">
        <v>44850</v>
      </c>
      <c r="C98" t="s">
        <v>252</v>
      </c>
      <c r="D98" t="s">
        <v>256</v>
      </c>
      <c r="E98" t="s">
        <v>258</v>
      </c>
      <c r="F98" t="s">
        <v>262</v>
      </c>
      <c r="G98">
        <v>141</v>
      </c>
      <c r="H98">
        <v>1.77</v>
      </c>
      <c r="I98" s="4">
        <f t="shared" si="5"/>
        <v>249.57</v>
      </c>
      <c r="J98" s="4">
        <f t="shared" si="6"/>
        <v>13</v>
      </c>
      <c r="K98" t="str">
        <f t="shared" si="7"/>
        <v>East New York</v>
      </c>
      <c r="L98" t="s">
        <v>380</v>
      </c>
      <c r="M98" t="s">
        <v>531</v>
      </c>
      <c r="N98" t="str">
        <f t="shared" si="8"/>
        <v>10</v>
      </c>
      <c r="O98" t="str">
        <f t="shared" si="9"/>
        <v>16</v>
      </c>
    </row>
    <row r="99" spans="1:15" x14ac:dyDescent="0.25">
      <c r="A99" t="s">
        <v>105</v>
      </c>
      <c r="B99" s="2">
        <v>44853</v>
      </c>
      <c r="C99" t="s">
        <v>252</v>
      </c>
      <c r="D99" t="s">
        <v>256</v>
      </c>
      <c r="E99" t="s">
        <v>259</v>
      </c>
      <c r="F99" t="s">
        <v>263</v>
      </c>
      <c r="G99">
        <v>32</v>
      </c>
      <c r="H99">
        <v>3.49</v>
      </c>
      <c r="I99" s="4">
        <f t="shared" si="5"/>
        <v>111.68</v>
      </c>
      <c r="J99" s="4">
        <f t="shared" si="6"/>
        <v>179</v>
      </c>
      <c r="K99" t="str">
        <f t="shared" si="7"/>
        <v>East New York</v>
      </c>
      <c r="L99" t="s">
        <v>381</v>
      </c>
      <c r="M99" t="s">
        <v>531</v>
      </c>
      <c r="N99" t="str">
        <f t="shared" si="8"/>
        <v>10</v>
      </c>
      <c r="O99" t="str">
        <f t="shared" si="9"/>
        <v>19</v>
      </c>
    </row>
    <row r="100" spans="1:15" x14ac:dyDescent="0.25">
      <c r="A100" t="s">
        <v>106</v>
      </c>
      <c r="B100" s="2">
        <v>44856</v>
      </c>
      <c r="C100" t="s">
        <v>253</v>
      </c>
      <c r="D100" t="s">
        <v>257</v>
      </c>
      <c r="E100" t="s">
        <v>258</v>
      </c>
      <c r="F100" t="s">
        <v>262</v>
      </c>
      <c r="G100">
        <v>20</v>
      </c>
      <c r="H100">
        <v>1.77</v>
      </c>
      <c r="I100" s="4">
        <f t="shared" si="5"/>
        <v>35.4</v>
      </c>
      <c r="J100" s="4">
        <f t="shared" si="6"/>
        <v>238</v>
      </c>
      <c r="K100" t="str">
        <f t="shared" si="7"/>
        <v>West San Diego</v>
      </c>
      <c r="L100" t="s">
        <v>382</v>
      </c>
      <c r="M100" t="s">
        <v>531</v>
      </c>
      <c r="N100" t="str">
        <f t="shared" si="8"/>
        <v>10</v>
      </c>
      <c r="O100" t="str">
        <f t="shared" si="9"/>
        <v>22</v>
      </c>
    </row>
    <row r="101" spans="1:15" x14ac:dyDescent="0.25">
      <c r="A101" t="s">
        <v>107</v>
      </c>
      <c r="B101" s="2">
        <v>44859</v>
      </c>
      <c r="C101" t="s">
        <v>252</v>
      </c>
      <c r="D101" t="s">
        <v>254</v>
      </c>
      <c r="E101" t="s">
        <v>260</v>
      </c>
      <c r="F101" t="s">
        <v>265</v>
      </c>
      <c r="G101">
        <v>40</v>
      </c>
      <c r="H101">
        <v>2.1800000000000002</v>
      </c>
      <c r="I101" s="4">
        <f t="shared" si="5"/>
        <v>87.2</v>
      </c>
      <c r="J101" s="4">
        <f t="shared" si="6"/>
        <v>143</v>
      </c>
      <c r="K101" t="str">
        <f t="shared" si="7"/>
        <v>East Boston</v>
      </c>
      <c r="L101" t="s">
        <v>383</v>
      </c>
      <c r="M101" t="s">
        <v>532</v>
      </c>
      <c r="N101" t="str">
        <f t="shared" si="8"/>
        <v>10</v>
      </c>
      <c r="O101" t="str">
        <f t="shared" si="9"/>
        <v>25</v>
      </c>
    </row>
    <row r="102" spans="1:15" x14ac:dyDescent="0.25">
      <c r="A102" t="s">
        <v>108</v>
      </c>
      <c r="B102" s="2">
        <v>44862</v>
      </c>
      <c r="C102" t="s">
        <v>252</v>
      </c>
      <c r="D102" t="s">
        <v>254</v>
      </c>
      <c r="E102" t="s">
        <v>260</v>
      </c>
      <c r="F102" t="s">
        <v>264</v>
      </c>
      <c r="G102">
        <v>49</v>
      </c>
      <c r="H102">
        <v>1.87</v>
      </c>
      <c r="I102" s="4">
        <f t="shared" si="5"/>
        <v>91.63000000000001</v>
      </c>
      <c r="J102" s="4">
        <f t="shared" si="6"/>
        <v>116</v>
      </c>
      <c r="K102" t="str">
        <f t="shared" si="7"/>
        <v>East Boston</v>
      </c>
      <c r="L102" t="s">
        <v>384</v>
      </c>
      <c r="M102" t="s">
        <v>254</v>
      </c>
      <c r="N102" t="str">
        <f t="shared" si="8"/>
        <v>10</v>
      </c>
      <c r="O102" t="str">
        <f t="shared" si="9"/>
        <v>28</v>
      </c>
    </row>
    <row r="103" spans="1:15" x14ac:dyDescent="0.25">
      <c r="A103" t="s">
        <v>109</v>
      </c>
      <c r="B103" s="2">
        <v>44865</v>
      </c>
      <c r="C103" t="s">
        <v>252</v>
      </c>
      <c r="D103" t="s">
        <v>254</v>
      </c>
      <c r="E103" t="s">
        <v>259</v>
      </c>
      <c r="F103" t="s">
        <v>263</v>
      </c>
      <c r="G103">
        <v>46</v>
      </c>
      <c r="H103">
        <v>3.49</v>
      </c>
      <c r="I103" s="4">
        <f t="shared" si="5"/>
        <v>160.54000000000002</v>
      </c>
      <c r="J103" s="4">
        <f t="shared" si="6"/>
        <v>124</v>
      </c>
      <c r="K103" t="str">
        <f t="shared" si="7"/>
        <v>East Boston</v>
      </c>
      <c r="L103" t="s">
        <v>385</v>
      </c>
      <c r="M103" t="s">
        <v>254</v>
      </c>
      <c r="N103" t="str">
        <f t="shared" si="8"/>
        <v>10</v>
      </c>
      <c r="O103" t="str">
        <f t="shared" si="9"/>
        <v>31</v>
      </c>
    </row>
    <row r="104" spans="1:15" x14ac:dyDescent="0.25">
      <c r="A104" t="s">
        <v>110</v>
      </c>
      <c r="B104" s="2">
        <v>44868</v>
      </c>
      <c r="C104" t="s">
        <v>253</v>
      </c>
      <c r="D104" t="s">
        <v>255</v>
      </c>
      <c r="E104" t="s">
        <v>258</v>
      </c>
      <c r="F104" t="s">
        <v>262</v>
      </c>
      <c r="G104">
        <v>39</v>
      </c>
      <c r="H104">
        <v>1.77</v>
      </c>
      <c r="I104" s="4">
        <f t="shared" si="5"/>
        <v>69.03</v>
      </c>
      <c r="J104" s="4">
        <f t="shared" si="6"/>
        <v>150</v>
      </c>
      <c r="K104" t="str">
        <f t="shared" si="7"/>
        <v>West Los Angeles</v>
      </c>
      <c r="L104" t="s">
        <v>386</v>
      </c>
      <c r="M104" t="s">
        <v>254</v>
      </c>
      <c r="N104" t="str">
        <f t="shared" si="8"/>
        <v>11</v>
      </c>
      <c r="O104" t="str">
        <f t="shared" si="9"/>
        <v>03</v>
      </c>
    </row>
    <row r="105" spans="1:15" x14ac:dyDescent="0.25">
      <c r="A105" t="s">
        <v>111</v>
      </c>
      <c r="B105" s="2">
        <v>44871</v>
      </c>
      <c r="C105" t="s">
        <v>253</v>
      </c>
      <c r="D105" t="s">
        <v>255</v>
      </c>
      <c r="E105" t="s">
        <v>261</v>
      </c>
      <c r="F105" t="s">
        <v>266</v>
      </c>
      <c r="G105">
        <v>62</v>
      </c>
      <c r="H105">
        <v>1.68</v>
      </c>
      <c r="I105" s="4">
        <f t="shared" si="5"/>
        <v>104.16</v>
      </c>
      <c r="J105" s="4">
        <f t="shared" si="6"/>
        <v>90</v>
      </c>
      <c r="K105" t="str">
        <f t="shared" si="7"/>
        <v>West Los Angeles</v>
      </c>
      <c r="L105" t="s">
        <v>387</v>
      </c>
      <c r="M105" t="s">
        <v>530</v>
      </c>
      <c r="N105" t="str">
        <f t="shared" si="8"/>
        <v>11</v>
      </c>
      <c r="O105" t="str">
        <f t="shared" si="9"/>
        <v>06</v>
      </c>
    </row>
    <row r="106" spans="1:15" x14ac:dyDescent="0.25">
      <c r="A106" t="s">
        <v>112</v>
      </c>
      <c r="B106" s="2">
        <v>44874</v>
      </c>
      <c r="C106" t="s">
        <v>252</v>
      </c>
      <c r="D106" t="s">
        <v>256</v>
      </c>
      <c r="E106" t="s">
        <v>258</v>
      </c>
      <c r="F106" t="s">
        <v>262</v>
      </c>
      <c r="G106">
        <v>90</v>
      </c>
      <c r="H106">
        <v>1.77</v>
      </c>
      <c r="I106" s="4">
        <f t="shared" si="5"/>
        <v>159.30000000000001</v>
      </c>
      <c r="J106" s="4">
        <f t="shared" si="6"/>
        <v>47</v>
      </c>
      <c r="K106" t="str">
        <f t="shared" si="7"/>
        <v>East New York</v>
      </c>
      <c r="L106" t="s">
        <v>388</v>
      </c>
      <c r="M106" t="s">
        <v>530</v>
      </c>
      <c r="N106" t="str">
        <f t="shared" si="8"/>
        <v>11</v>
      </c>
      <c r="O106" t="str">
        <f t="shared" si="9"/>
        <v>09</v>
      </c>
    </row>
    <row r="107" spans="1:15" x14ac:dyDescent="0.25">
      <c r="A107" t="s">
        <v>113</v>
      </c>
      <c r="B107" s="2">
        <v>44877</v>
      </c>
      <c r="C107" t="s">
        <v>253</v>
      </c>
      <c r="D107" t="s">
        <v>257</v>
      </c>
      <c r="E107" t="s">
        <v>260</v>
      </c>
      <c r="F107" t="s">
        <v>265</v>
      </c>
      <c r="G107">
        <v>103</v>
      </c>
      <c r="H107">
        <v>2.1800000000000002</v>
      </c>
      <c r="I107" s="4">
        <f t="shared" si="5"/>
        <v>224.54000000000002</v>
      </c>
      <c r="J107" s="4">
        <f t="shared" si="6"/>
        <v>35</v>
      </c>
      <c r="K107" t="str">
        <f t="shared" si="7"/>
        <v>West San Diego</v>
      </c>
      <c r="L107" t="s">
        <v>389</v>
      </c>
      <c r="M107" t="s">
        <v>531</v>
      </c>
      <c r="N107" t="str">
        <f t="shared" si="8"/>
        <v>11</v>
      </c>
      <c r="O107" t="str">
        <f t="shared" si="9"/>
        <v>12</v>
      </c>
    </row>
    <row r="108" spans="1:15" x14ac:dyDescent="0.25">
      <c r="A108" t="s">
        <v>114</v>
      </c>
      <c r="B108" s="2">
        <v>44880</v>
      </c>
      <c r="C108" t="s">
        <v>253</v>
      </c>
      <c r="D108" t="s">
        <v>257</v>
      </c>
      <c r="E108" t="s">
        <v>260</v>
      </c>
      <c r="F108" t="s">
        <v>267</v>
      </c>
      <c r="G108">
        <v>32</v>
      </c>
      <c r="H108">
        <v>2.84</v>
      </c>
      <c r="I108" s="4">
        <f t="shared" si="5"/>
        <v>90.88</v>
      </c>
      <c r="J108" s="4">
        <f t="shared" si="6"/>
        <v>179</v>
      </c>
      <c r="K108" t="str">
        <f t="shared" si="7"/>
        <v>West San Diego</v>
      </c>
      <c r="L108" t="s">
        <v>390</v>
      </c>
      <c r="M108" t="s">
        <v>532</v>
      </c>
      <c r="N108" t="str">
        <f t="shared" si="8"/>
        <v>11</v>
      </c>
      <c r="O108" t="str">
        <f t="shared" si="9"/>
        <v>15</v>
      </c>
    </row>
    <row r="109" spans="1:15" x14ac:dyDescent="0.25">
      <c r="A109" t="s">
        <v>115</v>
      </c>
      <c r="B109" s="2">
        <v>44883</v>
      </c>
      <c r="C109" t="s">
        <v>252</v>
      </c>
      <c r="D109" t="s">
        <v>254</v>
      </c>
      <c r="E109" t="s">
        <v>258</v>
      </c>
      <c r="F109" t="s">
        <v>268</v>
      </c>
      <c r="G109">
        <v>66</v>
      </c>
      <c r="H109">
        <v>1.87</v>
      </c>
      <c r="I109" s="4">
        <f t="shared" si="5"/>
        <v>123.42</v>
      </c>
      <c r="J109" s="4">
        <f t="shared" si="6"/>
        <v>81</v>
      </c>
      <c r="K109" t="str">
        <f t="shared" si="7"/>
        <v>East Boston</v>
      </c>
      <c r="L109" t="s">
        <v>391</v>
      </c>
      <c r="M109" t="s">
        <v>532</v>
      </c>
      <c r="N109" t="str">
        <f t="shared" si="8"/>
        <v>11</v>
      </c>
      <c r="O109" t="str">
        <f t="shared" si="9"/>
        <v>18</v>
      </c>
    </row>
    <row r="110" spans="1:15" x14ac:dyDescent="0.25">
      <c r="A110" t="s">
        <v>116</v>
      </c>
      <c r="B110" s="2">
        <v>44886</v>
      </c>
      <c r="C110" t="s">
        <v>252</v>
      </c>
      <c r="D110" t="s">
        <v>254</v>
      </c>
      <c r="E110" t="s">
        <v>260</v>
      </c>
      <c r="F110" t="s">
        <v>267</v>
      </c>
      <c r="G110">
        <v>97</v>
      </c>
      <c r="H110">
        <v>2.84</v>
      </c>
      <c r="I110" s="4">
        <f t="shared" si="5"/>
        <v>275.47999999999996</v>
      </c>
      <c r="J110" s="4">
        <f t="shared" si="6"/>
        <v>41</v>
      </c>
      <c r="K110" t="str">
        <f t="shared" si="7"/>
        <v>East Boston</v>
      </c>
      <c r="L110" t="s">
        <v>392</v>
      </c>
      <c r="M110" t="s">
        <v>254</v>
      </c>
      <c r="N110" t="str">
        <f t="shared" si="8"/>
        <v>11</v>
      </c>
      <c r="O110" t="str">
        <f t="shared" si="9"/>
        <v>21</v>
      </c>
    </row>
    <row r="111" spans="1:15" x14ac:dyDescent="0.25">
      <c r="A111" t="s">
        <v>117</v>
      </c>
      <c r="B111" s="2">
        <v>44889</v>
      </c>
      <c r="C111" t="s">
        <v>253</v>
      </c>
      <c r="D111" t="s">
        <v>255</v>
      </c>
      <c r="E111" t="s">
        <v>258</v>
      </c>
      <c r="F111" t="s">
        <v>262</v>
      </c>
      <c r="G111">
        <v>30</v>
      </c>
      <c r="H111">
        <v>1.77</v>
      </c>
      <c r="I111" s="4">
        <f t="shared" si="5"/>
        <v>53.1</v>
      </c>
      <c r="J111" s="4">
        <f t="shared" si="6"/>
        <v>189</v>
      </c>
      <c r="K111" t="str">
        <f t="shared" si="7"/>
        <v>West Los Angeles</v>
      </c>
      <c r="L111" t="s">
        <v>393</v>
      </c>
      <c r="M111" t="s">
        <v>254</v>
      </c>
      <c r="N111" t="str">
        <f t="shared" si="8"/>
        <v>11</v>
      </c>
      <c r="O111" t="str">
        <f t="shared" si="9"/>
        <v>24</v>
      </c>
    </row>
    <row r="112" spans="1:15" x14ac:dyDescent="0.25">
      <c r="A112" t="s">
        <v>118</v>
      </c>
      <c r="B112" s="2">
        <v>44892</v>
      </c>
      <c r="C112" t="s">
        <v>253</v>
      </c>
      <c r="D112" t="s">
        <v>255</v>
      </c>
      <c r="E112" t="s">
        <v>261</v>
      </c>
      <c r="F112" t="s">
        <v>266</v>
      </c>
      <c r="G112">
        <v>29</v>
      </c>
      <c r="H112">
        <v>1.68</v>
      </c>
      <c r="I112" s="4">
        <f t="shared" si="5"/>
        <v>48.72</v>
      </c>
      <c r="J112" s="4">
        <f t="shared" si="6"/>
        <v>199</v>
      </c>
      <c r="K112" t="str">
        <f t="shared" si="7"/>
        <v>West Los Angeles</v>
      </c>
      <c r="L112" t="s">
        <v>394</v>
      </c>
      <c r="M112" t="s">
        <v>530</v>
      </c>
      <c r="N112" t="str">
        <f t="shared" si="8"/>
        <v>11</v>
      </c>
      <c r="O112" t="str">
        <f t="shared" si="9"/>
        <v>27</v>
      </c>
    </row>
    <row r="113" spans="1:15" x14ac:dyDescent="0.25">
      <c r="A113" t="s">
        <v>119</v>
      </c>
      <c r="B113" s="2">
        <v>44895</v>
      </c>
      <c r="C113" t="s">
        <v>252</v>
      </c>
      <c r="D113" t="s">
        <v>256</v>
      </c>
      <c r="E113" t="s">
        <v>258</v>
      </c>
      <c r="F113" t="s">
        <v>262</v>
      </c>
      <c r="G113">
        <v>92</v>
      </c>
      <c r="H113">
        <v>1.77</v>
      </c>
      <c r="I113" s="4">
        <f t="shared" si="5"/>
        <v>162.84</v>
      </c>
      <c r="J113" s="4">
        <f t="shared" si="6"/>
        <v>45</v>
      </c>
      <c r="K113" t="str">
        <f t="shared" si="7"/>
        <v>East New York</v>
      </c>
      <c r="L113" t="s">
        <v>395</v>
      </c>
      <c r="M113" t="s">
        <v>530</v>
      </c>
      <c r="N113" t="str">
        <f t="shared" si="8"/>
        <v>11</v>
      </c>
      <c r="O113" t="str">
        <f t="shared" si="9"/>
        <v>30</v>
      </c>
    </row>
    <row r="114" spans="1:15" x14ac:dyDescent="0.25">
      <c r="A114" t="s">
        <v>120</v>
      </c>
      <c r="B114" s="2">
        <v>44898</v>
      </c>
      <c r="C114" t="s">
        <v>253</v>
      </c>
      <c r="D114" t="s">
        <v>257</v>
      </c>
      <c r="E114" t="s">
        <v>260</v>
      </c>
      <c r="F114" t="s">
        <v>265</v>
      </c>
      <c r="G114">
        <v>139</v>
      </c>
      <c r="H114">
        <v>2.1800000000000002</v>
      </c>
      <c r="I114" s="4">
        <f t="shared" si="5"/>
        <v>303.02000000000004</v>
      </c>
      <c r="J114" s="4">
        <f t="shared" si="6"/>
        <v>14</v>
      </c>
      <c r="K114" t="str">
        <f t="shared" si="7"/>
        <v>West San Diego</v>
      </c>
      <c r="L114" t="s">
        <v>396</v>
      </c>
      <c r="M114" t="s">
        <v>531</v>
      </c>
      <c r="N114" t="str">
        <f t="shared" si="8"/>
        <v>12</v>
      </c>
      <c r="O114" t="str">
        <f t="shared" si="9"/>
        <v>03</v>
      </c>
    </row>
    <row r="115" spans="1:15" x14ac:dyDescent="0.25">
      <c r="A115" t="s">
        <v>121</v>
      </c>
      <c r="B115" s="2">
        <v>44901</v>
      </c>
      <c r="C115" t="s">
        <v>253</v>
      </c>
      <c r="D115" t="s">
        <v>257</v>
      </c>
      <c r="E115" t="s">
        <v>260</v>
      </c>
      <c r="F115" t="s">
        <v>267</v>
      </c>
      <c r="G115">
        <v>29</v>
      </c>
      <c r="H115">
        <v>2.84</v>
      </c>
      <c r="I115" s="4">
        <f t="shared" si="5"/>
        <v>82.36</v>
      </c>
      <c r="J115" s="4">
        <f t="shared" si="6"/>
        <v>199</v>
      </c>
      <c r="K115" t="str">
        <f t="shared" si="7"/>
        <v>West San Diego</v>
      </c>
      <c r="L115" t="s">
        <v>397</v>
      </c>
      <c r="M115" t="s">
        <v>532</v>
      </c>
      <c r="N115" t="str">
        <f t="shared" si="8"/>
        <v>12</v>
      </c>
      <c r="O115" t="str">
        <f t="shared" si="9"/>
        <v>06</v>
      </c>
    </row>
    <row r="116" spans="1:15" x14ac:dyDescent="0.25">
      <c r="A116" t="s">
        <v>122</v>
      </c>
      <c r="B116" s="2">
        <v>44904</v>
      </c>
      <c r="C116" t="s">
        <v>252</v>
      </c>
      <c r="D116" t="s">
        <v>254</v>
      </c>
      <c r="E116" t="s">
        <v>258</v>
      </c>
      <c r="F116" t="s">
        <v>270</v>
      </c>
      <c r="G116">
        <v>30</v>
      </c>
      <c r="H116">
        <v>2.27</v>
      </c>
      <c r="I116" s="4">
        <f t="shared" si="5"/>
        <v>68.099999999999994</v>
      </c>
      <c r="J116" s="4">
        <f t="shared" si="6"/>
        <v>189</v>
      </c>
      <c r="K116" t="str">
        <f t="shared" si="7"/>
        <v>East Boston</v>
      </c>
      <c r="L116" t="s">
        <v>398</v>
      </c>
      <c r="M116" t="s">
        <v>532</v>
      </c>
      <c r="N116" t="str">
        <f t="shared" si="8"/>
        <v>12</v>
      </c>
      <c r="O116" t="str">
        <f t="shared" si="9"/>
        <v>09</v>
      </c>
    </row>
    <row r="117" spans="1:15" x14ac:dyDescent="0.25">
      <c r="A117" t="s">
        <v>123</v>
      </c>
      <c r="B117" s="2">
        <v>44907</v>
      </c>
      <c r="C117" t="s">
        <v>252</v>
      </c>
      <c r="D117" t="s">
        <v>254</v>
      </c>
      <c r="E117" t="s">
        <v>260</v>
      </c>
      <c r="F117" t="s">
        <v>264</v>
      </c>
      <c r="G117">
        <v>36</v>
      </c>
      <c r="H117">
        <v>1.87</v>
      </c>
      <c r="I117" s="4">
        <f t="shared" si="5"/>
        <v>67.320000000000007</v>
      </c>
      <c r="J117" s="4">
        <f t="shared" si="6"/>
        <v>162</v>
      </c>
      <c r="K117" t="str">
        <f t="shared" si="7"/>
        <v>East Boston</v>
      </c>
      <c r="L117" t="s">
        <v>399</v>
      </c>
      <c r="M117" t="s">
        <v>254</v>
      </c>
      <c r="N117" t="str">
        <f t="shared" si="8"/>
        <v>12</v>
      </c>
      <c r="O117" t="str">
        <f t="shared" si="9"/>
        <v>12</v>
      </c>
    </row>
    <row r="118" spans="1:15" x14ac:dyDescent="0.25">
      <c r="A118" t="s">
        <v>124</v>
      </c>
      <c r="B118" s="2">
        <v>44910</v>
      </c>
      <c r="C118" t="s">
        <v>252</v>
      </c>
      <c r="D118" t="s">
        <v>254</v>
      </c>
      <c r="E118" t="s">
        <v>259</v>
      </c>
      <c r="F118" t="s">
        <v>263</v>
      </c>
      <c r="G118">
        <v>41</v>
      </c>
      <c r="H118">
        <v>3.49</v>
      </c>
      <c r="I118" s="4">
        <f t="shared" si="5"/>
        <v>143.09</v>
      </c>
      <c r="J118" s="4">
        <f t="shared" si="6"/>
        <v>138</v>
      </c>
      <c r="K118" t="str">
        <f t="shared" si="7"/>
        <v>East Boston</v>
      </c>
      <c r="L118" t="s">
        <v>400</v>
      </c>
      <c r="M118" t="s">
        <v>254</v>
      </c>
      <c r="N118" t="str">
        <f t="shared" si="8"/>
        <v>12</v>
      </c>
      <c r="O118" t="str">
        <f t="shared" si="9"/>
        <v>15</v>
      </c>
    </row>
    <row r="119" spans="1:15" x14ac:dyDescent="0.25">
      <c r="A119" t="s">
        <v>125</v>
      </c>
      <c r="B119" s="2">
        <v>44913</v>
      </c>
      <c r="C119" t="s">
        <v>253</v>
      </c>
      <c r="D119" t="s">
        <v>255</v>
      </c>
      <c r="E119" t="s">
        <v>258</v>
      </c>
      <c r="F119" t="s">
        <v>262</v>
      </c>
      <c r="G119">
        <v>44</v>
      </c>
      <c r="H119">
        <v>1.77</v>
      </c>
      <c r="I119" s="4">
        <f t="shared" si="5"/>
        <v>77.88</v>
      </c>
      <c r="J119" s="4">
        <f t="shared" si="6"/>
        <v>126</v>
      </c>
      <c r="K119" t="str">
        <f t="shared" si="7"/>
        <v>West Los Angeles</v>
      </c>
      <c r="L119" t="s">
        <v>401</v>
      </c>
      <c r="M119" t="s">
        <v>254</v>
      </c>
      <c r="N119" t="str">
        <f t="shared" si="8"/>
        <v>12</v>
      </c>
      <c r="O119" t="str">
        <f t="shared" si="9"/>
        <v>18</v>
      </c>
    </row>
    <row r="120" spans="1:15" x14ac:dyDescent="0.25">
      <c r="A120" t="s">
        <v>126</v>
      </c>
      <c r="B120" s="2">
        <v>44916</v>
      </c>
      <c r="C120" t="s">
        <v>253</v>
      </c>
      <c r="D120" t="s">
        <v>255</v>
      </c>
      <c r="E120" t="s">
        <v>261</v>
      </c>
      <c r="F120" t="s">
        <v>266</v>
      </c>
      <c r="G120">
        <v>29</v>
      </c>
      <c r="H120">
        <v>1.68</v>
      </c>
      <c r="I120" s="4">
        <f t="shared" si="5"/>
        <v>48.72</v>
      </c>
      <c r="J120" s="4">
        <f t="shared" si="6"/>
        <v>199</v>
      </c>
      <c r="K120" t="str">
        <f t="shared" si="7"/>
        <v>West Los Angeles</v>
      </c>
      <c r="L120" t="s">
        <v>402</v>
      </c>
      <c r="M120" t="s">
        <v>530</v>
      </c>
      <c r="N120" t="str">
        <f t="shared" si="8"/>
        <v>12</v>
      </c>
      <c r="O120" t="str">
        <f t="shared" si="9"/>
        <v>21</v>
      </c>
    </row>
    <row r="121" spans="1:15" x14ac:dyDescent="0.25">
      <c r="A121" t="s">
        <v>127</v>
      </c>
      <c r="B121" s="2">
        <v>44919</v>
      </c>
      <c r="C121" t="s">
        <v>252</v>
      </c>
      <c r="D121" t="s">
        <v>256</v>
      </c>
      <c r="E121" t="s">
        <v>260</v>
      </c>
      <c r="F121" t="s">
        <v>265</v>
      </c>
      <c r="G121">
        <v>237</v>
      </c>
      <c r="H121">
        <v>2.1800000000000002</v>
      </c>
      <c r="I121" s="4">
        <f t="shared" si="5"/>
        <v>516.66000000000008</v>
      </c>
      <c r="J121" s="4">
        <f t="shared" si="6"/>
        <v>4</v>
      </c>
      <c r="K121" t="str">
        <f t="shared" si="7"/>
        <v>East New York</v>
      </c>
      <c r="L121" t="s">
        <v>403</v>
      </c>
      <c r="M121" t="s">
        <v>530</v>
      </c>
      <c r="N121" t="str">
        <f t="shared" si="8"/>
        <v>12</v>
      </c>
      <c r="O121" t="str">
        <f t="shared" si="9"/>
        <v>24</v>
      </c>
    </row>
    <row r="122" spans="1:15" x14ac:dyDescent="0.25">
      <c r="A122" t="s">
        <v>128</v>
      </c>
      <c r="B122" s="2">
        <v>44922</v>
      </c>
      <c r="C122" t="s">
        <v>252</v>
      </c>
      <c r="D122" t="s">
        <v>256</v>
      </c>
      <c r="E122" t="s">
        <v>260</v>
      </c>
      <c r="F122" t="s">
        <v>264</v>
      </c>
      <c r="G122">
        <v>65</v>
      </c>
      <c r="H122">
        <v>1.87</v>
      </c>
      <c r="I122" s="4">
        <f t="shared" si="5"/>
        <v>121.55000000000001</v>
      </c>
      <c r="J122" s="4">
        <f t="shared" si="6"/>
        <v>82</v>
      </c>
      <c r="K122" t="str">
        <f t="shared" si="7"/>
        <v>East New York</v>
      </c>
      <c r="L122" t="s">
        <v>404</v>
      </c>
      <c r="M122" t="s">
        <v>531</v>
      </c>
      <c r="N122" t="str">
        <f t="shared" si="8"/>
        <v>12</v>
      </c>
      <c r="O122" t="str">
        <f t="shared" si="9"/>
        <v>27</v>
      </c>
    </row>
    <row r="123" spans="1:15" x14ac:dyDescent="0.25">
      <c r="A123" t="s">
        <v>129</v>
      </c>
      <c r="B123" s="2">
        <v>44925</v>
      </c>
      <c r="C123" t="s">
        <v>253</v>
      </c>
      <c r="D123" t="s">
        <v>257</v>
      </c>
      <c r="E123" t="s">
        <v>260</v>
      </c>
      <c r="F123" t="s">
        <v>265</v>
      </c>
      <c r="G123">
        <v>83</v>
      </c>
      <c r="H123">
        <v>2.1800000000000002</v>
      </c>
      <c r="I123" s="4">
        <f t="shared" si="5"/>
        <v>180.94000000000003</v>
      </c>
      <c r="J123" s="4">
        <f t="shared" si="6"/>
        <v>56</v>
      </c>
      <c r="K123" t="str">
        <f t="shared" si="7"/>
        <v>West San Diego</v>
      </c>
      <c r="L123" t="s">
        <v>405</v>
      </c>
      <c r="M123" t="s">
        <v>531</v>
      </c>
      <c r="N123" t="str">
        <f t="shared" si="8"/>
        <v>12</v>
      </c>
      <c r="O123" t="str">
        <f t="shared" si="9"/>
        <v>30</v>
      </c>
    </row>
    <row r="124" spans="1:15" x14ac:dyDescent="0.25">
      <c r="A124" t="s">
        <v>130</v>
      </c>
      <c r="B124" s="2">
        <v>44928</v>
      </c>
      <c r="C124" t="s">
        <v>252</v>
      </c>
      <c r="D124" t="s">
        <v>254</v>
      </c>
      <c r="E124" t="s">
        <v>260</v>
      </c>
      <c r="F124" t="s">
        <v>265</v>
      </c>
      <c r="G124">
        <v>32</v>
      </c>
      <c r="H124">
        <v>2.1800000000000002</v>
      </c>
      <c r="I124" s="4">
        <f t="shared" si="5"/>
        <v>69.760000000000005</v>
      </c>
      <c r="J124" s="4">
        <f t="shared" si="6"/>
        <v>179</v>
      </c>
      <c r="K124" t="str">
        <f t="shared" si="7"/>
        <v>East Boston</v>
      </c>
      <c r="L124" t="s">
        <v>406</v>
      </c>
      <c r="M124" t="s">
        <v>532</v>
      </c>
      <c r="N124" t="str">
        <f t="shared" si="8"/>
        <v>01</v>
      </c>
      <c r="O124" t="str">
        <f t="shared" si="9"/>
        <v>02</v>
      </c>
    </row>
    <row r="125" spans="1:15" x14ac:dyDescent="0.25">
      <c r="A125" t="s">
        <v>131</v>
      </c>
      <c r="B125" s="2">
        <v>44931</v>
      </c>
      <c r="C125" t="s">
        <v>252</v>
      </c>
      <c r="D125" t="s">
        <v>254</v>
      </c>
      <c r="E125" t="s">
        <v>258</v>
      </c>
      <c r="F125" t="s">
        <v>262</v>
      </c>
      <c r="G125">
        <v>63</v>
      </c>
      <c r="H125">
        <v>1.77</v>
      </c>
      <c r="I125" s="4">
        <f t="shared" si="5"/>
        <v>111.51</v>
      </c>
      <c r="J125" s="4">
        <f t="shared" si="6"/>
        <v>88</v>
      </c>
      <c r="K125" t="str">
        <f t="shared" si="7"/>
        <v>East Boston</v>
      </c>
      <c r="L125" t="s">
        <v>407</v>
      </c>
      <c r="M125" t="s">
        <v>254</v>
      </c>
      <c r="N125" t="str">
        <f t="shared" si="8"/>
        <v>01</v>
      </c>
      <c r="O125" t="str">
        <f t="shared" si="9"/>
        <v>05</v>
      </c>
    </row>
    <row r="126" spans="1:15" x14ac:dyDescent="0.25">
      <c r="A126" t="s">
        <v>132</v>
      </c>
      <c r="B126" s="2">
        <v>44934</v>
      </c>
      <c r="C126" t="s">
        <v>252</v>
      </c>
      <c r="D126" t="s">
        <v>254</v>
      </c>
      <c r="E126" t="s">
        <v>261</v>
      </c>
      <c r="F126" t="s">
        <v>269</v>
      </c>
      <c r="G126">
        <v>29</v>
      </c>
      <c r="H126">
        <v>3.15</v>
      </c>
      <c r="I126" s="4">
        <f t="shared" si="5"/>
        <v>91.35</v>
      </c>
      <c r="J126" s="4">
        <f t="shared" si="6"/>
        <v>199</v>
      </c>
      <c r="K126" t="str">
        <f t="shared" si="7"/>
        <v>East Boston</v>
      </c>
      <c r="L126" t="s">
        <v>408</v>
      </c>
      <c r="M126" t="s">
        <v>254</v>
      </c>
      <c r="N126" t="str">
        <f t="shared" si="8"/>
        <v>01</v>
      </c>
      <c r="O126" t="str">
        <f t="shared" si="9"/>
        <v>08</v>
      </c>
    </row>
    <row r="127" spans="1:15" x14ac:dyDescent="0.25">
      <c r="A127" t="s">
        <v>133</v>
      </c>
      <c r="B127" s="2">
        <v>44937</v>
      </c>
      <c r="C127" t="s">
        <v>253</v>
      </c>
      <c r="D127" t="s">
        <v>255</v>
      </c>
      <c r="E127" t="s">
        <v>258</v>
      </c>
      <c r="F127" t="s">
        <v>268</v>
      </c>
      <c r="G127">
        <v>77</v>
      </c>
      <c r="H127">
        <v>1.87</v>
      </c>
      <c r="I127" s="4">
        <f t="shared" si="5"/>
        <v>143.99</v>
      </c>
      <c r="J127" s="4">
        <f t="shared" si="6"/>
        <v>64</v>
      </c>
      <c r="K127" t="str">
        <f t="shared" si="7"/>
        <v>West Los Angeles</v>
      </c>
      <c r="L127" t="s">
        <v>409</v>
      </c>
      <c r="M127" t="s">
        <v>254</v>
      </c>
      <c r="N127" t="str">
        <f t="shared" si="8"/>
        <v>01</v>
      </c>
      <c r="O127" t="str">
        <f t="shared" si="9"/>
        <v>11</v>
      </c>
    </row>
    <row r="128" spans="1:15" x14ac:dyDescent="0.25">
      <c r="A128" t="s">
        <v>134</v>
      </c>
      <c r="B128" s="2">
        <v>44940</v>
      </c>
      <c r="C128" t="s">
        <v>253</v>
      </c>
      <c r="D128" t="s">
        <v>255</v>
      </c>
      <c r="E128" t="s">
        <v>260</v>
      </c>
      <c r="F128" t="s">
        <v>267</v>
      </c>
      <c r="G128">
        <v>80</v>
      </c>
      <c r="H128">
        <v>2.84</v>
      </c>
      <c r="I128" s="4">
        <f t="shared" si="5"/>
        <v>227.2</v>
      </c>
      <c r="J128" s="4">
        <f t="shared" si="6"/>
        <v>61</v>
      </c>
      <c r="K128" t="str">
        <f t="shared" si="7"/>
        <v>West Los Angeles</v>
      </c>
      <c r="L128" t="s">
        <v>410</v>
      </c>
      <c r="M128" t="s">
        <v>530</v>
      </c>
      <c r="N128" t="str">
        <f t="shared" si="8"/>
        <v>01</v>
      </c>
      <c r="O128" t="str">
        <f t="shared" si="9"/>
        <v>14</v>
      </c>
    </row>
    <row r="129" spans="1:15" x14ac:dyDescent="0.25">
      <c r="A129" t="s">
        <v>135</v>
      </c>
      <c r="B129" s="2">
        <v>44943</v>
      </c>
      <c r="C129" t="s">
        <v>252</v>
      </c>
      <c r="D129" t="s">
        <v>256</v>
      </c>
      <c r="E129" t="s">
        <v>258</v>
      </c>
      <c r="F129" t="s">
        <v>262</v>
      </c>
      <c r="G129">
        <v>102</v>
      </c>
      <c r="H129">
        <v>1.77</v>
      </c>
      <c r="I129" s="4">
        <f t="shared" si="5"/>
        <v>180.54</v>
      </c>
      <c r="J129" s="4">
        <f t="shared" si="6"/>
        <v>38</v>
      </c>
      <c r="K129" t="str">
        <f t="shared" si="7"/>
        <v>East New York</v>
      </c>
      <c r="L129" t="s">
        <v>411</v>
      </c>
      <c r="M129" t="s">
        <v>530</v>
      </c>
      <c r="N129" t="str">
        <f t="shared" si="8"/>
        <v>01</v>
      </c>
      <c r="O129" t="str">
        <f t="shared" si="9"/>
        <v>17</v>
      </c>
    </row>
    <row r="130" spans="1:15" x14ac:dyDescent="0.25">
      <c r="A130" t="s">
        <v>136</v>
      </c>
      <c r="B130" s="2">
        <v>44946</v>
      </c>
      <c r="C130" t="s">
        <v>252</v>
      </c>
      <c r="D130" t="s">
        <v>256</v>
      </c>
      <c r="E130" t="s">
        <v>259</v>
      </c>
      <c r="F130" t="s">
        <v>263</v>
      </c>
      <c r="G130">
        <v>31</v>
      </c>
      <c r="H130">
        <v>3.49</v>
      </c>
      <c r="I130" s="4">
        <f t="shared" si="5"/>
        <v>108.19000000000001</v>
      </c>
      <c r="J130" s="4">
        <f t="shared" si="6"/>
        <v>183</v>
      </c>
      <c r="K130" t="str">
        <f t="shared" si="7"/>
        <v>East New York</v>
      </c>
      <c r="L130" t="s">
        <v>412</v>
      </c>
      <c r="M130" t="s">
        <v>531</v>
      </c>
      <c r="N130" t="str">
        <f t="shared" si="8"/>
        <v>01</v>
      </c>
      <c r="O130" t="str">
        <f t="shared" si="9"/>
        <v>20</v>
      </c>
    </row>
    <row r="131" spans="1:15" x14ac:dyDescent="0.25">
      <c r="A131" t="s">
        <v>137</v>
      </c>
      <c r="B131" s="2">
        <v>44949</v>
      </c>
      <c r="C131" t="s">
        <v>253</v>
      </c>
      <c r="D131" t="s">
        <v>257</v>
      </c>
      <c r="E131" t="s">
        <v>258</v>
      </c>
      <c r="F131" t="s">
        <v>262</v>
      </c>
      <c r="G131">
        <v>56</v>
      </c>
      <c r="H131">
        <v>1.77</v>
      </c>
      <c r="I131" s="4">
        <f t="shared" ref="I131:I194" si="10">G131*H131</f>
        <v>99.12</v>
      </c>
      <c r="J131" s="4">
        <f t="shared" ref="J131:J194" si="11">RANK(G131,$G$2:$G$245)</f>
        <v>102</v>
      </c>
      <c r="K131" t="str">
        <f t="shared" ref="K131:K194" si="12">CONCATENATE(C131, " ",D131)</f>
        <v>West San Diego</v>
      </c>
      <c r="L131" t="s">
        <v>413</v>
      </c>
      <c r="M131" t="s">
        <v>531</v>
      </c>
      <c r="N131" t="str">
        <f t="shared" ref="N131:N194" si="13">TEXT(B131:B374,"mm")</f>
        <v>01</v>
      </c>
      <c r="O131" t="str">
        <f t="shared" ref="O131:O194" si="14">TEXT(B131:B374,"dd")</f>
        <v>23</v>
      </c>
    </row>
    <row r="132" spans="1:15" x14ac:dyDescent="0.25">
      <c r="A132" t="s">
        <v>138</v>
      </c>
      <c r="B132" s="2">
        <v>44952</v>
      </c>
      <c r="C132" t="s">
        <v>252</v>
      </c>
      <c r="D132" t="s">
        <v>254</v>
      </c>
      <c r="E132" t="s">
        <v>260</v>
      </c>
      <c r="F132" t="s">
        <v>265</v>
      </c>
      <c r="G132">
        <v>52</v>
      </c>
      <c r="H132">
        <v>2.1800000000000002</v>
      </c>
      <c r="I132" s="4">
        <f t="shared" si="10"/>
        <v>113.36000000000001</v>
      </c>
      <c r="J132" s="4">
        <f t="shared" si="11"/>
        <v>109</v>
      </c>
      <c r="K132" t="str">
        <f t="shared" si="12"/>
        <v>East Boston</v>
      </c>
      <c r="L132" t="s">
        <v>414</v>
      </c>
      <c r="M132" t="s">
        <v>532</v>
      </c>
      <c r="N132" t="str">
        <f t="shared" si="13"/>
        <v>01</v>
      </c>
      <c r="O132" t="str">
        <f t="shared" si="14"/>
        <v>26</v>
      </c>
    </row>
    <row r="133" spans="1:15" x14ac:dyDescent="0.25">
      <c r="A133" t="s">
        <v>139</v>
      </c>
      <c r="B133" s="2">
        <v>44955</v>
      </c>
      <c r="C133" t="s">
        <v>252</v>
      </c>
      <c r="D133" t="s">
        <v>254</v>
      </c>
      <c r="E133" t="s">
        <v>258</v>
      </c>
      <c r="F133" t="s">
        <v>262</v>
      </c>
      <c r="G133">
        <v>51</v>
      </c>
      <c r="H133">
        <v>1.77</v>
      </c>
      <c r="I133" s="4">
        <f t="shared" si="10"/>
        <v>90.27</v>
      </c>
      <c r="J133" s="4">
        <f t="shared" si="11"/>
        <v>111</v>
      </c>
      <c r="K133" t="str">
        <f t="shared" si="12"/>
        <v>East Boston</v>
      </c>
      <c r="L133" t="s">
        <v>415</v>
      </c>
      <c r="M133" t="s">
        <v>254</v>
      </c>
      <c r="N133" t="str">
        <f t="shared" si="13"/>
        <v>01</v>
      </c>
      <c r="O133" t="str">
        <f t="shared" si="14"/>
        <v>29</v>
      </c>
    </row>
    <row r="134" spans="1:15" x14ac:dyDescent="0.25">
      <c r="A134" t="s">
        <v>140</v>
      </c>
      <c r="B134" s="2">
        <v>44958</v>
      </c>
      <c r="C134" t="s">
        <v>252</v>
      </c>
      <c r="D134" t="s">
        <v>254</v>
      </c>
      <c r="E134" t="s">
        <v>261</v>
      </c>
      <c r="F134" t="s">
        <v>266</v>
      </c>
      <c r="G134">
        <v>24</v>
      </c>
      <c r="H134">
        <v>1.68</v>
      </c>
      <c r="I134" s="4">
        <f t="shared" si="10"/>
        <v>40.32</v>
      </c>
      <c r="J134" s="4">
        <f t="shared" si="11"/>
        <v>223</v>
      </c>
      <c r="K134" t="str">
        <f t="shared" si="12"/>
        <v>East Boston</v>
      </c>
      <c r="L134" t="s">
        <v>416</v>
      </c>
      <c r="M134" t="s">
        <v>254</v>
      </c>
      <c r="N134" t="str">
        <f t="shared" si="13"/>
        <v>02</v>
      </c>
      <c r="O134" t="str">
        <f t="shared" si="14"/>
        <v>01</v>
      </c>
    </row>
    <row r="135" spans="1:15" x14ac:dyDescent="0.25">
      <c r="A135" t="s">
        <v>141</v>
      </c>
      <c r="B135" s="2">
        <v>44961</v>
      </c>
      <c r="C135" t="s">
        <v>253</v>
      </c>
      <c r="D135" t="s">
        <v>255</v>
      </c>
      <c r="E135" t="s">
        <v>260</v>
      </c>
      <c r="F135" t="s">
        <v>265</v>
      </c>
      <c r="G135">
        <v>58</v>
      </c>
      <c r="H135">
        <v>2.1800000000000002</v>
      </c>
      <c r="I135" s="4">
        <f t="shared" si="10"/>
        <v>126.44000000000001</v>
      </c>
      <c r="J135" s="4">
        <f t="shared" si="11"/>
        <v>94</v>
      </c>
      <c r="K135" t="str">
        <f t="shared" si="12"/>
        <v>West Los Angeles</v>
      </c>
      <c r="L135" t="s">
        <v>417</v>
      </c>
      <c r="M135" t="s">
        <v>254</v>
      </c>
      <c r="N135" t="str">
        <f t="shared" si="13"/>
        <v>02</v>
      </c>
      <c r="O135" t="str">
        <f t="shared" si="14"/>
        <v>04</v>
      </c>
    </row>
    <row r="136" spans="1:15" x14ac:dyDescent="0.25">
      <c r="A136" t="s">
        <v>142</v>
      </c>
      <c r="B136" s="2">
        <v>44964</v>
      </c>
      <c r="C136" t="s">
        <v>253</v>
      </c>
      <c r="D136" t="s">
        <v>255</v>
      </c>
      <c r="E136" t="s">
        <v>260</v>
      </c>
      <c r="F136" t="s">
        <v>264</v>
      </c>
      <c r="G136">
        <v>34</v>
      </c>
      <c r="H136">
        <v>1.87</v>
      </c>
      <c r="I136" s="4">
        <f t="shared" si="10"/>
        <v>63.580000000000005</v>
      </c>
      <c r="J136" s="4">
        <f t="shared" si="11"/>
        <v>167</v>
      </c>
      <c r="K136" t="str">
        <f t="shared" si="12"/>
        <v>West Los Angeles</v>
      </c>
      <c r="L136" t="s">
        <v>418</v>
      </c>
      <c r="M136" t="s">
        <v>530</v>
      </c>
      <c r="N136" t="str">
        <f t="shared" si="13"/>
        <v>02</v>
      </c>
      <c r="O136" t="str">
        <f t="shared" si="14"/>
        <v>07</v>
      </c>
    </row>
    <row r="137" spans="1:15" x14ac:dyDescent="0.25">
      <c r="A137" t="s">
        <v>143</v>
      </c>
      <c r="B137" s="2">
        <v>44967</v>
      </c>
      <c r="C137" t="s">
        <v>252</v>
      </c>
      <c r="D137" t="s">
        <v>256</v>
      </c>
      <c r="E137" t="s">
        <v>258</v>
      </c>
      <c r="F137" t="s">
        <v>262</v>
      </c>
      <c r="G137">
        <v>34</v>
      </c>
      <c r="H137">
        <v>1.77</v>
      </c>
      <c r="I137" s="4">
        <f t="shared" si="10"/>
        <v>60.18</v>
      </c>
      <c r="J137" s="4">
        <f t="shared" si="11"/>
        <v>167</v>
      </c>
      <c r="K137" t="str">
        <f t="shared" si="12"/>
        <v>East New York</v>
      </c>
      <c r="L137" t="s">
        <v>419</v>
      </c>
      <c r="M137" t="s">
        <v>530</v>
      </c>
      <c r="N137" t="str">
        <f t="shared" si="13"/>
        <v>02</v>
      </c>
      <c r="O137" t="str">
        <f t="shared" si="14"/>
        <v>10</v>
      </c>
    </row>
    <row r="138" spans="1:15" x14ac:dyDescent="0.25">
      <c r="A138" t="s">
        <v>144</v>
      </c>
      <c r="B138" s="2">
        <v>44970</v>
      </c>
      <c r="C138" t="s">
        <v>252</v>
      </c>
      <c r="D138" t="s">
        <v>256</v>
      </c>
      <c r="E138" t="s">
        <v>261</v>
      </c>
      <c r="F138" t="s">
        <v>266</v>
      </c>
      <c r="G138">
        <v>21</v>
      </c>
      <c r="H138">
        <v>1.68</v>
      </c>
      <c r="I138" s="4">
        <f t="shared" si="10"/>
        <v>35.28</v>
      </c>
      <c r="J138" s="4">
        <f t="shared" si="11"/>
        <v>233</v>
      </c>
      <c r="K138" t="str">
        <f t="shared" si="12"/>
        <v>East New York</v>
      </c>
      <c r="L138" t="s">
        <v>420</v>
      </c>
      <c r="M138" t="s">
        <v>531</v>
      </c>
      <c r="N138" t="str">
        <f t="shared" si="13"/>
        <v>02</v>
      </c>
      <c r="O138" t="str">
        <f t="shared" si="14"/>
        <v>13</v>
      </c>
    </row>
    <row r="139" spans="1:15" x14ac:dyDescent="0.25">
      <c r="A139" t="s">
        <v>145</v>
      </c>
      <c r="B139" s="2">
        <v>44973</v>
      </c>
      <c r="C139" t="s">
        <v>253</v>
      </c>
      <c r="D139" t="s">
        <v>257</v>
      </c>
      <c r="E139" t="s">
        <v>260</v>
      </c>
      <c r="F139" t="s">
        <v>267</v>
      </c>
      <c r="G139">
        <v>29</v>
      </c>
      <c r="H139">
        <v>2.84</v>
      </c>
      <c r="I139" s="4">
        <f t="shared" si="10"/>
        <v>82.36</v>
      </c>
      <c r="J139" s="4">
        <f t="shared" si="11"/>
        <v>199</v>
      </c>
      <c r="K139" t="str">
        <f t="shared" si="12"/>
        <v>West San Diego</v>
      </c>
      <c r="L139" t="s">
        <v>421</v>
      </c>
      <c r="M139" t="s">
        <v>531</v>
      </c>
      <c r="N139" t="str">
        <f t="shared" si="13"/>
        <v>02</v>
      </c>
      <c r="O139" t="str">
        <f t="shared" si="14"/>
        <v>16</v>
      </c>
    </row>
    <row r="140" spans="1:15" x14ac:dyDescent="0.25">
      <c r="A140" t="s">
        <v>146</v>
      </c>
      <c r="B140" s="2">
        <v>44976</v>
      </c>
      <c r="C140" t="s">
        <v>252</v>
      </c>
      <c r="D140" t="s">
        <v>254</v>
      </c>
      <c r="E140" t="s">
        <v>258</v>
      </c>
      <c r="F140" t="s">
        <v>262</v>
      </c>
      <c r="G140">
        <v>68</v>
      </c>
      <c r="H140">
        <v>1.77</v>
      </c>
      <c r="I140" s="4">
        <f t="shared" si="10"/>
        <v>120.36</v>
      </c>
      <c r="J140" s="4">
        <f t="shared" si="11"/>
        <v>76</v>
      </c>
      <c r="K140" t="str">
        <f t="shared" si="12"/>
        <v>East Boston</v>
      </c>
      <c r="L140" t="s">
        <v>422</v>
      </c>
      <c r="M140" t="s">
        <v>532</v>
      </c>
      <c r="N140" t="str">
        <f t="shared" si="13"/>
        <v>02</v>
      </c>
      <c r="O140" t="str">
        <f t="shared" si="14"/>
        <v>19</v>
      </c>
    </row>
    <row r="141" spans="1:15" x14ac:dyDescent="0.25">
      <c r="A141" t="s">
        <v>147</v>
      </c>
      <c r="B141" s="2">
        <v>44979</v>
      </c>
      <c r="C141" t="s">
        <v>252</v>
      </c>
      <c r="D141" t="s">
        <v>254</v>
      </c>
      <c r="E141" t="s">
        <v>261</v>
      </c>
      <c r="F141" t="s">
        <v>269</v>
      </c>
      <c r="G141">
        <v>31</v>
      </c>
      <c r="H141">
        <v>3.15</v>
      </c>
      <c r="I141" s="4">
        <f t="shared" si="10"/>
        <v>97.649999999999991</v>
      </c>
      <c r="J141" s="4">
        <f t="shared" si="11"/>
        <v>183</v>
      </c>
      <c r="K141" t="str">
        <f t="shared" si="12"/>
        <v>East Boston</v>
      </c>
      <c r="L141" t="s">
        <v>423</v>
      </c>
      <c r="M141" t="s">
        <v>254</v>
      </c>
      <c r="N141" t="str">
        <f t="shared" si="13"/>
        <v>02</v>
      </c>
      <c r="O141" t="str">
        <f t="shared" si="14"/>
        <v>22</v>
      </c>
    </row>
    <row r="142" spans="1:15" x14ac:dyDescent="0.25">
      <c r="A142" t="s">
        <v>148</v>
      </c>
      <c r="B142" s="2">
        <v>44982</v>
      </c>
      <c r="C142" t="s">
        <v>253</v>
      </c>
      <c r="D142" t="s">
        <v>255</v>
      </c>
      <c r="E142" t="s">
        <v>260</v>
      </c>
      <c r="F142" t="s">
        <v>265</v>
      </c>
      <c r="G142">
        <v>30</v>
      </c>
      <c r="H142">
        <v>2.1800000000000002</v>
      </c>
      <c r="I142" s="4">
        <f t="shared" si="10"/>
        <v>65.400000000000006</v>
      </c>
      <c r="J142" s="4">
        <f t="shared" si="11"/>
        <v>189</v>
      </c>
      <c r="K142" t="str">
        <f t="shared" si="12"/>
        <v>West Los Angeles</v>
      </c>
      <c r="L142" t="s">
        <v>424</v>
      </c>
      <c r="M142" t="s">
        <v>254</v>
      </c>
      <c r="N142" t="str">
        <f t="shared" si="13"/>
        <v>02</v>
      </c>
      <c r="O142" t="str">
        <f t="shared" si="14"/>
        <v>25</v>
      </c>
    </row>
    <row r="143" spans="1:15" x14ac:dyDescent="0.25">
      <c r="A143" t="s">
        <v>149</v>
      </c>
      <c r="B143" s="2">
        <v>44985</v>
      </c>
      <c r="C143" t="s">
        <v>253</v>
      </c>
      <c r="D143" t="s">
        <v>255</v>
      </c>
      <c r="E143" t="s">
        <v>260</v>
      </c>
      <c r="F143" t="s">
        <v>264</v>
      </c>
      <c r="G143">
        <v>232</v>
      </c>
      <c r="H143">
        <v>1.87</v>
      </c>
      <c r="I143" s="4">
        <f t="shared" si="10"/>
        <v>433.84000000000003</v>
      </c>
      <c r="J143" s="4">
        <f t="shared" si="11"/>
        <v>5</v>
      </c>
      <c r="K143" t="str">
        <f t="shared" si="12"/>
        <v>West Los Angeles</v>
      </c>
      <c r="L143" t="s">
        <v>425</v>
      </c>
      <c r="M143" t="s">
        <v>530</v>
      </c>
      <c r="N143" t="str">
        <f t="shared" si="13"/>
        <v>02</v>
      </c>
      <c r="O143" t="str">
        <f t="shared" si="14"/>
        <v>28</v>
      </c>
    </row>
    <row r="144" spans="1:15" x14ac:dyDescent="0.25">
      <c r="A144" t="s">
        <v>150</v>
      </c>
      <c r="B144" s="2">
        <v>44987</v>
      </c>
      <c r="C144" t="s">
        <v>252</v>
      </c>
      <c r="D144" t="s">
        <v>256</v>
      </c>
      <c r="E144" t="s">
        <v>258</v>
      </c>
      <c r="F144" t="s">
        <v>268</v>
      </c>
      <c r="G144">
        <v>68</v>
      </c>
      <c r="H144">
        <v>1.87</v>
      </c>
      <c r="I144" s="4">
        <f t="shared" si="10"/>
        <v>127.16000000000001</v>
      </c>
      <c r="J144" s="4">
        <f t="shared" si="11"/>
        <v>76</v>
      </c>
      <c r="K144" t="str">
        <f t="shared" si="12"/>
        <v>East New York</v>
      </c>
      <c r="L144" t="s">
        <v>426</v>
      </c>
      <c r="M144" t="s">
        <v>530</v>
      </c>
      <c r="N144" t="str">
        <f t="shared" si="13"/>
        <v>03</v>
      </c>
      <c r="O144" t="str">
        <f t="shared" si="14"/>
        <v>02</v>
      </c>
    </row>
    <row r="145" spans="1:15" x14ac:dyDescent="0.25">
      <c r="A145" t="s">
        <v>151</v>
      </c>
      <c r="B145" s="2">
        <v>44990</v>
      </c>
      <c r="C145" t="s">
        <v>252</v>
      </c>
      <c r="D145" t="s">
        <v>256</v>
      </c>
      <c r="E145" t="s">
        <v>260</v>
      </c>
      <c r="F145" t="s">
        <v>267</v>
      </c>
      <c r="G145">
        <v>97</v>
      </c>
      <c r="H145">
        <v>2.84</v>
      </c>
      <c r="I145" s="4">
        <f t="shared" si="10"/>
        <v>275.47999999999996</v>
      </c>
      <c r="J145" s="4">
        <f t="shared" si="11"/>
        <v>41</v>
      </c>
      <c r="K145" t="str">
        <f t="shared" si="12"/>
        <v>East New York</v>
      </c>
      <c r="L145" t="s">
        <v>427</v>
      </c>
      <c r="M145" t="s">
        <v>531</v>
      </c>
      <c r="N145" t="str">
        <f t="shared" si="13"/>
        <v>03</v>
      </c>
      <c r="O145" t="str">
        <f t="shared" si="14"/>
        <v>05</v>
      </c>
    </row>
    <row r="146" spans="1:15" x14ac:dyDescent="0.25">
      <c r="A146" t="s">
        <v>152</v>
      </c>
      <c r="B146" s="2">
        <v>44993</v>
      </c>
      <c r="C146" t="s">
        <v>253</v>
      </c>
      <c r="D146" t="s">
        <v>257</v>
      </c>
      <c r="E146" t="s">
        <v>258</v>
      </c>
      <c r="F146" t="s">
        <v>268</v>
      </c>
      <c r="G146">
        <v>86</v>
      </c>
      <c r="H146">
        <v>1.87</v>
      </c>
      <c r="I146" s="4">
        <f t="shared" si="10"/>
        <v>160.82000000000002</v>
      </c>
      <c r="J146" s="4">
        <f t="shared" si="11"/>
        <v>52</v>
      </c>
      <c r="K146" t="str">
        <f t="shared" si="12"/>
        <v>West San Diego</v>
      </c>
      <c r="L146" t="s">
        <v>428</v>
      </c>
      <c r="M146" t="s">
        <v>531</v>
      </c>
      <c r="N146" t="str">
        <f t="shared" si="13"/>
        <v>03</v>
      </c>
      <c r="O146" t="str">
        <f t="shared" si="14"/>
        <v>08</v>
      </c>
    </row>
    <row r="147" spans="1:15" x14ac:dyDescent="0.25">
      <c r="A147" t="s">
        <v>153</v>
      </c>
      <c r="B147" s="2">
        <v>44996</v>
      </c>
      <c r="C147" t="s">
        <v>253</v>
      </c>
      <c r="D147" t="s">
        <v>257</v>
      </c>
      <c r="E147" t="s">
        <v>261</v>
      </c>
      <c r="F147" t="s">
        <v>266</v>
      </c>
      <c r="G147">
        <v>41</v>
      </c>
      <c r="H147">
        <v>1.68</v>
      </c>
      <c r="I147" s="4">
        <f t="shared" si="10"/>
        <v>68.88</v>
      </c>
      <c r="J147" s="4">
        <f t="shared" si="11"/>
        <v>138</v>
      </c>
      <c r="K147" t="str">
        <f t="shared" si="12"/>
        <v>West San Diego</v>
      </c>
      <c r="L147" t="s">
        <v>429</v>
      </c>
      <c r="M147" t="s">
        <v>532</v>
      </c>
      <c r="N147" t="str">
        <f t="shared" si="13"/>
        <v>03</v>
      </c>
      <c r="O147" t="str">
        <f t="shared" si="14"/>
        <v>11</v>
      </c>
    </row>
    <row r="148" spans="1:15" x14ac:dyDescent="0.25">
      <c r="A148" t="s">
        <v>154</v>
      </c>
      <c r="B148" s="2">
        <v>44999</v>
      </c>
      <c r="C148" t="s">
        <v>252</v>
      </c>
      <c r="D148" t="s">
        <v>254</v>
      </c>
      <c r="E148" t="s">
        <v>258</v>
      </c>
      <c r="F148" t="s">
        <v>262</v>
      </c>
      <c r="G148">
        <v>93</v>
      </c>
      <c r="H148">
        <v>1.77</v>
      </c>
      <c r="I148" s="4">
        <f t="shared" si="10"/>
        <v>164.61</v>
      </c>
      <c r="J148" s="4">
        <f t="shared" si="11"/>
        <v>44</v>
      </c>
      <c r="K148" t="str">
        <f t="shared" si="12"/>
        <v>East Boston</v>
      </c>
      <c r="L148" t="s">
        <v>430</v>
      </c>
      <c r="M148" t="s">
        <v>532</v>
      </c>
      <c r="N148" t="str">
        <f t="shared" si="13"/>
        <v>03</v>
      </c>
      <c r="O148" t="str">
        <f t="shared" si="14"/>
        <v>14</v>
      </c>
    </row>
    <row r="149" spans="1:15" x14ac:dyDescent="0.25">
      <c r="A149" t="s">
        <v>155</v>
      </c>
      <c r="B149" s="2">
        <v>45002</v>
      </c>
      <c r="C149" t="s">
        <v>252</v>
      </c>
      <c r="D149" t="s">
        <v>254</v>
      </c>
      <c r="E149" t="s">
        <v>261</v>
      </c>
      <c r="F149" t="s">
        <v>266</v>
      </c>
      <c r="G149">
        <v>47</v>
      </c>
      <c r="H149">
        <v>1.68</v>
      </c>
      <c r="I149" s="4">
        <f t="shared" si="10"/>
        <v>78.959999999999994</v>
      </c>
      <c r="J149" s="4">
        <f t="shared" si="11"/>
        <v>121</v>
      </c>
      <c r="K149" t="str">
        <f t="shared" si="12"/>
        <v>East Boston</v>
      </c>
      <c r="L149" t="s">
        <v>431</v>
      </c>
      <c r="M149" t="s">
        <v>254</v>
      </c>
      <c r="N149" t="str">
        <f t="shared" si="13"/>
        <v>03</v>
      </c>
      <c r="O149" t="str">
        <f t="shared" si="14"/>
        <v>17</v>
      </c>
    </row>
    <row r="150" spans="1:15" x14ac:dyDescent="0.25">
      <c r="A150" t="s">
        <v>156</v>
      </c>
      <c r="B150" s="2">
        <v>45005</v>
      </c>
      <c r="C150" t="s">
        <v>253</v>
      </c>
      <c r="D150" t="s">
        <v>255</v>
      </c>
      <c r="E150" t="s">
        <v>258</v>
      </c>
      <c r="F150" t="s">
        <v>262</v>
      </c>
      <c r="G150">
        <v>103</v>
      </c>
      <c r="H150">
        <v>1.77</v>
      </c>
      <c r="I150" s="4">
        <f t="shared" si="10"/>
        <v>182.31</v>
      </c>
      <c r="J150" s="4">
        <f t="shared" si="11"/>
        <v>35</v>
      </c>
      <c r="K150" t="str">
        <f t="shared" si="12"/>
        <v>West Los Angeles</v>
      </c>
      <c r="L150" t="s">
        <v>432</v>
      </c>
      <c r="M150" t="s">
        <v>254</v>
      </c>
      <c r="N150" t="str">
        <f t="shared" si="13"/>
        <v>03</v>
      </c>
      <c r="O150" t="str">
        <f t="shared" si="14"/>
        <v>20</v>
      </c>
    </row>
    <row r="151" spans="1:15" x14ac:dyDescent="0.25">
      <c r="A151" t="s">
        <v>157</v>
      </c>
      <c r="B151" s="2">
        <v>45008</v>
      </c>
      <c r="C151" t="s">
        <v>253</v>
      </c>
      <c r="D151" t="s">
        <v>255</v>
      </c>
      <c r="E151" t="s">
        <v>261</v>
      </c>
      <c r="F151" t="s">
        <v>266</v>
      </c>
      <c r="G151">
        <v>33</v>
      </c>
      <c r="H151">
        <v>1.68</v>
      </c>
      <c r="I151" s="4">
        <f t="shared" si="10"/>
        <v>55.44</v>
      </c>
      <c r="J151" s="4">
        <f t="shared" si="11"/>
        <v>173</v>
      </c>
      <c r="K151" t="str">
        <f t="shared" si="12"/>
        <v>West Los Angeles</v>
      </c>
      <c r="L151" t="s">
        <v>433</v>
      </c>
      <c r="M151" t="s">
        <v>530</v>
      </c>
      <c r="N151" t="str">
        <f t="shared" si="13"/>
        <v>03</v>
      </c>
      <c r="O151" t="str">
        <f t="shared" si="14"/>
        <v>23</v>
      </c>
    </row>
    <row r="152" spans="1:15" x14ac:dyDescent="0.25">
      <c r="A152" t="s">
        <v>158</v>
      </c>
      <c r="B152" s="2">
        <v>45011</v>
      </c>
      <c r="C152" t="s">
        <v>252</v>
      </c>
      <c r="D152" t="s">
        <v>256</v>
      </c>
      <c r="E152" t="s">
        <v>258</v>
      </c>
      <c r="F152" t="s">
        <v>268</v>
      </c>
      <c r="G152">
        <v>57</v>
      </c>
      <c r="H152">
        <v>1.87</v>
      </c>
      <c r="I152" s="4">
        <f t="shared" si="10"/>
        <v>106.59</v>
      </c>
      <c r="J152" s="4">
        <f t="shared" si="11"/>
        <v>100</v>
      </c>
      <c r="K152" t="str">
        <f t="shared" si="12"/>
        <v>East New York</v>
      </c>
      <c r="L152" t="s">
        <v>434</v>
      </c>
      <c r="M152" t="s">
        <v>530</v>
      </c>
      <c r="N152" t="str">
        <f t="shared" si="13"/>
        <v>03</v>
      </c>
      <c r="O152" t="str">
        <f t="shared" si="14"/>
        <v>26</v>
      </c>
    </row>
    <row r="153" spans="1:15" x14ac:dyDescent="0.25">
      <c r="A153" t="s">
        <v>159</v>
      </c>
      <c r="B153" s="2">
        <v>45014</v>
      </c>
      <c r="C153" t="s">
        <v>252</v>
      </c>
      <c r="D153" t="s">
        <v>256</v>
      </c>
      <c r="E153" t="s">
        <v>260</v>
      </c>
      <c r="F153" t="s">
        <v>267</v>
      </c>
      <c r="G153">
        <v>65</v>
      </c>
      <c r="H153">
        <v>2.84</v>
      </c>
      <c r="I153" s="4">
        <f t="shared" si="10"/>
        <v>184.6</v>
      </c>
      <c r="J153" s="4">
        <f t="shared" si="11"/>
        <v>82</v>
      </c>
      <c r="K153" t="str">
        <f t="shared" si="12"/>
        <v>East New York</v>
      </c>
      <c r="L153" t="s">
        <v>435</v>
      </c>
      <c r="M153" t="s">
        <v>531</v>
      </c>
      <c r="N153" t="str">
        <f t="shared" si="13"/>
        <v>03</v>
      </c>
      <c r="O153" t="str">
        <f t="shared" si="14"/>
        <v>29</v>
      </c>
    </row>
    <row r="154" spans="1:15" x14ac:dyDescent="0.25">
      <c r="A154" t="s">
        <v>160</v>
      </c>
      <c r="B154" s="2">
        <v>45017</v>
      </c>
      <c r="C154" t="s">
        <v>253</v>
      </c>
      <c r="D154" t="s">
        <v>257</v>
      </c>
      <c r="E154" t="s">
        <v>258</v>
      </c>
      <c r="F154" t="s">
        <v>262</v>
      </c>
      <c r="G154">
        <v>118</v>
      </c>
      <c r="H154">
        <v>1.77</v>
      </c>
      <c r="I154" s="4">
        <f t="shared" si="10"/>
        <v>208.86</v>
      </c>
      <c r="J154" s="4">
        <f t="shared" si="11"/>
        <v>28</v>
      </c>
      <c r="K154" t="str">
        <f t="shared" si="12"/>
        <v>West San Diego</v>
      </c>
      <c r="L154" t="s">
        <v>436</v>
      </c>
      <c r="M154" t="s">
        <v>531</v>
      </c>
      <c r="N154" t="str">
        <f t="shared" si="13"/>
        <v>04</v>
      </c>
      <c r="O154" t="str">
        <f t="shared" si="14"/>
        <v>01</v>
      </c>
    </row>
    <row r="155" spans="1:15" x14ac:dyDescent="0.25">
      <c r="A155" t="s">
        <v>161</v>
      </c>
      <c r="B155" s="2">
        <v>45020</v>
      </c>
      <c r="C155" t="s">
        <v>252</v>
      </c>
      <c r="D155" t="s">
        <v>254</v>
      </c>
      <c r="E155" t="s">
        <v>260</v>
      </c>
      <c r="F155" t="s">
        <v>265</v>
      </c>
      <c r="G155">
        <v>36</v>
      </c>
      <c r="H155">
        <v>2.1800000000000002</v>
      </c>
      <c r="I155" s="4">
        <f t="shared" si="10"/>
        <v>78.48</v>
      </c>
      <c r="J155" s="4">
        <f t="shared" si="11"/>
        <v>162</v>
      </c>
      <c r="K155" t="str">
        <f t="shared" si="12"/>
        <v>East Boston</v>
      </c>
      <c r="L155" t="s">
        <v>437</v>
      </c>
      <c r="M155" t="s">
        <v>532</v>
      </c>
      <c r="N155" t="str">
        <f t="shared" si="13"/>
        <v>04</v>
      </c>
      <c r="O155" t="str">
        <f t="shared" si="14"/>
        <v>04</v>
      </c>
    </row>
    <row r="156" spans="1:15" x14ac:dyDescent="0.25">
      <c r="A156" t="s">
        <v>162</v>
      </c>
      <c r="B156" s="2">
        <v>45023</v>
      </c>
      <c r="C156" t="s">
        <v>252</v>
      </c>
      <c r="D156" t="s">
        <v>254</v>
      </c>
      <c r="E156" t="s">
        <v>260</v>
      </c>
      <c r="F156" t="s">
        <v>267</v>
      </c>
      <c r="G156">
        <v>123</v>
      </c>
      <c r="H156">
        <v>2.84</v>
      </c>
      <c r="I156" s="4">
        <f t="shared" si="10"/>
        <v>349.32</v>
      </c>
      <c r="J156" s="4">
        <f t="shared" si="11"/>
        <v>25</v>
      </c>
      <c r="K156" t="str">
        <f t="shared" si="12"/>
        <v>East Boston</v>
      </c>
      <c r="L156" t="s">
        <v>438</v>
      </c>
      <c r="M156" t="s">
        <v>254</v>
      </c>
      <c r="N156" t="str">
        <f t="shared" si="13"/>
        <v>04</v>
      </c>
      <c r="O156" t="str">
        <f t="shared" si="14"/>
        <v>07</v>
      </c>
    </row>
    <row r="157" spans="1:15" x14ac:dyDescent="0.25">
      <c r="A157" t="s">
        <v>163</v>
      </c>
      <c r="B157" s="2">
        <v>45026</v>
      </c>
      <c r="C157" t="s">
        <v>253</v>
      </c>
      <c r="D157" t="s">
        <v>255</v>
      </c>
      <c r="E157" t="s">
        <v>258</v>
      </c>
      <c r="F157" t="s">
        <v>262</v>
      </c>
      <c r="G157">
        <v>90</v>
      </c>
      <c r="H157">
        <v>1.77</v>
      </c>
      <c r="I157" s="4">
        <f t="shared" si="10"/>
        <v>159.30000000000001</v>
      </c>
      <c r="J157" s="4">
        <f t="shared" si="11"/>
        <v>47</v>
      </c>
      <c r="K157" t="str">
        <f t="shared" si="12"/>
        <v>West Los Angeles</v>
      </c>
      <c r="L157" t="s">
        <v>439</v>
      </c>
      <c r="M157" t="s">
        <v>254</v>
      </c>
      <c r="N157" t="str">
        <f t="shared" si="13"/>
        <v>04</v>
      </c>
      <c r="O157" t="str">
        <f t="shared" si="14"/>
        <v>10</v>
      </c>
    </row>
    <row r="158" spans="1:15" x14ac:dyDescent="0.25">
      <c r="A158" t="s">
        <v>164</v>
      </c>
      <c r="B158" s="2">
        <v>45029</v>
      </c>
      <c r="C158" t="s">
        <v>253</v>
      </c>
      <c r="D158" t="s">
        <v>255</v>
      </c>
      <c r="E158" t="s">
        <v>259</v>
      </c>
      <c r="F158" t="s">
        <v>263</v>
      </c>
      <c r="G158">
        <v>21</v>
      </c>
      <c r="H158">
        <v>3.49</v>
      </c>
      <c r="I158" s="4">
        <f t="shared" si="10"/>
        <v>73.290000000000006</v>
      </c>
      <c r="J158" s="4">
        <f t="shared" si="11"/>
        <v>233</v>
      </c>
      <c r="K158" t="str">
        <f t="shared" si="12"/>
        <v>West Los Angeles</v>
      </c>
      <c r="L158" t="s">
        <v>440</v>
      </c>
      <c r="M158" t="s">
        <v>530</v>
      </c>
      <c r="N158" t="str">
        <f t="shared" si="13"/>
        <v>04</v>
      </c>
      <c r="O158" t="str">
        <f t="shared" si="14"/>
        <v>13</v>
      </c>
    </row>
    <row r="159" spans="1:15" x14ac:dyDescent="0.25">
      <c r="A159" t="s">
        <v>165</v>
      </c>
      <c r="B159" s="2">
        <v>45032</v>
      </c>
      <c r="C159" t="s">
        <v>252</v>
      </c>
      <c r="D159" t="s">
        <v>256</v>
      </c>
      <c r="E159" t="s">
        <v>258</v>
      </c>
      <c r="F159" t="s">
        <v>262</v>
      </c>
      <c r="G159">
        <v>48</v>
      </c>
      <c r="H159">
        <v>1.77</v>
      </c>
      <c r="I159" s="4">
        <f t="shared" si="10"/>
        <v>84.960000000000008</v>
      </c>
      <c r="J159" s="4">
        <f t="shared" si="11"/>
        <v>119</v>
      </c>
      <c r="K159" t="str">
        <f t="shared" si="12"/>
        <v>East New York</v>
      </c>
      <c r="L159" t="s">
        <v>441</v>
      </c>
      <c r="M159" t="s">
        <v>530</v>
      </c>
      <c r="N159" t="str">
        <f t="shared" si="13"/>
        <v>04</v>
      </c>
      <c r="O159" t="str">
        <f t="shared" si="14"/>
        <v>16</v>
      </c>
    </row>
    <row r="160" spans="1:15" x14ac:dyDescent="0.25">
      <c r="A160" t="s">
        <v>166</v>
      </c>
      <c r="B160" s="2">
        <v>45035</v>
      </c>
      <c r="C160" t="s">
        <v>252</v>
      </c>
      <c r="D160" t="s">
        <v>256</v>
      </c>
      <c r="E160" t="s">
        <v>261</v>
      </c>
      <c r="F160" t="s">
        <v>266</v>
      </c>
      <c r="G160">
        <v>24</v>
      </c>
      <c r="H160">
        <v>1.68</v>
      </c>
      <c r="I160" s="4">
        <f t="shared" si="10"/>
        <v>40.32</v>
      </c>
      <c r="J160" s="4">
        <f t="shared" si="11"/>
        <v>223</v>
      </c>
      <c r="K160" t="str">
        <f t="shared" si="12"/>
        <v>East New York</v>
      </c>
      <c r="L160" t="s">
        <v>442</v>
      </c>
      <c r="M160" t="s">
        <v>531</v>
      </c>
      <c r="N160" t="str">
        <f t="shared" si="13"/>
        <v>04</v>
      </c>
      <c r="O160" t="str">
        <f t="shared" si="14"/>
        <v>19</v>
      </c>
    </row>
    <row r="161" spans="1:15" x14ac:dyDescent="0.25">
      <c r="A161" t="s">
        <v>167</v>
      </c>
      <c r="B161" s="2">
        <v>45038</v>
      </c>
      <c r="C161" t="s">
        <v>253</v>
      </c>
      <c r="D161" t="s">
        <v>257</v>
      </c>
      <c r="E161" t="s">
        <v>260</v>
      </c>
      <c r="F161" t="s">
        <v>264</v>
      </c>
      <c r="G161">
        <v>67</v>
      </c>
      <c r="H161">
        <v>1.87</v>
      </c>
      <c r="I161" s="4">
        <f t="shared" si="10"/>
        <v>125.29</v>
      </c>
      <c r="J161" s="4">
        <f t="shared" si="11"/>
        <v>80</v>
      </c>
      <c r="K161" t="str">
        <f t="shared" si="12"/>
        <v>West San Diego</v>
      </c>
      <c r="L161" t="s">
        <v>443</v>
      </c>
      <c r="M161" t="s">
        <v>531</v>
      </c>
      <c r="N161" t="str">
        <f t="shared" si="13"/>
        <v>04</v>
      </c>
      <c r="O161" t="str">
        <f t="shared" si="14"/>
        <v>22</v>
      </c>
    </row>
    <row r="162" spans="1:15" x14ac:dyDescent="0.25">
      <c r="A162" t="s">
        <v>168</v>
      </c>
      <c r="B162" s="2">
        <v>45041</v>
      </c>
      <c r="C162" t="s">
        <v>252</v>
      </c>
      <c r="D162" t="s">
        <v>254</v>
      </c>
      <c r="E162" t="s">
        <v>258</v>
      </c>
      <c r="F162" t="s">
        <v>268</v>
      </c>
      <c r="G162">
        <v>27</v>
      </c>
      <c r="H162">
        <v>1.87</v>
      </c>
      <c r="I162" s="4">
        <f t="shared" si="10"/>
        <v>50.49</v>
      </c>
      <c r="J162" s="4">
        <f t="shared" si="11"/>
        <v>210</v>
      </c>
      <c r="K162" t="str">
        <f t="shared" si="12"/>
        <v>East Boston</v>
      </c>
      <c r="L162" t="s">
        <v>444</v>
      </c>
      <c r="M162" t="s">
        <v>532</v>
      </c>
      <c r="N162" t="str">
        <f t="shared" si="13"/>
        <v>04</v>
      </c>
      <c r="O162" t="str">
        <f t="shared" si="14"/>
        <v>25</v>
      </c>
    </row>
    <row r="163" spans="1:15" x14ac:dyDescent="0.25">
      <c r="A163" t="s">
        <v>169</v>
      </c>
      <c r="B163" s="2">
        <v>45044</v>
      </c>
      <c r="C163" t="s">
        <v>252</v>
      </c>
      <c r="D163" t="s">
        <v>254</v>
      </c>
      <c r="E163" t="s">
        <v>260</v>
      </c>
      <c r="F163" t="s">
        <v>267</v>
      </c>
      <c r="G163">
        <v>129</v>
      </c>
      <c r="H163">
        <v>2.84</v>
      </c>
      <c r="I163" s="4">
        <f t="shared" si="10"/>
        <v>366.35999999999996</v>
      </c>
      <c r="J163" s="4">
        <f t="shared" si="11"/>
        <v>23</v>
      </c>
      <c r="K163" t="str">
        <f t="shared" si="12"/>
        <v>East Boston</v>
      </c>
      <c r="L163" t="s">
        <v>445</v>
      </c>
      <c r="M163" t="s">
        <v>254</v>
      </c>
      <c r="N163" t="str">
        <f t="shared" si="13"/>
        <v>04</v>
      </c>
      <c r="O163" t="str">
        <f t="shared" si="14"/>
        <v>28</v>
      </c>
    </row>
    <row r="164" spans="1:15" x14ac:dyDescent="0.25">
      <c r="A164" t="s">
        <v>170</v>
      </c>
      <c r="B164" s="2">
        <v>45047</v>
      </c>
      <c r="C164" t="s">
        <v>253</v>
      </c>
      <c r="D164" t="s">
        <v>255</v>
      </c>
      <c r="E164" t="s">
        <v>260</v>
      </c>
      <c r="F164" t="s">
        <v>265</v>
      </c>
      <c r="G164">
        <v>77</v>
      </c>
      <c r="H164">
        <v>2.1800000000000002</v>
      </c>
      <c r="I164" s="4">
        <f t="shared" si="10"/>
        <v>167.86</v>
      </c>
      <c r="J164" s="4">
        <f t="shared" si="11"/>
        <v>64</v>
      </c>
      <c r="K164" t="str">
        <f t="shared" si="12"/>
        <v>West Los Angeles</v>
      </c>
      <c r="L164" t="s">
        <v>446</v>
      </c>
      <c r="M164" t="s">
        <v>254</v>
      </c>
      <c r="N164" t="str">
        <f t="shared" si="13"/>
        <v>05</v>
      </c>
      <c r="O164" t="str">
        <f t="shared" si="14"/>
        <v>01</v>
      </c>
    </row>
    <row r="165" spans="1:15" x14ac:dyDescent="0.25">
      <c r="A165" t="s">
        <v>171</v>
      </c>
      <c r="B165" s="2">
        <v>45050</v>
      </c>
      <c r="C165" t="s">
        <v>253</v>
      </c>
      <c r="D165" t="s">
        <v>255</v>
      </c>
      <c r="E165" t="s">
        <v>260</v>
      </c>
      <c r="F165" t="s">
        <v>264</v>
      </c>
      <c r="G165">
        <v>58</v>
      </c>
      <c r="H165">
        <v>1.87</v>
      </c>
      <c r="I165" s="4">
        <f t="shared" si="10"/>
        <v>108.46000000000001</v>
      </c>
      <c r="J165" s="4">
        <f t="shared" si="11"/>
        <v>94</v>
      </c>
      <c r="K165" t="str">
        <f t="shared" si="12"/>
        <v>West Los Angeles</v>
      </c>
      <c r="L165" t="s">
        <v>447</v>
      </c>
      <c r="M165" t="s">
        <v>530</v>
      </c>
      <c r="N165" t="str">
        <f t="shared" si="13"/>
        <v>05</v>
      </c>
      <c r="O165" t="str">
        <f t="shared" si="14"/>
        <v>04</v>
      </c>
    </row>
    <row r="166" spans="1:15" x14ac:dyDescent="0.25">
      <c r="A166" t="s">
        <v>172</v>
      </c>
      <c r="B166" s="2">
        <v>45053</v>
      </c>
      <c r="C166" t="s">
        <v>252</v>
      </c>
      <c r="D166" t="s">
        <v>256</v>
      </c>
      <c r="E166" t="s">
        <v>258</v>
      </c>
      <c r="F166" t="s">
        <v>268</v>
      </c>
      <c r="G166">
        <v>47</v>
      </c>
      <c r="H166">
        <v>1.87</v>
      </c>
      <c r="I166" s="4">
        <f t="shared" si="10"/>
        <v>87.89</v>
      </c>
      <c r="J166" s="4">
        <f t="shared" si="11"/>
        <v>121</v>
      </c>
      <c r="K166" t="str">
        <f t="shared" si="12"/>
        <v>East New York</v>
      </c>
      <c r="L166" t="s">
        <v>448</v>
      </c>
      <c r="M166" t="s">
        <v>530</v>
      </c>
      <c r="N166" t="str">
        <f t="shared" si="13"/>
        <v>05</v>
      </c>
      <c r="O166" t="str">
        <f t="shared" si="14"/>
        <v>07</v>
      </c>
    </row>
    <row r="167" spans="1:15" x14ac:dyDescent="0.25">
      <c r="A167" t="s">
        <v>173</v>
      </c>
      <c r="B167" s="2">
        <v>45056</v>
      </c>
      <c r="C167" t="s">
        <v>252</v>
      </c>
      <c r="D167" t="s">
        <v>256</v>
      </c>
      <c r="E167" t="s">
        <v>260</v>
      </c>
      <c r="F167" t="s">
        <v>267</v>
      </c>
      <c r="G167">
        <v>33</v>
      </c>
      <c r="H167">
        <v>2.84</v>
      </c>
      <c r="I167" s="4">
        <f t="shared" si="10"/>
        <v>93.72</v>
      </c>
      <c r="J167" s="4">
        <f t="shared" si="11"/>
        <v>173</v>
      </c>
      <c r="K167" t="str">
        <f t="shared" si="12"/>
        <v>East New York</v>
      </c>
      <c r="L167" t="s">
        <v>449</v>
      </c>
      <c r="M167" t="s">
        <v>531</v>
      </c>
      <c r="N167" t="str">
        <f t="shared" si="13"/>
        <v>05</v>
      </c>
      <c r="O167" t="str">
        <f t="shared" si="14"/>
        <v>10</v>
      </c>
    </row>
    <row r="168" spans="1:15" x14ac:dyDescent="0.25">
      <c r="A168" t="s">
        <v>174</v>
      </c>
      <c r="B168" s="2">
        <v>45059</v>
      </c>
      <c r="C168" t="s">
        <v>253</v>
      </c>
      <c r="D168" t="s">
        <v>257</v>
      </c>
      <c r="E168" t="s">
        <v>260</v>
      </c>
      <c r="F168" t="s">
        <v>264</v>
      </c>
      <c r="G168">
        <v>82</v>
      </c>
      <c r="H168">
        <v>1.87</v>
      </c>
      <c r="I168" s="4">
        <f t="shared" si="10"/>
        <v>153.34</v>
      </c>
      <c r="J168" s="4">
        <f t="shared" si="11"/>
        <v>58</v>
      </c>
      <c r="K168" t="str">
        <f t="shared" si="12"/>
        <v>West San Diego</v>
      </c>
      <c r="L168" t="s">
        <v>450</v>
      </c>
      <c r="M168" t="s">
        <v>531</v>
      </c>
      <c r="N168" t="str">
        <f t="shared" si="13"/>
        <v>05</v>
      </c>
      <c r="O168" t="str">
        <f t="shared" si="14"/>
        <v>13</v>
      </c>
    </row>
    <row r="169" spans="1:15" x14ac:dyDescent="0.25">
      <c r="A169" t="s">
        <v>175</v>
      </c>
      <c r="B169" s="2">
        <v>45062</v>
      </c>
      <c r="C169" t="s">
        <v>252</v>
      </c>
      <c r="D169" t="s">
        <v>254</v>
      </c>
      <c r="E169" t="s">
        <v>258</v>
      </c>
      <c r="F169" t="s">
        <v>262</v>
      </c>
      <c r="G169">
        <v>58</v>
      </c>
      <c r="H169">
        <v>1.77</v>
      </c>
      <c r="I169" s="4">
        <f t="shared" si="10"/>
        <v>102.66</v>
      </c>
      <c r="J169" s="4">
        <f t="shared" si="11"/>
        <v>94</v>
      </c>
      <c r="K169" t="str">
        <f t="shared" si="12"/>
        <v>East Boston</v>
      </c>
      <c r="L169" t="s">
        <v>451</v>
      </c>
      <c r="M169" t="s">
        <v>532</v>
      </c>
      <c r="N169" t="str">
        <f t="shared" si="13"/>
        <v>05</v>
      </c>
      <c r="O169" t="str">
        <f t="shared" si="14"/>
        <v>16</v>
      </c>
    </row>
    <row r="170" spans="1:15" x14ac:dyDescent="0.25">
      <c r="A170" t="s">
        <v>176</v>
      </c>
      <c r="B170" s="2">
        <v>45065</v>
      </c>
      <c r="C170" t="s">
        <v>252</v>
      </c>
      <c r="D170" t="s">
        <v>254</v>
      </c>
      <c r="E170" t="s">
        <v>261</v>
      </c>
      <c r="F170" t="s">
        <v>269</v>
      </c>
      <c r="G170">
        <v>30</v>
      </c>
      <c r="H170">
        <v>3.15</v>
      </c>
      <c r="I170" s="4">
        <f t="shared" si="10"/>
        <v>94.5</v>
      </c>
      <c r="J170" s="4">
        <f t="shared" si="11"/>
        <v>189</v>
      </c>
      <c r="K170" t="str">
        <f t="shared" si="12"/>
        <v>East Boston</v>
      </c>
      <c r="L170" t="s">
        <v>452</v>
      </c>
      <c r="M170" t="s">
        <v>254</v>
      </c>
      <c r="N170" t="str">
        <f t="shared" si="13"/>
        <v>05</v>
      </c>
      <c r="O170" t="str">
        <f t="shared" si="14"/>
        <v>19</v>
      </c>
    </row>
    <row r="171" spans="1:15" x14ac:dyDescent="0.25">
      <c r="A171" t="s">
        <v>177</v>
      </c>
      <c r="B171" s="2">
        <v>45068</v>
      </c>
      <c r="C171" t="s">
        <v>253</v>
      </c>
      <c r="D171" t="s">
        <v>255</v>
      </c>
      <c r="E171" t="s">
        <v>260</v>
      </c>
      <c r="F171" t="s">
        <v>264</v>
      </c>
      <c r="G171">
        <v>43</v>
      </c>
      <c r="H171">
        <v>1.87</v>
      </c>
      <c r="I171" s="4">
        <f t="shared" si="10"/>
        <v>80.410000000000011</v>
      </c>
      <c r="J171" s="4">
        <f t="shared" si="11"/>
        <v>130</v>
      </c>
      <c r="K171" t="str">
        <f t="shared" si="12"/>
        <v>West Los Angeles</v>
      </c>
      <c r="L171" t="s">
        <v>453</v>
      </c>
      <c r="M171" t="s">
        <v>254</v>
      </c>
      <c r="N171" t="str">
        <f t="shared" si="13"/>
        <v>05</v>
      </c>
      <c r="O171" t="str">
        <f t="shared" si="14"/>
        <v>22</v>
      </c>
    </row>
    <row r="172" spans="1:15" x14ac:dyDescent="0.25">
      <c r="A172" t="s">
        <v>178</v>
      </c>
      <c r="B172" s="2">
        <v>45071</v>
      </c>
      <c r="C172" t="s">
        <v>252</v>
      </c>
      <c r="D172" t="s">
        <v>256</v>
      </c>
      <c r="E172" t="s">
        <v>258</v>
      </c>
      <c r="F172" t="s">
        <v>262</v>
      </c>
      <c r="G172">
        <v>84</v>
      </c>
      <c r="H172">
        <v>1.77</v>
      </c>
      <c r="I172" s="4">
        <f t="shared" si="10"/>
        <v>148.68</v>
      </c>
      <c r="J172" s="4">
        <f t="shared" si="11"/>
        <v>55</v>
      </c>
      <c r="K172" t="str">
        <f t="shared" si="12"/>
        <v>East New York</v>
      </c>
      <c r="L172" t="s">
        <v>454</v>
      </c>
      <c r="M172" t="s">
        <v>530</v>
      </c>
      <c r="N172" t="str">
        <f t="shared" si="13"/>
        <v>05</v>
      </c>
      <c r="O172" t="str">
        <f t="shared" si="14"/>
        <v>25</v>
      </c>
    </row>
    <row r="173" spans="1:15" x14ac:dyDescent="0.25">
      <c r="A173" t="s">
        <v>179</v>
      </c>
      <c r="B173" s="2">
        <v>45074</v>
      </c>
      <c r="C173" t="s">
        <v>253</v>
      </c>
      <c r="D173" t="s">
        <v>257</v>
      </c>
      <c r="E173" t="s">
        <v>260</v>
      </c>
      <c r="F173" t="s">
        <v>265</v>
      </c>
      <c r="G173">
        <v>36</v>
      </c>
      <c r="H173">
        <v>2.1800000000000002</v>
      </c>
      <c r="I173" s="4">
        <f t="shared" si="10"/>
        <v>78.48</v>
      </c>
      <c r="J173" s="4">
        <f t="shared" si="11"/>
        <v>162</v>
      </c>
      <c r="K173" t="str">
        <f t="shared" si="12"/>
        <v>West San Diego</v>
      </c>
      <c r="L173" t="s">
        <v>455</v>
      </c>
      <c r="M173" t="s">
        <v>531</v>
      </c>
      <c r="N173" t="str">
        <f t="shared" si="13"/>
        <v>05</v>
      </c>
      <c r="O173" t="str">
        <f t="shared" si="14"/>
        <v>28</v>
      </c>
    </row>
    <row r="174" spans="1:15" x14ac:dyDescent="0.25">
      <c r="A174" t="s">
        <v>180</v>
      </c>
      <c r="B174" s="2">
        <v>45077</v>
      </c>
      <c r="C174" t="s">
        <v>253</v>
      </c>
      <c r="D174" t="s">
        <v>257</v>
      </c>
      <c r="E174" t="s">
        <v>260</v>
      </c>
      <c r="F174" t="s">
        <v>267</v>
      </c>
      <c r="G174">
        <v>44</v>
      </c>
      <c r="H174">
        <v>2.84</v>
      </c>
      <c r="I174" s="4">
        <f t="shared" si="10"/>
        <v>124.96</v>
      </c>
      <c r="J174" s="4">
        <f t="shared" si="11"/>
        <v>126</v>
      </c>
      <c r="K174" t="str">
        <f t="shared" si="12"/>
        <v>West San Diego</v>
      </c>
      <c r="L174" t="s">
        <v>456</v>
      </c>
      <c r="M174" t="s">
        <v>532</v>
      </c>
      <c r="N174" t="str">
        <f t="shared" si="13"/>
        <v>05</v>
      </c>
      <c r="O174" t="str">
        <f t="shared" si="14"/>
        <v>31</v>
      </c>
    </row>
    <row r="175" spans="1:15" x14ac:dyDescent="0.25">
      <c r="A175" t="s">
        <v>181</v>
      </c>
      <c r="B175" s="2">
        <v>45080</v>
      </c>
      <c r="C175" t="s">
        <v>252</v>
      </c>
      <c r="D175" t="s">
        <v>254</v>
      </c>
      <c r="E175" t="s">
        <v>258</v>
      </c>
      <c r="F175" t="s">
        <v>268</v>
      </c>
      <c r="G175">
        <v>27</v>
      </c>
      <c r="H175">
        <v>1.87</v>
      </c>
      <c r="I175" s="4">
        <f t="shared" si="10"/>
        <v>50.49</v>
      </c>
      <c r="J175" s="4">
        <f t="shared" si="11"/>
        <v>210</v>
      </c>
      <c r="K175" t="str">
        <f t="shared" si="12"/>
        <v>East Boston</v>
      </c>
      <c r="L175" t="s">
        <v>457</v>
      </c>
      <c r="M175" t="s">
        <v>532</v>
      </c>
      <c r="N175" t="str">
        <f t="shared" si="13"/>
        <v>06</v>
      </c>
      <c r="O175" t="str">
        <f t="shared" si="14"/>
        <v>03</v>
      </c>
    </row>
    <row r="176" spans="1:15" x14ac:dyDescent="0.25">
      <c r="A176" t="s">
        <v>182</v>
      </c>
      <c r="B176" s="2">
        <v>45083</v>
      </c>
      <c r="C176" t="s">
        <v>252</v>
      </c>
      <c r="D176" t="s">
        <v>254</v>
      </c>
      <c r="E176" t="s">
        <v>260</v>
      </c>
      <c r="F176" t="s">
        <v>267</v>
      </c>
      <c r="G176">
        <v>120</v>
      </c>
      <c r="H176">
        <v>2.84</v>
      </c>
      <c r="I176" s="4">
        <f t="shared" si="10"/>
        <v>340.79999999999995</v>
      </c>
      <c r="J176" s="4">
        <f t="shared" si="11"/>
        <v>27</v>
      </c>
      <c r="K176" t="str">
        <f t="shared" si="12"/>
        <v>East Boston</v>
      </c>
      <c r="L176" t="s">
        <v>458</v>
      </c>
      <c r="M176" t="s">
        <v>254</v>
      </c>
      <c r="N176" t="str">
        <f t="shared" si="13"/>
        <v>06</v>
      </c>
      <c r="O176" t="str">
        <f t="shared" si="14"/>
        <v>06</v>
      </c>
    </row>
    <row r="177" spans="1:15" x14ac:dyDescent="0.25">
      <c r="A177" t="s">
        <v>183</v>
      </c>
      <c r="B177" s="2">
        <v>45086</v>
      </c>
      <c r="C177" t="s">
        <v>252</v>
      </c>
      <c r="D177" t="s">
        <v>254</v>
      </c>
      <c r="E177" t="s">
        <v>259</v>
      </c>
      <c r="F177" t="s">
        <v>263</v>
      </c>
      <c r="G177">
        <v>26</v>
      </c>
      <c r="H177">
        <v>3.49</v>
      </c>
      <c r="I177" s="4">
        <f t="shared" si="10"/>
        <v>90.740000000000009</v>
      </c>
      <c r="J177" s="4">
        <f t="shared" si="11"/>
        <v>216</v>
      </c>
      <c r="K177" t="str">
        <f t="shared" si="12"/>
        <v>East Boston</v>
      </c>
      <c r="L177" t="s">
        <v>459</v>
      </c>
      <c r="M177" t="s">
        <v>254</v>
      </c>
      <c r="N177" t="str">
        <f t="shared" si="13"/>
        <v>06</v>
      </c>
      <c r="O177" t="str">
        <f t="shared" si="14"/>
        <v>09</v>
      </c>
    </row>
    <row r="178" spans="1:15" x14ac:dyDescent="0.25">
      <c r="A178" t="s">
        <v>184</v>
      </c>
      <c r="B178" s="2">
        <v>45089</v>
      </c>
      <c r="C178" t="s">
        <v>253</v>
      </c>
      <c r="D178" t="s">
        <v>255</v>
      </c>
      <c r="E178" t="s">
        <v>258</v>
      </c>
      <c r="F178" t="s">
        <v>262</v>
      </c>
      <c r="G178">
        <v>73</v>
      </c>
      <c r="H178">
        <v>1.77</v>
      </c>
      <c r="I178" s="4">
        <f t="shared" si="10"/>
        <v>129.21</v>
      </c>
      <c r="J178" s="4">
        <f t="shared" si="11"/>
        <v>72</v>
      </c>
      <c r="K178" t="str">
        <f t="shared" si="12"/>
        <v>West Los Angeles</v>
      </c>
      <c r="L178" t="s">
        <v>460</v>
      </c>
      <c r="M178" t="s">
        <v>254</v>
      </c>
      <c r="N178" t="str">
        <f t="shared" si="13"/>
        <v>06</v>
      </c>
      <c r="O178" t="str">
        <f t="shared" si="14"/>
        <v>12</v>
      </c>
    </row>
    <row r="179" spans="1:15" x14ac:dyDescent="0.25">
      <c r="A179" t="s">
        <v>185</v>
      </c>
      <c r="B179" s="2">
        <v>45092</v>
      </c>
      <c r="C179" t="s">
        <v>252</v>
      </c>
      <c r="D179" t="s">
        <v>256</v>
      </c>
      <c r="E179" t="s">
        <v>258</v>
      </c>
      <c r="F179" t="s">
        <v>268</v>
      </c>
      <c r="G179">
        <v>38</v>
      </c>
      <c r="H179">
        <v>1.87</v>
      </c>
      <c r="I179" s="4">
        <f t="shared" si="10"/>
        <v>71.06</v>
      </c>
      <c r="J179" s="4">
        <f t="shared" si="11"/>
        <v>153</v>
      </c>
      <c r="K179" t="str">
        <f t="shared" si="12"/>
        <v>East New York</v>
      </c>
      <c r="L179" t="s">
        <v>461</v>
      </c>
      <c r="M179" t="s">
        <v>530</v>
      </c>
      <c r="N179" t="str">
        <f t="shared" si="13"/>
        <v>06</v>
      </c>
      <c r="O179" t="str">
        <f t="shared" si="14"/>
        <v>15</v>
      </c>
    </row>
    <row r="180" spans="1:15" x14ac:dyDescent="0.25">
      <c r="A180" t="s">
        <v>186</v>
      </c>
      <c r="B180" s="2">
        <v>45095</v>
      </c>
      <c r="C180" t="s">
        <v>252</v>
      </c>
      <c r="D180" t="s">
        <v>256</v>
      </c>
      <c r="E180" t="s">
        <v>260</v>
      </c>
      <c r="F180" t="s">
        <v>267</v>
      </c>
      <c r="G180">
        <v>40</v>
      </c>
      <c r="H180">
        <v>2.84</v>
      </c>
      <c r="I180" s="4">
        <f t="shared" si="10"/>
        <v>113.6</v>
      </c>
      <c r="J180" s="4">
        <f t="shared" si="11"/>
        <v>143</v>
      </c>
      <c r="K180" t="str">
        <f t="shared" si="12"/>
        <v>East New York</v>
      </c>
      <c r="L180" t="s">
        <v>462</v>
      </c>
      <c r="M180" t="s">
        <v>531</v>
      </c>
      <c r="N180" t="str">
        <f t="shared" si="13"/>
        <v>06</v>
      </c>
      <c r="O180" t="str">
        <f t="shared" si="14"/>
        <v>18</v>
      </c>
    </row>
    <row r="181" spans="1:15" x14ac:dyDescent="0.25">
      <c r="A181" t="s">
        <v>187</v>
      </c>
      <c r="B181" s="2">
        <v>45098</v>
      </c>
      <c r="C181" t="s">
        <v>253</v>
      </c>
      <c r="D181" t="s">
        <v>257</v>
      </c>
      <c r="E181" t="s">
        <v>258</v>
      </c>
      <c r="F181" t="s">
        <v>262</v>
      </c>
      <c r="G181">
        <v>41</v>
      </c>
      <c r="H181">
        <v>1.77</v>
      </c>
      <c r="I181" s="4">
        <f t="shared" si="10"/>
        <v>72.570000000000007</v>
      </c>
      <c r="J181" s="4">
        <f t="shared" si="11"/>
        <v>138</v>
      </c>
      <c r="K181" t="str">
        <f t="shared" si="12"/>
        <v>West San Diego</v>
      </c>
      <c r="L181" t="s">
        <v>463</v>
      </c>
      <c r="M181" t="s">
        <v>531</v>
      </c>
      <c r="N181" t="str">
        <f t="shared" si="13"/>
        <v>06</v>
      </c>
      <c r="O181" t="str">
        <f t="shared" si="14"/>
        <v>21</v>
      </c>
    </row>
    <row r="182" spans="1:15" x14ac:dyDescent="0.25">
      <c r="A182" t="s">
        <v>188</v>
      </c>
      <c r="B182" s="2">
        <v>45101</v>
      </c>
      <c r="C182" t="s">
        <v>252</v>
      </c>
      <c r="D182" t="s">
        <v>254</v>
      </c>
      <c r="E182" t="s">
        <v>258</v>
      </c>
      <c r="F182" t="s">
        <v>270</v>
      </c>
      <c r="G182">
        <v>27</v>
      </c>
      <c r="H182">
        <v>2.27</v>
      </c>
      <c r="I182" s="4">
        <f t="shared" si="10"/>
        <v>61.29</v>
      </c>
      <c r="J182" s="4">
        <f t="shared" si="11"/>
        <v>210</v>
      </c>
      <c r="K182" t="str">
        <f t="shared" si="12"/>
        <v>East Boston</v>
      </c>
      <c r="L182" t="s">
        <v>464</v>
      </c>
      <c r="M182" t="s">
        <v>532</v>
      </c>
      <c r="N182" t="str">
        <f t="shared" si="13"/>
        <v>06</v>
      </c>
      <c r="O182" t="str">
        <f t="shared" si="14"/>
        <v>24</v>
      </c>
    </row>
    <row r="183" spans="1:15" x14ac:dyDescent="0.25">
      <c r="A183" t="s">
        <v>189</v>
      </c>
      <c r="B183" s="2">
        <v>45104</v>
      </c>
      <c r="C183" t="s">
        <v>252</v>
      </c>
      <c r="D183" t="s">
        <v>254</v>
      </c>
      <c r="E183" t="s">
        <v>260</v>
      </c>
      <c r="F183" t="s">
        <v>264</v>
      </c>
      <c r="G183">
        <v>38</v>
      </c>
      <c r="H183">
        <v>1.87</v>
      </c>
      <c r="I183" s="4">
        <f t="shared" si="10"/>
        <v>71.06</v>
      </c>
      <c r="J183" s="4">
        <f t="shared" si="11"/>
        <v>153</v>
      </c>
      <c r="K183" t="str">
        <f t="shared" si="12"/>
        <v>East Boston</v>
      </c>
      <c r="L183" t="s">
        <v>465</v>
      </c>
      <c r="M183" t="s">
        <v>254</v>
      </c>
      <c r="N183" t="str">
        <f t="shared" si="13"/>
        <v>06</v>
      </c>
      <c r="O183" t="str">
        <f t="shared" si="14"/>
        <v>27</v>
      </c>
    </row>
    <row r="184" spans="1:15" x14ac:dyDescent="0.25">
      <c r="A184" t="s">
        <v>190</v>
      </c>
      <c r="B184" s="2">
        <v>45107</v>
      </c>
      <c r="C184" t="s">
        <v>252</v>
      </c>
      <c r="D184" t="s">
        <v>254</v>
      </c>
      <c r="E184" t="s">
        <v>259</v>
      </c>
      <c r="F184" t="s">
        <v>263</v>
      </c>
      <c r="G184">
        <v>34</v>
      </c>
      <c r="H184">
        <v>3.49</v>
      </c>
      <c r="I184" s="4">
        <f t="shared" si="10"/>
        <v>118.66000000000001</v>
      </c>
      <c r="J184" s="4">
        <f t="shared" si="11"/>
        <v>167</v>
      </c>
      <c r="K184" t="str">
        <f t="shared" si="12"/>
        <v>East Boston</v>
      </c>
      <c r="L184" t="s">
        <v>466</v>
      </c>
      <c r="M184" t="s">
        <v>254</v>
      </c>
      <c r="N184" t="str">
        <f t="shared" si="13"/>
        <v>06</v>
      </c>
      <c r="O184" t="str">
        <f t="shared" si="14"/>
        <v>30</v>
      </c>
    </row>
    <row r="185" spans="1:15" x14ac:dyDescent="0.25">
      <c r="A185" t="s">
        <v>191</v>
      </c>
      <c r="B185" s="2">
        <v>45110</v>
      </c>
      <c r="C185" t="s">
        <v>253</v>
      </c>
      <c r="D185" t="s">
        <v>255</v>
      </c>
      <c r="E185" t="s">
        <v>258</v>
      </c>
      <c r="F185" t="s">
        <v>268</v>
      </c>
      <c r="G185">
        <v>65</v>
      </c>
      <c r="H185">
        <v>1.87</v>
      </c>
      <c r="I185" s="4">
        <f t="shared" si="10"/>
        <v>121.55000000000001</v>
      </c>
      <c r="J185" s="4">
        <f t="shared" si="11"/>
        <v>82</v>
      </c>
      <c r="K185" t="str">
        <f t="shared" si="12"/>
        <v>West Los Angeles</v>
      </c>
      <c r="L185" t="s">
        <v>467</v>
      </c>
      <c r="M185" t="s">
        <v>254</v>
      </c>
      <c r="N185" t="str">
        <f t="shared" si="13"/>
        <v>07</v>
      </c>
      <c r="O185" t="str">
        <f t="shared" si="14"/>
        <v>03</v>
      </c>
    </row>
    <row r="186" spans="1:15" x14ac:dyDescent="0.25">
      <c r="A186" t="s">
        <v>192</v>
      </c>
      <c r="B186" s="2">
        <v>45113</v>
      </c>
      <c r="C186" t="s">
        <v>253</v>
      </c>
      <c r="D186" t="s">
        <v>255</v>
      </c>
      <c r="E186" t="s">
        <v>260</v>
      </c>
      <c r="F186" t="s">
        <v>267</v>
      </c>
      <c r="G186">
        <v>60</v>
      </c>
      <c r="H186">
        <v>2.84</v>
      </c>
      <c r="I186" s="4">
        <f t="shared" si="10"/>
        <v>170.39999999999998</v>
      </c>
      <c r="J186" s="4">
        <f t="shared" si="11"/>
        <v>93</v>
      </c>
      <c r="K186" t="str">
        <f t="shared" si="12"/>
        <v>West Los Angeles</v>
      </c>
      <c r="L186" t="s">
        <v>468</v>
      </c>
      <c r="M186" t="s">
        <v>530</v>
      </c>
      <c r="N186" t="str">
        <f t="shared" si="13"/>
        <v>07</v>
      </c>
      <c r="O186" t="str">
        <f t="shared" si="14"/>
        <v>06</v>
      </c>
    </row>
    <row r="187" spans="1:15" x14ac:dyDescent="0.25">
      <c r="A187" t="s">
        <v>193</v>
      </c>
      <c r="B187" s="2">
        <v>45116</v>
      </c>
      <c r="C187" t="s">
        <v>252</v>
      </c>
      <c r="D187" t="s">
        <v>256</v>
      </c>
      <c r="E187" t="s">
        <v>260</v>
      </c>
      <c r="F187" t="s">
        <v>265</v>
      </c>
      <c r="G187">
        <v>37</v>
      </c>
      <c r="H187">
        <v>2.1800000000000002</v>
      </c>
      <c r="I187" s="4">
        <f t="shared" si="10"/>
        <v>80.660000000000011</v>
      </c>
      <c r="J187" s="4">
        <f t="shared" si="11"/>
        <v>161</v>
      </c>
      <c r="K187" t="str">
        <f t="shared" si="12"/>
        <v>East New York</v>
      </c>
      <c r="L187" t="s">
        <v>469</v>
      </c>
      <c r="M187" t="s">
        <v>530</v>
      </c>
      <c r="N187" t="str">
        <f t="shared" si="13"/>
        <v>07</v>
      </c>
      <c r="O187" t="str">
        <f t="shared" si="14"/>
        <v>09</v>
      </c>
    </row>
    <row r="188" spans="1:15" x14ac:dyDescent="0.25">
      <c r="A188" t="s">
        <v>194</v>
      </c>
      <c r="B188" s="2">
        <v>45119</v>
      </c>
      <c r="C188" t="s">
        <v>252</v>
      </c>
      <c r="D188" t="s">
        <v>256</v>
      </c>
      <c r="E188" t="s">
        <v>260</v>
      </c>
      <c r="F188" t="s">
        <v>264</v>
      </c>
      <c r="G188">
        <v>40</v>
      </c>
      <c r="H188">
        <v>1.87</v>
      </c>
      <c r="I188" s="4">
        <f t="shared" si="10"/>
        <v>74.800000000000011</v>
      </c>
      <c r="J188" s="4">
        <f t="shared" si="11"/>
        <v>143</v>
      </c>
      <c r="K188" t="str">
        <f t="shared" si="12"/>
        <v>East New York</v>
      </c>
      <c r="L188" t="s">
        <v>470</v>
      </c>
      <c r="M188" t="s">
        <v>531</v>
      </c>
      <c r="N188" t="str">
        <f t="shared" si="13"/>
        <v>07</v>
      </c>
      <c r="O188" t="str">
        <f t="shared" si="14"/>
        <v>12</v>
      </c>
    </row>
    <row r="189" spans="1:15" x14ac:dyDescent="0.25">
      <c r="A189" t="s">
        <v>195</v>
      </c>
      <c r="B189" s="2">
        <v>45122</v>
      </c>
      <c r="C189" t="s">
        <v>253</v>
      </c>
      <c r="D189" t="s">
        <v>257</v>
      </c>
      <c r="E189" t="s">
        <v>258</v>
      </c>
      <c r="F189" t="s">
        <v>268</v>
      </c>
      <c r="G189">
        <v>26</v>
      </c>
      <c r="H189">
        <v>1.87</v>
      </c>
      <c r="I189" s="4">
        <f t="shared" si="10"/>
        <v>48.620000000000005</v>
      </c>
      <c r="J189" s="4">
        <f t="shared" si="11"/>
        <v>216</v>
      </c>
      <c r="K189" t="str">
        <f t="shared" si="12"/>
        <v>West San Diego</v>
      </c>
      <c r="L189" t="s">
        <v>471</v>
      </c>
      <c r="M189" t="s">
        <v>531</v>
      </c>
      <c r="N189" t="str">
        <f t="shared" si="13"/>
        <v>07</v>
      </c>
      <c r="O189" t="str">
        <f t="shared" si="14"/>
        <v>15</v>
      </c>
    </row>
    <row r="190" spans="1:15" x14ac:dyDescent="0.25">
      <c r="A190" t="s">
        <v>196</v>
      </c>
      <c r="B190" s="2">
        <v>45125</v>
      </c>
      <c r="C190" t="s">
        <v>252</v>
      </c>
      <c r="D190" t="s">
        <v>254</v>
      </c>
      <c r="E190" t="s">
        <v>258</v>
      </c>
      <c r="F190" t="s">
        <v>270</v>
      </c>
      <c r="G190">
        <v>22</v>
      </c>
      <c r="H190">
        <v>2.27</v>
      </c>
      <c r="I190" s="4">
        <f t="shared" si="10"/>
        <v>49.94</v>
      </c>
      <c r="J190" s="4">
        <f t="shared" si="11"/>
        <v>231</v>
      </c>
      <c r="K190" t="str">
        <f t="shared" si="12"/>
        <v>East Boston</v>
      </c>
      <c r="L190" t="s">
        <v>472</v>
      </c>
      <c r="M190" t="s">
        <v>532</v>
      </c>
      <c r="N190" t="str">
        <f t="shared" si="13"/>
        <v>07</v>
      </c>
      <c r="O190" t="str">
        <f t="shared" si="14"/>
        <v>18</v>
      </c>
    </row>
    <row r="191" spans="1:15" x14ac:dyDescent="0.25">
      <c r="A191" t="s">
        <v>197</v>
      </c>
      <c r="B191" s="2">
        <v>45128</v>
      </c>
      <c r="C191" t="s">
        <v>252</v>
      </c>
      <c r="D191" t="s">
        <v>254</v>
      </c>
      <c r="E191" t="s">
        <v>260</v>
      </c>
      <c r="F191" t="s">
        <v>264</v>
      </c>
      <c r="G191">
        <v>32</v>
      </c>
      <c r="H191">
        <v>1.87</v>
      </c>
      <c r="I191" s="4">
        <f t="shared" si="10"/>
        <v>59.84</v>
      </c>
      <c r="J191" s="4">
        <f t="shared" si="11"/>
        <v>179</v>
      </c>
      <c r="K191" t="str">
        <f t="shared" si="12"/>
        <v>East Boston</v>
      </c>
      <c r="L191" t="s">
        <v>473</v>
      </c>
      <c r="M191" t="s">
        <v>254</v>
      </c>
      <c r="N191" t="str">
        <f t="shared" si="13"/>
        <v>07</v>
      </c>
      <c r="O191" t="str">
        <f t="shared" si="14"/>
        <v>21</v>
      </c>
    </row>
    <row r="192" spans="1:15" x14ac:dyDescent="0.25">
      <c r="A192" t="s">
        <v>198</v>
      </c>
      <c r="B192" s="2">
        <v>45131</v>
      </c>
      <c r="C192" t="s">
        <v>252</v>
      </c>
      <c r="D192" t="s">
        <v>254</v>
      </c>
      <c r="E192" t="s">
        <v>259</v>
      </c>
      <c r="F192" t="s">
        <v>263</v>
      </c>
      <c r="G192">
        <v>23</v>
      </c>
      <c r="H192">
        <v>3.49</v>
      </c>
      <c r="I192" s="4">
        <f t="shared" si="10"/>
        <v>80.27000000000001</v>
      </c>
      <c r="J192" s="4">
        <f t="shared" si="11"/>
        <v>227</v>
      </c>
      <c r="K192" t="str">
        <f t="shared" si="12"/>
        <v>East Boston</v>
      </c>
      <c r="L192" t="s">
        <v>474</v>
      </c>
      <c r="M192" t="s">
        <v>254</v>
      </c>
      <c r="N192" t="str">
        <f t="shared" si="13"/>
        <v>07</v>
      </c>
      <c r="O192" t="str">
        <f t="shared" si="14"/>
        <v>24</v>
      </c>
    </row>
    <row r="193" spans="1:15" x14ac:dyDescent="0.25">
      <c r="A193" t="s">
        <v>199</v>
      </c>
      <c r="B193" s="2">
        <v>45134</v>
      </c>
      <c r="C193" t="s">
        <v>253</v>
      </c>
      <c r="D193" t="s">
        <v>255</v>
      </c>
      <c r="E193" t="s">
        <v>260</v>
      </c>
      <c r="F193" t="s">
        <v>265</v>
      </c>
      <c r="G193">
        <v>20</v>
      </c>
      <c r="H193">
        <v>2.1800000000000002</v>
      </c>
      <c r="I193" s="4">
        <f t="shared" si="10"/>
        <v>43.6</v>
      </c>
      <c r="J193" s="4">
        <f t="shared" si="11"/>
        <v>238</v>
      </c>
      <c r="K193" t="str">
        <f t="shared" si="12"/>
        <v>West Los Angeles</v>
      </c>
      <c r="L193" t="s">
        <v>475</v>
      </c>
      <c r="M193" t="s">
        <v>254</v>
      </c>
      <c r="N193" t="str">
        <f t="shared" si="13"/>
        <v>07</v>
      </c>
      <c r="O193" t="str">
        <f t="shared" si="14"/>
        <v>27</v>
      </c>
    </row>
    <row r="194" spans="1:15" x14ac:dyDescent="0.25">
      <c r="A194" t="s">
        <v>200</v>
      </c>
      <c r="B194" s="2">
        <v>45137</v>
      </c>
      <c r="C194" t="s">
        <v>253</v>
      </c>
      <c r="D194" t="s">
        <v>255</v>
      </c>
      <c r="E194" t="s">
        <v>260</v>
      </c>
      <c r="F194" t="s">
        <v>264</v>
      </c>
      <c r="G194">
        <v>64</v>
      </c>
      <c r="H194">
        <v>1.87</v>
      </c>
      <c r="I194" s="4">
        <f t="shared" si="10"/>
        <v>119.68</v>
      </c>
      <c r="J194" s="4">
        <f t="shared" si="11"/>
        <v>86</v>
      </c>
      <c r="K194" t="str">
        <f t="shared" si="12"/>
        <v>West Los Angeles</v>
      </c>
      <c r="L194" t="s">
        <v>476</v>
      </c>
      <c r="M194" t="s">
        <v>530</v>
      </c>
      <c r="N194" t="str">
        <f t="shared" si="13"/>
        <v>07</v>
      </c>
      <c r="O194" t="str">
        <f t="shared" si="14"/>
        <v>30</v>
      </c>
    </row>
    <row r="195" spans="1:15" x14ac:dyDescent="0.25">
      <c r="A195" t="s">
        <v>201</v>
      </c>
      <c r="B195" s="2">
        <v>45140</v>
      </c>
      <c r="C195" t="s">
        <v>252</v>
      </c>
      <c r="D195" t="s">
        <v>256</v>
      </c>
      <c r="E195" t="s">
        <v>258</v>
      </c>
      <c r="F195" t="s">
        <v>262</v>
      </c>
      <c r="G195">
        <v>71</v>
      </c>
      <c r="H195">
        <v>1.77</v>
      </c>
      <c r="I195" s="4">
        <f t="shared" ref="I195:I246" si="15">G195*H195</f>
        <v>125.67</v>
      </c>
      <c r="J195" s="4">
        <f t="shared" ref="J195:J245" si="16">RANK(G195,$G$2:$G$245)</f>
        <v>74</v>
      </c>
      <c r="K195" t="str">
        <f t="shared" ref="K195:K245" si="17">CONCATENATE(C195, " ",D195)</f>
        <v>East New York</v>
      </c>
      <c r="L195" t="s">
        <v>477</v>
      </c>
      <c r="M195" t="s">
        <v>530</v>
      </c>
      <c r="N195" t="str">
        <f t="shared" ref="N195:N246" si="18">TEXT(B195:B438,"mm")</f>
        <v>08</v>
      </c>
      <c r="O195" t="str">
        <f t="shared" ref="O195:O246" si="19">TEXT(B195:B438,"dd")</f>
        <v>02</v>
      </c>
    </row>
    <row r="196" spans="1:15" x14ac:dyDescent="0.25">
      <c r="A196" t="s">
        <v>202</v>
      </c>
      <c r="B196" s="2">
        <v>45143</v>
      </c>
      <c r="C196" t="s">
        <v>253</v>
      </c>
      <c r="D196" t="s">
        <v>257</v>
      </c>
      <c r="E196" t="s">
        <v>260</v>
      </c>
      <c r="F196" t="s">
        <v>265</v>
      </c>
      <c r="G196">
        <v>90</v>
      </c>
      <c r="H196">
        <v>2.1800000000000002</v>
      </c>
      <c r="I196" s="4">
        <f t="shared" si="15"/>
        <v>196.20000000000002</v>
      </c>
      <c r="J196" s="4">
        <f t="shared" si="16"/>
        <v>47</v>
      </c>
      <c r="K196" t="str">
        <f t="shared" si="17"/>
        <v>West San Diego</v>
      </c>
      <c r="L196" t="s">
        <v>478</v>
      </c>
      <c r="M196" t="s">
        <v>531</v>
      </c>
      <c r="N196" t="str">
        <f t="shared" si="18"/>
        <v>08</v>
      </c>
      <c r="O196" t="str">
        <f t="shared" si="19"/>
        <v>05</v>
      </c>
    </row>
    <row r="197" spans="1:15" x14ac:dyDescent="0.25">
      <c r="A197" t="s">
        <v>203</v>
      </c>
      <c r="B197" s="2">
        <v>45146</v>
      </c>
      <c r="C197" t="s">
        <v>253</v>
      </c>
      <c r="D197" t="s">
        <v>257</v>
      </c>
      <c r="E197" t="s">
        <v>260</v>
      </c>
      <c r="F197" t="s">
        <v>267</v>
      </c>
      <c r="G197">
        <v>38</v>
      </c>
      <c r="H197">
        <v>2.84</v>
      </c>
      <c r="I197" s="4">
        <f t="shared" si="15"/>
        <v>107.91999999999999</v>
      </c>
      <c r="J197" s="4">
        <f t="shared" si="16"/>
        <v>153</v>
      </c>
      <c r="K197" t="str">
        <f t="shared" si="17"/>
        <v>West San Diego</v>
      </c>
      <c r="L197" t="s">
        <v>479</v>
      </c>
      <c r="M197" t="s">
        <v>532</v>
      </c>
      <c r="N197" t="str">
        <f t="shared" si="18"/>
        <v>08</v>
      </c>
      <c r="O197" t="str">
        <f t="shared" si="19"/>
        <v>08</v>
      </c>
    </row>
    <row r="198" spans="1:15" x14ac:dyDescent="0.25">
      <c r="A198" t="s">
        <v>204</v>
      </c>
      <c r="B198" s="2">
        <v>45149</v>
      </c>
      <c r="C198" t="s">
        <v>252</v>
      </c>
      <c r="D198" t="s">
        <v>254</v>
      </c>
      <c r="E198" t="s">
        <v>258</v>
      </c>
      <c r="F198" t="s">
        <v>262</v>
      </c>
      <c r="G198">
        <v>55</v>
      </c>
      <c r="H198">
        <v>1.77</v>
      </c>
      <c r="I198" s="4">
        <f t="shared" si="15"/>
        <v>97.35</v>
      </c>
      <c r="J198" s="4">
        <f t="shared" si="16"/>
        <v>105</v>
      </c>
      <c r="K198" t="str">
        <f t="shared" si="17"/>
        <v>East Boston</v>
      </c>
      <c r="L198" t="s">
        <v>480</v>
      </c>
      <c r="M198" t="s">
        <v>532</v>
      </c>
      <c r="N198" t="str">
        <f t="shared" si="18"/>
        <v>08</v>
      </c>
      <c r="O198" t="str">
        <f t="shared" si="19"/>
        <v>11</v>
      </c>
    </row>
    <row r="199" spans="1:15" x14ac:dyDescent="0.25">
      <c r="A199" t="s">
        <v>205</v>
      </c>
      <c r="B199" s="2">
        <v>45152</v>
      </c>
      <c r="C199" t="s">
        <v>252</v>
      </c>
      <c r="D199" t="s">
        <v>254</v>
      </c>
      <c r="E199" t="s">
        <v>261</v>
      </c>
      <c r="F199" t="s">
        <v>269</v>
      </c>
      <c r="G199">
        <v>22</v>
      </c>
      <c r="H199">
        <v>3.15</v>
      </c>
      <c r="I199" s="4">
        <f t="shared" si="15"/>
        <v>69.3</v>
      </c>
      <c r="J199" s="4">
        <f t="shared" si="16"/>
        <v>231</v>
      </c>
      <c r="K199" t="str">
        <f t="shared" si="17"/>
        <v>East Boston</v>
      </c>
      <c r="L199" t="s">
        <v>481</v>
      </c>
      <c r="M199" t="s">
        <v>254</v>
      </c>
      <c r="N199" t="str">
        <f t="shared" si="18"/>
        <v>08</v>
      </c>
      <c r="O199" t="str">
        <f t="shared" si="19"/>
        <v>14</v>
      </c>
    </row>
    <row r="200" spans="1:15" x14ac:dyDescent="0.25">
      <c r="A200" t="s">
        <v>206</v>
      </c>
      <c r="B200" s="2">
        <v>45155</v>
      </c>
      <c r="C200" t="s">
        <v>253</v>
      </c>
      <c r="D200" t="s">
        <v>256</v>
      </c>
      <c r="E200" t="s">
        <v>258</v>
      </c>
      <c r="F200" t="s">
        <v>262</v>
      </c>
      <c r="G200">
        <v>34</v>
      </c>
      <c r="H200">
        <v>1.77</v>
      </c>
      <c r="I200" s="4">
        <f t="shared" si="15"/>
        <v>60.18</v>
      </c>
      <c r="J200" s="4">
        <f t="shared" si="16"/>
        <v>167</v>
      </c>
      <c r="K200" t="str">
        <f t="shared" si="17"/>
        <v>West New York</v>
      </c>
      <c r="L200" t="s">
        <v>482</v>
      </c>
      <c r="M200" t="s">
        <v>254</v>
      </c>
      <c r="N200" t="str">
        <f t="shared" si="18"/>
        <v>08</v>
      </c>
      <c r="O200" t="str">
        <f t="shared" si="19"/>
        <v>17</v>
      </c>
    </row>
    <row r="201" spans="1:15" x14ac:dyDescent="0.25">
      <c r="A201" t="s">
        <v>207</v>
      </c>
      <c r="B201" s="2">
        <v>45158</v>
      </c>
      <c r="C201" t="s">
        <v>252</v>
      </c>
      <c r="D201" t="s">
        <v>256</v>
      </c>
      <c r="E201" t="s">
        <v>258</v>
      </c>
      <c r="F201" t="s">
        <v>268</v>
      </c>
      <c r="G201">
        <v>39</v>
      </c>
      <c r="H201">
        <v>1.87</v>
      </c>
      <c r="I201" s="4">
        <f t="shared" si="15"/>
        <v>72.930000000000007</v>
      </c>
      <c r="J201" s="4">
        <f t="shared" si="16"/>
        <v>150</v>
      </c>
      <c r="K201" t="str">
        <f t="shared" si="17"/>
        <v>East New York</v>
      </c>
      <c r="L201" t="s">
        <v>483</v>
      </c>
      <c r="M201" t="s">
        <v>531</v>
      </c>
      <c r="N201" t="str">
        <f t="shared" si="18"/>
        <v>08</v>
      </c>
      <c r="O201" t="str">
        <f t="shared" si="19"/>
        <v>20</v>
      </c>
    </row>
    <row r="202" spans="1:15" x14ac:dyDescent="0.25">
      <c r="A202" t="s">
        <v>208</v>
      </c>
      <c r="B202" s="2">
        <v>45161</v>
      </c>
      <c r="C202" t="s">
        <v>252</v>
      </c>
      <c r="D202" t="s">
        <v>256</v>
      </c>
      <c r="E202" t="s">
        <v>260</v>
      </c>
      <c r="F202" t="s">
        <v>267</v>
      </c>
      <c r="G202">
        <v>41</v>
      </c>
      <c r="H202">
        <v>2.84</v>
      </c>
      <c r="I202" s="4">
        <f t="shared" si="15"/>
        <v>116.44</v>
      </c>
      <c r="J202" s="4">
        <f t="shared" si="16"/>
        <v>138</v>
      </c>
      <c r="K202" t="str">
        <f t="shared" si="17"/>
        <v>East New York</v>
      </c>
      <c r="L202" t="s">
        <v>484</v>
      </c>
      <c r="M202" t="s">
        <v>531</v>
      </c>
      <c r="N202" t="str">
        <f t="shared" si="18"/>
        <v>08</v>
      </c>
      <c r="O202" t="str">
        <f t="shared" si="19"/>
        <v>23</v>
      </c>
    </row>
    <row r="203" spans="1:15" x14ac:dyDescent="0.25">
      <c r="A203" t="s">
        <v>209</v>
      </c>
      <c r="B203" s="2">
        <v>45164</v>
      </c>
      <c r="C203" t="s">
        <v>253</v>
      </c>
      <c r="D203" t="s">
        <v>257</v>
      </c>
      <c r="E203" t="s">
        <v>258</v>
      </c>
      <c r="F203" t="s">
        <v>262</v>
      </c>
      <c r="G203">
        <v>41</v>
      </c>
      <c r="H203">
        <v>1.77</v>
      </c>
      <c r="I203" s="4">
        <f t="shared" si="15"/>
        <v>72.570000000000007</v>
      </c>
      <c r="J203" s="4">
        <f t="shared" si="16"/>
        <v>138</v>
      </c>
      <c r="K203" t="str">
        <f t="shared" si="17"/>
        <v>West San Diego</v>
      </c>
      <c r="L203" t="s">
        <v>485</v>
      </c>
      <c r="M203" t="s">
        <v>531</v>
      </c>
      <c r="N203" t="str">
        <f t="shared" si="18"/>
        <v>08</v>
      </c>
      <c r="O203" t="str">
        <f t="shared" si="19"/>
        <v>26</v>
      </c>
    </row>
    <row r="204" spans="1:15" x14ac:dyDescent="0.25">
      <c r="A204" t="s">
        <v>210</v>
      </c>
      <c r="B204" s="2">
        <v>45167</v>
      </c>
      <c r="C204" t="s">
        <v>252</v>
      </c>
      <c r="D204" t="s">
        <v>254</v>
      </c>
      <c r="E204" t="s">
        <v>260</v>
      </c>
      <c r="F204" t="s">
        <v>265</v>
      </c>
      <c r="G204">
        <v>136</v>
      </c>
      <c r="H204">
        <v>2.1800000000000002</v>
      </c>
      <c r="I204" s="4">
        <f t="shared" si="15"/>
        <v>296.48</v>
      </c>
      <c r="J204" s="4">
        <f t="shared" si="16"/>
        <v>19</v>
      </c>
      <c r="K204" t="str">
        <f t="shared" si="17"/>
        <v>East Boston</v>
      </c>
      <c r="L204" t="s">
        <v>486</v>
      </c>
      <c r="M204" t="s">
        <v>532</v>
      </c>
      <c r="N204" t="str">
        <f t="shared" si="18"/>
        <v>08</v>
      </c>
      <c r="O204" t="str">
        <f t="shared" si="19"/>
        <v>29</v>
      </c>
    </row>
    <row r="205" spans="1:15" x14ac:dyDescent="0.25">
      <c r="A205" t="s">
        <v>211</v>
      </c>
      <c r="B205" s="2">
        <v>45170</v>
      </c>
      <c r="C205" t="s">
        <v>252</v>
      </c>
      <c r="D205" t="s">
        <v>254</v>
      </c>
      <c r="E205" t="s">
        <v>258</v>
      </c>
      <c r="F205" t="s">
        <v>262</v>
      </c>
      <c r="G205">
        <v>25</v>
      </c>
      <c r="H205">
        <v>1.77</v>
      </c>
      <c r="I205" s="4">
        <f t="shared" si="15"/>
        <v>44.25</v>
      </c>
      <c r="J205" s="4">
        <f t="shared" si="16"/>
        <v>219</v>
      </c>
      <c r="K205" t="str">
        <f t="shared" si="17"/>
        <v>East Boston</v>
      </c>
      <c r="L205" t="s">
        <v>487</v>
      </c>
      <c r="M205" t="s">
        <v>254</v>
      </c>
      <c r="N205" t="str">
        <f t="shared" si="18"/>
        <v>09</v>
      </c>
      <c r="O205" t="str">
        <f t="shared" si="19"/>
        <v>01</v>
      </c>
    </row>
    <row r="206" spans="1:15" x14ac:dyDescent="0.25">
      <c r="A206" t="s">
        <v>212</v>
      </c>
      <c r="B206" s="2">
        <v>45173</v>
      </c>
      <c r="C206" t="s">
        <v>252</v>
      </c>
      <c r="D206" t="s">
        <v>254</v>
      </c>
      <c r="E206" t="s">
        <v>261</v>
      </c>
      <c r="F206" t="s">
        <v>269</v>
      </c>
      <c r="G206">
        <v>26</v>
      </c>
      <c r="H206">
        <v>3.15</v>
      </c>
      <c r="I206" s="4">
        <f t="shared" si="15"/>
        <v>81.899999999999991</v>
      </c>
      <c r="J206" s="4">
        <f t="shared" si="16"/>
        <v>216</v>
      </c>
      <c r="K206" t="str">
        <f t="shared" si="17"/>
        <v>East Boston</v>
      </c>
      <c r="L206" t="s">
        <v>488</v>
      </c>
      <c r="M206" t="s">
        <v>254</v>
      </c>
      <c r="N206" t="str">
        <f t="shared" si="18"/>
        <v>09</v>
      </c>
      <c r="O206" t="str">
        <f t="shared" si="19"/>
        <v>04</v>
      </c>
    </row>
    <row r="207" spans="1:15" x14ac:dyDescent="0.25">
      <c r="A207" t="s">
        <v>213</v>
      </c>
      <c r="B207" s="2">
        <v>45176</v>
      </c>
      <c r="C207" t="s">
        <v>253</v>
      </c>
      <c r="D207" t="s">
        <v>255</v>
      </c>
      <c r="E207" t="s">
        <v>258</v>
      </c>
      <c r="F207" t="s">
        <v>268</v>
      </c>
      <c r="G207">
        <v>50</v>
      </c>
      <c r="H207">
        <v>1.87</v>
      </c>
      <c r="I207" s="4">
        <f t="shared" si="15"/>
        <v>93.5</v>
      </c>
      <c r="J207" s="4">
        <f t="shared" si="16"/>
        <v>115</v>
      </c>
      <c r="K207" t="str">
        <f t="shared" si="17"/>
        <v>West Los Angeles</v>
      </c>
      <c r="L207" t="s">
        <v>489</v>
      </c>
      <c r="M207" t="s">
        <v>254</v>
      </c>
      <c r="N207" t="str">
        <f t="shared" si="18"/>
        <v>09</v>
      </c>
      <c r="O207" t="str">
        <f t="shared" si="19"/>
        <v>07</v>
      </c>
    </row>
    <row r="208" spans="1:15" x14ac:dyDescent="0.25">
      <c r="A208" t="s">
        <v>214</v>
      </c>
      <c r="B208" s="2">
        <v>45179</v>
      </c>
      <c r="C208" t="s">
        <v>253</v>
      </c>
      <c r="D208" t="s">
        <v>255</v>
      </c>
      <c r="E208" t="s">
        <v>260</v>
      </c>
      <c r="F208" t="s">
        <v>267</v>
      </c>
      <c r="G208">
        <v>79</v>
      </c>
      <c r="H208">
        <v>2.84</v>
      </c>
      <c r="I208" s="4">
        <f t="shared" si="15"/>
        <v>224.35999999999999</v>
      </c>
      <c r="J208" s="4">
        <f t="shared" si="16"/>
        <v>63</v>
      </c>
      <c r="K208" t="str">
        <f t="shared" si="17"/>
        <v>West Los Angeles</v>
      </c>
      <c r="L208" t="s">
        <v>490</v>
      </c>
      <c r="M208" t="s">
        <v>530</v>
      </c>
      <c r="N208" t="str">
        <f t="shared" si="18"/>
        <v>09</v>
      </c>
      <c r="O208" t="str">
        <f t="shared" si="19"/>
        <v>10</v>
      </c>
    </row>
    <row r="209" spans="1:15" x14ac:dyDescent="0.25">
      <c r="A209" t="s">
        <v>215</v>
      </c>
      <c r="B209" s="2">
        <v>45182</v>
      </c>
      <c r="C209" t="s">
        <v>252</v>
      </c>
      <c r="D209" t="s">
        <v>256</v>
      </c>
      <c r="E209" t="s">
        <v>258</v>
      </c>
      <c r="F209" t="s">
        <v>262</v>
      </c>
      <c r="G209">
        <v>30</v>
      </c>
      <c r="H209">
        <v>1.77</v>
      </c>
      <c r="I209" s="4">
        <f t="shared" si="15"/>
        <v>53.1</v>
      </c>
      <c r="J209" s="4">
        <f t="shared" si="16"/>
        <v>189</v>
      </c>
      <c r="K209" t="str">
        <f t="shared" si="17"/>
        <v>East New York</v>
      </c>
      <c r="L209" t="s">
        <v>491</v>
      </c>
      <c r="M209" t="s">
        <v>530</v>
      </c>
      <c r="N209" t="str">
        <f t="shared" si="18"/>
        <v>09</v>
      </c>
      <c r="O209" t="str">
        <f t="shared" si="19"/>
        <v>13</v>
      </c>
    </row>
    <row r="210" spans="1:15" x14ac:dyDescent="0.25">
      <c r="A210" t="s">
        <v>216</v>
      </c>
      <c r="B210" s="2">
        <v>45185</v>
      </c>
      <c r="C210" t="s">
        <v>252</v>
      </c>
      <c r="D210" t="s">
        <v>256</v>
      </c>
      <c r="E210" t="s">
        <v>261</v>
      </c>
      <c r="F210" t="s">
        <v>266</v>
      </c>
      <c r="G210">
        <v>20</v>
      </c>
      <c r="H210">
        <v>1.68</v>
      </c>
      <c r="I210" s="4">
        <f t="shared" si="15"/>
        <v>33.6</v>
      </c>
      <c r="J210" s="4">
        <f t="shared" si="16"/>
        <v>238</v>
      </c>
      <c r="K210" t="str">
        <f t="shared" si="17"/>
        <v>East New York</v>
      </c>
      <c r="L210" t="s">
        <v>492</v>
      </c>
      <c r="M210" t="s">
        <v>531</v>
      </c>
      <c r="N210" t="str">
        <f t="shared" si="18"/>
        <v>09</v>
      </c>
      <c r="O210" t="str">
        <f t="shared" si="19"/>
        <v>16</v>
      </c>
    </row>
    <row r="211" spans="1:15" x14ac:dyDescent="0.25">
      <c r="A211" t="s">
        <v>217</v>
      </c>
      <c r="B211" s="2">
        <v>45188</v>
      </c>
      <c r="C211" t="s">
        <v>253</v>
      </c>
      <c r="D211" t="s">
        <v>257</v>
      </c>
      <c r="E211" t="s">
        <v>258</v>
      </c>
      <c r="F211" t="s">
        <v>262</v>
      </c>
      <c r="G211">
        <v>49</v>
      </c>
      <c r="H211">
        <v>1.77</v>
      </c>
      <c r="I211" s="4">
        <f t="shared" si="15"/>
        <v>86.73</v>
      </c>
      <c r="J211" s="4">
        <f t="shared" si="16"/>
        <v>116</v>
      </c>
      <c r="K211" t="str">
        <f t="shared" si="17"/>
        <v>West San Diego</v>
      </c>
      <c r="L211" t="s">
        <v>493</v>
      </c>
      <c r="M211" t="s">
        <v>531</v>
      </c>
      <c r="N211" t="str">
        <f t="shared" si="18"/>
        <v>09</v>
      </c>
      <c r="O211" t="str">
        <f t="shared" si="19"/>
        <v>19</v>
      </c>
    </row>
    <row r="212" spans="1:15" x14ac:dyDescent="0.25">
      <c r="A212" t="s">
        <v>218</v>
      </c>
      <c r="B212" s="2">
        <v>45191</v>
      </c>
      <c r="C212" t="s">
        <v>252</v>
      </c>
      <c r="D212" t="s">
        <v>254</v>
      </c>
      <c r="E212" t="s">
        <v>260</v>
      </c>
      <c r="F212" t="s">
        <v>265</v>
      </c>
      <c r="G212">
        <v>40</v>
      </c>
      <c r="H212">
        <v>2.1800000000000002</v>
      </c>
      <c r="I212" s="4">
        <f t="shared" si="15"/>
        <v>87.2</v>
      </c>
      <c r="J212" s="4">
        <f t="shared" si="16"/>
        <v>143</v>
      </c>
      <c r="K212" t="str">
        <f t="shared" si="17"/>
        <v>East Boston</v>
      </c>
      <c r="L212" t="s">
        <v>494</v>
      </c>
      <c r="M212" t="s">
        <v>532</v>
      </c>
      <c r="N212" t="str">
        <f t="shared" si="18"/>
        <v>09</v>
      </c>
      <c r="O212" t="str">
        <f t="shared" si="19"/>
        <v>22</v>
      </c>
    </row>
    <row r="213" spans="1:15" x14ac:dyDescent="0.25">
      <c r="A213" t="s">
        <v>219</v>
      </c>
      <c r="B213" s="2">
        <v>45194</v>
      </c>
      <c r="C213" t="s">
        <v>252</v>
      </c>
      <c r="D213" t="s">
        <v>254</v>
      </c>
      <c r="E213" t="s">
        <v>258</v>
      </c>
      <c r="F213" t="s">
        <v>262</v>
      </c>
      <c r="G213">
        <v>31</v>
      </c>
      <c r="H213">
        <v>1.77</v>
      </c>
      <c r="I213" s="4">
        <f t="shared" si="15"/>
        <v>54.87</v>
      </c>
      <c r="J213" s="4">
        <f t="shared" si="16"/>
        <v>183</v>
      </c>
      <c r="K213" t="str">
        <f t="shared" si="17"/>
        <v>East Boston</v>
      </c>
      <c r="L213" t="s">
        <v>495</v>
      </c>
      <c r="M213" t="s">
        <v>254</v>
      </c>
      <c r="N213" t="str">
        <f t="shared" si="18"/>
        <v>09</v>
      </c>
      <c r="O213" t="str">
        <f t="shared" si="19"/>
        <v>25</v>
      </c>
    </row>
    <row r="214" spans="1:15" x14ac:dyDescent="0.25">
      <c r="A214" t="s">
        <v>220</v>
      </c>
      <c r="B214" s="2">
        <v>45197</v>
      </c>
      <c r="C214" t="s">
        <v>252</v>
      </c>
      <c r="D214" t="s">
        <v>254</v>
      </c>
      <c r="E214" t="s">
        <v>261</v>
      </c>
      <c r="F214" t="s">
        <v>269</v>
      </c>
      <c r="G214">
        <v>21</v>
      </c>
      <c r="H214">
        <v>3.15</v>
      </c>
      <c r="I214" s="4">
        <f t="shared" si="15"/>
        <v>66.149999999999991</v>
      </c>
      <c r="J214" s="4">
        <f t="shared" si="16"/>
        <v>233</v>
      </c>
      <c r="K214" t="str">
        <f t="shared" si="17"/>
        <v>East Boston</v>
      </c>
      <c r="L214" t="s">
        <v>496</v>
      </c>
      <c r="M214" t="s">
        <v>254</v>
      </c>
      <c r="N214" t="str">
        <f t="shared" si="18"/>
        <v>09</v>
      </c>
      <c r="O214" t="str">
        <f t="shared" si="19"/>
        <v>28</v>
      </c>
    </row>
    <row r="215" spans="1:15" x14ac:dyDescent="0.25">
      <c r="A215" t="s">
        <v>221</v>
      </c>
      <c r="B215" s="2">
        <v>45200</v>
      </c>
      <c r="C215" t="s">
        <v>253</v>
      </c>
      <c r="D215" t="s">
        <v>255</v>
      </c>
      <c r="E215" t="s">
        <v>258</v>
      </c>
      <c r="F215" t="s">
        <v>268</v>
      </c>
      <c r="G215">
        <v>43</v>
      </c>
      <c r="H215">
        <v>1.87</v>
      </c>
      <c r="I215" s="4">
        <f t="shared" si="15"/>
        <v>80.410000000000011</v>
      </c>
      <c r="J215" s="4">
        <f t="shared" si="16"/>
        <v>130</v>
      </c>
      <c r="K215" t="str">
        <f t="shared" si="17"/>
        <v>West Los Angeles</v>
      </c>
      <c r="L215" t="s">
        <v>497</v>
      </c>
      <c r="M215" t="s">
        <v>254</v>
      </c>
      <c r="N215" t="str">
        <f t="shared" si="18"/>
        <v>10</v>
      </c>
      <c r="O215" t="str">
        <f t="shared" si="19"/>
        <v>01</v>
      </c>
    </row>
    <row r="216" spans="1:15" x14ac:dyDescent="0.25">
      <c r="A216" t="s">
        <v>222</v>
      </c>
      <c r="B216" s="2">
        <v>45203</v>
      </c>
      <c r="C216" t="s">
        <v>253</v>
      </c>
      <c r="D216" t="s">
        <v>255</v>
      </c>
      <c r="E216" t="s">
        <v>260</v>
      </c>
      <c r="F216" t="s">
        <v>267</v>
      </c>
      <c r="G216">
        <v>47</v>
      </c>
      <c r="H216">
        <v>2.84</v>
      </c>
      <c r="I216" s="4">
        <f t="shared" si="15"/>
        <v>133.47999999999999</v>
      </c>
      <c r="J216" s="4">
        <f t="shared" si="16"/>
        <v>121</v>
      </c>
      <c r="K216" t="str">
        <f t="shared" si="17"/>
        <v>West Los Angeles</v>
      </c>
      <c r="L216" t="s">
        <v>498</v>
      </c>
      <c r="M216" t="s">
        <v>530</v>
      </c>
      <c r="N216" t="str">
        <f t="shared" si="18"/>
        <v>10</v>
      </c>
      <c r="O216" t="str">
        <f t="shared" si="19"/>
        <v>04</v>
      </c>
    </row>
    <row r="217" spans="1:15" x14ac:dyDescent="0.25">
      <c r="A217" t="s">
        <v>223</v>
      </c>
      <c r="B217" s="2">
        <v>45206</v>
      </c>
      <c r="C217" t="s">
        <v>252</v>
      </c>
      <c r="D217" t="s">
        <v>256</v>
      </c>
      <c r="E217" t="s">
        <v>260</v>
      </c>
      <c r="F217" t="s">
        <v>265</v>
      </c>
      <c r="G217">
        <v>175</v>
      </c>
      <c r="H217">
        <v>2.1800000000000002</v>
      </c>
      <c r="I217" s="4">
        <f t="shared" si="15"/>
        <v>381.5</v>
      </c>
      <c r="J217" s="4">
        <f t="shared" si="16"/>
        <v>9</v>
      </c>
      <c r="K217" t="str">
        <f t="shared" si="17"/>
        <v>East New York</v>
      </c>
      <c r="L217" t="s">
        <v>499</v>
      </c>
      <c r="M217" t="s">
        <v>530</v>
      </c>
      <c r="N217" t="str">
        <f t="shared" si="18"/>
        <v>10</v>
      </c>
      <c r="O217" t="str">
        <f t="shared" si="19"/>
        <v>07</v>
      </c>
    </row>
    <row r="218" spans="1:15" x14ac:dyDescent="0.25">
      <c r="A218" t="s">
        <v>224</v>
      </c>
      <c r="B218" s="2">
        <v>45209</v>
      </c>
      <c r="C218" t="s">
        <v>252</v>
      </c>
      <c r="D218" t="s">
        <v>256</v>
      </c>
      <c r="E218" t="s">
        <v>260</v>
      </c>
      <c r="F218" t="s">
        <v>264</v>
      </c>
      <c r="G218">
        <v>23</v>
      </c>
      <c r="H218">
        <v>1.87</v>
      </c>
      <c r="I218" s="4">
        <f t="shared" si="15"/>
        <v>43.010000000000005</v>
      </c>
      <c r="J218" s="4">
        <f t="shared" si="16"/>
        <v>227</v>
      </c>
      <c r="K218" t="str">
        <f t="shared" si="17"/>
        <v>East New York</v>
      </c>
      <c r="L218" t="s">
        <v>500</v>
      </c>
      <c r="M218" t="s">
        <v>531</v>
      </c>
      <c r="N218" t="str">
        <f t="shared" si="18"/>
        <v>10</v>
      </c>
      <c r="O218" t="str">
        <f t="shared" si="19"/>
        <v>10</v>
      </c>
    </row>
    <row r="219" spans="1:15" x14ac:dyDescent="0.25">
      <c r="A219" t="s">
        <v>225</v>
      </c>
      <c r="B219" s="2">
        <v>45212</v>
      </c>
      <c r="C219" t="s">
        <v>253</v>
      </c>
      <c r="D219" t="s">
        <v>257</v>
      </c>
      <c r="E219" t="s">
        <v>258</v>
      </c>
      <c r="F219" t="s">
        <v>262</v>
      </c>
      <c r="G219">
        <v>40</v>
      </c>
      <c r="H219">
        <v>1.77</v>
      </c>
      <c r="I219" s="4">
        <f t="shared" si="15"/>
        <v>70.8</v>
      </c>
      <c r="J219" s="4">
        <f t="shared" si="16"/>
        <v>143</v>
      </c>
      <c r="K219" t="str">
        <f t="shared" si="17"/>
        <v>West San Diego</v>
      </c>
      <c r="L219" t="s">
        <v>501</v>
      </c>
      <c r="M219" t="s">
        <v>531</v>
      </c>
      <c r="N219" t="str">
        <f t="shared" si="18"/>
        <v>10</v>
      </c>
      <c r="O219" t="str">
        <f t="shared" si="19"/>
        <v>13</v>
      </c>
    </row>
    <row r="220" spans="1:15" x14ac:dyDescent="0.25">
      <c r="A220" t="s">
        <v>226</v>
      </c>
      <c r="B220" s="2">
        <v>45215</v>
      </c>
      <c r="C220" t="s">
        <v>252</v>
      </c>
      <c r="D220" t="s">
        <v>254</v>
      </c>
      <c r="E220" t="s">
        <v>260</v>
      </c>
      <c r="F220" t="s">
        <v>265</v>
      </c>
      <c r="G220">
        <v>87</v>
      </c>
      <c r="H220">
        <v>2.1800000000000002</v>
      </c>
      <c r="I220" s="4">
        <f t="shared" si="15"/>
        <v>189.66000000000003</v>
      </c>
      <c r="J220" s="4">
        <f t="shared" si="16"/>
        <v>50</v>
      </c>
      <c r="K220" t="str">
        <f t="shared" si="17"/>
        <v>East Boston</v>
      </c>
      <c r="L220" t="s">
        <v>502</v>
      </c>
      <c r="M220" t="s">
        <v>532</v>
      </c>
      <c r="N220" t="str">
        <f t="shared" si="18"/>
        <v>10</v>
      </c>
      <c r="O220" t="str">
        <f t="shared" si="19"/>
        <v>16</v>
      </c>
    </row>
    <row r="221" spans="1:15" x14ac:dyDescent="0.25">
      <c r="A221" t="s">
        <v>227</v>
      </c>
      <c r="B221" s="2">
        <v>45218</v>
      </c>
      <c r="C221" t="s">
        <v>252</v>
      </c>
      <c r="D221" t="s">
        <v>254</v>
      </c>
      <c r="E221" t="s">
        <v>258</v>
      </c>
      <c r="F221" t="s">
        <v>262</v>
      </c>
      <c r="G221">
        <v>43</v>
      </c>
      <c r="H221">
        <v>1.77</v>
      </c>
      <c r="I221" s="4">
        <f t="shared" si="15"/>
        <v>76.11</v>
      </c>
      <c r="J221" s="4">
        <f t="shared" si="16"/>
        <v>130</v>
      </c>
      <c r="K221" t="str">
        <f t="shared" si="17"/>
        <v>East Boston</v>
      </c>
      <c r="L221" t="s">
        <v>503</v>
      </c>
      <c r="M221" t="s">
        <v>254</v>
      </c>
      <c r="N221" t="str">
        <f t="shared" si="18"/>
        <v>10</v>
      </c>
      <c r="O221" t="str">
        <f t="shared" si="19"/>
        <v>19</v>
      </c>
    </row>
    <row r="222" spans="1:15" x14ac:dyDescent="0.25">
      <c r="A222" t="s">
        <v>228</v>
      </c>
      <c r="B222" s="2">
        <v>45221</v>
      </c>
      <c r="C222" t="s">
        <v>252</v>
      </c>
      <c r="D222" t="s">
        <v>254</v>
      </c>
      <c r="E222" t="s">
        <v>259</v>
      </c>
      <c r="F222" t="s">
        <v>263</v>
      </c>
      <c r="G222">
        <v>30</v>
      </c>
      <c r="H222">
        <v>3.49</v>
      </c>
      <c r="I222" s="4">
        <f t="shared" si="15"/>
        <v>104.7</v>
      </c>
      <c r="J222" s="4">
        <f t="shared" si="16"/>
        <v>189</v>
      </c>
      <c r="K222" t="str">
        <f t="shared" si="17"/>
        <v>East Boston</v>
      </c>
      <c r="L222" t="s">
        <v>504</v>
      </c>
      <c r="M222" t="s">
        <v>254</v>
      </c>
      <c r="N222" t="str">
        <f t="shared" si="18"/>
        <v>10</v>
      </c>
      <c r="O222" t="str">
        <f t="shared" si="19"/>
        <v>22</v>
      </c>
    </row>
    <row r="223" spans="1:15" x14ac:dyDescent="0.25">
      <c r="A223" t="s">
        <v>229</v>
      </c>
      <c r="B223" s="2">
        <v>45224</v>
      </c>
      <c r="C223" t="s">
        <v>253</v>
      </c>
      <c r="D223" t="s">
        <v>255</v>
      </c>
      <c r="E223" t="s">
        <v>258</v>
      </c>
      <c r="F223" t="s">
        <v>262</v>
      </c>
      <c r="G223">
        <v>35</v>
      </c>
      <c r="H223">
        <v>1.77</v>
      </c>
      <c r="I223" s="4">
        <f t="shared" si="15"/>
        <v>61.95</v>
      </c>
      <c r="J223" s="4">
        <f t="shared" si="16"/>
        <v>166</v>
      </c>
      <c r="K223" t="str">
        <f t="shared" si="17"/>
        <v>West Los Angeles</v>
      </c>
      <c r="L223" t="s">
        <v>505</v>
      </c>
      <c r="M223" t="s">
        <v>254</v>
      </c>
      <c r="N223" t="str">
        <f t="shared" si="18"/>
        <v>10</v>
      </c>
      <c r="O223" t="str">
        <f t="shared" si="19"/>
        <v>25</v>
      </c>
    </row>
    <row r="224" spans="1:15" x14ac:dyDescent="0.25">
      <c r="A224" t="s">
        <v>230</v>
      </c>
      <c r="B224" s="2">
        <v>45227</v>
      </c>
      <c r="C224" t="s">
        <v>252</v>
      </c>
      <c r="D224" t="s">
        <v>256</v>
      </c>
      <c r="E224" t="s">
        <v>258</v>
      </c>
      <c r="F224" t="s">
        <v>268</v>
      </c>
      <c r="G224">
        <v>57</v>
      </c>
      <c r="H224">
        <v>1.87</v>
      </c>
      <c r="I224" s="4">
        <f t="shared" si="15"/>
        <v>106.59</v>
      </c>
      <c r="J224" s="4">
        <f t="shared" si="16"/>
        <v>100</v>
      </c>
      <c r="K224" t="str">
        <f t="shared" si="17"/>
        <v>East New York</v>
      </c>
      <c r="L224" t="s">
        <v>506</v>
      </c>
      <c r="M224" t="s">
        <v>530</v>
      </c>
      <c r="N224" t="str">
        <f t="shared" si="18"/>
        <v>10</v>
      </c>
      <c r="O224" t="str">
        <f t="shared" si="19"/>
        <v>28</v>
      </c>
    </row>
    <row r="225" spans="1:15" x14ac:dyDescent="0.25">
      <c r="A225" t="s">
        <v>231</v>
      </c>
      <c r="B225" s="2">
        <v>45230</v>
      </c>
      <c r="C225" t="s">
        <v>252</v>
      </c>
      <c r="D225" t="s">
        <v>256</v>
      </c>
      <c r="E225" t="s">
        <v>261</v>
      </c>
      <c r="F225" t="s">
        <v>266</v>
      </c>
      <c r="G225">
        <v>25</v>
      </c>
      <c r="H225">
        <v>1.68</v>
      </c>
      <c r="I225" s="4">
        <f t="shared" si="15"/>
        <v>42</v>
      </c>
      <c r="J225" s="4">
        <f t="shared" si="16"/>
        <v>219</v>
      </c>
      <c r="K225" t="str">
        <f t="shared" si="17"/>
        <v>East New York</v>
      </c>
      <c r="L225" t="s">
        <v>507</v>
      </c>
      <c r="M225" t="s">
        <v>531</v>
      </c>
      <c r="N225" t="str">
        <f t="shared" si="18"/>
        <v>10</v>
      </c>
      <c r="O225" t="str">
        <f t="shared" si="19"/>
        <v>31</v>
      </c>
    </row>
    <row r="226" spans="1:15" x14ac:dyDescent="0.25">
      <c r="A226" t="s">
        <v>232</v>
      </c>
      <c r="B226" s="2">
        <v>45233</v>
      </c>
      <c r="C226" t="s">
        <v>253</v>
      </c>
      <c r="D226" t="s">
        <v>257</v>
      </c>
      <c r="E226" t="s">
        <v>260</v>
      </c>
      <c r="F226" t="s">
        <v>264</v>
      </c>
      <c r="G226">
        <v>24</v>
      </c>
      <c r="H226">
        <v>1.87</v>
      </c>
      <c r="I226" s="4">
        <f t="shared" si="15"/>
        <v>44.88</v>
      </c>
      <c r="J226" s="4">
        <f t="shared" si="16"/>
        <v>223</v>
      </c>
      <c r="K226" t="str">
        <f t="shared" si="17"/>
        <v>West San Diego</v>
      </c>
      <c r="L226" t="s">
        <v>508</v>
      </c>
      <c r="M226" t="s">
        <v>531</v>
      </c>
      <c r="N226" t="str">
        <f t="shared" si="18"/>
        <v>11</v>
      </c>
      <c r="O226" t="str">
        <f t="shared" si="19"/>
        <v>03</v>
      </c>
    </row>
    <row r="227" spans="1:15" x14ac:dyDescent="0.25">
      <c r="A227" t="s">
        <v>233</v>
      </c>
      <c r="B227" s="2">
        <v>45236</v>
      </c>
      <c r="C227" t="s">
        <v>252</v>
      </c>
      <c r="D227" t="s">
        <v>254</v>
      </c>
      <c r="E227" t="s">
        <v>258</v>
      </c>
      <c r="F227" t="s">
        <v>268</v>
      </c>
      <c r="G227">
        <v>83</v>
      </c>
      <c r="H227">
        <v>1.87</v>
      </c>
      <c r="I227" s="4">
        <f t="shared" si="15"/>
        <v>155.21</v>
      </c>
      <c r="J227" s="4">
        <f t="shared" si="16"/>
        <v>56</v>
      </c>
      <c r="K227" t="str">
        <f t="shared" si="17"/>
        <v>East Boston</v>
      </c>
      <c r="L227" t="s">
        <v>509</v>
      </c>
      <c r="M227" t="s">
        <v>532</v>
      </c>
      <c r="N227" t="str">
        <f t="shared" si="18"/>
        <v>11</v>
      </c>
      <c r="O227" t="str">
        <f t="shared" si="19"/>
        <v>06</v>
      </c>
    </row>
    <row r="228" spans="1:15" x14ac:dyDescent="0.25">
      <c r="A228" t="s">
        <v>234</v>
      </c>
      <c r="B228" s="2">
        <v>45239</v>
      </c>
      <c r="C228" t="s">
        <v>252</v>
      </c>
      <c r="D228" t="s">
        <v>254</v>
      </c>
      <c r="E228" t="s">
        <v>260</v>
      </c>
      <c r="F228" t="s">
        <v>267</v>
      </c>
      <c r="G228">
        <v>124</v>
      </c>
      <c r="H228">
        <v>2.84</v>
      </c>
      <c r="I228" s="4">
        <f t="shared" si="15"/>
        <v>352.15999999999997</v>
      </c>
      <c r="J228" s="4">
        <f t="shared" si="16"/>
        <v>24</v>
      </c>
      <c r="K228" t="str">
        <f t="shared" si="17"/>
        <v>East Boston</v>
      </c>
      <c r="L228" t="s">
        <v>510</v>
      </c>
      <c r="M228" t="s">
        <v>254</v>
      </c>
      <c r="N228" t="str">
        <f t="shared" si="18"/>
        <v>11</v>
      </c>
      <c r="O228" t="str">
        <f t="shared" si="19"/>
        <v>09</v>
      </c>
    </row>
    <row r="229" spans="1:15" x14ac:dyDescent="0.25">
      <c r="A229" t="s">
        <v>235</v>
      </c>
      <c r="B229" s="2">
        <v>45242</v>
      </c>
      <c r="C229" t="s">
        <v>253</v>
      </c>
      <c r="D229" t="s">
        <v>255</v>
      </c>
      <c r="E229" t="s">
        <v>258</v>
      </c>
      <c r="F229" t="s">
        <v>262</v>
      </c>
      <c r="G229">
        <v>137</v>
      </c>
      <c r="H229">
        <v>1.77</v>
      </c>
      <c r="I229" s="4">
        <f t="shared" si="15"/>
        <v>242.49</v>
      </c>
      <c r="J229" s="4">
        <f t="shared" si="16"/>
        <v>17</v>
      </c>
      <c r="K229" t="str">
        <f t="shared" si="17"/>
        <v>West Los Angeles</v>
      </c>
      <c r="L229" t="s">
        <v>511</v>
      </c>
      <c r="M229" t="s">
        <v>254</v>
      </c>
      <c r="N229" t="str">
        <f t="shared" si="18"/>
        <v>11</v>
      </c>
      <c r="O229" t="str">
        <f t="shared" si="19"/>
        <v>12</v>
      </c>
    </row>
    <row r="230" spans="1:15" x14ac:dyDescent="0.25">
      <c r="A230" t="s">
        <v>236</v>
      </c>
      <c r="B230" s="2">
        <v>45245</v>
      </c>
      <c r="C230" t="s">
        <v>252</v>
      </c>
      <c r="D230" t="s">
        <v>256</v>
      </c>
      <c r="E230" t="s">
        <v>260</v>
      </c>
      <c r="F230" t="s">
        <v>265</v>
      </c>
      <c r="G230">
        <v>146</v>
      </c>
      <c r="H230">
        <v>2.1800000000000002</v>
      </c>
      <c r="I230" s="4">
        <f t="shared" si="15"/>
        <v>318.28000000000003</v>
      </c>
      <c r="J230" s="4">
        <f t="shared" si="16"/>
        <v>11</v>
      </c>
      <c r="K230" t="str">
        <f t="shared" si="17"/>
        <v>East New York</v>
      </c>
      <c r="L230" t="s">
        <v>512</v>
      </c>
      <c r="M230" t="s">
        <v>530</v>
      </c>
      <c r="N230" t="str">
        <f t="shared" si="18"/>
        <v>11</v>
      </c>
      <c r="O230" t="str">
        <f t="shared" si="19"/>
        <v>15</v>
      </c>
    </row>
    <row r="231" spans="1:15" x14ac:dyDescent="0.25">
      <c r="A231" t="s">
        <v>237</v>
      </c>
      <c r="B231" s="2">
        <v>45248</v>
      </c>
      <c r="C231" t="s">
        <v>252</v>
      </c>
      <c r="D231" t="s">
        <v>256</v>
      </c>
      <c r="E231" t="s">
        <v>260</v>
      </c>
      <c r="F231" t="s">
        <v>264</v>
      </c>
      <c r="G231">
        <v>34</v>
      </c>
      <c r="H231">
        <v>1.87</v>
      </c>
      <c r="I231" s="4">
        <f t="shared" si="15"/>
        <v>63.580000000000005</v>
      </c>
      <c r="J231" s="4">
        <f t="shared" si="16"/>
        <v>167</v>
      </c>
      <c r="K231" t="str">
        <f t="shared" si="17"/>
        <v>East New York</v>
      </c>
      <c r="L231" t="s">
        <v>513</v>
      </c>
      <c r="M231" t="s">
        <v>531</v>
      </c>
      <c r="N231" t="str">
        <f t="shared" si="18"/>
        <v>11</v>
      </c>
      <c r="O231" t="str">
        <f t="shared" si="19"/>
        <v>18</v>
      </c>
    </row>
    <row r="232" spans="1:15" x14ac:dyDescent="0.25">
      <c r="A232" t="s">
        <v>238</v>
      </c>
      <c r="B232" s="2">
        <v>45251</v>
      </c>
      <c r="C232" t="s">
        <v>253</v>
      </c>
      <c r="D232" t="s">
        <v>257</v>
      </c>
      <c r="E232" t="s">
        <v>258</v>
      </c>
      <c r="F232" t="s">
        <v>262</v>
      </c>
      <c r="G232">
        <v>20</v>
      </c>
      <c r="H232">
        <v>1.77</v>
      </c>
      <c r="I232" s="4">
        <f t="shared" si="15"/>
        <v>35.4</v>
      </c>
      <c r="J232" s="4">
        <f t="shared" si="16"/>
        <v>238</v>
      </c>
      <c r="K232" t="str">
        <f t="shared" si="17"/>
        <v>West San Diego</v>
      </c>
      <c r="L232" t="s">
        <v>514</v>
      </c>
      <c r="M232" t="s">
        <v>531</v>
      </c>
      <c r="N232" t="str">
        <f t="shared" si="18"/>
        <v>11</v>
      </c>
      <c r="O232" t="str">
        <f t="shared" si="19"/>
        <v>21</v>
      </c>
    </row>
    <row r="233" spans="1:15" x14ac:dyDescent="0.25">
      <c r="A233" t="s">
        <v>239</v>
      </c>
      <c r="B233" s="2">
        <v>45254</v>
      </c>
      <c r="C233" t="s">
        <v>252</v>
      </c>
      <c r="D233" t="s">
        <v>254</v>
      </c>
      <c r="E233" t="s">
        <v>260</v>
      </c>
      <c r="F233" t="s">
        <v>265</v>
      </c>
      <c r="G233">
        <v>139</v>
      </c>
      <c r="H233">
        <v>2.1800000000000002</v>
      </c>
      <c r="I233" s="4">
        <f t="shared" si="15"/>
        <v>303.02000000000004</v>
      </c>
      <c r="J233" s="4">
        <f t="shared" si="16"/>
        <v>14</v>
      </c>
      <c r="K233" t="str">
        <f t="shared" si="17"/>
        <v>East Boston</v>
      </c>
      <c r="L233" t="s">
        <v>515</v>
      </c>
      <c r="M233" t="s">
        <v>532</v>
      </c>
      <c r="N233" t="str">
        <f t="shared" si="18"/>
        <v>11</v>
      </c>
      <c r="O233" t="str">
        <f t="shared" si="19"/>
        <v>24</v>
      </c>
    </row>
    <row r="234" spans="1:15" x14ac:dyDescent="0.25">
      <c r="A234" t="s">
        <v>240</v>
      </c>
      <c r="B234" s="2">
        <v>45257</v>
      </c>
      <c r="C234" t="s">
        <v>252</v>
      </c>
      <c r="D234" t="s">
        <v>254</v>
      </c>
      <c r="E234" t="s">
        <v>260</v>
      </c>
      <c r="F234" t="s">
        <v>264</v>
      </c>
      <c r="G234">
        <v>211</v>
      </c>
      <c r="H234">
        <v>1.87</v>
      </c>
      <c r="I234" s="4">
        <f t="shared" si="15"/>
        <v>394.57000000000005</v>
      </c>
      <c r="J234" s="4">
        <f t="shared" si="16"/>
        <v>7</v>
      </c>
      <c r="K234" t="str">
        <f t="shared" si="17"/>
        <v>East Boston</v>
      </c>
      <c r="L234" t="s">
        <v>516</v>
      </c>
      <c r="M234" t="s">
        <v>254</v>
      </c>
      <c r="N234" t="str">
        <f t="shared" si="18"/>
        <v>11</v>
      </c>
      <c r="O234" t="str">
        <f t="shared" si="19"/>
        <v>27</v>
      </c>
    </row>
    <row r="235" spans="1:15" x14ac:dyDescent="0.25">
      <c r="A235" t="s">
        <v>241</v>
      </c>
      <c r="B235" s="2">
        <v>45260</v>
      </c>
      <c r="C235" t="s">
        <v>252</v>
      </c>
      <c r="D235" t="s">
        <v>254</v>
      </c>
      <c r="E235" t="s">
        <v>259</v>
      </c>
      <c r="F235" t="s">
        <v>263</v>
      </c>
      <c r="G235">
        <v>20</v>
      </c>
      <c r="H235">
        <v>3.49</v>
      </c>
      <c r="I235" s="4">
        <f t="shared" si="15"/>
        <v>69.800000000000011</v>
      </c>
      <c r="J235" s="4">
        <f t="shared" si="16"/>
        <v>238</v>
      </c>
      <c r="K235" t="str">
        <f t="shared" si="17"/>
        <v>East Boston</v>
      </c>
      <c r="L235" t="s">
        <v>517</v>
      </c>
      <c r="M235" t="s">
        <v>254</v>
      </c>
      <c r="N235" t="str">
        <f t="shared" si="18"/>
        <v>11</v>
      </c>
      <c r="O235" t="str">
        <f t="shared" si="19"/>
        <v>30</v>
      </c>
    </row>
    <row r="236" spans="1:15" x14ac:dyDescent="0.25">
      <c r="A236" t="s">
        <v>242</v>
      </c>
      <c r="B236" s="2">
        <v>45263</v>
      </c>
      <c r="C236" t="s">
        <v>253</v>
      </c>
      <c r="D236" t="s">
        <v>255</v>
      </c>
      <c r="E236" t="s">
        <v>258</v>
      </c>
      <c r="F236" t="s">
        <v>268</v>
      </c>
      <c r="G236">
        <v>42</v>
      </c>
      <c r="H236">
        <v>1.87</v>
      </c>
      <c r="I236" s="4">
        <f t="shared" si="15"/>
        <v>78.540000000000006</v>
      </c>
      <c r="J236" s="4">
        <f t="shared" si="16"/>
        <v>134</v>
      </c>
      <c r="K236" t="str">
        <f t="shared" si="17"/>
        <v>West Los Angeles</v>
      </c>
      <c r="L236" t="s">
        <v>518</v>
      </c>
      <c r="M236" t="s">
        <v>254</v>
      </c>
      <c r="N236" t="str">
        <f t="shared" si="18"/>
        <v>12</v>
      </c>
      <c r="O236" t="str">
        <f t="shared" si="19"/>
        <v>03</v>
      </c>
    </row>
    <row r="237" spans="1:15" x14ac:dyDescent="0.25">
      <c r="A237" t="s">
        <v>243</v>
      </c>
      <c r="B237" s="2">
        <v>45266</v>
      </c>
      <c r="C237" t="s">
        <v>253</v>
      </c>
      <c r="D237" t="s">
        <v>255</v>
      </c>
      <c r="E237" t="s">
        <v>260</v>
      </c>
      <c r="F237" t="s">
        <v>267</v>
      </c>
      <c r="G237">
        <v>100</v>
      </c>
      <c r="H237">
        <v>2.84</v>
      </c>
      <c r="I237" s="4">
        <f t="shared" si="15"/>
        <v>284</v>
      </c>
      <c r="J237" s="4">
        <f t="shared" si="16"/>
        <v>39</v>
      </c>
      <c r="K237" t="str">
        <f t="shared" si="17"/>
        <v>West Los Angeles</v>
      </c>
      <c r="L237" t="s">
        <v>519</v>
      </c>
      <c r="M237" t="s">
        <v>530</v>
      </c>
      <c r="N237" t="str">
        <f t="shared" si="18"/>
        <v>12</v>
      </c>
      <c r="O237" t="str">
        <f t="shared" si="19"/>
        <v>06</v>
      </c>
    </row>
    <row r="238" spans="1:15" x14ac:dyDescent="0.25">
      <c r="A238" t="s">
        <v>244</v>
      </c>
      <c r="B238" s="2">
        <v>45269</v>
      </c>
      <c r="C238" t="s">
        <v>252</v>
      </c>
      <c r="D238" t="s">
        <v>256</v>
      </c>
      <c r="E238" t="s">
        <v>258</v>
      </c>
      <c r="F238" t="s">
        <v>262</v>
      </c>
      <c r="G238">
        <v>38</v>
      </c>
      <c r="H238">
        <v>1.77</v>
      </c>
      <c r="I238" s="4">
        <f t="shared" si="15"/>
        <v>67.260000000000005</v>
      </c>
      <c r="J238" s="4">
        <f t="shared" si="16"/>
        <v>153</v>
      </c>
      <c r="K238" t="str">
        <f t="shared" si="17"/>
        <v>East New York</v>
      </c>
      <c r="L238" t="s">
        <v>520</v>
      </c>
      <c r="M238" t="s">
        <v>530</v>
      </c>
      <c r="N238" t="str">
        <f t="shared" si="18"/>
        <v>12</v>
      </c>
      <c r="O238" t="str">
        <f t="shared" si="19"/>
        <v>09</v>
      </c>
    </row>
    <row r="239" spans="1:15" x14ac:dyDescent="0.25">
      <c r="A239" t="s">
        <v>245</v>
      </c>
      <c r="B239" s="2">
        <v>45272</v>
      </c>
      <c r="C239" t="s">
        <v>252</v>
      </c>
      <c r="D239" t="s">
        <v>256</v>
      </c>
      <c r="E239" t="s">
        <v>259</v>
      </c>
      <c r="F239" t="s">
        <v>263</v>
      </c>
      <c r="G239">
        <v>25</v>
      </c>
      <c r="H239">
        <v>3.49</v>
      </c>
      <c r="I239" s="4">
        <f t="shared" si="15"/>
        <v>87.25</v>
      </c>
      <c r="J239" s="4">
        <f t="shared" si="16"/>
        <v>219</v>
      </c>
      <c r="K239" t="str">
        <f t="shared" si="17"/>
        <v>East New York</v>
      </c>
      <c r="L239" t="s">
        <v>521</v>
      </c>
      <c r="M239" t="s">
        <v>531</v>
      </c>
      <c r="N239" t="str">
        <f t="shared" si="18"/>
        <v>12</v>
      </c>
      <c r="O239" t="str">
        <f t="shared" si="19"/>
        <v>12</v>
      </c>
    </row>
    <row r="240" spans="1:15" x14ac:dyDescent="0.25">
      <c r="A240" t="s">
        <v>246</v>
      </c>
      <c r="B240" s="2">
        <v>45275</v>
      </c>
      <c r="C240" t="s">
        <v>253</v>
      </c>
      <c r="D240" t="s">
        <v>257</v>
      </c>
      <c r="E240" t="s">
        <v>260</v>
      </c>
      <c r="F240" t="s">
        <v>264</v>
      </c>
      <c r="G240">
        <v>96</v>
      </c>
      <c r="H240">
        <v>1.87</v>
      </c>
      <c r="I240" s="4">
        <f t="shared" si="15"/>
        <v>179.52</v>
      </c>
      <c r="J240" s="4">
        <f t="shared" si="16"/>
        <v>43</v>
      </c>
      <c r="K240" t="str">
        <f t="shared" si="17"/>
        <v>West San Diego</v>
      </c>
      <c r="L240" t="s">
        <v>522</v>
      </c>
      <c r="M240" t="s">
        <v>531</v>
      </c>
      <c r="N240" t="str">
        <f t="shared" si="18"/>
        <v>12</v>
      </c>
      <c r="O240" t="str">
        <f t="shared" si="19"/>
        <v>15</v>
      </c>
    </row>
    <row r="241" spans="1:15" x14ac:dyDescent="0.25">
      <c r="A241" t="s">
        <v>247</v>
      </c>
      <c r="B241" s="2">
        <v>45278</v>
      </c>
      <c r="C241" t="s">
        <v>252</v>
      </c>
      <c r="D241" t="s">
        <v>254</v>
      </c>
      <c r="E241" t="s">
        <v>260</v>
      </c>
      <c r="F241" t="s">
        <v>265</v>
      </c>
      <c r="G241">
        <v>34</v>
      </c>
      <c r="H241">
        <v>2.1800000000000002</v>
      </c>
      <c r="I241" s="4">
        <f t="shared" si="15"/>
        <v>74.12</v>
      </c>
      <c r="J241" s="4">
        <f t="shared" si="16"/>
        <v>167</v>
      </c>
      <c r="K241" t="str">
        <f t="shared" si="17"/>
        <v>East Boston</v>
      </c>
      <c r="L241" t="s">
        <v>523</v>
      </c>
      <c r="M241" t="s">
        <v>532</v>
      </c>
      <c r="N241" t="str">
        <f t="shared" si="18"/>
        <v>12</v>
      </c>
      <c r="O241" t="str">
        <f t="shared" si="19"/>
        <v>18</v>
      </c>
    </row>
    <row r="242" spans="1:15" x14ac:dyDescent="0.25">
      <c r="A242" t="s">
        <v>248</v>
      </c>
      <c r="B242" s="2">
        <v>45281</v>
      </c>
      <c r="C242" t="s">
        <v>252</v>
      </c>
      <c r="D242" t="s">
        <v>254</v>
      </c>
      <c r="E242" t="s">
        <v>260</v>
      </c>
      <c r="F242" t="s">
        <v>264</v>
      </c>
      <c r="G242">
        <v>245</v>
      </c>
      <c r="H242">
        <v>1.87</v>
      </c>
      <c r="I242" s="4">
        <f t="shared" si="15"/>
        <v>458.15000000000003</v>
      </c>
      <c r="J242" s="4">
        <f t="shared" si="16"/>
        <v>3</v>
      </c>
      <c r="K242" t="str">
        <f t="shared" si="17"/>
        <v>East Boston</v>
      </c>
      <c r="L242" t="s">
        <v>524</v>
      </c>
      <c r="M242" t="s">
        <v>254</v>
      </c>
      <c r="N242" t="str">
        <f t="shared" si="18"/>
        <v>12</v>
      </c>
      <c r="O242" t="str">
        <f t="shared" si="19"/>
        <v>21</v>
      </c>
    </row>
    <row r="243" spans="1:15" x14ac:dyDescent="0.25">
      <c r="A243" t="s">
        <v>249</v>
      </c>
      <c r="B243" s="2">
        <v>45284</v>
      </c>
      <c r="C243" t="s">
        <v>252</v>
      </c>
      <c r="D243" t="s">
        <v>254</v>
      </c>
      <c r="E243" t="s">
        <v>259</v>
      </c>
      <c r="F243" t="s">
        <v>263</v>
      </c>
      <c r="G243">
        <v>30</v>
      </c>
      <c r="H243">
        <v>3.49</v>
      </c>
      <c r="I243" s="4">
        <f t="shared" si="15"/>
        <v>104.7</v>
      </c>
      <c r="J243" s="4">
        <f t="shared" si="16"/>
        <v>189</v>
      </c>
      <c r="K243" t="str">
        <f t="shared" si="17"/>
        <v>East Boston</v>
      </c>
      <c r="L243" t="s">
        <v>525</v>
      </c>
      <c r="M243" t="s">
        <v>254</v>
      </c>
      <c r="N243" t="str">
        <f t="shared" si="18"/>
        <v>12</v>
      </c>
      <c r="O243" t="str">
        <f t="shared" si="19"/>
        <v>24</v>
      </c>
    </row>
    <row r="244" spans="1:15" x14ac:dyDescent="0.25">
      <c r="A244" t="s">
        <v>250</v>
      </c>
      <c r="B244" s="2">
        <v>45287</v>
      </c>
      <c r="C244" t="s">
        <v>253</v>
      </c>
      <c r="D244" t="s">
        <v>255</v>
      </c>
      <c r="E244" t="s">
        <v>258</v>
      </c>
      <c r="F244" t="s">
        <v>268</v>
      </c>
      <c r="G244">
        <v>30</v>
      </c>
      <c r="H244">
        <v>1.87</v>
      </c>
      <c r="I244" s="4">
        <f t="shared" si="15"/>
        <v>56.1</v>
      </c>
      <c r="J244" s="4">
        <f t="shared" si="16"/>
        <v>189</v>
      </c>
      <c r="K244" t="str">
        <f t="shared" si="17"/>
        <v>West Los Angeles</v>
      </c>
      <c r="L244" t="s">
        <v>526</v>
      </c>
      <c r="M244" t="s">
        <v>254</v>
      </c>
      <c r="N244" t="str">
        <f t="shared" si="18"/>
        <v>12</v>
      </c>
      <c r="O244" t="str">
        <f t="shared" si="19"/>
        <v>27</v>
      </c>
    </row>
    <row r="245" spans="1:15" x14ac:dyDescent="0.25">
      <c r="A245" t="s">
        <v>251</v>
      </c>
      <c r="B245" s="2">
        <v>45290</v>
      </c>
      <c r="C245" t="s">
        <v>253</v>
      </c>
      <c r="D245" t="s">
        <v>255</v>
      </c>
      <c r="E245" t="s">
        <v>260</v>
      </c>
      <c r="F245" t="s">
        <v>267</v>
      </c>
      <c r="G245">
        <v>44</v>
      </c>
      <c r="H245">
        <v>2.84</v>
      </c>
      <c r="I245" s="4">
        <f t="shared" si="15"/>
        <v>124.96</v>
      </c>
      <c r="J245" s="4">
        <f t="shared" si="16"/>
        <v>126</v>
      </c>
      <c r="K245" t="str">
        <f t="shared" si="17"/>
        <v>West Los Angeles</v>
      </c>
      <c r="L245" t="s">
        <v>527</v>
      </c>
      <c r="M245" t="s">
        <v>530</v>
      </c>
      <c r="N245" t="str">
        <f t="shared" si="18"/>
        <v>12</v>
      </c>
      <c r="O245" t="str">
        <f t="shared" si="19"/>
        <v>30</v>
      </c>
    </row>
    <row r="246" spans="1:15" x14ac:dyDescent="0.25">
      <c r="I246" s="4">
        <f t="shared" si="15"/>
        <v>0</v>
      </c>
      <c r="M246" t="s">
        <v>530</v>
      </c>
      <c r="N246" t="str">
        <f t="shared" si="18"/>
        <v>01</v>
      </c>
      <c r="O246" t="str">
        <f t="shared" si="19"/>
        <v>00</v>
      </c>
    </row>
    <row r="248" spans="1:15" x14ac:dyDescent="0.25">
      <c r="A248" s="1" t="s">
        <v>271</v>
      </c>
      <c r="B248" s="3">
        <f>LARGE(G2:G245,1)</f>
        <v>306</v>
      </c>
      <c r="C248" s="1"/>
      <c r="D248" s="5" t="s">
        <v>271</v>
      </c>
      <c r="E248" s="5">
        <f>LARGE($G$2:$G$245,1)</f>
        <v>306</v>
      </c>
      <c r="F248" s="6" t="s">
        <v>276</v>
      </c>
      <c r="G248" s="6">
        <f>SMALL($G$2:$G$245,1)</f>
        <v>20</v>
      </c>
    </row>
    <row r="249" spans="1:15" x14ac:dyDescent="0.25">
      <c r="A249" s="1" t="s">
        <v>272</v>
      </c>
      <c r="B249" s="3">
        <f>LARGE(G2:G245,2)</f>
        <v>288</v>
      </c>
      <c r="C249" s="1"/>
      <c r="D249" s="5" t="s">
        <v>272</v>
      </c>
      <c r="E249" s="5">
        <f>LARGE($G$2:$G$245,2)</f>
        <v>288</v>
      </c>
      <c r="F249" s="6" t="s">
        <v>534</v>
      </c>
      <c r="G249" s="6">
        <f>SMALL($G$2:$G$245,2)</f>
        <v>20</v>
      </c>
    </row>
    <row r="250" spans="1:15" x14ac:dyDescent="0.25">
      <c r="A250" s="1" t="s">
        <v>273</v>
      </c>
      <c r="B250" s="3">
        <f>LARGE(G2:G245,3)</f>
        <v>245</v>
      </c>
      <c r="C250" s="1"/>
      <c r="D250" s="5" t="s">
        <v>273</v>
      </c>
      <c r="E250" s="5">
        <f>LARGE($G$2:$G$245,3)</f>
        <v>245</v>
      </c>
      <c r="F250" s="6" t="s">
        <v>278</v>
      </c>
      <c r="G250" s="6">
        <f>SMALL($G$2:$G$245,3)</f>
        <v>20</v>
      </c>
    </row>
    <row r="251" spans="1:15" x14ac:dyDescent="0.25">
      <c r="A251" s="1" t="s">
        <v>274</v>
      </c>
      <c r="B251" s="3">
        <f>LARGE(G2:G245,4)</f>
        <v>237</v>
      </c>
      <c r="C251" s="1"/>
      <c r="D251" s="5" t="s">
        <v>274</v>
      </c>
      <c r="E251" s="5">
        <f>LARGE($G$2:$G$245,4)</f>
        <v>237</v>
      </c>
      <c r="F251" s="6" t="s">
        <v>279</v>
      </c>
      <c r="G251" s="6">
        <f>SMALL($G$2:$G$245,4)</f>
        <v>20</v>
      </c>
    </row>
    <row r="252" spans="1:15" x14ac:dyDescent="0.25">
      <c r="A252" s="1" t="s">
        <v>275</v>
      </c>
      <c r="B252" s="3">
        <f>LARGE(G2:G245,5)</f>
        <v>232</v>
      </c>
      <c r="C252" s="1"/>
      <c r="D252" s="5" t="s">
        <v>275</v>
      </c>
      <c r="E252" s="5">
        <f>LARGE($G$2:$G$245,5)</f>
        <v>232</v>
      </c>
      <c r="F252" s="6" t="s">
        <v>280</v>
      </c>
      <c r="G252" s="6">
        <f>SMALL($G$2:$G$245,5)</f>
        <v>20</v>
      </c>
    </row>
    <row r="253" spans="1:15" x14ac:dyDescent="0.25">
      <c r="A253" s="1"/>
      <c r="B253" s="3"/>
      <c r="C253" s="1"/>
    </row>
    <row r="254" spans="1:15" x14ac:dyDescent="0.25">
      <c r="A254" s="1"/>
      <c r="B254" s="3"/>
      <c r="C254" s="1"/>
    </row>
    <row r="255" spans="1:15" x14ac:dyDescent="0.25">
      <c r="A255" s="1"/>
      <c r="B255" s="3"/>
      <c r="C255" s="1"/>
    </row>
    <row r="256" spans="1:15" x14ac:dyDescent="0.25">
      <c r="A256" s="1" t="s">
        <v>276</v>
      </c>
      <c r="B256" s="3">
        <f>SMALL(G2:G245,1)</f>
        <v>20</v>
      </c>
      <c r="C256" s="1"/>
    </row>
    <row r="257" spans="1:3" x14ac:dyDescent="0.25">
      <c r="A257" s="1" t="s">
        <v>277</v>
      </c>
      <c r="B257" s="3">
        <f>SMALL(G2:G245,2)</f>
        <v>20</v>
      </c>
      <c r="C257" s="1"/>
    </row>
    <row r="258" spans="1:3" x14ac:dyDescent="0.25">
      <c r="A258" s="1" t="s">
        <v>278</v>
      </c>
      <c r="B258" s="3">
        <f>SMALL(G2:G245,3)</f>
        <v>20</v>
      </c>
      <c r="C258" s="1"/>
    </row>
    <row r="259" spans="1:3" x14ac:dyDescent="0.25">
      <c r="A259" s="1" t="s">
        <v>279</v>
      </c>
      <c r="B259" s="3">
        <f>SMALL(G2:G245,4)</f>
        <v>20</v>
      </c>
      <c r="C259" s="1"/>
    </row>
    <row r="260" spans="1:3" x14ac:dyDescent="0.25">
      <c r="A260" s="1" t="s">
        <v>280</v>
      </c>
      <c r="B260" s="3">
        <f>SMALL(G2:G245,5)</f>
        <v>20</v>
      </c>
      <c r="C260" s="1"/>
    </row>
    <row r="261" spans="1:3" x14ac:dyDescent="0.25">
      <c r="A261" s="1"/>
      <c r="B261" s="3">
        <f>SUM(B248:B260)</f>
        <v>1408</v>
      </c>
      <c r="C261" s="1"/>
    </row>
    <row r="262" spans="1:3" x14ac:dyDescent="0.25">
      <c r="A262" s="1"/>
      <c r="B262" s="3"/>
      <c r="C262" s="1"/>
    </row>
  </sheetData>
  <mergeCells count="2">
    <mergeCell ref="Q14:S14"/>
    <mergeCell ref="Q17:S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2024-03-07T16:16:12Z</dcterms:created>
  <dcterms:modified xsi:type="dcterms:W3CDTF">2024-03-18T09:09:10Z</dcterms:modified>
</cp:coreProperties>
</file>