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Raw Data/"/>
    </mc:Choice>
  </mc:AlternateContent>
  <xr:revisionPtr revIDLastSave="0" documentId="13_ncr:1_{3AF8BD2F-76B9-994C-B64F-C063540CE18C}" xr6:coauthVersionLast="47" xr6:coauthVersionMax="47" xr10:uidLastSave="{00000000-0000-0000-0000-000000000000}"/>
  <bookViews>
    <workbookView xWindow="10920" yWindow="460" windowWidth="19100" windowHeight="15140" activeTab="1" xr2:uid="{BA92488A-4AF3-E846-9B4A-4F4FA0461201}"/>
  </bookViews>
  <sheets>
    <sheet name="2021 MS-1" sheetId="2" r:id="rId1"/>
    <sheet name="2022 MS-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" l="1"/>
  <c r="I15" i="1"/>
  <c r="I11" i="1"/>
  <c r="I10" i="1"/>
  <c r="I4" i="1"/>
  <c r="I8" i="1"/>
  <c r="G12" i="2"/>
  <c r="F12" i="2"/>
  <c r="G11" i="2"/>
  <c r="F11" i="2"/>
  <c r="G10" i="2"/>
  <c r="F10" i="2"/>
  <c r="F9" i="2"/>
  <c r="G9" i="2" s="1"/>
  <c r="G8" i="2"/>
  <c r="F7" i="2"/>
  <c r="G7" i="2" s="1"/>
  <c r="G6" i="2"/>
  <c r="F5" i="2"/>
  <c r="G5" i="2" s="1"/>
  <c r="F4" i="2"/>
  <c r="G4" i="2" s="1"/>
  <c r="H6" i="1"/>
  <c r="H8" i="1"/>
  <c r="G5" i="1"/>
  <c r="H5" i="1" s="1"/>
  <c r="G7" i="1"/>
  <c r="H7" i="1" s="1"/>
  <c r="G9" i="1"/>
  <c r="H9" i="1" s="1"/>
  <c r="G10" i="1"/>
  <c r="H10" i="1" s="1"/>
  <c r="G11" i="1"/>
  <c r="H11" i="1" s="1"/>
  <c r="G12" i="1"/>
  <c r="H12" i="1" s="1"/>
  <c r="G4" i="1"/>
  <c r="H4" i="1" s="1"/>
</calcChain>
</file>

<file path=xl/sharedStrings.xml><?xml version="1.0" encoding="utf-8"?>
<sst xmlns="http://schemas.openxmlformats.org/spreadsheetml/2006/main" count="180" uniqueCount="92">
  <si>
    <t>Land Value Only</t>
  </si>
  <si>
    <t>1A</t>
  </si>
  <si>
    <t>Current Use Land RSA 79-A</t>
  </si>
  <si>
    <t>Acres</t>
  </si>
  <si>
    <t>Valuation</t>
  </si>
  <si>
    <t>1B</t>
  </si>
  <si>
    <t>1C</t>
  </si>
  <si>
    <t>1D</t>
  </si>
  <si>
    <t>1E</t>
  </si>
  <si>
    <t>1F</t>
  </si>
  <si>
    <t>1G</t>
  </si>
  <si>
    <t>1H</t>
  </si>
  <si>
    <t>1I</t>
  </si>
  <si>
    <t>Conservation Restriction Assessment RSA 79-B</t>
  </si>
  <si>
    <t>Discretionary Easements RSA 79-C</t>
  </si>
  <si>
    <t>Discretionary Preservation Easements RSA 79-D</t>
  </si>
  <si>
    <t>Taxation of Land under Farm Structures RSA 79-F</t>
  </si>
  <si>
    <t>Residential Land</t>
  </si>
  <si>
    <t>Commercial/Industrial Land</t>
  </si>
  <si>
    <t>Total of Taxable Land</t>
  </si>
  <si>
    <t>Tax Exempt and Non-Taxable Land</t>
  </si>
  <si>
    <t>Valuation / acre</t>
  </si>
  <si>
    <t>Tax  / Acre</t>
  </si>
  <si>
    <t>Buildings Value Only</t>
  </si>
  <si>
    <t>2A</t>
  </si>
  <si>
    <t>2B</t>
  </si>
  <si>
    <t>2C</t>
  </si>
  <si>
    <t>2D</t>
  </si>
  <si>
    <t>2E</t>
  </si>
  <si>
    <t>2F</t>
  </si>
  <si>
    <t>2G</t>
  </si>
  <si>
    <t>Utilities &amp; Timber</t>
  </si>
  <si>
    <t>3A</t>
  </si>
  <si>
    <t>3B</t>
  </si>
  <si>
    <t>Valuation before Exemption</t>
  </si>
  <si>
    <t>Exemptions</t>
  </si>
  <si>
    <t>10A</t>
  </si>
  <si>
    <t>10B</t>
  </si>
  <si>
    <t>11 Modified Assessed Value</t>
  </si>
  <si>
    <t>Residential</t>
  </si>
  <si>
    <t>Manufactured Housing</t>
  </si>
  <si>
    <t>Commercial/Industrial</t>
  </si>
  <si>
    <t>Discretionary Preservation Easements</t>
  </si>
  <si>
    <t>Taxation of Farm Structures</t>
  </si>
  <si>
    <t>Total of Taxable Buildings</t>
  </si>
  <si>
    <t>Tax Exempt and Non-Taxable Buildings</t>
  </si>
  <si>
    <t>Utilities</t>
  </si>
  <si>
    <t>Other Utilities</t>
  </si>
  <si>
    <t>Mature Wood and Timber</t>
  </si>
  <si>
    <t>Certain Disabled Veterans</t>
  </si>
  <si>
    <t>Improvements to Assist the Deaf</t>
  </si>
  <si>
    <t>Improvements to Assist Persons with Disabilities</t>
  </si>
  <si>
    <t>School Dining/Dormitory/Kitchen Exemption</t>
  </si>
  <si>
    <t>Non-Utility Water &amp; Air Pollution Control Exempt.</t>
  </si>
  <si>
    <t>Utility Water &amp; Air Pollution Control Exemption</t>
  </si>
  <si>
    <t>19A</t>
  </si>
  <si>
    <t>19B</t>
  </si>
  <si>
    <t>20 Total Dollar amount of Exemptions</t>
  </si>
  <si>
    <t>21A</t>
  </si>
  <si>
    <t>21B</t>
  </si>
  <si>
    <t>21C</t>
  </si>
  <si>
    <t>21D</t>
  </si>
  <si>
    <t>21E</t>
  </si>
  <si>
    <t>23A</t>
  </si>
  <si>
    <t>23B</t>
  </si>
  <si>
    <t>Blind Exemption</t>
  </si>
  <si>
    <t>Elderly Exemption</t>
  </si>
  <si>
    <t>Deaf Exemption</t>
  </si>
  <si>
    <t>Disabled Exemption</t>
  </si>
  <si>
    <t>Solar Energy Systems Exemption</t>
  </si>
  <si>
    <t>Wood Heating Energy Systems Exemption</t>
  </si>
  <si>
    <t>Wind Powered Energy Systems Exemption</t>
  </si>
  <si>
    <t>Additional School/Dining/Dorm/Kitchen Exemptions</t>
  </si>
  <si>
    <t>Electric Energy Storage Systems</t>
  </si>
  <si>
    <t>Renewable Generation Facility &amp; Elec. Energy Sys</t>
  </si>
  <si>
    <t>Net Valuation</t>
  </si>
  <si>
    <t>Less TIF Related Value</t>
  </si>
  <si>
    <t>Net Valuation Adj to remove TIF Retained Value</t>
  </si>
  <si>
    <t>Less Commercial/Industrial Construction Exemption</t>
  </si>
  <si>
    <t>Net Valuation Adj. to Remove TIF and Comm/Ind</t>
  </si>
  <si>
    <t>Less Utilities</t>
  </si>
  <si>
    <t>Net Valuation without Utilities</t>
  </si>
  <si>
    <t>Net Valuation without Util, Adj. to remove TIF</t>
  </si>
  <si>
    <t>Structures</t>
  </si>
  <si>
    <t>Total</t>
  </si>
  <si>
    <t>Optional Exemptions</t>
  </si>
  <si>
    <t>Page 1 of 2021 MS-1 form for Lyme, NH</t>
  </si>
  <si>
    <t>Page 1 of 2022 MS-1 form for Lyme, NH</t>
  </si>
  <si>
    <t>Tax $  / Acre</t>
  </si>
  <si>
    <t>% Taxable</t>
  </si>
  <si>
    <t>land in CU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</si>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</sst>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B96-03C8-FC4F-B1DF-C54B64BFFCE0}">
  <dimension ref="A1:G59"/>
  <sheetViews>
    <sheetView workbookViewId="0">
      <selection activeCell="D11" sqref="D11"/>
    </sheetView>
  </sheetViews>
  <sheetFormatPr baseColWidth="10" defaultRowHeight="16" x14ac:dyDescent="0.2"/>
  <cols>
    <col min="1" max="1" width="2.83203125" customWidth="1"/>
    <col min="2" max="2" width="3.83203125" customWidth="1"/>
    <col min="3" max="3" width="43.6640625" customWidth="1"/>
    <col min="4" max="4" width="10.83203125" style="1"/>
    <col min="5" max="5" width="13" style="2" customWidth="1"/>
    <col min="6" max="6" width="13.83203125" customWidth="1"/>
  </cols>
  <sheetData>
    <row r="1" spans="1:7" s="7" customFormat="1" x14ac:dyDescent="0.2">
      <c r="A1" s="7" t="s">
        <v>86</v>
      </c>
      <c r="D1" s="8"/>
      <c r="E1" s="9"/>
    </row>
    <row r="2" spans="1:7" x14ac:dyDescent="0.2">
      <c r="G2" t="s">
        <v>22</v>
      </c>
    </row>
    <row r="3" spans="1:7" x14ac:dyDescent="0.2">
      <c r="A3" t="s">
        <v>0</v>
      </c>
      <c r="D3" s="1" t="s">
        <v>3</v>
      </c>
      <c r="E3" s="2" t="s">
        <v>4</v>
      </c>
      <c r="F3" t="s">
        <v>21</v>
      </c>
      <c r="G3" s="4">
        <v>24</v>
      </c>
    </row>
    <row r="4" spans="1:7" x14ac:dyDescent="0.2">
      <c r="B4" t="s">
        <v>1</v>
      </c>
      <c r="C4" t="s">
        <v>2</v>
      </c>
      <c r="D4" s="1">
        <v>26196.21</v>
      </c>
      <c r="E4" s="2">
        <v>2658800</v>
      </c>
      <c r="F4" s="3">
        <f>E4/D4</f>
        <v>101.49559802734824</v>
      </c>
      <c r="G4" s="2">
        <f>G$3*F4/1000</f>
        <v>2.4358943526563577</v>
      </c>
    </row>
    <row r="5" spans="1:7" x14ac:dyDescent="0.2">
      <c r="B5" t="s">
        <v>5</v>
      </c>
      <c r="C5" t="s">
        <v>13</v>
      </c>
      <c r="D5" s="1">
        <v>125.26</v>
      </c>
      <c r="E5" s="2">
        <v>19900</v>
      </c>
      <c r="F5" s="3">
        <f t="shared" ref="F5:F12" si="0">E5/D5</f>
        <v>158.86955133322689</v>
      </c>
      <c r="G5" s="2">
        <f t="shared" ref="G5:G12" si="1">G$3*F5/1000</f>
        <v>3.8128692319974453</v>
      </c>
    </row>
    <row r="6" spans="1:7" x14ac:dyDescent="0.2">
      <c r="B6" t="s">
        <v>6</v>
      </c>
      <c r="C6" t="s">
        <v>14</v>
      </c>
      <c r="D6" s="1">
        <v>0</v>
      </c>
      <c r="E6" s="2">
        <v>0</v>
      </c>
      <c r="F6" s="3"/>
      <c r="G6" s="2">
        <f t="shared" si="1"/>
        <v>0</v>
      </c>
    </row>
    <row r="7" spans="1:7" x14ac:dyDescent="0.2">
      <c r="B7" t="s">
        <v>7</v>
      </c>
      <c r="C7" t="s">
        <v>15</v>
      </c>
      <c r="D7" s="1">
        <v>4.67</v>
      </c>
      <c r="E7" s="2">
        <v>22700</v>
      </c>
      <c r="F7" s="3">
        <f t="shared" si="0"/>
        <v>4860.813704496788</v>
      </c>
      <c r="G7" s="2">
        <f t="shared" si="1"/>
        <v>116.6595289079229</v>
      </c>
    </row>
    <row r="8" spans="1:7" x14ac:dyDescent="0.2">
      <c r="B8" t="s">
        <v>8</v>
      </c>
      <c r="C8" t="s">
        <v>16</v>
      </c>
      <c r="D8" s="1">
        <v>0</v>
      </c>
      <c r="E8" s="2">
        <v>0</v>
      </c>
      <c r="F8" s="3"/>
      <c r="G8" s="2">
        <f t="shared" si="1"/>
        <v>0</v>
      </c>
    </row>
    <row r="9" spans="1:7" x14ac:dyDescent="0.2">
      <c r="B9" t="s">
        <v>9</v>
      </c>
      <c r="C9" t="s">
        <v>17</v>
      </c>
      <c r="D9" s="1">
        <v>2282.77</v>
      </c>
      <c r="E9" s="2">
        <v>145989100</v>
      </c>
      <c r="F9" s="3">
        <f t="shared" si="0"/>
        <v>63952.610206021629</v>
      </c>
      <c r="G9" s="2">
        <f t="shared" si="1"/>
        <v>1534.8626449445189</v>
      </c>
    </row>
    <row r="10" spans="1:7" x14ac:dyDescent="0.2">
      <c r="B10" t="s">
        <v>10</v>
      </c>
      <c r="C10" t="s">
        <v>18</v>
      </c>
      <c r="D10" s="1">
        <v>86.09</v>
      </c>
      <c r="E10" s="2">
        <v>7769700</v>
      </c>
      <c r="F10" s="3">
        <f t="shared" si="0"/>
        <v>90250.900220699259</v>
      </c>
      <c r="G10" s="2">
        <f t="shared" si="1"/>
        <v>2166.0216052967821</v>
      </c>
    </row>
    <row r="11" spans="1:7" x14ac:dyDescent="0.2">
      <c r="B11" t="s">
        <v>11</v>
      </c>
      <c r="C11" t="s">
        <v>19</v>
      </c>
      <c r="D11" s="1">
        <v>28695</v>
      </c>
      <c r="E11" s="2">
        <v>156460200</v>
      </c>
      <c r="F11" s="3">
        <f t="shared" si="0"/>
        <v>5452.5248301097754</v>
      </c>
      <c r="G11" s="2">
        <f t="shared" si="1"/>
        <v>130.86059592263462</v>
      </c>
    </row>
    <row r="12" spans="1:7" x14ac:dyDescent="0.2">
      <c r="B12" t="s">
        <v>12</v>
      </c>
      <c r="C12" t="s">
        <v>20</v>
      </c>
      <c r="D12" s="1">
        <v>5252.51</v>
      </c>
      <c r="E12" s="2">
        <v>16639900</v>
      </c>
      <c r="F12" s="3">
        <f t="shared" si="0"/>
        <v>3167.9901608945056</v>
      </c>
      <c r="G12" s="2">
        <f t="shared" si="1"/>
        <v>76.031763861468136</v>
      </c>
    </row>
    <row r="13" spans="1:7" x14ac:dyDescent="0.2">
      <c r="E13" s="1"/>
    </row>
    <row r="14" spans="1:7" x14ac:dyDescent="0.2">
      <c r="A14" t="s">
        <v>23</v>
      </c>
      <c r="D14" s="1" t="s">
        <v>83</v>
      </c>
      <c r="E14" s="2" t="s">
        <v>4</v>
      </c>
    </row>
    <row r="15" spans="1:7" x14ac:dyDescent="0.2">
      <c r="B15" t="s">
        <v>24</v>
      </c>
      <c r="C15" t="s">
        <v>39</v>
      </c>
      <c r="D15" s="5">
        <v>0</v>
      </c>
      <c r="E15" s="2">
        <v>235802300</v>
      </c>
    </row>
    <row r="16" spans="1:7" x14ac:dyDescent="0.2">
      <c r="B16" t="s">
        <v>25</v>
      </c>
      <c r="C16" t="s">
        <v>40</v>
      </c>
      <c r="D16" s="5">
        <v>0</v>
      </c>
      <c r="E16" s="2">
        <v>1314000</v>
      </c>
    </row>
    <row r="17" spans="1:5" x14ac:dyDescent="0.2">
      <c r="B17" t="s">
        <v>26</v>
      </c>
      <c r="C17" t="s">
        <v>41</v>
      </c>
      <c r="D17" s="5">
        <v>0</v>
      </c>
      <c r="E17" s="2">
        <v>13216000</v>
      </c>
    </row>
    <row r="18" spans="1:5" x14ac:dyDescent="0.2">
      <c r="B18" t="s">
        <v>27</v>
      </c>
      <c r="C18" t="s">
        <v>42</v>
      </c>
      <c r="D18" s="5">
        <v>11</v>
      </c>
      <c r="E18" s="2">
        <v>305300</v>
      </c>
    </row>
    <row r="19" spans="1:5" x14ac:dyDescent="0.2">
      <c r="B19" t="s">
        <v>28</v>
      </c>
      <c r="C19" t="s">
        <v>43</v>
      </c>
      <c r="D19" s="5">
        <v>0</v>
      </c>
      <c r="E19" s="2">
        <v>0</v>
      </c>
    </row>
    <row r="20" spans="1:5" x14ac:dyDescent="0.2">
      <c r="B20" t="s">
        <v>29</v>
      </c>
      <c r="C20" t="s">
        <v>44</v>
      </c>
      <c r="D20" s="5">
        <v>0</v>
      </c>
      <c r="E20" s="2">
        <v>250637600</v>
      </c>
    </row>
    <row r="21" spans="1:5" x14ac:dyDescent="0.2">
      <c r="B21" t="s">
        <v>30</v>
      </c>
      <c r="C21" t="s">
        <v>45</v>
      </c>
      <c r="D21" s="5">
        <v>0</v>
      </c>
      <c r="E21" s="2">
        <v>18976300</v>
      </c>
    </row>
    <row r="23" spans="1:5" x14ac:dyDescent="0.2">
      <c r="A23" t="s">
        <v>31</v>
      </c>
    </row>
    <row r="24" spans="1:5" x14ac:dyDescent="0.2">
      <c r="B24" t="s">
        <v>32</v>
      </c>
      <c r="C24" t="s">
        <v>46</v>
      </c>
      <c r="E24" s="2">
        <v>5445500</v>
      </c>
    </row>
    <row r="25" spans="1:5" x14ac:dyDescent="0.2">
      <c r="B25" t="s">
        <v>33</v>
      </c>
      <c r="C25" t="s">
        <v>47</v>
      </c>
      <c r="E25" s="2">
        <v>0</v>
      </c>
    </row>
    <row r="26" spans="1:5" x14ac:dyDescent="0.2">
      <c r="B26">
        <v>4</v>
      </c>
      <c r="C26" t="s">
        <v>48</v>
      </c>
      <c r="E26" s="2">
        <v>0</v>
      </c>
    </row>
    <row r="28" spans="1:5" x14ac:dyDescent="0.2">
      <c r="A28" t="s">
        <v>34</v>
      </c>
      <c r="E28" s="2">
        <v>412543300</v>
      </c>
    </row>
    <row r="30" spans="1:5" x14ac:dyDescent="0.2">
      <c r="A30" t="s">
        <v>35</v>
      </c>
      <c r="D30" s="6" t="s">
        <v>84</v>
      </c>
    </row>
    <row r="31" spans="1:5" x14ac:dyDescent="0.2">
      <c r="B31">
        <v>6</v>
      </c>
      <c r="C31" t="s">
        <v>49</v>
      </c>
      <c r="D31" s="5">
        <v>0</v>
      </c>
      <c r="E31" s="2">
        <v>0</v>
      </c>
    </row>
    <row r="32" spans="1:5" x14ac:dyDescent="0.2">
      <c r="B32">
        <v>7</v>
      </c>
      <c r="C32" t="s">
        <v>50</v>
      </c>
      <c r="D32" s="5">
        <v>0</v>
      </c>
      <c r="E32" s="2">
        <v>0</v>
      </c>
    </row>
    <row r="33" spans="1:5" x14ac:dyDescent="0.2">
      <c r="B33">
        <v>8</v>
      </c>
      <c r="C33" t="s">
        <v>51</v>
      </c>
      <c r="D33" s="5">
        <v>0</v>
      </c>
      <c r="E33" s="2">
        <v>0</v>
      </c>
    </row>
    <row r="34" spans="1:5" x14ac:dyDescent="0.2">
      <c r="B34">
        <v>9</v>
      </c>
      <c r="C34" t="s">
        <v>52</v>
      </c>
      <c r="D34" s="5">
        <v>0</v>
      </c>
      <c r="E34" s="2">
        <v>0</v>
      </c>
    </row>
    <row r="35" spans="1:5" x14ac:dyDescent="0.2">
      <c r="B35" t="s">
        <v>36</v>
      </c>
      <c r="C35" t="s">
        <v>53</v>
      </c>
      <c r="D35" s="5">
        <v>0</v>
      </c>
      <c r="E35" s="2">
        <v>0</v>
      </c>
    </row>
    <row r="36" spans="1:5" x14ac:dyDescent="0.2">
      <c r="B36" t="s">
        <v>37</v>
      </c>
      <c r="C36" t="s">
        <v>54</v>
      </c>
      <c r="D36" s="5">
        <v>0</v>
      </c>
      <c r="E36" s="2">
        <v>0</v>
      </c>
    </row>
    <row r="37" spans="1:5" x14ac:dyDescent="0.2">
      <c r="D37" s="5"/>
    </row>
    <row r="38" spans="1:5" x14ac:dyDescent="0.2">
      <c r="A38" t="s">
        <v>38</v>
      </c>
      <c r="D38" s="6"/>
      <c r="E38" s="2">
        <v>412543300</v>
      </c>
    </row>
    <row r="39" spans="1:5" x14ac:dyDescent="0.2">
      <c r="A39" t="s">
        <v>85</v>
      </c>
      <c r="D39" s="6"/>
    </row>
    <row r="40" spans="1:5" x14ac:dyDescent="0.2">
      <c r="B40">
        <v>12</v>
      </c>
      <c r="C40" t="s">
        <v>65</v>
      </c>
      <c r="D40" s="5">
        <v>0</v>
      </c>
      <c r="E40" s="2">
        <v>0</v>
      </c>
    </row>
    <row r="41" spans="1:5" x14ac:dyDescent="0.2">
      <c r="B41">
        <v>13</v>
      </c>
      <c r="C41" t="s">
        <v>66</v>
      </c>
      <c r="D41" s="5">
        <v>17</v>
      </c>
      <c r="E41" s="2">
        <v>3355500</v>
      </c>
    </row>
    <row r="42" spans="1:5" x14ac:dyDescent="0.2">
      <c r="B42">
        <v>14</v>
      </c>
      <c r="C42" t="s">
        <v>67</v>
      </c>
      <c r="D42" s="5">
        <v>0</v>
      </c>
      <c r="E42" s="2">
        <v>0</v>
      </c>
    </row>
    <row r="43" spans="1:5" x14ac:dyDescent="0.2">
      <c r="B43">
        <v>15</v>
      </c>
      <c r="C43" t="s">
        <v>68</v>
      </c>
      <c r="D43" s="5">
        <v>5</v>
      </c>
      <c r="E43" s="2">
        <v>675000</v>
      </c>
    </row>
    <row r="44" spans="1:5" x14ac:dyDescent="0.2">
      <c r="B44">
        <v>16</v>
      </c>
      <c r="C44" t="s">
        <v>70</v>
      </c>
      <c r="D44" s="5">
        <v>0</v>
      </c>
      <c r="E44" s="2">
        <v>0</v>
      </c>
    </row>
    <row r="45" spans="1:5" x14ac:dyDescent="0.2">
      <c r="B45">
        <v>17</v>
      </c>
      <c r="C45" t="s">
        <v>69</v>
      </c>
      <c r="D45" s="5">
        <v>60</v>
      </c>
      <c r="E45" s="2">
        <v>945000</v>
      </c>
    </row>
    <row r="46" spans="1:5" x14ac:dyDescent="0.2">
      <c r="B46">
        <v>18</v>
      </c>
      <c r="C46" t="s">
        <v>71</v>
      </c>
      <c r="D46" s="5">
        <v>0</v>
      </c>
      <c r="E46" s="2">
        <v>0</v>
      </c>
    </row>
    <row r="47" spans="1:5" x14ac:dyDescent="0.2">
      <c r="B47">
        <v>19</v>
      </c>
      <c r="C47" t="s">
        <v>72</v>
      </c>
      <c r="D47" s="5">
        <v>0</v>
      </c>
      <c r="E47" s="2">
        <v>0</v>
      </c>
    </row>
    <row r="48" spans="1:5" x14ac:dyDescent="0.2">
      <c r="B48" t="s">
        <v>55</v>
      </c>
      <c r="C48" t="s">
        <v>73</v>
      </c>
      <c r="D48" s="5">
        <v>0</v>
      </c>
      <c r="E48" s="2">
        <v>0</v>
      </c>
    </row>
    <row r="49" spans="1:5" x14ac:dyDescent="0.2">
      <c r="B49" t="s">
        <v>56</v>
      </c>
      <c r="C49" t="s">
        <v>74</v>
      </c>
      <c r="D49" s="5">
        <v>0</v>
      </c>
      <c r="E49" s="2">
        <v>0</v>
      </c>
    </row>
    <row r="51" spans="1:5" x14ac:dyDescent="0.2">
      <c r="A51" t="s">
        <v>57</v>
      </c>
      <c r="E51" s="2">
        <v>4975000</v>
      </c>
    </row>
    <row r="52" spans="1:5" x14ac:dyDescent="0.2">
      <c r="B52" t="s">
        <v>58</v>
      </c>
      <c r="C52" t="s">
        <v>75</v>
      </c>
      <c r="E52" s="2">
        <v>407568300</v>
      </c>
    </row>
    <row r="53" spans="1:5" x14ac:dyDescent="0.2">
      <c r="B53" t="s">
        <v>59</v>
      </c>
      <c r="C53" t="s">
        <v>76</v>
      </c>
      <c r="E53" s="2">
        <v>0</v>
      </c>
    </row>
    <row r="54" spans="1:5" x14ac:dyDescent="0.2">
      <c r="B54" t="s">
        <v>60</v>
      </c>
      <c r="C54" t="s">
        <v>77</v>
      </c>
      <c r="E54" s="2">
        <v>407568300</v>
      </c>
    </row>
    <row r="55" spans="1:5" x14ac:dyDescent="0.2">
      <c r="B55" t="s">
        <v>61</v>
      </c>
      <c r="C55" t="s">
        <v>78</v>
      </c>
      <c r="E55" s="2">
        <v>0</v>
      </c>
    </row>
    <row r="56" spans="1:5" x14ac:dyDescent="0.2">
      <c r="B56" t="s">
        <v>62</v>
      </c>
      <c r="C56" t="s">
        <v>79</v>
      </c>
      <c r="E56" s="2">
        <v>407568300</v>
      </c>
    </row>
    <row r="57" spans="1:5" x14ac:dyDescent="0.2">
      <c r="B57">
        <v>22</v>
      </c>
      <c r="C57" t="s">
        <v>80</v>
      </c>
      <c r="E57" s="2">
        <v>5445500</v>
      </c>
    </row>
    <row r="58" spans="1:5" x14ac:dyDescent="0.2">
      <c r="B58" t="s">
        <v>63</v>
      </c>
      <c r="C58" t="s">
        <v>81</v>
      </c>
      <c r="E58" s="2">
        <v>402122800</v>
      </c>
    </row>
    <row r="59" spans="1:5" x14ac:dyDescent="0.2">
      <c r="B59" t="s">
        <v>64</v>
      </c>
      <c r="C59" t="s">
        <v>82</v>
      </c>
      <c r="E59" s="2">
        <v>402122800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BCAC-0DCA-6447-AC5B-CE5E9375FCF8}">
  <dimension ref="A1:I59"/>
  <sheetViews>
    <sheetView tabSelected="1" workbookViewId="0">
      <selection activeCell="I17" sqref="I17"/>
    </sheetView>
  </sheetViews>
  <sheetFormatPr baseColWidth="10" defaultRowHeight="16" x14ac:dyDescent="0.2"/>
  <cols>
    <col min="1" max="1" width="2.83203125" customWidth="1"/>
    <col min="2" max="2" width="3.83203125" customWidth="1"/>
    <col min="3" max="3" width="43.6640625" customWidth="1"/>
    <col min="4" max="4" width="10.83203125" style="1"/>
    <col min="5" max="5" width="12.5" style="2" customWidth="1"/>
    <col min="6" max="6" width="1.33203125" style="2" customWidth="1"/>
    <col min="7" max="7" width="13.83203125" customWidth="1"/>
    <col min="9" max="9" width="12.1640625" bestFit="1" customWidth="1"/>
  </cols>
  <sheetData>
    <row r="1" spans="1:9" s="7" customFormat="1" x14ac:dyDescent="0.2">
      <c r="A1" s="7" t="s">
        <v>87</v>
      </c>
      <c r="D1" s="8"/>
      <c r="E1" s="9"/>
      <c r="F1" s="9"/>
    </row>
    <row r="2" spans="1:9" x14ac:dyDescent="0.2">
      <c r="H2" t="s">
        <v>88</v>
      </c>
      <c r="I2" s="11" t="s">
        <v>89</v>
      </c>
    </row>
    <row r="3" spans="1:9" x14ac:dyDescent="0.2">
      <c r="A3" t="s">
        <v>0</v>
      </c>
      <c r="D3" s="1" t="s">
        <v>3</v>
      </c>
      <c r="E3" s="2" t="s">
        <v>4</v>
      </c>
      <c r="G3" t="s">
        <v>21</v>
      </c>
      <c r="H3" s="4">
        <v>24</v>
      </c>
      <c r="I3" s="11" t="s">
        <v>90</v>
      </c>
    </row>
    <row r="4" spans="1:9" x14ac:dyDescent="0.2">
      <c r="B4" t="s">
        <v>1</v>
      </c>
      <c r="C4" t="s">
        <v>2</v>
      </c>
      <c r="D4" s="1">
        <v>26163.09</v>
      </c>
      <c r="E4" s="2">
        <v>2664700</v>
      </c>
      <c r="G4" s="3">
        <f>E4/D4</f>
        <v>101.84959039624142</v>
      </c>
      <c r="H4" s="3">
        <f>H$3*G4/1000</f>
        <v>2.4443901695097945</v>
      </c>
      <c r="I4" s="10">
        <f>D4/(D11)</f>
        <v>0.90767225522283568</v>
      </c>
    </row>
    <row r="5" spans="1:9" x14ac:dyDescent="0.2">
      <c r="B5" t="s">
        <v>5</v>
      </c>
      <c r="C5" t="s">
        <v>13</v>
      </c>
      <c r="D5" s="1">
        <v>125.26</v>
      </c>
      <c r="E5" s="2">
        <v>19900</v>
      </c>
      <c r="G5" s="3">
        <f t="shared" ref="G5:G12" si="0">E5/D5</f>
        <v>158.86955133322689</v>
      </c>
      <c r="H5" s="3">
        <f t="shared" ref="H5:H12" si="1">H$3*G5/1000</f>
        <v>3.8128692319974453</v>
      </c>
    </row>
    <row r="6" spans="1:9" x14ac:dyDescent="0.2">
      <c r="B6" t="s">
        <v>6</v>
      </c>
      <c r="C6" t="s">
        <v>14</v>
      </c>
      <c r="D6" s="1">
        <v>0</v>
      </c>
      <c r="E6" s="2">
        <v>0</v>
      </c>
      <c r="G6" s="3"/>
      <c r="H6" s="3">
        <f t="shared" si="1"/>
        <v>0</v>
      </c>
      <c r="I6" s="11" t="s">
        <v>91</v>
      </c>
    </row>
    <row r="7" spans="1:9" x14ac:dyDescent="0.2">
      <c r="B7" t="s">
        <v>7</v>
      </c>
      <c r="C7" t="s">
        <v>15</v>
      </c>
      <c r="D7" s="1">
        <v>4.67</v>
      </c>
      <c r="E7" s="2">
        <v>22700</v>
      </c>
      <c r="G7" s="3">
        <f t="shared" si="0"/>
        <v>4860.813704496788</v>
      </c>
      <c r="H7" s="2">
        <f t="shared" si="1"/>
        <v>116.6595289079229</v>
      </c>
      <c r="I7" s="11" t="s">
        <v>90</v>
      </c>
    </row>
    <row r="8" spans="1:9" x14ac:dyDescent="0.2">
      <c r="B8" t="s">
        <v>8</v>
      </c>
      <c r="C8" t="s">
        <v>16</v>
      </c>
      <c r="D8" s="1">
        <v>0</v>
      </c>
      <c r="E8" s="2">
        <v>0</v>
      </c>
      <c r="G8" s="3"/>
      <c r="H8" s="2">
        <f t="shared" si="1"/>
        <v>0</v>
      </c>
      <c r="I8" s="10">
        <f>D4/(D11+D12)</f>
        <v>0.76776636600347037</v>
      </c>
    </row>
    <row r="9" spans="1:9" x14ac:dyDescent="0.2">
      <c r="B9" t="s">
        <v>9</v>
      </c>
      <c r="C9" t="s">
        <v>17</v>
      </c>
      <c r="D9" s="1">
        <v>2458.7199999999998</v>
      </c>
      <c r="E9" s="2">
        <v>144780600</v>
      </c>
      <c r="G9" s="3">
        <f t="shared" si="0"/>
        <v>58884.541550074842</v>
      </c>
      <c r="H9" s="2">
        <f t="shared" si="1"/>
        <v>1413.2289972017961</v>
      </c>
    </row>
    <row r="10" spans="1:9" x14ac:dyDescent="0.2">
      <c r="B10" t="s">
        <v>10</v>
      </c>
      <c r="C10" t="s">
        <v>18</v>
      </c>
      <c r="D10" s="1">
        <v>72.64</v>
      </c>
      <c r="E10" s="2">
        <v>6865900</v>
      </c>
      <c r="G10" s="3">
        <f t="shared" si="0"/>
        <v>94519.548458149773</v>
      </c>
      <c r="H10" s="2">
        <f t="shared" si="1"/>
        <v>2268.4691629955946</v>
      </c>
      <c r="I10" s="1">
        <f>28695-D11</f>
        <v>-129.38000000000102</v>
      </c>
    </row>
    <row r="11" spans="1:9" x14ac:dyDescent="0.2">
      <c r="B11" t="s">
        <v>11</v>
      </c>
      <c r="C11" t="s">
        <v>19</v>
      </c>
      <c r="D11" s="1">
        <v>28824.38</v>
      </c>
      <c r="E11" s="2">
        <v>154363800</v>
      </c>
      <c r="G11" s="3">
        <f t="shared" si="0"/>
        <v>5355.3207389022764</v>
      </c>
      <c r="H11" s="2">
        <f t="shared" si="1"/>
        <v>128.52769773365463</v>
      </c>
      <c r="I11" s="2">
        <f>E11-156450200</f>
        <v>-2086400</v>
      </c>
    </row>
    <row r="12" spans="1:9" x14ac:dyDescent="0.2">
      <c r="B12" t="s">
        <v>12</v>
      </c>
      <c r="C12" t="s">
        <v>20</v>
      </c>
      <c r="D12" s="1">
        <v>5252.51</v>
      </c>
      <c r="E12" s="2">
        <v>16639900</v>
      </c>
      <c r="G12" s="3">
        <f t="shared" si="0"/>
        <v>3167.9901608945056</v>
      </c>
      <c r="H12" s="2">
        <f t="shared" si="1"/>
        <v>76.031763861468136</v>
      </c>
    </row>
    <row r="13" spans="1:9" x14ac:dyDescent="0.2">
      <c r="E13" s="1"/>
      <c r="F13" s="1"/>
    </row>
    <row r="14" spans="1:9" x14ac:dyDescent="0.2">
      <c r="A14" t="s">
        <v>23</v>
      </c>
      <c r="D14" s="1" t="s">
        <v>83</v>
      </c>
      <c r="E14" s="2" t="s">
        <v>4</v>
      </c>
    </row>
    <row r="15" spans="1:9" x14ac:dyDescent="0.2">
      <c r="B15" t="s">
        <v>24</v>
      </c>
      <c r="C15" t="s">
        <v>39</v>
      </c>
      <c r="D15" s="5">
        <v>0</v>
      </c>
      <c r="E15" s="2">
        <v>242355300</v>
      </c>
      <c r="I15" s="2">
        <f>E15-'2021 MS-1'!E15</f>
        <v>6553000</v>
      </c>
    </row>
    <row r="16" spans="1:9" x14ac:dyDescent="0.2">
      <c r="B16" t="s">
        <v>25</v>
      </c>
      <c r="C16" t="s">
        <v>40</v>
      </c>
      <c r="D16" s="5">
        <v>0</v>
      </c>
      <c r="E16" s="2">
        <v>1339100</v>
      </c>
    </row>
    <row r="17" spans="1:9" x14ac:dyDescent="0.2">
      <c r="B17" t="s">
        <v>26</v>
      </c>
      <c r="C17" t="s">
        <v>41</v>
      </c>
      <c r="D17" s="5">
        <v>0</v>
      </c>
      <c r="E17" s="2">
        <v>13691700</v>
      </c>
      <c r="I17" s="2">
        <f>E17-'2021 MS-1'!E17</f>
        <v>475700</v>
      </c>
    </row>
    <row r="18" spans="1:9" x14ac:dyDescent="0.2">
      <c r="B18" t="s">
        <v>27</v>
      </c>
      <c r="C18" t="s">
        <v>42</v>
      </c>
      <c r="D18" s="5">
        <v>11</v>
      </c>
      <c r="E18" s="2">
        <v>305300</v>
      </c>
    </row>
    <row r="19" spans="1:9" x14ac:dyDescent="0.2">
      <c r="B19" t="s">
        <v>28</v>
      </c>
      <c r="C19" t="s">
        <v>43</v>
      </c>
      <c r="D19" s="5">
        <v>0</v>
      </c>
      <c r="E19" s="2">
        <v>0</v>
      </c>
    </row>
    <row r="20" spans="1:9" x14ac:dyDescent="0.2">
      <c r="B20" t="s">
        <v>29</v>
      </c>
      <c r="C20" t="s">
        <v>44</v>
      </c>
      <c r="D20" s="5">
        <v>0</v>
      </c>
      <c r="E20" s="2">
        <v>257691400</v>
      </c>
    </row>
    <row r="21" spans="1:9" x14ac:dyDescent="0.2">
      <c r="B21" t="s">
        <v>30</v>
      </c>
      <c r="C21" t="s">
        <v>45</v>
      </c>
      <c r="D21" s="5">
        <v>0</v>
      </c>
      <c r="E21" s="2">
        <v>18980000</v>
      </c>
    </row>
    <row r="23" spans="1:9" x14ac:dyDescent="0.2">
      <c r="A23" t="s">
        <v>31</v>
      </c>
    </row>
    <row r="24" spans="1:9" x14ac:dyDescent="0.2">
      <c r="B24" t="s">
        <v>32</v>
      </c>
      <c r="C24" t="s">
        <v>46</v>
      </c>
      <c r="E24" s="2">
        <v>5679900</v>
      </c>
    </row>
    <row r="25" spans="1:9" x14ac:dyDescent="0.2">
      <c r="B25" t="s">
        <v>33</v>
      </c>
      <c r="C25" t="s">
        <v>47</v>
      </c>
      <c r="E25" s="2">
        <v>0</v>
      </c>
    </row>
    <row r="26" spans="1:9" x14ac:dyDescent="0.2">
      <c r="B26">
        <v>4</v>
      </c>
      <c r="C26" t="s">
        <v>48</v>
      </c>
      <c r="E26" s="2">
        <v>0</v>
      </c>
    </row>
    <row r="28" spans="1:9" x14ac:dyDescent="0.2">
      <c r="A28" t="s">
        <v>34</v>
      </c>
      <c r="E28" s="2">
        <v>417735100</v>
      </c>
    </row>
    <row r="30" spans="1:9" x14ac:dyDescent="0.2">
      <c r="A30" t="s">
        <v>35</v>
      </c>
      <c r="D30" s="6" t="s">
        <v>84</v>
      </c>
    </row>
    <row r="31" spans="1:9" x14ac:dyDescent="0.2">
      <c r="B31">
        <v>6</v>
      </c>
      <c r="C31" t="s">
        <v>49</v>
      </c>
      <c r="D31" s="5">
        <v>0</v>
      </c>
      <c r="E31" s="2">
        <v>0</v>
      </c>
    </row>
    <row r="32" spans="1:9" x14ac:dyDescent="0.2">
      <c r="B32">
        <v>7</v>
      </c>
      <c r="C32" t="s">
        <v>50</v>
      </c>
      <c r="D32" s="5">
        <v>0</v>
      </c>
      <c r="E32" s="2">
        <v>0</v>
      </c>
    </row>
    <row r="33" spans="1:5" x14ac:dyDescent="0.2">
      <c r="B33">
        <v>8</v>
      </c>
      <c r="C33" t="s">
        <v>51</v>
      </c>
      <c r="D33" s="5">
        <v>0</v>
      </c>
      <c r="E33" s="2">
        <v>0</v>
      </c>
    </row>
    <row r="34" spans="1:5" x14ac:dyDescent="0.2">
      <c r="B34">
        <v>9</v>
      </c>
      <c r="C34" t="s">
        <v>52</v>
      </c>
      <c r="D34" s="5">
        <v>0</v>
      </c>
      <c r="E34" s="2">
        <v>0</v>
      </c>
    </row>
    <row r="35" spans="1:5" x14ac:dyDescent="0.2">
      <c r="B35" t="s">
        <v>36</v>
      </c>
      <c r="C35" t="s">
        <v>53</v>
      </c>
      <c r="D35" s="5">
        <v>0</v>
      </c>
      <c r="E35" s="2">
        <v>0</v>
      </c>
    </row>
    <row r="36" spans="1:5" x14ac:dyDescent="0.2">
      <c r="B36" t="s">
        <v>37</v>
      </c>
      <c r="C36" t="s">
        <v>54</v>
      </c>
      <c r="D36" s="5">
        <v>0</v>
      </c>
      <c r="E36" s="2">
        <v>0</v>
      </c>
    </row>
    <row r="37" spans="1:5" x14ac:dyDescent="0.2">
      <c r="D37" s="5"/>
    </row>
    <row r="38" spans="1:5" x14ac:dyDescent="0.2">
      <c r="A38" t="s">
        <v>38</v>
      </c>
      <c r="D38" s="6"/>
      <c r="E38" s="2">
        <v>417735100</v>
      </c>
    </row>
    <row r="39" spans="1:5" x14ac:dyDescent="0.2">
      <c r="A39" t="s">
        <v>85</v>
      </c>
      <c r="D39" s="6"/>
    </row>
    <row r="40" spans="1:5" x14ac:dyDescent="0.2">
      <c r="B40">
        <v>12</v>
      </c>
      <c r="C40" t="s">
        <v>65</v>
      </c>
      <c r="D40" s="5">
        <v>1</v>
      </c>
      <c r="E40" s="2">
        <v>67500</v>
      </c>
    </row>
    <row r="41" spans="1:5" x14ac:dyDescent="0.2">
      <c r="B41">
        <v>13</v>
      </c>
      <c r="C41" t="s">
        <v>66</v>
      </c>
      <c r="D41" s="5">
        <v>20</v>
      </c>
      <c r="E41" s="2">
        <v>5040000</v>
      </c>
    </row>
    <row r="42" spans="1:5" x14ac:dyDescent="0.2">
      <c r="B42">
        <v>14</v>
      </c>
      <c r="C42" t="s">
        <v>67</v>
      </c>
      <c r="D42" s="5">
        <v>1</v>
      </c>
      <c r="E42" s="2">
        <v>67500</v>
      </c>
    </row>
    <row r="43" spans="1:5" x14ac:dyDescent="0.2">
      <c r="B43">
        <v>15</v>
      </c>
      <c r="C43" t="s">
        <v>68</v>
      </c>
      <c r="D43" s="5">
        <v>4</v>
      </c>
      <c r="E43" s="2">
        <v>540000</v>
      </c>
    </row>
    <row r="44" spans="1:5" x14ac:dyDescent="0.2">
      <c r="B44">
        <v>16</v>
      </c>
      <c r="C44" t="s">
        <v>70</v>
      </c>
      <c r="D44" s="5">
        <v>0</v>
      </c>
      <c r="E44" s="2">
        <v>0</v>
      </c>
    </row>
    <row r="45" spans="1:5" x14ac:dyDescent="0.2">
      <c r="B45">
        <v>17</v>
      </c>
      <c r="C45" t="s">
        <v>69</v>
      </c>
      <c r="D45" s="5">
        <v>67</v>
      </c>
      <c r="E45" s="2">
        <v>1125000</v>
      </c>
    </row>
    <row r="46" spans="1:5" x14ac:dyDescent="0.2">
      <c r="B46">
        <v>18</v>
      </c>
      <c r="C46" t="s">
        <v>71</v>
      </c>
      <c r="D46" s="5">
        <v>0</v>
      </c>
      <c r="E46" s="2">
        <v>0</v>
      </c>
    </row>
    <row r="47" spans="1:5" x14ac:dyDescent="0.2">
      <c r="B47">
        <v>19</v>
      </c>
      <c r="C47" t="s">
        <v>72</v>
      </c>
      <c r="D47" s="5">
        <v>0</v>
      </c>
      <c r="E47" s="2">
        <v>0</v>
      </c>
    </row>
    <row r="48" spans="1:5" x14ac:dyDescent="0.2">
      <c r="B48" t="s">
        <v>55</v>
      </c>
      <c r="C48" t="s">
        <v>73</v>
      </c>
      <c r="D48" s="5">
        <v>0</v>
      </c>
      <c r="E48" s="2">
        <v>0</v>
      </c>
    </row>
    <row r="49" spans="1:5" x14ac:dyDescent="0.2">
      <c r="B49" t="s">
        <v>56</v>
      </c>
      <c r="C49" t="s">
        <v>74</v>
      </c>
      <c r="D49" s="5">
        <v>0</v>
      </c>
      <c r="E49" s="2">
        <v>0</v>
      </c>
    </row>
    <row r="51" spans="1:5" x14ac:dyDescent="0.2">
      <c r="A51" t="s">
        <v>57</v>
      </c>
      <c r="E51" s="2">
        <v>6840000</v>
      </c>
    </row>
    <row r="52" spans="1:5" x14ac:dyDescent="0.2">
      <c r="B52" t="s">
        <v>58</v>
      </c>
      <c r="C52" t="s">
        <v>75</v>
      </c>
      <c r="E52" s="2">
        <v>410895100</v>
      </c>
    </row>
    <row r="53" spans="1:5" x14ac:dyDescent="0.2">
      <c r="B53" t="s">
        <v>59</v>
      </c>
      <c r="C53" t="s">
        <v>76</v>
      </c>
      <c r="E53" s="2">
        <v>0</v>
      </c>
    </row>
    <row r="54" spans="1:5" x14ac:dyDescent="0.2">
      <c r="B54" t="s">
        <v>60</v>
      </c>
      <c r="C54" t="s">
        <v>77</v>
      </c>
      <c r="E54" s="2">
        <v>410895100</v>
      </c>
    </row>
    <row r="55" spans="1:5" x14ac:dyDescent="0.2">
      <c r="B55" t="s">
        <v>61</v>
      </c>
      <c r="C55" t="s">
        <v>78</v>
      </c>
      <c r="E55" s="2">
        <v>0</v>
      </c>
    </row>
    <row r="56" spans="1:5" x14ac:dyDescent="0.2">
      <c r="B56" t="s">
        <v>62</v>
      </c>
      <c r="C56" t="s">
        <v>79</v>
      </c>
      <c r="E56" s="2">
        <v>410895100</v>
      </c>
    </row>
    <row r="57" spans="1:5" x14ac:dyDescent="0.2">
      <c r="B57">
        <v>22</v>
      </c>
      <c r="C57" t="s">
        <v>80</v>
      </c>
      <c r="E57" s="2">
        <v>5679900</v>
      </c>
    </row>
    <row r="58" spans="1:5" x14ac:dyDescent="0.2">
      <c r="B58" t="s">
        <v>63</v>
      </c>
      <c r="C58" t="s">
        <v>81</v>
      </c>
      <c r="E58" s="2">
        <v>405215200</v>
      </c>
    </row>
    <row r="59" spans="1:5" x14ac:dyDescent="0.2">
      <c r="B59" t="s">
        <v>64</v>
      </c>
      <c r="C59" t="s">
        <v>82</v>
      </c>
      <c r="E59" s="2">
        <v>405215200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MS-1</vt:lpstr>
      <vt:lpstr>2022 MS-1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2021-11-08T21:58:13Z</dcterms:created>
  <dcterms:modified xsi:type="dcterms:W3CDTF">2022-09-27T21:23:55Z</dcterms:modified>
</cp:coreProperties>
</file>