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Github\consumption-taxes\source_data\"/>
    </mc:Choice>
  </mc:AlternateContent>
  <xr:revisionPtr revIDLastSave="0" documentId="8_{017AC5F3-0F78-4EED-8D0C-A6A49B4612FE}"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3" i="4" l="1"/>
  <c r="T43" i="1" s="1"/>
  <c r="T43" i="4"/>
  <c r="U43" i="1" s="1"/>
  <c r="S42" i="4"/>
  <c r="T42" i="1" s="1"/>
  <c r="T42" i="4"/>
  <c r="U42" i="1" s="1"/>
  <c r="S41" i="4"/>
  <c r="T41" i="1" s="1"/>
  <c r="T41" i="4"/>
  <c r="U41" i="1" s="1"/>
  <c r="S40" i="4"/>
  <c r="T40" i="1" s="1"/>
  <c r="T40" i="4"/>
  <c r="U40" i="1" s="1"/>
  <c r="S39" i="4"/>
  <c r="T39" i="1" s="1"/>
  <c r="T39" i="4"/>
  <c r="U39" i="1" s="1"/>
  <c r="S38" i="4"/>
  <c r="T38" i="1" s="1"/>
  <c r="T38" i="4"/>
  <c r="U38" i="1" s="1"/>
  <c r="S37" i="4"/>
  <c r="T37" i="1" s="1"/>
  <c r="T37" i="4"/>
  <c r="U37" i="1" s="1"/>
  <c r="S36" i="4"/>
  <c r="T36" i="1" s="1"/>
  <c r="T36" i="4"/>
  <c r="U36" i="1" s="1"/>
  <c r="S35" i="4"/>
  <c r="T35" i="1" s="1"/>
  <c r="T35" i="4"/>
  <c r="U35" i="1" s="1"/>
  <c r="S34" i="4"/>
  <c r="T34" i="1" s="1"/>
  <c r="T34" i="4"/>
  <c r="U34" i="1" s="1"/>
  <c r="S33" i="4"/>
  <c r="T33" i="1" s="1"/>
  <c r="T33" i="4"/>
  <c r="U33" i="1" s="1"/>
  <c r="S32" i="4"/>
  <c r="T32" i="1" s="1"/>
  <c r="T32" i="4"/>
  <c r="U32" i="1" s="1"/>
  <c r="S31" i="4"/>
  <c r="T31" i="1" s="1"/>
  <c r="T31" i="4"/>
  <c r="U31" i="1" s="1"/>
  <c r="S30" i="4"/>
  <c r="T30" i="1" s="1"/>
  <c r="T30" i="4"/>
  <c r="U30" i="1" s="1"/>
  <c r="S29" i="4"/>
  <c r="T29" i="1" s="1"/>
  <c r="T29" i="4"/>
  <c r="U29" i="1" s="1"/>
  <c r="R29" i="4"/>
  <c r="S29" i="1" s="1"/>
  <c r="Q29" i="4"/>
  <c r="R29" i="1" s="1"/>
  <c r="P29" i="4"/>
  <c r="Q29" i="1" s="1"/>
  <c r="O29" i="4"/>
  <c r="P29" i="1" s="1"/>
  <c r="N29" i="4"/>
  <c r="O29" i="1" s="1"/>
  <c r="M29" i="4"/>
  <c r="N29" i="1" s="1"/>
  <c r="L29" i="4"/>
  <c r="M29" i="1" s="1"/>
  <c r="K29" i="4"/>
  <c r="L29" i="1" s="1"/>
  <c r="J29" i="4"/>
  <c r="K29" i="1" s="1"/>
  <c r="I29" i="4"/>
  <c r="J29" i="1" s="1"/>
  <c r="H29" i="4"/>
  <c r="I29" i="1" s="1"/>
  <c r="G29" i="4"/>
  <c r="H29" i="1" s="1"/>
  <c r="S28" i="4"/>
  <c r="T28" i="1" s="1"/>
  <c r="T28" i="4"/>
  <c r="U28" i="1" s="1"/>
  <c r="S27" i="4"/>
  <c r="T27" i="1" s="1"/>
  <c r="T27" i="4"/>
  <c r="U27" i="1" s="1"/>
  <c r="S26" i="4"/>
  <c r="T26" i="1" s="1"/>
  <c r="T26" i="4"/>
  <c r="U26" i="1" s="1"/>
  <c r="S25" i="4"/>
  <c r="T25" i="1" s="1"/>
  <c r="T25" i="4"/>
  <c r="U25" i="1" s="1"/>
  <c r="S24" i="4"/>
  <c r="T24" i="1" s="1"/>
  <c r="T24" i="4"/>
  <c r="U24" i="1" s="1"/>
  <c r="S23" i="4"/>
  <c r="T23" i="1" s="1"/>
  <c r="T23" i="4"/>
  <c r="U23" i="1" s="1"/>
  <c r="S22" i="4"/>
  <c r="T22" i="1" s="1"/>
  <c r="T22" i="4"/>
  <c r="U22" i="1" s="1"/>
  <c r="S21" i="4"/>
  <c r="T21" i="1" s="1"/>
  <c r="T21" i="4"/>
  <c r="U21" i="1" s="1"/>
  <c r="S20" i="4"/>
  <c r="T20" i="1" s="1"/>
  <c r="T20" i="4"/>
  <c r="U20" i="1" s="1"/>
  <c r="S19" i="4"/>
  <c r="T19" i="1" s="1"/>
  <c r="T19" i="4"/>
  <c r="U19" i="1" s="1"/>
  <c r="S18" i="4"/>
  <c r="T18" i="1" s="1"/>
  <c r="T18" i="4"/>
  <c r="U18" i="1" s="1"/>
  <c r="S17" i="4"/>
  <c r="T17" i="1" s="1"/>
  <c r="T17" i="4"/>
  <c r="U17" i="1" s="1"/>
  <c r="S16" i="4"/>
  <c r="T16" i="1" s="1"/>
  <c r="T16" i="4"/>
  <c r="U16" i="1" s="1"/>
  <c r="S15" i="4"/>
  <c r="T15" i="1" s="1"/>
  <c r="T15" i="4"/>
  <c r="U15" i="1" s="1"/>
  <c r="S14" i="4"/>
  <c r="T14" i="1" s="1"/>
  <c r="T14" i="4"/>
  <c r="U14" i="1" s="1"/>
  <c r="S13" i="4"/>
  <c r="T13" i="1" s="1"/>
  <c r="T13" i="4"/>
  <c r="U13" i="1" s="1"/>
  <c r="S12" i="4"/>
  <c r="T12" i="1" s="1"/>
  <c r="T12" i="4"/>
  <c r="U12" i="1" s="1"/>
  <c r="S11" i="4"/>
  <c r="T11" i="1" s="1"/>
  <c r="T11" i="4"/>
  <c r="U11" i="1" s="1"/>
  <c r="S10" i="4"/>
  <c r="T10" i="1" s="1"/>
  <c r="T10" i="4"/>
  <c r="U10" i="1" s="1"/>
  <c r="S9" i="4"/>
  <c r="T9" i="1" s="1"/>
  <c r="T9" i="4"/>
  <c r="U9" i="1" s="1"/>
  <c r="K26" i="4"/>
  <c r="L26" i="1"/>
  <c r="I26" i="4"/>
  <c r="J26" i="1" s="1"/>
  <c r="G26" i="4"/>
  <c r="H26" i="1" s="1"/>
  <c r="R12" i="4"/>
  <c r="S12" i="1" s="1"/>
  <c r="M12" i="4"/>
  <c r="N12" i="1" s="1"/>
  <c r="F12" i="4"/>
  <c r="G12" i="1" s="1"/>
  <c r="J12" i="4"/>
  <c r="K12" i="1" s="1"/>
  <c r="I12" i="4"/>
  <c r="J12" i="1" s="1"/>
  <c r="B12" i="4"/>
  <c r="Q43" i="4"/>
  <c r="R43" i="1" s="1"/>
  <c r="R43" i="4"/>
  <c r="S43" i="1" s="1"/>
  <c r="Q42" i="4"/>
  <c r="R42" i="1" s="1"/>
  <c r="R42" i="4"/>
  <c r="S42" i="1" s="1"/>
  <c r="Q41" i="4"/>
  <c r="R41" i="1" s="1"/>
  <c r="R41" i="4"/>
  <c r="S41" i="1" s="1"/>
  <c r="Q40" i="4"/>
  <c r="R40" i="1" s="1"/>
  <c r="R40" i="4"/>
  <c r="S40" i="1" s="1"/>
  <c r="Q39" i="4"/>
  <c r="R39" i="1" s="1"/>
  <c r="R39" i="4"/>
  <c r="S39" i="1" s="1"/>
  <c r="Q38" i="4"/>
  <c r="R38" i="1" s="1"/>
  <c r="R38" i="4"/>
  <c r="S38" i="1" s="1"/>
  <c r="Q37" i="4"/>
  <c r="R37" i="1" s="1"/>
  <c r="R37" i="4"/>
  <c r="S37" i="1" s="1"/>
  <c r="Q36" i="4"/>
  <c r="R36" i="1" s="1"/>
  <c r="R36" i="4"/>
  <c r="S36" i="1" s="1"/>
  <c r="Q35" i="4"/>
  <c r="R35" i="1" s="1"/>
  <c r="R35" i="4"/>
  <c r="S35" i="1" s="1"/>
  <c r="Q34" i="4"/>
  <c r="R34" i="1" s="1"/>
  <c r="R34" i="4"/>
  <c r="S34" i="1" s="1"/>
  <c r="Q33" i="4"/>
  <c r="R33" i="1" s="1"/>
  <c r="R33" i="4"/>
  <c r="S33" i="1" s="1"/>
  <c r="Q32" i="4"/>
  <c r="R32" i="1" s="1"/>
  <c r="R32" i="4"/>
  <c r="S32" i="1" s="1"/>
  <c r="Q31" i="4"/>
  <c r="R31" i="1" s="1"/>
  <c r="R31" i="4"/>
  <c r="S31" i="1" s="1"/>
  <c r="Q30" i="4"/>
  <c r="R30" i="1" s="1"/>
  <c r="R30" i="4"/>
  <c r="S30" i="1" s="1"/>
  <c r="H28" i="4"/>
  <c r="I28" i="1" s="1"/>
  <c r="I28" i="4"/>
  <c r="J28" i="1" s="1"/>
  <c r="J28" i="4"/>
  <c r="K28" i="1" s="1"/>
  <c r="K28" i="4"/>
  <c r="L28" i="1" s="1"/>
  <c r="L28" i="4"/>
  <c r="M28" i="1" s="1"/>
  <c r="M28" i="4"/>
  <c r="N28" i="1" s="1"/>
  <c r="N28" i="4"/>
  <c r="O28" i="1" s="1"/>
  <c r="O28" i="4"/>
  <c r="P28" i="1" s="1"/>
  <c r="P28" i="4"/>
  <c r="Q28" i="1" s="1"/>
  <c r="Q28" i="4"/>
  <c r="R28" i="1" s="1"/>
  <c r="R28" i="4"/>
  <c r="S28" i="1" s="1"/>
  <c r="G28" i="4"/>
  <c r="Q27" i="4"/>
  <c r="R27" i="1" s="1"/>
  <c r="R27" i="4"/>
  <c r="S27" i="1"/>
  <c r="Q26" i="4"/>
  <c r="R26" i="1" s="1"/>
  <c r="R26" i="4"/>
  <c r="S26" i="1" s="1"/>
  <c r="Q25" i="4"/>
  <c r="R25" i="1" s="1"/>
  <c r="R25" i="4"/>
  <c r="S25" i="1" s="1"/>
  <c r="Q24" i="4"/>
  <c r="R24" i="1" s="1"/>
  <c r="R24" i="4"/>
  <c r="S24" i="1"/>
  <c r="Q23" i="4"/>
  <c r="R23" i="1" s="1"/>
  <c r="R23" i="4"/>
  <c r="S23" i="1" s="1"/>
  <c r="Q22" i="4"/>
  <c r="R22" i="1" s="1"/>
  <c r="R22" i="4"/>
  <c r="S22" i="1" s="1"/>
  <c r="Q21" i="4"/>
  <c r="R21" i="1" s="1"/>
  <c r="R21" i="4"/>
  <c r="S21" i="1"/>
  <c r="Q20" i="4"/>
  <c r="R20" i="1" s="1"/>
  <c r="R20" i="4"/>
  <c r="S20" i="1" s="1"/>
  <c r="Q19" i="4"/>
  <c r="R19" i="1" s="1"/>
  <c r="R19" i="4"/>
  <c r="S19" i="1"/>
  <c r="Q18" i="4"/>
  <c r="R18" i="1" s="1"/>
  <c r="R18" i="4"/>
  <c r="S18" i="1" s="1"/>
  <c r="Q17" i="4"/>
  <c r="R17" i="1" s="1"/>
  <c r="R17" i="4"/>
  <c r="S17" i="1" s="1"/>
  <c r="Q16" i="4"/>
  <c r="R16" i="1" s="1"/>
  <c r="R16" i="4"/>
  <c r="S16" i="1"/>
  <c r="Q15" i="4"/>
  <c r="R15" i="1" s="1"/>
  <c r="R15" i="4"/>
  <c r="S15" i="1" s="1"/>
  <c r="Q14" i="4"/>
  <c r="R14" i="1" s="1"/>
  <c r="R14" i="4"/>
  <c r="S14" i="1" s="1"/>
  <c r="Q13" i="4"/>
  <c r="R13" i="1" s="1"/>
  <c r="R13" i="4"/>
  <c r="S13" i="1"/>
  <c r="Q12" i="4"/>
  <c r="R12" i="1" s="1"/>
  <c r="Q11" i="4"/>
  <c r="R11" i="1" s="1"/>
  <c r="R11" i="4"/>
  <c r="S11" i="1" s="1"/>
  <c r="Q10" i="4"/>
  <c r="R10" i="1"/>
  <c r="R10" i="4"/>
  <c r="S10" i="1" s="1"/>
  <c r="Q9" i="4"/>
  <c r="R9" i="1" s="1"/>
  <c r="R9" i="4"/>
  <c r="S9" i="1" s="1"/>
  <c r="P43" i="4"/>
  <c r="Q43" i="1" s="1"/>
  <c r="P42" i="4"/>
  <c r="Q42" i="1" s="1"/>
  <c r="P41" i="4"/>
  <c r="Q41" i="1"/>
  <c r="P40" i="4"/>
  <c r="Q40" i="1" s="1"/>
  <c r="P39" i="4"/>
  <c r="Q39" i="1" s="1"/>
  <c r="P38" i="4"/>
  <c r="Q38" i="1" s="1"/>
  <c r="P37" i="4"/>
  <c r="Q37" i="1" s="1"/>
  <c r="P36" i="4"/>
  <c r="Q36" i="1" s="1"/>
  <c r="P35" i="4"/>
  <c r="Q35" i="1"/>
  <c r="P34" i="4"/>
  <c r="Q34" i="1" s="1"/>
  <c r="P33" i="4"/>
  <c r="Q33" i="1" s="1"/>
  <c r="P32" i="4"/>
  <c r="Q32" i="1" s="1"/>
  <c r="P31" i="4"/>
  <c r="Q31" i="1"/>
  <c r="P30" i="4"/>
  <c r="Q30" i="1" s="1"/>
  <c r="P27" i="4"/>
  <c r="Q27" i="1" s="1"/>
  <c r="P26" i="4"/>
  <c r="Q26" i="1" s="1"/>
  <c r="P25" i="4"/>
  <c r="Q25" i="1" s="1"/>
  <c r="P24" i="4"/>
  <c r="Q24" i="1" s="1"/>
  <c r="P23" i="4"/>
  <c r="Q23" i="1"/>
  <c r="P22" i="4"/>
  <c r="Q22" i="1" s="1"/>
  <c r="P21" i="4"/>
  <c r="Q21" i="1" s="1"/>
  <c r="P20" i="4"/>
  <c r="Q20" i="1" s="1"/>
  <c r="P19" i="4"/>
  <c r="Q19" i="1" s="1"/>
  <c r="P18" i="4"/>
  <c r="Q18" i="1" s="1"/>
  <c r="P17" i="4"/>
  <c r="Q17" i="1"/>
  <c r="P16" i="4"/>
  <c r="Q16" i="1" s="1"/>
  <c r="P15" i="4"/>
  <c r="Q15" i="1" s="1"/>
  <c r="P14" i="4"/>
  <c r="Q14" i="1" s="1"/>
  <c r="P13" i="4"/>
  <c r="Q13" i="1"/>
  <c r="P12" i="4"/>
  <c r="Q12" i="1" s="1"/>
  <c r="P11" i="4"/>
  <c r="Q11" i="1" s="1"/>
  <c r="P10" i="4"/>
  <c r="Q10" i="1" s="1"/>
  <c r="P9" i="4"/>
  <c r="Q9" i="1" s="1"/>
  <c r="N43" i="4"/>
  <c r="O43" i="1" s="1"/>
  <c r="O43" i="4"/>
  <c r="P43" i="1" s="1"/>
  <c r="N42" i="4"/>
  <c r="O42" i="1" s="1"/>
  <c r="O42" i="4"/>
  <c r="P42" i="1" s="1"/>
  <c r="N41" i="4"/>
  <c r="O41" i="1" s="1"/>
  <c r="O41" i="4"/>
  <c r="P41" i="1" s="1"/>
  <c r="N40" i="4"/>
  <c r="O40" i="1" s="1"/>
  <c r="O40" i="4"/>
  <c r="P40" i="1" s="1"/>
  <c r="N39" i="4"/>
  <c r="O39" i="1" s="1"/>
  <c r="O39" i="4"/>
  <c r="P39" i="1"/>
  <c r="N38" i="4"/>
  <c r="O38" i="1" s="1"/>
  <c r="O38" i="4"/>
  <c r="P38" i="1" s="1"/>
  <c r="N37" i="4"/>
  <c r="O37" i="1" s="1"/>
  <c r="O37" i="4"/>
  <c r="P37" i="1" s="1"/>
  <c r="N36" i="4"/>
  <c r="O36" i="1" s="1"/>
  <c r="O36" i="4"/>
  <c r="P36" i="1" s="1"/>
  <c r="N35" i="4"/>
  <c r="O35" i="1" s="1"/>
  <c r="O35" i="4"/>
  <c r="P35" i="1" s="1"/>
  <c r="N34" i="4"/>
  <c r="O34" i="1" s="1"/>
  <c r="O34" i="4"/>
  <c r="P34" i="1"/>
  <c r="N33" i="4"/>
  <c r="O33" i="1" s="1"/>
  <c r="O33" i="4"/>
  <c r="P33" i="1" s="1"/>
  <c r="N32" i="4"/>
  <c r="O32" i="1" s="1"/>
  <c r="O32" i="4"/>
  <c r="P32" i="1" s="1"/>
  <c r="N31" i="4"/>
  <c r="O31" i="1" s="1"/>
  <c r="O31" i="4"/>
  <c r="P31" i="1" s="1"/>
  <c r="N30" i="4"/>
  <c r="O30" i="1" s="1"/>
  <c r="O30" i="4"/>
  <c r="P30" i="1"/>
  <c r="N27" i="4"/>
  <c r="O27" i="1" s="1"/>
  <c r="O27" i="4"/>
  <c r="P27" i="1" s="1"/>
  <c r="N26" i="4"/>
  <c r="O26" i="1" s="1"/>
  <c r="O26" i="4"/>
  <c r="P26" i="1" s="1"/>
  <c r="N25" i="4"/>
  <c r="O25" i="1" s="1"/>
  <c r="O25" i="4"/>
  <c r="P25" i="1" s="1"/>
  <c r="N24" i="4"/>
  <c r="O24" i="1" s="1"/>
  <c r="O24" i="4"/>
  <c r="P24" i="1" s="1"/>
  <c r="N23" i="4"/>
  <c r="O23" i="1" s="1"/>
  <c r="O23" i="4"/>
  <c r="P23" i="1" s="1"/>
  <c r="N22" i="4"/>
  <c r="O22" i="1" s="1"/>
  <c r="O22" i="4"/>
  <c r="P22" i="1" s="1"/>
  <c r="N21" i="4"/>
  <c r="O21" i="1" s="1"/>
  <c r="O21" i="4"/>
  <c r="P21" i="1"/>
  <c r="N20" i="4"/>
  <c r="O20" i="1" s="1"/>
  <c r="O20" i="4"/>
  <c r="P20" i="1" s="1"/>
  <c r="N19" i="4"/>
  <c r="O19" i="1" s="1"/>
  <c r="O19" i="4"/>
  <c r="P19" i="1" s="1"/>
  <c r="N18" i="4"/>
  <c r="O18" i="1" s="1"/>
  <c r="O18" i="4"/>
  <c r="P18" i="1" s="1"/>
  <c r="N17" i="4"/>
  <c r="O17" i="1" s="1"/>
  <c r="O17" i="4"/>
  <c r="P17" i="1" s="1"/>
  <c r="N16" i="4"/>
  <c r="O16" i="1" s="1"/>
  <c r="O16" i="4"/>
  <c r="P16" i="1" s="1"/>
  <c r="N15" i="4"/>
  <c r="O15" i="1" s="1"/>
  <c r="O15" i="4"/>
  <c r="P15" i="1" s="1"/>
  <c r="N14" i="4"/>
  <c r="O14" i="1" s="1"/>
  <c r="O14" i="4"/>
  <c r="P14" i="1" s="1"/>
  <c r="N13" i="4"/>
  <c r="O13" i="1" s="1"/>
  <c r="O13" i="4"/>
  <c r="P13" i="1"/>
  <c r="N12" i="4"/>
  <c r="O12" i="1" s="1"/>
  <c r="O12" i="4"/>
  <c r="P12" i="1" s="1"/>
  <c r="N11" i="4"/>
  <c r="O11" i="1" s="1"/>
  <c r="O11" i="4"/>
  <c r="P11" i="1" s="1"/>
  <c r="N10" i="4"/>
  <c r="O10" i="1" s="1"/>
  <c r="O10" i="4"/>
  <c r="P10" i="1" s="1"/>
  <c r="N9" i="4"/>
  <c r="O9" i="1" s="1"/>
  <c r="O9" i="4"/>
  <c r="P9" i="1" s="1"/>
  <c r="G37" i="4"/>
  <c r="H37" i="1" s="1"/>
  <c r="E42" i="4"/>
  <c r="F42" i="1" s="1"/>
  <c r="B10" i="1"/>
  <c r="B11" i="1"/>
  <c r="B12" i="1"/>
  <c r="B13" i="1"/>
  <c r="B15" i="1"/>
  <c r="B19" i="1"/>
  <c r="B27" i="1"/>
  <c r="B34" i="1"/>
  <c r="B40" i="1"/>
  <c r="B42" i="1"/>
  <c r="B9" i="1"/>
  <c r="J17" i="4"/>
  <c r="K17" i="1" s="1"/>
  <c r="J18" i="4"/>
  <c r="K18" i="1" s="1"/>
  <c r="J19" i="4"/>
  <c r="K19" i="1" s="1"/>
  <c r="J20" i="4"/>
  <c r="K20" i="1" s="1"/>
  <c r="J21" i="4"/>
  <c r="K21" i="1" s="1"/>
  <c r="J22" i="4"/>
  <c r="K22" i="1"/>
  <c r="J23" i="4"/>
  <c r="K23" i="1" s="1"/>
  <c r="J24" i="4"/>
  <c r="K24" i="1" s="1"/>
  <c r="J25" i="4"/>
  <c r="K25" i="1" s="1"/>
  <c r="J26" i="4"/>
  <c r="K26" i="1" s="1"/>
  <c r="J27" i="4"/>
  <c r="K27" i="1" s="1"/>
  <c r="J30" i="4"/>
  <c r="K30" i="1" s="1"/>
  <c r="J31" i="4"/>
  <c r="K31" i="1" s="1"/>
  <c r="J32" i="4"/>
  <c r="K32" i="1" s="1"/>
  <c r="J33" i="4"/>
  <c r="K33" i="1" s="1"/>
  <c r="J34" i="4"/>
  <c r="K34" i="1" s="1"/>
  <c r="J35" i="4"/>
  <c r="K35" i="1" s="1"/>
  <c r="J36" i="4"/>
  <c r="K36" i="1" s="1"/>
  <c r="J37" i="4"/>
  <c r="K37" i="1" s="1"/>
  <c r="J38" i="4"/>
  <c r="K38" i="1" s="1"/>
  <c r="J39" i="4"/>
  <c r="K39" i="1" s="1"/>
  <c r="J40" i="4"/>
  <c r="K40" i="1"/>
  <c r="J41" i="4"/>
  <c r="K41" i="1" s="1"/>
  <c r="J42" i="4"/>
  <c r="K42" i="1" s="1"/>
  <c r="J43" i="4"/>
  <c r="K43" i="1" s="1"/>
  <c r="K18" i="4"/>
  <c r="L18" i="1" s="1"/>
  <c r="L18" i="4"/>
  <c r="M18" i="1" s="1"/>
  <c r="M18" i="4"/>
  <c r="N18" i="1" s="1"/>
  <c r="M19" i="4"/>
  <c r="N19" i="1" s="1"/>
  <c r="M20" i="4"/>
  <c r="N20" i="1" s="1"/>
  <c r="M21" i="4"/>
  <c r="N21" i="1" s="1"/>
  <c r="M22" i="4"/>
  <c r="N22" i="1" s="1"/>
  <c r="M23" i="4"/>
  <c r="N23" i="1" s="1"/>
  <c r="M24" i="4"/>
  <c r="N24" i="1" s="1"/>
  <c r="M25" i="4"/>
  <c r="N25" i="1" s="1"/>
  <c r="M26" i="4"/>
  <c r="N26" i="1" s="1"/>
  <c r="M27" i="4"/>
  <c r="N27" i="1" s="1"/>
  <c r="M30" i="4"/>
  <c r="N30" i="1"/>
  <c r="M31" i="4"/>
  <c r="N31" i="1" s="1"/>
  <c r="M32" i="4"/>
  <c r="N32" i="1" s="1"/>
  <c r="M33" i="4"/>
  <c r="N33" i="1" s="1"/>
  <c r="M34" i="4"/>
  <c r="N34" i="1" s="1"/>
  <c r="M35" i="4"/>
  <c r="N35" i="1" s="1"/>
  <c r="M36" i="4"/>
  <c r="N36" i="1" s="1"/>
  <c r="M37" i="4"/>
  <c r="N37" i="1" s="1"/>
  <c r="M38" i="4"/>
  <c r="N38" i="1" s="1"/>
  <c r="M39" i="4"/>
  <c r="N39" i="1" s="1"/>
  <c r="M40" i="4"/>
  <c r="N40" i="1" s="1"/>
  <c r="M41" i="4"/>
  <c r="N41" i="1" s="1"/>
  <c r="M42" i="4"/>
  <c r="N42" i="1" s="1"/>
  <c r="M43" i="4"/>
  <c r="N43" i="1" s="1"/>
  <c r="L19" i="4"/>
  <c r="M19" i="1" s="1"/>
  <c r="L20" i="4"/>
  <c r="M20" i="1" s="1"/>
  <c r="L21" i="4"/>
  <c r="M21" i="1"/>
  <c r="L22" i="4"/>
  <c r="M22" i="1" s="1"/>
  <c r="L23" i="4"/>
  <c r="M23" i="1" s="1"/>
  <c r="L24" i="4"/>
  <c r="M24" i="1" s="1"/>
  <c r="L25" i="4"/>
  <c r="M25" i="1" s="1"/>
  <c r="L26" i="4"/>
  <c r="M26" i="1" s="1"/>
  <c r="L27" i="4"/>
  <c r="M27" i="1" s="1"/>
  <c r="L30" i="4"/>
  <c r="M30" i="1" s="1"/>
  <c r="L31" i="4"/>
  <c r="M31" i="1" s="1"/>
  <c r="L32" i="4"/>
  <c r="M32" i="1" s="1"/>
  <c r="L33" i="4"/>
  <c r="M33" i="1" s="1"/>
  <c r="L34" i="4"/>
  <c r="M34" i="1" s="1"/>
  <c r="L35" i="4"/>
  <c r="M35" i="1" s="1"/>
  <c r="L36" i="4"/>
  <c r="M36" i="1" s="1"/>
  <c r="L37" i="4"/>
  <c r="M37" i="1" s="1"/>
  <c r="L38" i="4"/>
  <c r="M38" i="1" s="1"/>
  <c r="L39" i="4"/>
  <c r="M39" i="1"/>
  <c r="L40" i="4"/>
  <c r="M40" i="1" s="1"/>
  <c r="L41" i="4"/>
  <c r="M41" i="1" s="1"/>
  <c r="L42" i="4"/>
  <c r="M42" i="1" s="1"/>
  <c r="L43" i="4"/>
  <c r="M43" i="1" s="1"/>
  <c r="L17" i="4"/>
  <c r="M17" i="1" s="1"/>
  <c r="M17" i="4"/>
  <c r="N17" i="1" s="1"/>
  <c r="H16" i="4"/>
  <c r="I16" i="1" s="1"/>
  <c r="I16" i="4"/>
  <c r="J16" i="1" s="1"/>
  <c r="J16" i="4"/>
  <c r="K16" i="1" s="1"/>
  <c r="K16" i="4"/>
  <c r="L16" i="1" s="1"/>
  <c r="L16" i="4"/>
  <c r="M16" i="1" s="1"/>
  <c r="M16" i="4"/>
  <c r="N16" i="1" s="1"/>
  <c r="G16" i="4"/>
  <c r="H16" i="1" s="1"/>
  <c r="M10" i="4"/>
  <c r="N10" i="1" s="1"/>
  <c r="M11" i="4"/>
  <c r="N11" i="1" s="1"/>
  <c r="M13" i="4"/>
  <c r="N13" i="1" s="1"/>
  <c r="M14" i="4"/>
  <c r="N14" i="1" s="1"/>
  <c r="M15" i="4"/>
  <c r="N15" i="1" s="1"/>
  <c r="L10" i="4"/>
  <c r="M10" i="1" s="1"/>
  <c r="L11" i="4"/>
  <c r="M11" i="1" s="1"/>
  <c r="L12" i="4"/>
  <c r="M12" i="1" s="1"/>
  <c r="L13" i="4"/>
  <c r="M13" i="1" s="1"/>
  <c r="L14" i="4"/>
  <c r="M14" i="1" s="1"/>
  <c r="L15" i="4"/>
  <c r="M15" i="1" s="1"/>
  <c r="M9" i="4"/>
  <c r="N9" i="1"/>
  <c r="L9" i="4"/>
  <c r="M9" i="1" s="1"/>
  <c r="J10" i="4"/>
  <c r="K10" i="1" s="1"/>
  <c r="J11" i="4"/>
  <c r="K11" i="1" s="1"/>
  <c r="J13" i="4"/>
  <c r="K13" i="1" s="1"/>
  <c r="J14" i="4"/>
  <c r="K14" i="1" s="1"/>
  <c r="J15" i="4"/>
  <c r="K15" i="1" s="1"/>
  <c r="J9" i="4"/>
  <c r="K9" i="1" s="1"/>
  <c r="K38" i="4"/>
  <c r="L38" i="1" s="1"/>
  <c r="I38" i="4"/>
  <c r="J38" i="1" s="1"/>
  <c r="H38" i="4"/>
  <c r="I38" i="1" s="1"/>
  <c r="G38" i="4"/>
  <c r="F38" i="4"/>
  <c r="K24" i="4"/>
  <c r="L24" i="1" s="1"/>
  <c r="I24" i="4"/>
  <c r="J24" i="1" s="1"/>
  <c r="H24" i="4"/>
  <c r="I24" i="1" s="1"/>
  <c r="G24" i="4"/>
  <c r="H24" i="1" s="1"/>
  <c r="C25" i="4"/>
  <c r="D25" i="1" s="1"/>
  <c r="K13" i="4"/>
  <c r="L13" i="1" s="1"/>
  <c r="I13" i="4"/>
  <c r="J13" i="1" s="1"/>
  <c r="H13" i="4"/>
  <c r="I13" i="1" s="1"/>
  <c r="G13" i="4"/>
  <c r="H13" i="1" s="1"/>
  <c r="F13" i="4"/>
  <c r="G13" i="1" s="1"/>
  <c r="E13" i="4"/>
  <c r="G14" i="4"/>
  <c r="H14" i="1" s="1"/>
  <c r="H14" i="4"/>
  <c r="I14" i="1" s="1"/>
  <c r="I14" i="4"/>
  <c r="J14" i="1" s="1"/>
  <c r="K14" i="4"/>
  <c r="L14" i="1" s="1"/>
  <c r="B15" i="4"/>
  <c r="C15" i="1" s="1"/>
  <c r="C15" i="4"/>
  <c r="D15" i="1" s="1"/>
  <c r="D15" i="4"/>
  <c r="E15" i="1" s="1"/>
  <c r="E15" i="4"/>
  <c r="F15" i="1" s="1"/>
  <c r="F15" i="4"/>
  <c r="G15" i="1" s="1"/>
  <c r="G15" i="4"/>
  <c r="H15" i="1" s="1"/>
  <c r="H15" i="4"/>
  <c r="I15" i="1" s="1"/>
  <c r="I15" i="4"/>
  <c r="J15" i="1" s="1"/>
  <c r="K15" i="4"/>
  <c r="L15" i="1" s="1"/>
  <c r="B17" i="4"/>
  <c r="C17" i="4"/>
  <c r="D17" i="4"/>
  <c r="E17" i="4"/>
  <c r="F17" i="4"/>
  <c r="G17" i="4"/>
  <c r="H17" i="1" s="1"/>
  <c r="H17" i="4"/>
  <c r="I17" i="1" s="1"/>
  <c r="I17" i="4"/>
  <c r="J17" i="1" s="1"/>
  <c r="K17" i="4"/>
  <c r="L17" i="1" s="1"/>
  <c r="B18" i="4"/>
  <c r="C18" i="1" s="1"/>
  <c r="C18" i="4"/>
  <c r="D18" i="1" s="1"/>
  <c r="D18" i="4"/>
  <c r="E18" i="1" s="1"/>
  <c r="E18" i="4"/>
  <c r="F18" i="1" s="1"/>
  <c r="F18" i="4"/>
  <c r="G18" i="1" s="1"/>
  <c r="G18" i="4"/>
  <c r="H18" i="1" s="1"/>
  <c r="H18" i="4"/>
  <c r="I18" i="1" s="1"/>
  <c r="I18" i="4"/>
  <c r="J18" i="1" s="1"/>
  <c r="K21" i="4"/>
  <c r="L21" i="1" s="1"/>
  <c r="K22" i="4"/>
  <c r="L22" i="1" s="1"/>
  <c r="K23" i="4"/>
  <c r="L23" i="1" s="1"/>
  <c r="K25" i="4"/>
  <c r="L25" i="1" s="1"/>
  <c r="K27" i="4"/>
  <c r="L27" i="1" s="1"/>
  <c r="K30" i="4"/>
  <c r="L30" i="1" s="1"/>
  <c r="K31" i="4"/>
  <c r="L31" i="1" s="1"/>
  <c r="K32" i="4"/>
  <c r="L32" i="1" s="1"/>
  <c r="K33" i="4"/>
  <c r="L33" i="1"/>
  <c r="K34" i="4"/>
  <c r="L34" i="1" s="1"/>
  <c r="K35" i="4"/>
  <c r="L35" i="1" s="1"/>
  <c r="K36" i="4"/>
  <c r="L36" i="1" s="1"/>
  <c r="K39" i="4"/>
  <c r="L39" i="1" s="1"/>
  <c r="K40" i="4"/>
  <c r="L40" i="1" s="1"/>
  <c r="K41" i="4"/>
  <c r="L41" i="1" s="1"/>
  <c r="K42" i="4"/>
  <c r="L42" i="1" s="1"/>
  <c r="K43" i="4"/>
  <c r="L43" i="1" s="1"/>
  <c r="I21" i="4"/>
  <c r="J21" i="1" s="1"/>
  <c r="I22" i="4"/>
  <c r="J22" i="1" s="1"/>
  <c r="I23" i="4"/>
  <c r="J23" i="1" s="1"/>
  <c r="I25" i="4"/>
  <c r="J25" i="1" s="1"/>
  <c r="I27" i="4"/>
  <c r="J27" i="1" s="1"/>
  <c r="I30" i="4"/>
  <c r="J30" i="1" s="1"/>
  <c r="I31" i="4"/>
  <c r="J31" i="1" s="1"/>
  <c r="I32" i="4"/>
  <c r="J32" i="1" s="1"/>
  <c r="I33" i="4"/>
  <c r="J33" i="1" s="1"/>
  <c r="I34" i="4"/>
  <c r="J34" i="1" s="1"/>
  <c r="I35" i="4"/>
  <c r="J35" i="1" s="1"/>
  <c r="I36" i="4"/>
  <c r="J36" i="1" s="1"/>
  <c r="I39" i="4"/>
  <c r="J39" i="1" s="1"/>
  <c r="I40" i="4"/>
  <c r="J40" i="1" s="1"/>
  <c r="I41" i="4"/>
  <c r="J41" i="1" s="1"/>
  <c r="I42" i="4"/>
  <c r="J42" i="1" s="1"/>
  <c r="I43" i="4"/>
  <c r="J43" i="1" s="1"/>
  <c r="H21" i="4"/>
  <c r="I21" i="1" s="1"/>
  <c r="H22" i="4"/>
  <c r="I22" i="1" s="1"/>
  <c r="H23" i="4"/>
  <c r="I23" i="1" s="1"/>
  <c r="H25" i="4"/>
  <c r="I25" i="1" s="1"/>
  <c r="H26" i="4"/>
  <c r="I26" i="1" s="1"/>
  <c r="H27" i="4"/>
  <c r="I27" i="1" s="1"/>
  <c r="H30" i="4"/>
  <c r="I30" i="1" s="1"/>
  <c r="H31" i="4"/>
  <c r="I31" i="1" s="1"/>
  <c r="H32" i="4"/>
  <c r="I32" i="1" s="1"/>
  <c r="H33" i="4"/>
  <c r="I33" i="1"/>
  <c r="H34" i="4"/>
  <c r="I34" i="1" s="1"/>
  <c r="H35" i="4"/>
  <c r="I35" i="1" s="1"/>
  <c r="H36" i="4"/>
  <c r="I36" i="1" s="1"/>
  <c r="H39" i="4"/>
  <c r="I39" i="1" s="1"/>
  <c r="H40" i="4"/>
  <c r="I40" i="1" s="1"/>
  <c r="H41" i="4"/>
  <c r="I41" i="1" s="1"/>
  <c r="H42" i="4"/>
  <c r="I42" i="1" s="1"/>
  <c r="H43" i="4"/>
  <c r="I43" i="1" s="1"/>
  <c r="G21" i="4"/>
  <c r="H21" i="1" s="1"/>
  <c r="G22" i="4"/>
  <c r="H22" i="1" s="1"/>
  <c r="G23" i="4"/>
  <c r="H23" i="1" s="1"/>
  <c r="G25" i="4"/>
  <c r="H25" i="1" s="1"/>
  <c r="G27" i="4"/>
  <c r="H27" i="1" s="1"/>
  <c r="G30" i="4"/>
  <c r="H30" i="1" s="1"/>
  <c r="G31" i="4"/>
  <c r="H31" i="1" s="1"/>
  <c r="G32" i="4"/>
  <c r="H32" i="1"/>
  <c r="G33" i="4"/>
  <c r="H33" i="1" s="1"/>
  <c r="G34" i="4"/>
  <c r="H34" i="1" s="1"/>
  <c r="G35" i="4"/>
  <c r="H35" i="1" s="1"/>
  <c r="G36" i="4"/>
  <c r="H36" i="1" s="1"/>
  <c r="G39" i="4"/>
  <c r="H39" i="1" s="1"/>
  <c r="G40" i="4"/>
  <c r="H40" i="1" s="1"/>
  <c r="G41" i="4"/>
  <c r="H41" i="1" s="1"/>
  <c r="G42" i="4"/>
  <c r="H42" i="1" s="1"/>
  <c r="G43" i="4"/>
  <c r="H43" i="1" s="1"/>
  <c r="F22" i="4"/>
  <c r="G22" i="1" s="1"/>
  <c r="F23" i="4"/>
  <c r="G23" i="1" s="1"/>
  <c r="F25" i="4"/>
  <c r="G25" i="1" s="1"/>
  <c r="F26" i="4"/>
  <c r="G26" i="1" s="1"/>
  <c r="F27" i="4"/>
  <c r="G27" i="1" s="1"/>
  <c r="F30" i="4"/>
  <c r="G30" i="1" s="1"/>
  <c r="F31" i="4"/>
  <c r="G31" i="1" s="1"/>
  <c r="F32" i="4"/>
  <c r="G32" i="1" s="1"/>
  <c r="F33" i="4"/>
  <c r="G33" i="1" s="1"/>
  <c r="F34" i="4"/>
  <c r="G34" i="1" s="1"/>
  <c r="F35" i="4"/>
  <c r="F36" i="4"/>
  <c r="G36" i="1" s="1"/>
  <c r="F39" i="4"/>
  <c r="G39" i="1" s="1"/>
  <c r="F40" i="4"/>
  <c r="G40" i="1" s="1"/>
  <c r="F41" i="4"/>
  <c r="F42" i="4"/>
  <c r="G42" i="1" s="1"/>
  <c r="F43" i="4"/>
  <c r="G43" i="1" s="1"/>
  <c r="G20" i="4"/>
  <c r="H20" i="1" s="1"/>
  <c r="H20" i="4"/>
  <c r="I20" i="1" s="1"/>
  <c r="I20" i="4"/>
  <c r="J20" i="1" s="1"/>
  <c r="K20" i="4"/>
  <c r="L20" i="1" s="1"/>
  <c r="G19" i="4"/>
  <c r="H19" i="1" s="1"/>
  <c r="H19" i="4"/>
  <c r="I19" i="1" s="1"/>
  <c r="I19" i="4"/>
  <c r="J19" i="1" s="1"/>
  <c r="K19" i="4"/>
  <c r="L19" i="1" s="1"/>
  <c r="G12" i="4"/>
  <c r="H12" i="1" s="1"/>
  <c r="H12" i="4"/>
  <c r="I12" i="1" s="1"/>
  <c r="K12" i="4"/>
  <c r="L12" i="1" s="1"/>
  <c r="G11" i="4"/>
  <c r="H11" i="1" s="1"/>
  <c r="H11" i="4"/>
  <c r="I11" i="1" s="1"/>
  <c r="I11" i="4"/>
  <c r="J11" i="1" s="1"/>
  <c r="K11" i="4"/>
  <c r="L11" i="1"/>
  <c r="G10" i="4"/>
  <c r="H10" i="1" s="1"/>
  <c r="H10" i="4"/>
  <c r="I10" i="1" s="1"/>
  <c r="I10" i="4"/>
  <c r="J10" i="1" s="1"/>
  <c r="K10" i="4"/>
  <c r="L10" i="1" s="1"/>
  <c r="H9" i="4"/>
  <c r="I9" i="4"/>
  <c r="J9" i="1" s="1"/>
  <c r="K9" i="4"/>
  <c r="L9" i="1" s="1"/>
  <c r="G9" i="4"/>
  <c r="K37" i="4"/>
  <c r="L37" i="1" s="1"/>
  <c r="I37" i="4"/>
  <c r="J37" i="1" s="1"/>
  <c r="F10" i="4"/>
  <c r="G10" i="1" s="1"/>
  <c r="F11" i="4"/>
  <c r="G11" i="1" s="1"/>
  <c r="F19" i="4"/>
  <c r="G19" i="1" s="1"/>
  <c r="F20" i="4"/>
  <c r="G20" i="1" s="1"/>
  <c r="F21" i="4"/>
  <c r="G21" i="1" s="1"/>
  <c r="D43" i="4"/>
  <c r="E43" i="1" s="1"/>
  <c r="C43" i="4"/>
  <c r="D43" i="1" s="1"/>
  <c r="B43" i="4"/>
  <c r="C43" i="1" s="1"/>
  <c r="E10" i="4"/>
  <c r="F10" i="1" s="1"/>
  <c r="E11" i="4"/>
  <c r="F11" i="1" s="1"/>
  <c r="E12" i="4"/>
  <c r="E19" i="4"/>
  <c r="F19" i="1" s="1"/>
  <c r="E20" i="4"/>
  <c r="F20" i="1" s="1"/>
  <c r="E22" i="4"/>
  <c r="E23" i="4"/>
  <c r="F23" i="1" s="1"/>
  <c r="E25" i="4"/>
  <c r="F25" i="1" s="1"/>
  <c r="E30" i="4"/>
  <c r="F30" i="1" s="1"/>
  <c r="E31" i="4"/>
  <c r="F31" i="1" s="1"/>
  <c r="E32" i="4"/>
  <c r="F32" i="1" s="1"/>
  <c r="E33" i="4"/>
  <c r="F33" i="1" s="1"/>
  <c r="E34" i="4"/>
  <c r="F34" i="1" s="1"/>
  <c r="E36" i="4"/>
  <c r="F36" i="1" s="1"/>
  <c r="E39" i="4"/>
  <c r="F39" i="1" s="1"/>
  <c r="E40" i="4"/>
  <c r="F40" i="1" s="1"/>
  <c r="E41" i="4"/>
  <c r="E43" i="4"/>
  <c r="F43" i="1" s="1"/>
  <c r="D10" i="4"/>
  <c r="E10" i="1" s="1"/>
  <c r="D11" i="4"/>
  <c r="E11" i="1"/>
  <c r="D12" i="4"/>
  <c r="D19" i="4"/>
  <c r="E19" i="1" s="1"/>
  <c r="D20" i="4"/>
  <c r="D22" i="4"/>
  <c r="D23" i="4"/>
  <c r="E23" i="1" s="1"/>
  <c r="D25" i="4"/>
  <c r="E25" i="1" s="1"/>
  <c r="D30" i="4"/>
  <c r="E30" i="1" s="1"/>
  <c r="D31" i="4"/>
  <c r="E31" i="1" s="1"/>
  <c r="D32" i="4"/>
  <c r="E32" i="1" s="1"/>
  <c r="D33" i="4"/>
  <c r="D34" i="4"/>
  <c r="E34" i="1" s="1"/>
  <c r="D36" i="4"/>
  <c r="D39" i="4"/>
  <c r="D40" i="4"/>
  <c r="E40" i="1" s="1"/>
  <c r="D41" i="4"/>
  <c r="C10" i="4"/>
  <c r="D10" i="1" s="1"/>
  <c r="C11" i="4"/>
  <c r="D11" i="1" s="1"/>
  <c r="C12" i="4"/>
  <c r="C19" i="4"/>
  <c r="D19" i="1" s="1"/>
  <c r="C20" i="4"/>
  <c r="C22" i="4"/>
  <c r="C23" i="4"/>
  <c r="D23" i="1" s="1"/>
  <c r="C30" i="4"/>
  <c r="D30" i="1"/>
  <c r="C31" i="4"/>
  <c r="D31" i="1" s="1"/>
  <c r="C32" i="4"/>
  <c r="D32" i="1" s="1"/>
  <c r="C33" i="4"/>
  <c r="C34" i="4"/>
  <c r="D34" i="1" s="1"/>
  <c r="C36" i="4"/>
  <c r="C39" i="4"/>
  <c r="C40" i="4"/>
  <c r="D40" i="1" s="1"/>
  <c r="C41" i="4"/>
  <c r="C9" i="4"/>
  <c r="D9" i="4"/>
  <c r="E9" i="4"/>
  <c r="F9" i="4"/>
  <c r="B10" i="4"/>
  <c r="C10" i="1" s="1"/>
  <c r="B11" i="4"/>
  <c r="C11" i="1" s="1"/>
  <c r="B19" i="4"/>
  <c r="C19" i="1" s="1"/>
  <c r="B20" i="4"/>
  <c r="B23" i="4"/>
  <c r="C23" i="1" s="1"/>
  <c r="B25" i="4"/>
  <c r="C25" i="1" s="1"/>
  <c r="B30" i="4"/>
  <c r="C30" i="1" s="1"/>
  <c r="B32" i="4"/>
  <c r="C32" i="1" s="1"/>
  <c r="B33" i="4"/>
  <c r="B34" i="4"/>
  <c r="C34" i="1" s="1"/>
  <c r="B36" i="4"/>
  <c r="B39" i="4"/>
  <c r="B40" i="4"/>
  <c r="C40" i="1" s="1"/>
  <c r="B41" i="4"/>
  <c r="B9" i="4"/>
  <c r="H37" i="4"/>
  <c r="I37" i="1" s="1"/>
  <c r="O44" i="1" l="1"/>
  <c r="K44" i="1"/>
  <c r="N44" i="1"/>
  <c r="V10" i="1"/>
  <c r="V12" i="1"/>
  <c r="V14" i="1"/>
  <c r="V16" i="1"/>
  <c r="V18" i="1"/>
  <c r="V20" i="1"/>
  <c r="V22" i="1"/>
  <c r="V24" i="1"/>
  <c r="V26" i="1"/>
  <c r="V28" i="1"/>
  <c r="V30" i="1"/>
  <c r="V32" i="1"/>
  <c r="V34" i="1"/>
  <c r="V36" i="1"/>
  <c r="V38" i="1"/>
  <c r="V40" i="1"/>
  <c r="F44" i="1"/>
  <c r="V9" i="1"/>
  <c r="V11" i="1"/>
  <c r="V19" i="1"/>
  <c r="V21" i="1"/>
  <c r="V23" i="1"/>
  <c r="V25" i="1"/>
  <c r="V27" i="1"/>
  <c r="C44" i="1"/>
  <c r="E44" i="1"/>
  <c r="I44" i="1"/>
  <c r="D44" i="1"/>
  <c r="G44" i="1"/>
  <c r="L44" i="1"/>
  <c r="M44" i="1"/>
  <c r="J44" i="1"/>
  <c r="P44" i="1"/>
  <c r="S44" i="1"/>
  <c r="V42" i="1"/>
  <c r="V13" i="1"/>
  <c r="V15" i="1"/>
  <c r="V17" i="1"/>
  <c r="U44" i="1"/>
  <c r="V31" i="1"/>
  <c r="V33" i="1"/>
  <c r="V35" i="1"/>
  <c r="V37" i="1"/>
  <c r="V39" i="1"/>
  <c r="R44" i="1"/>
  <c r="T44" i="1"/>
  <c r="Q44" i="1"/>
  <c r="V43" i="1"/>
  <c r="V41" i="1"/>
  <c r="H44" i="1"/>
  <c r="V29" i="1"/>
  <c r="V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H31" authorId="0" shapeId="0" xr:uid="{00000000-0006-0000-0200-000001000000}">
      <text>
        <r>
          <rPr>
            <sz val="9"/>
            <color indexed="8"/>
            <rFont val="Tahoma"/>
            <family val="2"/>
          </rPr>
          <t xml:space="preserve">E: Estimated value </t>
        </r>
      </text>
    </comment>
    <comment ref="R36" authorId="0" shapeId="0" xr:uid="{00000000-0006-0000-0200-000002000000}">
      <text>
        <r>
          <rPr>
            <sz val="9"/>
            <color indexed="8"/>
            <rFont val="Tahoma"/>
            <family val="2"/>
          </rPr>
          <t xml:space="preserve">E: Estimated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BUYDENS Stéphane</author>
  </authors>
  <commentList>
    <comment ref="R26" authorId="0" shapeId="0" xr:uid="{00000000-0006-0000-0400-000001000000}">
      <text>
        <r>
          <rPr>
            <b/>
            <sz val="9"/>
            <color indexed="81"/>
            <rFont val="Tahoma"/>
            <family val="2"/>
          </rPr>
          <t>BUYDENS Stéphane:</t>
        </r>
        <r>
          <rPr>
            <sz val="9"/>
            <color indexed="81"/>
            <rFont val="Tahoma"/>
            <family val="2"/>
          </rPr>
          <t xml:space="preserve">
Average VAT rate to reflect increase from 5% to 8% on 1 April 2014</t>
        </r>
      </text>
    </comment>
  </commentList>
</comments>
</file>

<file path=xl/sharedStrings.xml><?xml version="1.0" encoding="utf-8"?>
<sst xmlns="http://schemas.openxmlformats.org/spreadsheetml/2006/main" count="425" uniqueCount="78">
  <si>
    <t>Source: OECD</t>
  </si>
  <si>
    <t>Notes</t>
  </si>
  <si>
    <t>Year</t>
  </si>
  <si>
    <t>1976</t>
  </si>
  <si>
    <t>1980</t>
  </si>
  <si>
    <t>1984</t>
  </si>
  <si>
    <t>1988</t>
  </si>
  <si>
    <t>1992</t>
  </si>
  <si>
    <t>1996</t>
  </si>
  <si>
    <t>2000</t>
  </si>
  <si>
    <t>2005</t>
  </si>
  <si>
    <t>2007</t>
  </si>
  <si>
    <t>Country</t>
  </si>
  <si>
    <t/>
  </si>
  <si>
    <t>Australia</t>
  </si>
  <si>
    <t>Austria</t>
  </si>
  <si>
    <t>Belgium</t>
  </si>
  <si>
    <t>Canada</t>
  </si>
  <si>
    <t>Czech Republic</t>
  </si>
  <si>
    <t>..</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</si>
  <si>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</si>
  <si>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</si>
  <si>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</si>
  <si>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</si>
  <si>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</si>
  <si>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</si>
  <si>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</si>
  <si>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</si>
  <si>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</si>
  <si>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</si>
  <si>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</si>
  <si>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</si>
  <si>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</si>
  <si>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</si>
  <si>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</si>
  <si>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</si>
  <si>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</si>
  <si>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</si>
  <si>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</si>
  <si>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</si>
  <si>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</si>
  <si>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</si>
  <si>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</si>
  <si>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</si>
  <si>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 xml:space="preserve">(1) For the Euro area countries, the data in national currency for all years are calculated using the fixed conversion rates against the euro.
</t>
  </si>
  <si>
    <t>Dataset: 1. Gross domestic product</t>
  </si>
  <si>
    <t>Net Final consumption expenditure ( P3 - VAT Revenues) (National currency, current prices)</t>
  </si>
  <si>
    <t>-</t>
  </si>
  <si>
    <t xml:space="preserve">Greece  </t>
  </si>
  <si>
    <t xml:space="preserve">Korea </t>
  </si>
  <si>
    <t xml:space="preserve">Poland </t>
  </si>
  <si>
    <t>Standard VAT Rates</t>
  </si>
  <si>
    <t>Estonia</t>
  </si>
  <si>
    <t>Chile</t>
  </si>
  <si>
    <t>Israel</t>
  </si>
  <si>
    <t>Slovenia</t>
  </si>
  <si>
    <t>"</t>
  </si>
  <si>
    <t>Unweighted average</t>
  </si>
  <si>
    <t xml:space="preserve">Revenue include VAT collected at both federal and state/regional level, except for Canada where only federal GST is taken into account. </t>
  </si>
  <si>
    <r>
      <rPr>
        <b/>
        <sz val="10"/>
        <color indexed="8"/>
        <rFont val="Arial"/>
        <family val="2"/>
      </rPr>
      <t>Israel:</t>
    </r>
    <r>
      <rPr>
        <sz val="10"/>
        <color theme="1"/>
        <rFont val="Arial"/>
        <family val="2"/>
      </rPr>
      <t xml:space="preserv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Although VAT was implemented in Israel in 1976, the VRR is only calculated from 1996 onwards since tax revenue figures are not available before that year.</t>
    </r>
  </si>
  <si>
    <t xml:space="preserve"> VAT revenues (5111) in national currency (current prices) in millions (1)</t>
  </si>
  <si>
    <t>VAT rates are the rates as at 1 January of each year - Source Consumption Tax Trends</t>
  </si>
  <si>
    <t>P3: Final consumption expenditure (National currency, current prices, millions)</t>
  </si>
  <si>
    <r>
      <t xml:space="preserve">Calculation formula: </t>
    </r>
    <r>
      <rPr>
        <sz val="10"/>
        <color indexed="8"/>
        <rFont val="Arial"/>
        <family val="2"/>
      </rPr>
      <t>VRR = VAT Revenue/[(Consumption - VAT revenue) x standard VAT rate]. Consumption = Final Consumption Expenditure (Heading P3) in national accounts. VAT rates used are standard rates applicable as at 1 January of each year.</t>
    </r>
  </si>
  <si>
    <t>Latvia</t>
  </si>
  <si>
    <t>Data extracted on 09 Sep 2016 14:18 UTC (GMT) from OECD.Stat</t>
  </si>
  <si>
    <t>Lithuania</t>
  </si>
  <si>
    <t>Standard VAT rate 2016</t>
  </si>
  <si>
    <r>
      <rPr>
        <b/>
        <sz val="10"/>
        <color indexed="8"/>
        <rFont val="Arial"/>
        <family val="2"/>
      </rPr>
      <t xml:space="preserve">Time series: </t>
    </r>
    <r>
      <rPr>
        <sz val="10"/>
        <color theme="1"/>
        <rFont val="Arial"/>
        <family val="2"/>
      </rPr>
      <t xml:space="preserve">Since data beyond 2016 is not available for all countries at the time of publication, VRR is not calculated after this date. </t>
    </r>
  </si>
  <si>
    <r>
      <rPr>
        <b/>
        <sz val="10"/>
        <color indexed="8"/>
        <rFont val="Arial"/>
        <family val="2"/>
      </rPr>
      <t xml:space="preserve">Japan: </t>
    </r>
    <r>
      <rPr>
        <sz val="10"/>
        <color theme="1"/>
        <rFont val="Arial"/>
        <family val="2"/>
      </rPr>
      <t>given the substantial VAT rate hike on 1 April 2014, an average VAT rate was used to calculate the VRR for 2014 i.e. (5X3+8X9)/12=7.25%</t>
    </r>
  </si>
  <si>
    <r>
      <rPr>
        <b/>
        <sz val="10"/>
        <color indexed="8"/>
        <rFont val="Arial"/>
        <family val="2"/>
      </rPr>
      <t>Canada:</t>
    </r>
    <r>
      <rPr>
        <sz val="10"/>
        <color theme="1"/>
        <rFont val="Arial"/>
        <family val="2"/>
      </rPr>
      <t xml:space="preserve"> VRR Calculation includes federal VAT only. Canada, Japan and New zealand: Annual final consumption expenditure in national accounts was adjusted to ensure matching between the fiscal year for the VAT revenue and the civil year for final consumption figures.</t>
    </r>
  </si>
  <si>
    <t>Difference 2014 - 2016</t>
  </si>
  <si>
    <t>Table 2.A.7.    VAT Revenue Ratio (VRR)</t>
  </si>
  <si>
    <t>Consumption Tax Trends 2018 - © OECD 2018</t>
  </si>
  <si>
    <t>Chapter 2</t>
  </si>
  <si>
    <t>Table 2.A.7. VAT Revenue Ratio (VRR)</t>
  </si>
  <si>
    <t>Version 2 - Last updated: 28-Jan-2019</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</si>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</sst>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theme="1"/>
      <name val="Arial"/>
      <family val="2"/>
    </font>
    <font>
      <sz val="10"/>
      <color indexed="8"/>
      <name val="Arial"/>
      <family val="2"/>
    </font>
    <font>
      <b/>
      <sz val="10"/>
      <color indexed="8"/>
      <name val="Arial"/>
      <family val="2"/>
    </font>
    <font>
      <sz val="10"/>
      <name val="Times"/>
      <family val="1"/>
    </font>
    <font>
      <b/>
      <sz val="8"/>
      <color indexed="56"/>
      <name val="Verdana"/>
      <family val="2"/>
    </font>
    <font>
      <sz val="8"/>
      <color indexed="56"/>
      <name val="Verdana"/>
      <family val="2"/>
    </font>
    <font>
      <b/>
      <sz val="8"/>
      <color indexed="60"/>
      <name val="Verdana"/>
      <family val="2"/>
    </font>
    <font>
      <b/>
      <sz val="9"/>
      <color indexed="10"/>
      <name val="Courier New"/>
      <family val="3"/>
    </font>
    <font>
      <sz val="8"/>
      <name val="Arial"/>
      <family val="2"/>
    </font>
    <font>
      <sz val="8"/>
      <name val="Verdana"/>
      <family val="2"/>
    </font>
    <font>
      <sz val="10"/>
      <name val="Times New Roman"/>
      <family val="1"/>
    </font>
    <font>
      <sz val="9"/>
      <color indexed="8"/>
      <name val="Tahoma"/>
      <family val="2"/>
    </font>
    <font>
      <sz val="9"/>
      <color indexed="81"/>
      <name val="Tahoma"/>
      <family val="2"/>
    </font>
    <font>
      <b/>
      <sz val="9"/>
      <color indexed="81"/>
      <name val="Tahoma"/>
      <family val="2"/>
    </font>
    <font>
      <b/>
      <sz val="10"/>
      <color theme="1"/>
      <name val="Arial"/>
      <family val="2"/>
    </font>
    <font>
      <b/>
      <u/>
      <sz val="10"/>
      <color theme="1"/>
      <name val="Arial"/>
      <family val="2"/>
    </font>
    <font>
      <sz val="8"/>
      <color theme="1"/>
      <name val="Arial"/>
      <family val="2"/>
    </font>
    <font>
      <b/>
      <sz val="12"/>
      <color theme="1"/>
      <name val="Arial"/>
      <family val="2"/>
    </font>
    <font>
      <b/>
      <sz val="11"/>
      <color theme="1"/>
      <name val="Arial"/>
      <family val="2"/>
    </font>
    <font>
      <sz val="10"/>
      <color rgb="FF010000"/>
      <name val="Arial"/>
      <family val="2"/>
    </font>
    <font>
      <u/>
      <sz val="10"/>
      <color theme="10"/>
      <name val="Arial"/>
      <family val="2"/>
    </font>
  </fonts>
  <fills count="1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FFFF99"/>
        <bgColor indexed="64"/>
      </patternFill>
    </fill>
    <fill>
      <patternFill patternType="mediumGray">
        <fgColor rgb="FFC0C0C0"/>
        <bgColor rgb="FFFFFFFF"/>
      </patternFill>
    </fill>
    <fill>
      <patternFill patternType="solid">
        <fgColor rgb="FFFFFFCC"/>
        <bgColor indexed="64"/>
      </patternFill>
    </fill>
    <fill>
      <patternFill patternType="solid">
        <fgColor theme="0" tint="-0.14999847407452621"/>
        <bgColor indexed="64"/>
      </patternFill>
    </fill>
    <fill>
      <patternFill patternType="solid">
        <fgColor rgb="FFF0F8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s>
  <borders count="10">
    <border>
      <left/>
      <right/>
      <top/>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diagonal/>
    </border>
    <border>
      <left style="thin">
        <color rgb="FFC0C0C0"/>
      </left>
      <right/>
      <top style="thin">
        <color indexed="64"/>
      </top>
      <bottom style="thin">
        <color indexed="64"/>
      </bottom>
      <diagonal/>
    </border>
    <border>
      <left style="thin">
        <color rgb="FFC0C0C0"/>
      </left>
      <right style="thin">
        <color rgb="FFC0C0C0"/>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C0C0C0"/>
      </top>
      <bottom/>
      <diagonal/>
    </border>
    <border>
      <left/>
      <right/>
      <top/>
      <bottom style="thin">
        <color rgb="FFC0C0C0"/>
      </bottom>
      <diagonal/>
    </border>
  </borders>
  <cellStyleXfs count="3">
    <xf numFmtId="0" fontId="0" fillId="0" borderId="0"/>
    <xf numFmtId="0" fontId="1" fillId="0" borderId="0"/>
    <xf numFmtId="0" fontId="20" fillId="0" borderId="0" applyNumberFormat="0" applyFill="0" applyBorder="0" applyAlignment="0" applyProtection="0"/>
  </cellStyleXfs>
  <cellXfs count="93">
    <xf numFmtId="0" fontId="0" fillId="0" borderId="0" xfId="0"/>
    <xf numFmtId="0" fontId="0" fillId="0" borderId="0" xfId="0" applyAlignment="1">
      <alignment horizontal="center"/>
    </xf>
    <xf numFmtId="0" fontId="0" fillId="3" borderId="0" xfId="0" applyFill="1"/>
    <xf numFmtId="164" fontId="0" fillId="0" borderId="0" xfId="0" applyNumberFormat="1"/>
    <xf numFmtId="0" fontId="14" fillId="0" borderId="0" xfId="0" applyFont="1" applyAlignment="1">
      <alignment horizontal="left" vertical="center" wrapText="1"/>
    </xf>
    <xf numFmtId="0" fontId="0" fillId="0" borderId="0" xfId="0" applyAlignment="1">
      <alignment vertical="center" wrapText="1"/>
    </xf>
    <xf numFmtId="164" fontId="0" fillId="0" borderId="0" xfId="0" applyNumberFormat="1" applyAlignment="1">
      <alignment horizontal="right"/>
    </xf>
    <xf numFmtId="164" fontId="0" fillId="3" borderId="0" xfId="0" applyNumberFormat="1" applyFill="1" applyAlignment="1">
      <alignment horizontal="right"/>
    </xf>
    <xf numFmtId="0" fontId="15" fillId="0" borderId="0" xfId="0" applyFont="1" applyAlignment="1">
      <alignment horizontal="left" vertical="center" wrapText="1"/>
    </xf>
    <xf numFmtId="0" fontId="5" fillId="4" borderId="2" xfId="0" applyFont="1" applyFill="1" applyBorder="1" applyAlignment="1">
      <alignment horizontal="center" vertical="top" wrapText="1"/>
    </xf>
    <xf numFmtId="0" fontId="6" fillId="5" borderId="2" xfId="0" applyFont="1" applyFill="1" applyBorder="1" applyAlignment="1">
      <alignment wrapText="1"/>
    </xf>
    <xf numFmtId="0" fontId="7" fillId="6" borderId="2" xfId="0" applyFont="1" applyFill="1" applyBorder="1" applyAlignment="1">
      <alignment horizontal="center"/>
    </xf>
    <xf numFmtId="0" fontId="8" fillId="0" borderId="2" xfId="0" applyNumberFormat="1" applyFont="1" applyBorder="1" applyAlignment="1">
      <alignment horizontal="right"/>
    </xf>
    <xf numFmtId="0" fontId="8" fillId="7" borderId="2" xfId="0" applyNumberFormat="1" applyFont="1" applyFill="1" applyBorder="1" applyAlignment="1">
      <alignment horizontal="right"/>
    </xf>
    <xf numFmtId="0" fontId="0" fillId="0" borderId="0" xfId="0" applyAlignment="1">
      <alignment wrapText="1"/>
    </xf>
    <xf numFmtId="1" fontId="8" fillId="7" borderId="2" xfId="0" applyNumberFormat="1" applyFont="1" applyFill="1" applyBorder="1" applyAlignment="1">
      <alignment horizontal="right"/>
    </xf>
    <xf numFmtId="1" fontId="8" fillId="0" borderId="2" xfId="0" applyNumberFormat="1" applyFont="1" applyBorder="1" applyAlignment="1">
      <alignment horizontal="right"/>
    </xf>
    <xf numFmtId="0" fontId="0" fillId="0" borderId="2" xfId="0" applyNumberFormat="1" applyFont="1" applyBorder="1" applyAlignment="1">
      <alignment horizontal="left"/>
    </xf>
    <xf numFmtId="0" fontId="0" fillId="7" borderId="2" xfId="0" applyNumberFormat="1" applyFont="1" applyFill="1" applyBorder="1" applyAlignment="1">
      <alignment horizontal="left"/>
    </xf>
    <xf numFmtId="0" fontId="0" fillId="0" borderId="0" xfId="0" applyFont="1" applyAlignment="1">
      <alignment horizontal="left"/>
    </xf>
    <xf numFmtId="0" fontId="4" fillId="4" borderId="3" xfId="0" applyFont="1" applyFill="1" applyBorder="1" applyAlignment="1">
      <alignment horizontal="left" vertical="center" wrapText="1"/>
    </xf>
    <xf numFmtId="0" fontId="3" fillId="2" borderId="0" xfId="0" applyFont="1" applyFill="1" applyBorder="1"/>
    <xf numFmtId="0" fontId="3" fillId="0" borderId="0" xfId="0" applyFont="1" applyBorder="1"/>
    <xf numFmtId="0" fontId="3" fillId="0" borderId="1" xfId="0" applyFont="1" applyBorder="1"/>
    <xf numFmtId="0" fontId="3" fillId="0" borderId="1" xfId="0" applyFont="1" applyBorder="1" applyAlignment="1">
      <alignment horizontal="right"/>
    </xf>
    <xf numFmtId="0" fontId="14" fillId="0" borderId="0" xfId="0" applyFont="1" applyAlignment="1">
      <alignment horizontal="left" vertical="center" wrapText="1"/>
    </xf>
    <xf numFmtId="2" fontId="0" fillId="0" borderId="0" xfId="0" applyNumberFormat="1"/>
    <xf numFmtId="2" fontId="0" fillId="0" borderId="0" xfId="0" applyNumberFormat="1" applyAlignment="1">
      <alignment horizontal="right"/>
    </xf>
    <xf numFmtId="2" fontId="0" fillId="3" borderId="0" xfId="0" applyNumberFormat="1" applyFill="1" applyAlignment="1">
      <alignment horizontal="right"/>
    </xf>
    <xf numFmtId="2" fontId="0" fillId="3" borderId="0" xfId="0" applyNumberFormat="1" applyFill="1"/>
    <xf numFmtId="0" fontId="3" fillId="0" borderId="1" xfId="0" applyFont="1" applyFill="1" applyBorder="1" applyAlignment="1">
      <alignment horizontal="right"/>
    </xf>
    <xf numFmtId="0" fontId="0" fillId="0" borderId="0" xfId="0" applyAlignment="1">
      <alignment horizontal="left" vertical="center"/>
    </xf>
    <xf numFmtId="0" fontId="0" fillId="0" borderId="0" xfId="0" applyFill="1"/>
    <xf numFmtId="164" fontId="0" fillId="0" borderId="0" xfId="0" applyNumberFormat="1" applyFill="1" applyAlignment="1">
      <alignment horizontal="right"/>
    </xf>
    <xf numFmtId="2" fontId="0" fillId="0" borderId="0" xfId="0" applyNumberFormat="1" applyFill="1"/>
    <xf numFmtId="2" fontId="0" fillId="0" borderId="0" xfId="0" applyNumberFormat="1" applyFill="1" applyAlignment="1">
      <alignment horizontal="right"/>
    </xf>
    <xf numFmtId="0" fontId="10" fillId="0" borderId="1" xfId="0" applyFont="1" applyFill="1" applyBorder="1" applyAlignment="1">
      <alignment horizontal="right"/>
    </xf>
    <xf numFmtId="164" fontId="10" fillId="8" borderId="0" xfId="0" applyNumberFormat="1" applyFont="1" applyFill="1" applyBorder="1" applyAlignment="1">
      <alignment horizontal="right"/>
    </xf>
    <xf numFmtId="164" fontId="10" fillId="0" borderId="0" xfId="0" quotePrefix="1" applyNumberFormat="1" applyFont="1" applyFill="1" applyBorder="1" applyAlignment="1">
      <alignment horizontal="right"/>
    </xf>
    <xf numFmtId="164" fontId="10" fillId="0" borderId="0" xfId="0" applyNumberFormat="1" applyFont="1" applyFill="1" applyBorder="1" applyAlignment="1">
      <alignment horizontal="right"/>
    </xf>
    <xf numFmtId="164" fontId="10" fillId="8" borderId="0" xfId="0" quotePrefix="1" applyNumberFormat="1" applyFont="1" applyFill="1" applyBorder="1" applyAlignment="1">
      <alignment horizontal="right"/>
    </xf>
    <xf numFmtId="164" fontId="10" fillId="8" borderId="0" xfId="0" applyNumberFormat="1" applyFont="1" applyFill="1" applyBorder="1"/>
    <xf numFmtId="164" fontId="10" fillId="0" borderId="0" xfId="0" applyNumberFormat="1" applyFont="1" applyFill="1" applyBorder="1"/>
    <xf numFmtId="0" fontId="0" fillId="0" borderId="0" xfId="0" applyAlignment="1">
      <alignment horizontal="left"/>
    </xf>
    <xf numFmtId="1" fontId="16" fillId="7" borderId="2" xfId="0" applyNumberFormat="1" applyFont="1" applyFill="1" applyBorder="1" applyAlignment="1">
      <alignment horizontal="right"/>
    </xf>
    <xf numFmtId="0" fontId="5" fillId="4" borderId="4" xfId="0" applyFont="1" applyFill="1" applyBorder="1" applyAlignment="1">
      <alignment horizontal="center" vertical="top" wrapText="1"/>
    </xf>
    <xf numFmtId="0" fontId="16" fillId="0" borderId="0" xfId="0" applyFont="1" applyAlignment="1">
      <alignment horizontal="left"/>
    </xf>
    <xf numFmtId="0" fontId="0" fillId="0" borderId="0" xfId="0" applyAlignment="1">
      <alignment vertical="center"/>
    </xf>
    <xf numFmtId="0" fontId="7" fillId="6" borderId="2" xfId="0" applyFont="1" applyFill="1" applyBorder="1" applyAlignment="1">
      <alignment horizontal="left"/>
    </xf>
    <xf numFmtId="0" fontId="8" fillId="0" borderId="2" xfId="1" applyNumberFormat="1" applyFont="1" applyBorder="1" applyAlignment="1">
      <alignment horizontal="left"/>
    </xf>
    <xf numFmtId="1" fontId="8" fillId="9" borderId="2" xfId="1" applyNumberFormat="1" applyFont="1" applyFill="1" applyBorder="1" applyAlignment="1">
      <alignment horizontal="left"/>
    </xf>
    <xf numFmtId="1" fontId="8" fillId="0" borderId="2" xfId="1" applyNumberFormat="1" applyFont="1" applyBorder="1" applyAlignment="1">
      <alignment horizontal="left"/>
    </xf>
    <xf numFmtId="0" fontId="8" fillId="9" borderId="2" xfId="1" applyNumberFormat="1" applyFont="1" applyFill="1" applyBorder="1" applyAlignment="1">
      <alignment horizontal="left"/>
    </xf>
    <xf numFmtId="1" fontId="0" fillId="0" borderId="0" xfId="0" applyNumberFormat="1"/>
    <xf numFmtId="0" fontId="8" fillId="0" borderId="2" xfId="1" applyNumberFormat="1" applyFont="1" applyFill="1" applyBorder="1" applyAlignment="1">
      <alignment horizontal="left"/>
    </xf>
    <xf numFmtId="1" fontId="8" fillId="0" borderId="2" xfId="1" applyNumberFormat="1" applyFont="1" applyFill="1" applyBorder="1" applyAlignment="1">
      <alignment horizontal="left"/>
    </xf>
    <xf numFmtId="0" fontId="8" fillId="0" borderId="4" xfId="0" applyNumberFormat="1" applyFont="1" applyFill="1" applyBorder="1" applyAlignment="1">
      <alignment horizontal="right"/>
    </xf>
    <xf numFmtId="0" fontId="4" fillId="10" borderId="5" xfId="0" applyFont="1" applyFill="1" applyBorder="1" applyAlignment="1">
      <alignment horizontal="left" vertical="center" wrapText="1"/>
    </xf>
    <xf numFmtId="0" fontId="5" fillId="10" borderId="6" xfId="0" applyNumberFormat="1" applyFont="1" applyFill="1" applyBorder="1" applyAlignment="1">
      <alignment horizontal="center" vertical="top" wrapText="1"/>
    </xf>
    <xf numFmtId="1" fontId="5" fillId="10" borderId="6" xfId="0" applyNumberFormat="1" applyFont="1" applyFill="1" applyBorder="1" applyAlignment="1">
      <alignment horizontal="center" vertical="top" wrapText="1"/>
    </xf>
    <xf numFmtId="0" fontId="5" fillId="10" borderId="6" xfId="0" applyFont="1" applyFill="1" applyBorder="1" applyAlignment="1">
      <alignment horizontal="center" vertical="top" wrapText="1"/>
    </xf>
    <xf numFmtId="0" fontId="8" fillId="10" borderId="2" xfId="0" applyNumberFormat="1" applyFont="1" applyFill="1" applyBorder="1" applyAlignment="1">
      <alignment horizontal="left"/>
    </xf>
    <xf numFmtId="0" fontId="8" fillId="10" borderId="2" xfId="0" applyNumberFormat="1" applyFont="1" applyFill="1" applyBorder="1" applyAlignment="1">
      <alignment horizontal="right"/>
    </xf>
    <xf numFmtId="0" fontId="8" fillId="10" borderId="4" xfId="0" applyNumberFormat="1" applyFont="1" applyFill="1" applyBorder="1" applyAlignment="1">
      <alignment horizontal="right"/>
    </xf>
    <xf numFmtId="0" fontId="8" fillId="11" borderId="2" xfId="0" applyNumberFormat="1" applyFont="1" applyFill="1" applyBorder="1" applyAlignment="1">
      <alignment horizontal="left"/>
    </xf>
    <xf numFmtId="0" fontId="8" fillId="11" borderId="2" xfId="0" applyNumberFormat="1" applyFont="1" applyFill="1" applyBorder="1" applyAlignment="1">
      <alignment horizontal="right"/>
    </xf>
    <xf numFmtId="0" fontId="16" fillId="11" borderId="0" xfId="0" applyFont="1" applyFill="1"/>
    <xf numFmtId="0" fontId="8" fillId="11" borderId="7" xfId="0" applyNumberFormat="1" applyFont="1" applyFill="1" applyBorder="1" applyAlignment="1">
      <alignment horizontal="right"/>
    </xf>
    <xf numFmtId="0" fontId="8" fillId="11" borderId="4" xfId="0" applyNumberFormat="1" applyFont="1" applyFill="1" applyBorder="1" applyAlignment="1">
      <alignment horizontal="right"/>
    </xf>
    <xf numFmtId="0" fontId="8" fillId="0" borderId="2" xfId="0" applyNumberFormat="1" applyFont="1" applyFill="1" applyBorder="1" applyAlignment="1">
      <alignment horizontal="left"/>
    </xf>
    <xf numFmtId="0" fontId="8" fillId="0" borderId="2" xfId="0" applyNumberFormat="1" applyFont="1" applyFill="1" applyBorder="1" applyAlignment="1">
      <alignment horizontal="right"/>
    </xf>
    <xf numFmtId="1" fontId="8" fillId="0" borderId="2" xfId="0" applyNumberFormat="1" applyFont="1" applyFill="1" applyBorder="1" applyAlignment="1">
      <alignment horizontal="left"/>
    </xf>
    <xf numFmtId="2" fontId="10" fillId="0" borderId="0" xfId="0" applyNumberFormat="1" applyFont="1" applyFill="1" applyBorder="1"/>
    <xf numFmtId="0" fontId="19" fillId="13" borderId="0" xfId="0" applyFont="1" applyFill="1" applyAlignment="1"/>
    <xf numFmtId="0" fontId="20" fillId="13" borderId="0" xfId="2" applyFill="1" applyAlignment="1"/>
    <xf numFmtId="0" fontId="0" fillId="0" borderId="0" xfId="0" applyAlignment="1">
      <alignment horizontal="left"/>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4" fillId="12" borderId="0" xfId="0" applyFont="1" applyFill="1" applyAlignment="1">
      <alignment horizontal="center"/>
    </xf>
    <xf numFmtId="0" fontId="0" fillId="0" borderId="0" xfId="0" applyAlignment="1">
      <alignment horizontal="left" wrapText="1"/>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top" wrapText="1"/>
    </xf>
    <xf numFmtId="0" fontId="9" fillId="0" borderId="8" xfId="0" applyFont="1" applyBorder="1" applyAlignment="1">
      <alignment horizontal="left" vertical="center" wrapText="1"/>
    </xf>
    <xf numFmtId="0" fontId="0" fillId="0" borderId="0" xfId="0" applyAlignment="1">
      <alignment horizontal="center" vertical="center" wrapText="1"/>
    </xf>
    <xf numFmtId="0" fontId="16" fillId="0" borderId="8" xfId="0" applyFont="1" applyBorder="1" applyAlignment="1">
      <alignment horizontal="left" vertical="center"/>
    </xf>
    <xf numFmtId="0" fontId="17" fillId="0" borderId="0" xfId="0" applyFont="1" applyBorder="1" applyAlignment="1">
      <alignment horizontal="center" vertical="center"/>
    </xf>
    <xf numFmtId="0" fontId="18" fillId="0" borderId="9" xfId="0" applyFont="1" applyBorder="1" applyAlignment="1">
      <alignment horizontal="center" vertical="center"/>
    </xf>
    <xf numFmtId="0" fontId="0" fillId="0" borderId="9" xfId="0" applyBorder="1" applyAlignment="1">
      <alignment horizontal="center" vertical="center"/>
    </xf>
    <xf numFmtId="0" fontId="17" fillId="0" borderId="0" xfId="0" applyFont="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9"/>
  <sheetViews>
    <sheetView tabSelected="1" zoomScale="80" zoomScaleNormal="80" workbookViewId="0"/>
  </sheetViews>
  <sheetFormatPr defaultRowHeight="12.75" x14ac:dyDescent="0.2"/>
  <cols>
    <col min="1" max="1" width="22.140625" customWidth="1"/>
    <col min="2" max="2" width="11.42578125" customWidth="1"/>
    <col min="3" max="3" width="7" customWidth="1"/>
    <col min="4" max="4" width="7.140625" customWidth="1"/>
    <col min="5" max="6" width="7" customWidth="1"/>
    <col min="7" max="7" width="6.7109375" customWidth="1"/>
    <col min="8" max="8" width="6.5703125" customWidth="1"/>
    <col min="9" max="9" width="6.85546875" customWidth="1"/>
    <col min="10" max="20" width="6.28515625" customWidth="1"/>
    <col min="21" max="21" width="7.5703125" customWidth="1"/>
    <col min="22" max="22" width="10" customWidth="1"/>
  </cols>
  <sheetData>
    <row r="1" spans="1:26" s="73" customFormat="1" x14ac:dyDescent="0.2">
      <c r="A1" s="74" t="s">
        <v>73</v>
      </c>
    </row>
    <row r="2" spans="1:26" s="73" customFormat="1" x14ac:dyDescent="0.2">
      <c r="A2" s="73" t="s">
        <v>74</v>
      </c>
      <c r="B2" s="73" t="s">
        <v>75</v>
      </c>
    </row>
    <row r="3" spans="1:26" s="73" customFormat="1" x14ac:dyDescent="0.2">
      <c r="A3" s="73" t="s">
        <v>76</v>
      </c>
    </row>
    <row r="4" spans="1:26" s="73" customFormat="1" x14ac:dyDescent="0.2">
      <c r="A4" s="74" t="s">
        <v>77</v>
      </c>
    </row>
    <row r="5" spans="1:26" s="73" customFormat="1" x14ac:dyDescent="0.2"/>
    <row r="6" spans="1:26" x14ac:dyDescent="0.2">
      <c r="A6" s="81" t="s">
        <v>72</v>
      </c>
      <c r="B6" s="81"/>
      <c r="C6" s="81"/>
      <c r="D6" s="81"/>
      <c r="E6" s="81"/>
      <c r="F6" s="81"/>
      <c r="G6" s="81"/>
      <c r="H6" s="81"/>
      <c r="I6" s="81"/>
      <c r="J6" s="81"/>
      <c r="K6" s="81"/>
      <c r="L6" s="81"/>
      <c r="M6" s="81"/>
      <c r="N6" s="81"/>
      <c r="O6" s="81"/>
      <c r="P6" s="81"/>
      <c r="Q6" s="81"/>
      <c r="R6" s="81"/>
      <c r="S6" s="81"/>
      <c r="T6" s="81"/>
      <c r="U6" s="81"/>
      <c r="V6" s="81"/>
    </row>
    <row r="7" spans="1:26" x14ac:dyDescent="0.2">
      <c r="A7" s="83" t="s">
        <v>12</v>
      </c>
      <c r="B7" s="79" t="s">
        <v>67</v>
      </c>
      <c r="C7" s="76">
        <v>1976</v>
      </c>
      <c r="D7" s="76">
        <v>1980</v>
      </c>
      <c r="E7" s="76">
        <v>1984</v>
      </c>
      <c r="F7" s="76">
        <v>1988</v>
      </c>
      <c r="G7" s="76">
        <v>1992</v>
      </c>
      <c r="H7" s="76">
        <v>1996</v>
      </c>
      <c r="I7" s="76">
        <v>2000</v>
      </c>
      <c r="J7" s="76">
        <v>2005</v>
      </c>
      <c r="K7" s="76">
        <v>2006</v>
      </c>
      <c r="L7" s="76">
        <v>2007</v>
      </c>
      <c r="M7" s="76">
        <v>2008</v>
      </c>
      <c r="N7" s="76">
        <v>2009</v>
      </c>
      <c r="O7" s="76">
        <v>2010</v>
      </c>
      <c r="P7" s="76">
        <v>2011</v>
      </c>
      <c r="Q7" s="76">
        <v>2012</v>
      </c>
      <c r="R7" s="76">
        <v>2013</v>
      </c>
      <c r="S7" s="76">
        <v>2014</v>
      </c>
      <c r="T7" s="76">
        <v>2015</v>
      </c>
      <c r="U7" s="76">
        <v>2016</v>
      </c>
      <c r="V7" s="79" t="s">
        <v>71</v>
      </c>
    </row>
    <row r="8" spans="1:26" ht="16.5" customHeight="1" x14ac:dyDescent="0.2">
      <c r="A8" s="84"/>
      <c r="B8" s="80"/>
      <c r="C8" s="77"/>
      <c r="D8" s="77"/>
      <c r="E8" s="77"/>
      <c r="F8" s="77"/>
      <c r="G8" s="77"/>
      <c r="H8" s="77"/>
      <c r="I8" s="77"/>
      <c r="J8" s="77"/>
      <c r="K8" s="77"/>
      <c r="L8" s="77"/>
      <c r="M8" s="77"/>
      <c r="N8" s="77"/>
      <c r="O8" s="77"/>
      <c r="P8" s="77"/>
      <c r="Q8" s="77"/>
      <c r="R8" s="77"/>
      <c r="S8" s="77"/>
      <c r="T8" s="77"/>
      <c r="U8" s="77"/>
      <c r="V8" s="80"/>
      <c r="W8" s="1"/>
    </row>
    <row r="9" spans="1:26" x14ac:dyDescent="0.2">
      <c r="A9" s="2" t="s">
        <v>14</v>
      </c>
      <c r="B9" s="7">
        <f>Sheet5!M9</f>
        <v>10</v>
      </c>
      <c r="C9" s="2"/>
      <c r="D9" s="7"/>
      <c r="E9" s="2"/>
      <c r="F9" s="7"/>
      <c r="G9" s="2"/>
      <c r="H9" s="7"/>
      <c r="I9" s="29"/>
      <c r="J9" s="29">
        <f>Sheet2!I8/((Sheet4!I9*Sheet5!I9)/100)</f>
        <v>0.5589044227430866</v>
      </c>
      <c r="K9" s="29">
        <f>Sheet2!J8/((Sheet4!J9*Sheet5!J9)/100)</f>
        <v>0.53989819916017578</v>
      </c>
      <c r="L9" s="28">
        <f>Sheet2!K8/((Sheet4!K9*Sheet5!K9)/100)</f>
        <v>0.53794695075314514</v>
      </c>
      <c r="M9" s="28">
        <f>Sheet2!L8/((Sheet4!L9*Sheet5!L9)/100)</f>
        <v>0.49041794709247943</v>
      </c>
      <c r="N9" s="28">
        <f>Sheet2!M8/((Sheet4!M9*Sheet5!M9)/100)</f>
        <v>0.50699896646398912</v>
      </c>
      <c r="O9" s="28">
        <f>Sheet2!N8/((Sheet4!N9*Sheet5!N9)/100)</f>
        <v>0.49130488526207933</v>
      </c>
      <c r="P9" s="28">
        <f>Sheet2!O8/((Sheet4!O9*Sheet5!O9)/100)</f>
        <v>0.47068946578301779</v>
      </c>
      <c r="Q9" s="28">
        <f>Sheet2!P8/((Sheet4!P9*Sheet5!P9)/100)</f>
        <v>0.46719564682449405</v>
      </c>
      <c r="R9" s="28">
        <f>Sheet2!Q8/((Sheet4!Q9*Sheet5!Q9)/100)</f>
        <v>0.49488772608552251</v>
      </c>
      <c r="S9" s="28">
        <f>Sheet2!R8/((Sheet4!R9*Sheet5!R9)/100)</f>
        <v>0.48435218688503778</v>
      </c>
      <c r="T9" s="28">
        <f>Sheet2!S8/((Sheet4!S9*Sheet5!S9)/100)</f>
        <v>0.49554549689708915</v>
      </c>
      <c r="U9" s="28">
        <f>Sheet2!T8/((Sheet4!T9*Sheet5!T9)/100)</f>
        <v>0.49567713778397304</v>
      </c>
      <c r="V9" s="28">
        <f>U9-S9</f>
        <v>1.132495089893526E-2</v>
      </c>
    </row>
    <row r="10" spans="1:26" x14ac:dyDescent="0.2">
      <c r="A10" t="s">
        <v>15</v>
      </c>
      <c r="B10" s="3">
        <f>Sheet5!M10</f>
        <v>20</v>
      </c>
      <c r="C10" s="26">
        <f>Sheet2!B9/((Sheet4!B10*Sheet5!B10)/100)</f>
        <v>0.65780000852380582</v>
      </c>
      <c r="D10" s="27">
        <f>Sheet2!C9/((Sheet4!C10*Sheet5!C10)/100)</f>
        <v>0.6529775967517859</v>
      </c>
      <c r="E10" s="26">
        <f>Sheet2!D9/((Sheet4!D10*Sheet5!D10)/100)</f>
        <v>0.64229255126088136</v>
      </c>
      <c r="F10" s="27">
        <f>Sheet2!E9/((Sheet4!E10*Sheet5!E10)/100)</f>
        <v>0.6211390355234665</v>
      </c>
      <c r="G10" s="26">
        <f>Sheet2!F9/((Sheet4!F10*Sheet5!F10)/100)</f>
        <v>0.60659588383910201</v>
      </c>
      <c r="H10" s="27">
        <f>Sheet2!G9/((Sheet4!G10*Sheet5!G10)/100)</f>
        <v>0.59952893580086031</v>
      </c>
      <c r="I10" s="26">
        <f>Sheet2!H9/((Sheet4!H10*Sheet5!H10)/100)</f>
        <v>0.60523081432371961</v>
      </c>
      <c r="J10" s="26">
        <f>Sheet2!I9/((Sheet4!I10*Sheet5!I10)/100)</f>
        <v>0.58338527926639472</v>
      </c>
      <c r="K10" s="26">
        <f>Sheet2!J9/((Sheet4!J10*Sheet5!J10)/100)</f>
        <v>0.56512001180411087</v>
      </c>
      <c r="L10" s="27">
        <f>Sheet2!K9/((Sheet4!K10*Sheet5!K10)/100)</f>
        <v>0.58167679950408524</v>
      </c>
      <c r="M10" s="27">
        <f>Sheet2!L9/((Sheet4!L10*Sheet5!L10)/100)</f>
        <v>0.58590319090148224</v>
      </c>
      <c r="N10" s="27">
        <f>Sheet2!M9/((Sheet4!M10*Sheet5!M10)/100)</f>
        <v>0.57922463734544083</v>
      </c>
      <c r="O10" s="27">
        <f>Sheet2!N9/((Sheet4!N10*Sheet5!N10)/100)</f>
        <v>0.57865095256443555</v>
      </c>
      <c r="P10" s="27">
        <f>Sheet2!O9/((Sheet4!O10*Sheet5!O10)/100)</f>
        <v>0.57516087119112358</v>
      </c>
      <c r="Q10" s="27">
        <f>Sheet2!P9/((Sheet4!P10*Sheet5!P10)/100)</f>
        <v>0.58691929266192411</v>
      </c>
      <c r="R10" s="27">
        <f>Sheet2!Q9/((Sheet4!Q10*Sheet5!Q10)/100)</f>
        <v>0.58384537734800745</v>
      </c>
      <c r="S10" s="27">
        <f>Sheet2!R9/((Sheet4!R10*Sheet5!R10)/100)</f>
        <v>0.58154801972940451</v>
      </c>
      <c r="T10" s="27">
        <f>Sheet2!S9/((Sheet4!S10*Sheet5!S10)/100)</f>
        <v>0.58895997712564008</v>
      </c>
      <c r="U10" s="27">
        <f>Sheet2!T9/((Sheet4!T10*Sheet5!T10)/100)</f>
        <v>0.59534692050011684</v>
      </c>
      <c r="V10" s="28">
        <f t="shared" ref="V10:V44" si="0">U10-S10</f>
        <v>1.379890077071233E-2</v>
      </c>
    </row>
    <row r="11" spans="1:26" x14ac:dyDescent="0.2">
      <c r="A11" s="2" t="s">
        <v>16</v>
      </c>
      <c r="B11" s="7">
        <f>Sheet5!M11</f>
        <v>21</v>
      </c>
      <c r="C11" s="29">
        <f>Sheet2!B10/((Sheet4!B11*Sheet5!B11)/100)</f>
        <v>0.56224198546867776</v>
      </c>
      <c r="D11" s="28">
        <f>Sheet2!C10/((Sheet4!C11*Sheet5!C11)/100)</f>
        <v>0.6011506586239711</v>
      </c>
      <c r="E11" s="29">
        <f>Sheet2!D10/((Sheet4!D11*Sheet5!D11)/100)</f>
        <v>0.49135196808213993</v>
      </c>
      <c r="F11" s="28">
        <f>Sheet2!E10/((Sheet4!E11*Sheet5!E11)/100)</f>
        <v>0.51959648462713459</v>
      </c>
      <c r="G11" s="29">
        <f>Sheet2!F10/((Sheet4!F11*Sheet5!F11)/100)</f>
        <v>0.4933216629452235</v>
      </c>
      <c r="H11" s="28">
        <f>Sheet2!G10/((Sheet4!G11*Sheet5!G11)/100)</f>
        <v>0.45840245534048374</v>
      </c>
      <c r="I11" s="29">
        <f>Sheet2!H10/((Sheet4!H11*Sheet5!H11)/100)</f>
        <v>0.50180660962009427</v>
      </c>
      <c r="J11" s="29">
        <f>Sheet2!I10/((Sheet4!I11*Sheet5!I11)/100)</f>
        <v>0.49524799114678225</v>
      </c>
      <c r="K11" s="29">
        <f>Sheet2!J10/((Sheet4!J11*Sheet5!J11)/100)</f>
        <v>0.50178878285033668</v>
      </c>
      <c r="L11" s="29">
        <f>Sheet2!K10/((Sheet4!K11*Sheet5!K11)/100)</f>
        <v>0.50864874662530668</v>
      </c>
      <c r="M11" s="29">
        <f>Sheet2!L10/((Sheet4!L11*Sheet5!L11)/100)</f>
        <v>0.48393062734661035</v>
      </c>
      <c r="N11" s="29">
        <f>Sheet2!M10/((Sheet4!M11*Sheet5!M11)/100)</f>
        <v>0.46439735508368485</v>
      </c>
      <c r="O11" s="29">
        <f>Sheet2!N10/((Sheet4!N11*Sheet5!N11)/100)</f>
        <v>0.48034884594068178</v>
      </c>
      <c r="P11" s="29">
        <f>Sheet2!O10/((Sheet4!O11*Sheet5!O11)/100)</f>
        <v>0.47540377287101082</v>
      </c>
      <c r="Q11" s="29">
        <f>Sheet2!P10/((Sheet4!P11*Sheet5!P11)/100)</f>
        <v>0.47635036043783024</v>
      </c>
      <c r="R11" s="29">
        <f>Sheet2!Q10/((Sheet4!Q11*Sheet5!Q11)/100)</f>
        <v>0.47493229774737955</v>
      </c>
      <c r="S11" s="29">
        <f>Sheet2!R10/((Sheet4!R11*Sheet5!R11)/100)</f>
        <v>0.47352171333439647</v>
      </c>
      <c r="T11" s="29">
        <f>Sheet2!S10/((Sheet4!S11*Sheet5!S11)/100)</f>
        <v>0.46834465287670535</v>
      </c>
      <c r="U11" s="29">
        <f>Sheet2!T10/((Sheet4!T11*Sheet5!T11)/100)</f>
        <v>0.47639299898760162</v>
      </c>
      <c r="V11" s="28">
        <f t="shared" si="0"/>
        <v>2.8712856532051578E-3</v>
      </c>
    </row>
    <row r="12" spans="1:26" s="32" customFormat="1" x14ac:dyDescent="0.2">
      <c r="A12" s="32" t="s">
        <v>17</v>
      </c>
      <c r="B12" s="3">
        <f>Sheet5!M12</f>
        <v>5</v>
      </c>
      <c r="D12" s="33"/>
      <c r="F12" s="33"/>
      <c r="G12" s="34">
        <f>Sheet2!F11/((Sheet4!F12*Sheet5!F12)/100)</f>
        <v>0.43328884440824389</v>
      </c>
      <c r="H12" s="35">
        <f>Sheet2!G11/((Sheet4!G12*Sheet5!G12)/100)</f>
        <v>0.46739185870996014</v>
      </c>
      <c r="I12" s="34">
        <f>Sheet2!H11/((Sheet4!H12*Sheet5!H12)/100)</f>
        <v>0.49195244333863164</v>
      </c>
      <c r="J12" s="34">
        <f>Sheet2!I11/((Sheet4!I12*Sheet5!I12)/100)</f>
        <v>0.49861331214652116</v>
      </c>
      <c r="K12" s="34">
        <f>Sheet2!J11/((Sheet4!J12*Sheet5!J12)/100)</f>
        <v>0.46662895737843957</v>
      </c>
      <c r="L12" s="34">
        <f>Sheet2!K11/((Sheet4!K12*Sheet5!K12)/100)</f>
        <v>0.51003755080455049</v>
      </c>
      <c r="M12" s="34">
        <f>Sheet2!L11/((Sheet4!L12*Sheet5!L12)/100)</f>
        <v>0.48939799250049931</v>
      </c>
      <c r="N12" s="34">
        <f>Sheet2!M11/((Sheet4!M12*Sheet5!M12)/100)</f>
        <v>0.49183077193738217</v>
      </c>
      <c r="O12" s="34">
        <f>Sheet2!N11/((Sheet4!N12*Sheet5!N12)/100)</f>
        <v>0.49123363844267748</v>
      </c>
      <c r="P12" s="34">
        <f>Sheet2!O11/((Sheet4!O12*Sheet5!O12)/100)</f>
        <v>0.47733775599149808</v>
      </c>
      <c r="Q12" s="34">
        <f>Sheet2!P11/((Sheet4!P12*Sheet5!P12)/100)</f>
        <v>0.47132872837236672</v>
      </c>
      <c r="R12" s="34">
        <f>Sheet2!Q11/((Sheet4!Q12*Sheet5!Q12)/100)</f>
        <v>0.46962153706342702</v>
      </c>
      <c r="S12" s="34">
        <f>Sheet2!R11/((Sheet4!R12*Sheet5!R12)/100)</f>
        <v>0.47489653894807443</v>
      </c>
      <c r="T12" s="34">
        <f>Sheet2!S11/((Sheet4!S12*Sheet5!S12)/100)</f>
        <v>0.47508651153530801</v>
      </c>
      <c r="U12" s="34">
        <f>Sheet2!T11/((Sheet4!T12*Sheet5!T12)/100)</f>
        <v>0.47450320707993338</v>
      </c>
      <c r="V12" s="28">
        <f t="shared" si="0"/>
        <v>-3.9333186814105581E-4</v>
      </c>
      <c r="Z12" s="27"/>
    </row>
    <row r="13" spans="1:26" x14ac:dyDescent="0.2">
      <c r="A13" s="2" t="s">
        <v>53</v>
      </c>
      <c r="B13" s="7">
        <f>Sheet5!M13</f>
        <v>19</v>
      </c>
      <c r="C13" s="2"/>
      <c r="D13" s="7"/>
      <c r="E13" s="2"/>
      <c r="F13" s="7"/>
      <c r="G13" s="29">
        <f>Sheet2!F12/((Sheet4!F13*Sheet5!F13)/100)</f>
        <v>0.62541470299256219</v>
      </c>
      <c r="H13" s="28">
        <f>Sheet2!G12/((Sheet4!G13*Sheet5!G13)/100)</f>
        <v>0.67405827692777565</v>
      </c>
      <c r="I13" s="29">
        <f>Sheet2!H12/((Sheet4!H13*Sheet5!H13)/100)</f>
        <v>0.64058851299418051</v>
      </c>
      <c r="J13" s="29">
        <f>Sheet2!I12/((Sheet4!I13*Sheet5!I13)/100)</f>
        <v>0.66895584717455814</v>
      </c>
      <c r="K13" s="29">
        <f>Sheet2!J12/((Sheet4!J13*Sheet5!J13)/100)</f>
        <v>0.64091937666009946</v>
      </c>
      <c r="L13" s="29">
        <f>Sheet2!K12/((Sheet4!K13*Sheet5!K13)/100)</f>
        <v>0.67907474313026273</v>
      </c>
      <c r="M13" s="29">
        <f>Sheet2!L12/((Sheet4!L13*Sheet5!L13)/100)</f>
        <v>0.70771113347014958</v>
      </c>
      <c r="N13" s="29">
        <f>Sheet2!M12/((Sheet4!M13*Sheet5!M13)/100)</f>
        <v>0.6006271848683572</v>
      </c>
      <c r="O13" s="29">
        <f>Sheet2!N12/((Sheet4!N13*Sheet5!N13)/100)</f>
        <v>0.630317281327471</v>
      </c>
      <c r="P13" s="29">
        <f>Sheet2!O12/((Sheet4!O13*Sheet5!O13)/100)</f>
        <v>0.64059100289375959</v>
      </c>
      <c r="Q13" s="29">
        <f>Sheet2!P12/((Sheet4!P13*Sheet5!P13)/100)</f>
        <v>0.64563394693061038</v>
      </c>
      <c r="R13" s="29">
        <f>Sheet2!Q12/((Sheet4!Q13*Sheet5!Q13)/100)</f>
        <v>0.63791044250166862</v>
      </c>
      <c r="S13" s="29">
        <f>Sheet2!R12/((Sheet4!R13*Sheet5!R13)/100)</f>
        <v>0.63516213102154406</v>
      </c>
      <c r="T13" s="29">
        <f>Sheet2!S12/((Sheet4!S13*Sheet5!S13)/100)</f>
        <v>0.64255095962190634</v>
      </c>
      <c r="U13" s="29">
        <f>Sheet2!T12/((Sheet4!T13*Sheet5!T13)/100)</f>
        <v>0.63802588052537135</v>
      </c>
      <c r="V13" s="28">
        <f t="shared" si="0"/>
        <v>2.8637495038272842E-3</v>
      </c>
    </row>
    <row r="14" spans="1:26" x14ac:dyDescent="0.2">
      <c r="A14" t="s">
        <v>18</v>
      </c>
      <c r="B14" s="3">
        <v>21</v>
      </c>
      <c r="C14" s="26"/>
      <c r="D14" s="27"/>
      <c r="E14" s="26"/>
      <c r="F14" s="27"/>
      <c r="G14" s="26"/>
      <c r="H14" s="27">
        <f>Sheet2!G13/((Sheet4!G14*Sheet5!G14)/100)</f>
        <v>0.42461078857089818</v>
      </c>
      <c r="I14" s="26">
        <f>Sheet2!H13/((Sheet4!H14*Sheet5!H14)/100)</f>
        <v>0.41827392225646098</v>
      </c>
      <c r="J14" s="26">
        <f>Sheet2!I13/((Sheet4!I14*Sheet5!I14)/100)</f>
        <v>0.55987696750616889</v>
      </c>
      <c r="K14" s="26">
        <f>Sheet2!J13/((Sheet4!J14*Sheet5!J14)/100)</f>
        <v>0.52382874518433609</v>
      </c>
      <c r="L14" s="26">
        <f>Sheet2!K13/((Sheet4!K14*Sheet5!K14)/100)</f>
        <v>0.53566851236595137</v>
      </c>
      <c r="M14" s="26">
        <f>Sheet2!L13/((Sheet4!L14*Sheet5!L14)/100)</f>
        <v>0.56469360754350784</v>
      </c>
      <c r="N14" s="26">
        <f>Sheet2!M13/((Sheet4!M14*Sheet5!M14)/100)</f>
        <v>0.54945268851574869</v>
      </c>
      <c r="O14" s="26">
        <f>Sheet2!N13/((Sheet4!N14*Sheet5!N14)/100)</f>
        <v>0.52654330048088649</v>
      </c>
      <c r="P14" s="26">
        <f>Sheet2!O13/((Sheet4!O14*Sheet5!O14)/100)</f>
        <v>0.54969001648680549</v>
      </c>
      <c r="Q14" s="26">
        <f>Sheet2!P13/((Sheet4!P14*Sheet5!P14)/100)</f>
        <v>0.56866060021209108</v>
      </c>
      <c r="R14" s="26">
        <f>Sheet2!Q13/((Sheet4!Q14*Sheet5!Q14)/100)</f>
        <v>0.56798208769453551</v>
      </c>
      <c r="S14" s="26">
        <f>Sheet2!R13/((Sheet4!R14*Sheet5!R14)/100)</f>
        <v>0.58438856879599077</v>
      </c>
      <c r="T14" s="26">
        <f>Sheet2!S13/((Sheet4!S14*Sheet5!S14)/100)</f>
        <v>0.58734219323546544</v>
      </c>
      <c r="U14" s="26">
        <f>Sheet2!T13/((Sheet4!T14*Sheet5!T14)/100)</f>
        <v>0.60030240664511358</v>
      </c>
      <c r="V14" s="28">
        <f t="shared" si="0"/>
        <v>1.5913837849122814E-2</v>
      </c>
    </row>
    <row r="15" spans="1:26" x14ac:dyDescent="0.2">
      <c r="A15" s="2" t="s">
        <v>20</v>
      </c>
      <c r="B15" s="7">
        <f>Sheet5!M15</f>
        <v>25</v>
      </c>
      <c r="C15" s="29">
        <f>Sheet2!B14/((Sheet4!B15*Sheet5!B15)/100)</f>
        <v>0.63432571741345023</v>
      </c>
      <c r="D15" s="28">
        <f>Sheet2!C14/((Sheet4!C15*Sheet5!C15)/100)</f>
        <v>0.60463013458914705</v>
      </c>
      <c r="E15" s="29">
        <f>Sheet2!D14/((Sheet4!D15*Sheet5!D15)/100)</f>
        <v>0.60134021574628105</v>
      </c>
      <c r="F15" s="28">
        <f>Sheet2!E14/((Sheet4!E15*Sheet5!E15)/100)</f>
        <v>0.59901039696592673</v>
      </c>
      <c r="G15" s="29">
        <f>Sheet2!F14/((Sheet4!F15*Sheet5!F15)/100)</f>
        <v>0.55531288463122119</v>
      </c>
      <c r="H15" s="28">
        <f>Sheet2!G14/((Sheet4!G15*Sheet5!G15)/100)</f>
        <v>0.56879153496113632</v>
      </c>
      <c r="I15" s="29">
        <f>Sheet2!H14/((Sheet4!H15*Sheet5!H15)/100)</f>
        <v>0.5922883346582335</v>
      </c>
      <c r="J15" s="29">
        <f>Sheet2!I14/((Sheet4!I15*Sheet5!I15)/100)</f>
        <v>0.62006292104793914</v>
      </c>
      <c r="K15" s="29">
        <f>Sheet2!J14/((Sheet4!J15*Sheet5!J15)/100)</f>
        <v>0.63970788601817485</v>
      </c>
      <c r="L15" s="29">
        <f>Sheet2!K14/((Sheet4!K15*Sheet5!K15)/100)</f>
        <v>0.64689592420643993</v>
      </c>
      <c r="M15" s="29">
        <f>Sheet2!L14/((Sheet4!L15*Sheet5!L15)/100)</f>
        <v>0.61148055274247815</v>
      </c>
      <c r="N15" s="29">
        <f>Sheet2!M14/((Sheet4!M15*Sheet5!M15)/100)</f>
        <v>0.57996996388958577</v>
      </c>
      <c r="O15" s="29">
        <f>Sheet2!N14/((Sheet4!N15*Sheet5!N15)/100)</f>
        <v>0.57470869057868867</v>
      </c>
      <c r="P15" s="29">
        <f>Sheet2!O14/((Sheet4!O15*Sheet5!O15)/100)</f>
        <v>0.58426641120865264</v>
      </c>
      <c r="Q15" s="29">
        <f>Sheet2!P14/((Sheet4!P15*Sheet5!P15)/100)</f>
        <v>0.58633346257666852</v>
      </c>
      <c r="R15" s="29">
        <f>Sheet2!Q14/((Sheet4!Q15*Sheet5!Q15)/100)</f>
        <v>0.56904339112696456</v>
      </c>
      <c r="S15" s="29">
        <f>Sheet2!R14/((Sheet4!R15*Sheet5!R15)/100)</f>
        <v>0.57422384897252632</v>
      </c>
      <c r="T15" s="29">
        <f>Sheet2!S14/((Sheet4!S15*Sheet5!S15)/100)</f>
        <v>0.57352684292516742</v>
      </c>
      <c r="U15" s="29">
        <f>Sheet2!T14/((Sheet4!T15*Sheet5!T15)/100)</f>
        <v>0.59606379542648691</v>
      </c>
      <c r="V15" s="28">
        <f t="shared" si="0"/>
        <v>2.183994645396059E-2</v>
      </c>
    </row>
    <row r="16" spans="1:26" x14ac:dyDescent="0.2">
      <c r="A16" t="s">
        <v>52</v>
      </c>
      <c r="B16" s="3">
        <v>20</v>
      </c>
      <c r="C16" s="26"/>
      <c r="D16" s="27"/>
      <c r="E16" s="26"/>
      <c r="F16" s="27"/>
      <c r="G16" s="26"/>
      <c r="H16" s="35">
        <f>Sheet2!G15/((Sheet4!G16*Sheet5!G16)/100)</f>
        <v>0.73423469645788197</v>
      </c>
      <c r="I16" s="34">
        <f>Sheet2!H15/((Sheet4!H16*Sheet5!H16)/100)</f>
        <v>0.71640807949047614</v>
      </c>
      <c r="J16" s="34">
        <f>Sheet2!I15/((Sheet4!I16*Sheet5!I16)/100)</f>
        <v>0.7043195895994796</v>
      </c>
      <c r="K16" s="34">
        <f>Sheet2!J15/((Sheet4!J16*Sheet5!J16)/100)</f>
        <v>0.81288275175559332</v>
      </c>
      <c r="L16" s="34">
        <f>Sheet2!K15/((Sheet4!K16*Sheet5!K16)/100)</f>
        <v>0.80296799992089485</v>
      </c>
      <c r="M16" s="34">
        <f>Sheet2!L15/((Sheet4!L16*Sheet5!L16)/100)</f>
        <v>0.66715410834865585</v>
      </c>
      <c r="N16" s="34">
        <f>Sheet2!M15/((Sheet4!M16*Sheet5!M16)/100)</f>
        <v>0.73050136360433582</v>
      </c>
      <c r="O16" s="34">
        <f>Sheet2!N15/((Sheet4!N16*Sheet5!N16)/100)</f>
        <v>0.66923249884700442</v>
      </c>
      <c r="P16" s="34">
        <f>Sheet2!O15/((Sheet4!O16*Sheet5!O16)/100)</f>
        <v>0.67044879498607279</v>
      </c>
      <c r="Q16" s="34">
        <f>Sheet2!P15/((Sheet4!P16*Sheet5!P16)/100)</f>
        <v>0.68976637949415487</v>
      </c>
      <c r="R16" s="34">
        <f>Sheet2!Q15/((Sheet4!Q16*Sheet5!Q16)/100)</f>
        <v>0.66305152424901026</v>
      </c>
      <c r="S16" s="34">
        <f>Sheet2!R15/((Sheet4!R16*Sheet5!R16)/100)</f>
        <v>0.69781031956704642</v>
      </c>
      <c r="T16" s="34">
        <f>Sheet2!S15/((Sheet4!S16*Sheet5!S16)/100)</f>
        <v>0.72910399953685234</v>
      </c>
      <c r="U16" s="34">
        <f>Sheet2!T15/((Sheet4!T16*Sheet5!T16)/100)</f>
        <v>0.72815082809223075</v>
      </c>
      <c r="V16" s="28">
        <f t="shared" si="0"/>
        <v>3.0340508525184329E-2</v>
      </c>
    </row>
    <row r="17" spans="1:22" x14ac:dyDescent="0.2">
      <c r="A17" s="2" t="s">
        <v>21</v>
      </c>
      <c r="B17" s="7">
        <v>24</v>
      </c>
      <c r="C17" s="29"/>
      <c r="D17" s="28"/>
      <c r="E17" s="29"/>
      <c r="F17" s="28"/>
      <c r="G17" s="29"/>
      <c r="H17" s="28">
        <f>Sheet2!G16/((Sheet4!G17*Sheet5!G17)/100)</f>
        <v>0.540350083830759</v>
      </c>
      <c r="I17" s="29">
        <f>Sheet2!H16/((Sheet4!H17*Sheet5!H17)/100)</f>
        <v>0.60800143273670459</v>
      </c>
      <c r="J17" s="29">
        <f>Sheet2!I16/((Sheet4!I17*Sheet5!I17)/100)</f>
        <v>0.6039636321462587</v>
      </c>
      <c r="K17" s="29">
        <f>Sheet2!J16/((Sheet4!J17*Sheet5!J17)/100)</f>
        <v>0.60767974771487832</v>
      </c>
      <c r="L17" s="29">
        <f>Sheet2!K16/((Sheet4!K17*Sheet5!K17)/100)</f>
        <v>0.60221926531388115</v>
      </c>
      <c r="M17" s="29">
        <f>Sheet2!L16/((Sheet4!L17*Sheet5!L17)/100)</f>
        <v>0.58133879450724313</v>
      </c>
      <c r="N17" s="29">
        <f>Sheet2!M16/((Sheet4!M17*Sheet5!M17)/100)</f>
        <v>0.55686184718442777</v>
      </c>
      <c r="O17" s="29">
        <f>Sheet2!N16/((Sheet4!N17*Sheet5!N17)/100)</f>
        <v>0.54851262783208088</v>
      </c>
      <c r="P17" s="29">
        <f>Sheet2!O16/((Sheet4!O17*Sheet5!O17)/100)</f>
        <v>0.55786796813306094</v>
      </c>
      <c r="Q17" s="29">
        <f>Sheet2!P16/((Sheet4!P17*Sheet5!P17)/100)</f>
        <v>0.55938962558805572</v>
      </c>
      <c r="R17" s="29">
        <f>Sheet2!Q16/((Sheet4!Q17*Sheet5!Q17)/100)</f>
        <v>0.55150665732305537</v>
      </c>
      <c r="S17" s="29">
        <f>Sheet2!R16/((Sheet4!R17*Sheet5!R17)/100)</f>
        <v>0.54299233827150306</v>
      </c>
      <c r="T17" s="29">
        <f>Sheet2!S16/((Sheet4!S17*Sheet5!S17)/100)</f>
        <v>0.53387852308052464</v>
      </c>
      <c r="U17" s="29">
        <f>Sheet2!T16/((Sheet4!T17*Sheet5!T17)/100)</f>
        <v>0.54389011508575646</v>
      </c>
      <c r="V17" s="28">
        <f t="shared" si="0"/>
        <v>8.9777681425340372E-4</v>
      </c>
    </row>
    <row r="18" spans="1:22" x14ac:dyDescent="0.2">
      <c r="A18" s="32" t="s">
        <v>22</v>
      </c>
      <c r="B18" s="3">
        <v>20</v>
      </c>
      <c r="C18" s="34">
        <f>Sheet2!B17/((Sheet4!B18*Sheet5!B18)/100)</f>
        <v>0.65277069145278299</v>
      </c>
      <c r="D18" s="35">
        <f>Sheet2!C17/((Sheet4!C18*Sheet5!C18)/100)</f>
        <v>0.6908446353010379</v>
      </c>
      <c r="E18" s="34">
        <f>Sheet2!D17/((Sheet4!D18*Sheet5!D18)/100)</f>
        <v>0.62473543791312203</v>
      </c>
      <c r="F18" s="35">
        <f>Sheet2!E17/((Sheet4!E18*Sheet5!E18)/100)</f>
        <v>0.61684859903732048</v>
      </c>
      <c r="G18" s="34">
        <f>Sheet2!F17/((Sheet4!F18*Sheet5!F18)/100)</f>
        <v>0.52761068366190988</v>
      </c>
      <c r="H18" s="35">
        <f>Sheet2!G17/((Sheet4!G18*Sheet5!G18)/100)</f>
        <v>0.52522541959447688</v>
      </c>
      <c r="I18" s="34">
        <f>Sheet2!H17/((Sheet4!H18*Sheet5!H18)/100)</f>
        <v>0.50983009713522731</v>
      </c>
      <c r="J18" s="34">
        <f>Sheet2!I17/((Sheet4!I18*Sheet5!I18)/100)</f>
        <v>0.51989666277221147</v>
      </c>
      <c r="K18" s="34">
        <f>Sheet2!J17/((Sheet4!J18*Sheet5!J18)/100)</f>
        <v>0.52003977401966106</v>
      </c>
      <c r="L18" s="34">
        <f>Sheet2!K17/((Sheet4!K18*Sheet5!K18)/100)</f>
        <v>0.51494469238592022</v>
      </c>
      <c r="M18" s="34">
        <f>Sheet2!L17/((Sheet4!L18*Sheet5!L18)/100)</f>
        <v>0.50180268486936674</v>
      </c>
      <c r="N18" s="34">
        <f>Sheet2!M17/((Sheet4!M18*Sheet5!M18)/100)</f>
        <v>0.47074347158472385</v>
      </c>
      <c r="O18" s="34">
        <f>Sheet2!N17/((Sheet4!N18*Sheet5!N18)/100)</f>
        <v>0.47656415576974309</v>
      </c>
      <c r="P18" s="34">
        <f>Sheet2!O17/((Sheet4!O18*Sheet5!O18)/100)</f>
        <v>0.483086106543404</v>
      </c>
      <c r="Q18" s="34">
        <f>Sheet2!P17/((Sheet4!P18*Sheet5!P18)/100)</f>
        <v>0.48304196808072203</v>
      </c>
      <c r="R18" s="34">
        <f>Sheet2!Q17/((Sheet4!Q18*Sheet5!Q18)/100)</f>
        <v>0.48301764074910597</v>
      </c>
      <c r="S18" s="34">
        <f>Sheet2!R17/((Sheet4!R18*Sheet5!R18)/100)</f>
        <v>0.48170945846581753</v>
      </c>
      <c r="T18" s="34">
        <f>Sheet2!S17/((Sheet4!S18*Sheet5!S18)/100)</f>
        <v>0.48507274489943064</v>
      </c>
      <c r="U18" s="34">
        <f>Sheet2!T17/((Sheet4!T18*Sheet5!T18)/100)</f>
        <v>0.48566405924343009</v>
      </c>
      <c r="V18" s="28">
        <f t="shared" si="0"/>
        <v>3.9546007776125602E-3</v>
      </c>
    </row>
    <row r="19" spans="1:22" x14ac:dyDescent="0.2">
      <c r="A19" s="2" t="s">
        <v>23</v>
      </c>
      <c r="B19" s="7">
        <f>Sheet5!M19</f>
        <v>19</v>
      </c>
      <c r="C19" s="29">
        <f>Sheet2!B18/((Sheet4!B19*Sheet5!B19)/100)</f>
        <v>0.54927850979075366</v>
      </c>
      <c r="D19" s="28">
        <f>Sheet2!C18/((Sheet4!C19*Sheet5!C19)/100)</f>
        <v>0.56061505273878287</v>
      </c>
      <c r="E19" s="29">
        <f>Sheet2!D18/((Sheet4!D19*Sheet5!D19)/100)</f>
        <v>0.51372856596956906</v>
      </c>
      <c r="F19" s="28">
        <f>Sheet2!E18/((Sheet4!E19*Sheet5!E19)/100)</f>
        <v>0.49429338191772204</v>
      </c>
      <c r="G19" s="29">
        <f>Sheet2!F18/((Sheet4!F19*Sheet5!F19)/100)</f>
        <v>0.61193297925247936</v>
      </c>
      <c r="H19" s="28">
        <f>Sheet2!G18/((Sheet4!G19*Sheet5!G19)/100)</f>
        <v>0.59835806113763612</v>
      </c>
      <c r="I19" s="29">
        <f>Sheet2!H18/((Sheet4!H19*Sheet5!H19)/100)</f>
        <v>0.60156735217613211</v>
      </c>
      <c r="J19" s="29">
        <f>Sheet2!I18/((Sheet4!I19*Sheet5!I19)/100)</f>
        <v>0.54346662521269984</v>
      </c>
      <c r="K19" s="29">
        <f>Sheet2!J18/((Sheet4!J19*Sheet5!J19)/100)</f>
        <v>0.55998211787981134</v>
      </c>
      <c r="L19" s="29">
        <f>Sheet2!K18/((Sheet4!K19*Sheet5!K19)/100)</f>
        <v>0.54210189385210505</v>
      </c>
      <c r="M19" s="29">
        <f>Sheet2!L18/((Sheet4!L19*Sheet5!L19)/100)</f>
        <v>0.5460801544055367</v>
      </c>
      <c r="N19" s="29">
        <f>Sheet2!M18/((Sheet4!M19*Sheet5!M19)/100)</f>
        <v>0.54593408825695222</v>
      </c>
      <c r="O19" s="29">
        <f>Sheet2!N18/((Sheet4!N19*Sheet5!N19)/100)</f>
        <v>0.54015468578722037</v>
      </c>
      <c r="P19" s="29">
        <f>Sheet2!O18/((Sheet4!O19*Sheet5!O19)/100)</f>
        <v>0.55284816532231995</v>
      </c>
      <c r="Q19" s="29">
        <f>Sheet2!P18/((Sheet4!P19*Sheet5!P19)/100)</f>
        <v>0.54895168229274161</v>
      </c>
      <c r="R19" s="29">
        <f>Sheet2!Q18/((Sheet4!Q19*Sheet5!Q19)/100)</f>
        <v>0.54402472816615066</v>
      </c>
      <c r="S19" s="29">
        <f>Sheet2!R18/((Sheet4!R19*Sheet5!R19)/100)</f>
        <v>0.54766940618496118</v>
      </c>
      <c r="T19" s="29">
        <f>Sheet2!S18/((Sheet4!S19*Sheet5!S19)/100)</f>
        <v>0.55596169337470236</v>
      </c>
      <c r="U19" s="29">
        <f>Sheet2!T18/((Sheet4!T19*Sheet5!T19)/100)</f>
        <v>0.55656736793232087</v>
      </c>
      <c r="V19" s="28">
        <f t="shared" si="0"/>
        <v>8.8979617473596839E-3</v>
      </c>
    </row>
    <row r="20" spans="1:22" x14ac:dyDescent="0.2">
      <c r="A20" t="s">
        <v>24</v>
      </c>
      <c r="B20" s="3">
        <v>23</v>
      </c>
      <c r="C20" s="26"/>
      <c r="D20" s="27"/>
      <c r="E20" s="26"/>
      <c r="F20" s="27">
        <f>Sheet2!E19/((Sheet4!E20*Sheet5!E20)/100)</f>
        <v>0.45961724264031067</v>
      </c>
      <c r="G20" s="26">
        <f>Sheet2!F19/((Sheet4!F20*Sheet5!F20)/100)</f>
        <v>0.46651049163557778</v>
      </c>
      <c r="H20" s="27">
        <f>Sheet2!G19/((Sheet4!G20*Sheet5!G20)/100)</f>
        <v>0.43048295883015003</v>
      </c>
      <c r="I20" s="26">
        <f>Sheet2!H19/((Sheet4!H20*Sheet5!H20)/100)</f>
        <v>0.49412842771692006</v>
      </c>
      <c r="J20" s="26">
        <f>Sheet2!I19/((Sheet4!I20*Sheet5!I20)/100)</f>
        <v>0.47019446290805239</v>
      </c>
      <c r="K20" s="26">
        <f>Sheet2!J19/((Sheet4!J20*Sheet5!J20)/100)</f>
        <v>0.46120908828619328</v>
      </c>
      <c r="L20" s="26">
        <f>Sheet2!K19/((Sheet4!K20*Sheet5!K20)/100)</f>
        <v>0.4803638361513306</v>
      </c>
      <c r="M20" s="26">
        <f>Sheet2!L19/((Sheet4!L20*Sheet5!L20)/100)</f>
        <v>0.45665771503756392</v>
      </c>
      <c r="N20" s="26">
        <f>Sheet2!M19/((Sheet4!M20*Sheet5!M20)/100)</f>
        <v>0.38705122830954042</v>
      </c>
      <c r="O20" s="26">
        <f>Sheet2!N19/((Sheet4!N20*Sheet5!N20)/100)</f>
        <v>0.43965819634382497</v>
      </c>
      <c r="P20" s="26">
        <f>Sheet2!O19/((Sheet4!O20*Sheet5!O20)/100)</f>
        <v>0.37370382081772857</v>
      </c>
      <c r="Q20" s="26">
        <f>Sheet2!P19/((Sheet4!P20*Sheet5!P20)/100)</f>
        <v>0.36913159215995084</v>
      </c>
      <c r="R20" s="26">
        <f>Sheet2!Q19/((Sheet4!Q20*Sheet5!Q20)/100)</f>
        <v>0.35977614748901854</v>
      </c>
      <c r="S20" s="26">
        <f>Sheet2!R19/((Sheet4!R20*Sheet5!R20)/100)</f>
        <v>0.36989997524935242</v>
      </c>
      <c r="T20" s="26">
        <f>Sheet2!S19/((Sheet4!S20*Sheet5!S20)/100)</f>
        <v>0.3836473539562219</v>
      </c>
      <c r="U20" s="26">
        <f>Sheet2!T19/((Sheet4!T20*Sheet5!T20)/100)</f>
        <v>0.43687850627798414</v>
      </c>
      <c r="V20" s="28">
        <f t="shared" si="0"/>
        <v>6.6978531028631716E-2</v>
      </c>
    </row>
    <row r="21" spans="1:22" x14ac:dyDescent="0.2">
      <c r="A21" s="2" t="s">
        <v>25</v>
      </c>
      <c r="B21" s="7">
        <v>27</v>
      </c>
      <c r="C21" s="29"/>
      <c r="D21" s="28"/>
      <c r="E21" s="29"/>
      <c r="F21" s="28"/>
      <c r="G21" s="29">
        <f>Sheet2!F20/((Sheet4!F21*Sheet5!F21)/100)</f>
        <v>0.29551339141031813</v>
      </c>
      <c r="H21" s="28">
        <f>Sheet2!G20/((Sheet4!G21*Sheet5!G21)/100)</f>
        <v>0.42906305758438462</v>
      </c>
      <c r="I21" s="29">
        <f>Sheet2!H20/((Sheet4!H21*Sheet5!H21)/100)</f>
        <v>0.51835472079694611</v>
      </c>
      <c r="J21" s="29">
        <f>Sheet2!I20/((Sheet4!I21*Sheet5!I21)/100)</f>
        <v>0.47968796396734148</v>
      </c>
      <c r="K21" s="29">
        <f>Sheet2!J20/((Sheet4!J21*Sheet5!J21)/100)</f>
        <v>0.54580781387591104</v>
      </c>
      <c r="L21" s="29">
        <f>Sheet2!K20/((Sheet4!K21*Sheet5!K21)/100)</f>
        <v>0.58252828614428431</v>
      </c>
      <c r="M21" s="29">
        <f>Sheet2!L20/((Sheet4!L21*Sheet5!L21)/100)</f>
        <v>0.56477541551897004</v>
      </c>
      <c r="N21" s="29">
        <f>Sheet2!M20/((Sheet4!M21*Sheet5!M21)/100)</f>
        <v>0.61574666931214728</v>
      </c>
      <c r="O21" s="29">
        <f>Sheet2!N20/((Sheet4!N21*Sheet5!N21)/100)</f>
        <v>0.52173343407821127</v>
      </c>
      <c r="P21" s="29">
        <f>Sheet2!O20/((Sheet4!O21*Sheet5!O21)/100)</f>
        <v>0.516994972818278</v>
      </c>
      <c r="Q21" s="29">
        <f>Sheet2!P20/((Sheet4!P21*Sheet5!P21)/100)</f>
        <v>0.52236485289930279</v>
      </c>
      <c r="R21" s="29">
        <f>Sheet2!Q20/((Sheet4!Q21*Sheet5!Q21)/100)</f>
        <v>0.52267440833824752</v>
      </c>
      <c r="S21" s="29">
        <f>Sheet2!R20/((Sheet4!R21*Sheet5!R21)/100)</f>
        <v>0.56028261836567639</v>
      </c>
      <c r="T21" s="29">
        <f>Sheet2!S20/((Sheet4!S21*Sheet5!S21)/100)</f>
        <v>0.59671280259461101</v>
      </c>
      <c r="U21" s="29">
        <f>Sheet2!T20/((Sheet4!T21*Sheet5!T21)/100)</f>
        <v>0.56717639323514324</v>
      </c>
      <c r="V21" s="28">
        <f t="shared" si="0"/>
        <v>6.893774869466851E-3</v>
      </c>
    </row>
    <row r="22" spans="1:22" x14ac:dyDescent="0.2">
      <c r="A22" t="s">
        <v>26</v>
      </c>
      <c r="B22" s="3">
        <v>24</v>
      </c>
      <c r="C22" s="26"/>
      <c r="D22" s="27"/>
      <c r="E22" s="26"/>
      <c r="F22" s="27"/>
      <c r="G22" s="26">
        <f>Sheet2!F21/((Sheet4!F22*Sheet5!F22)/100)</f>
        <v>0.62740308868469974</v>
      </c>
      <c r="H22" s="27">
        <f>Sheet2!G21/((Sheet4!G22*Sheet5!G22)/100)</f>
        <v>0.53841230681859664</v>
      </c>
      <c r="I22" s="26">
        <f>Sheet2!H21/((Sheet4!H22*Sheet5!H22)/100)</f>
        <v>0.58689664517669315</v>
      </c>
      <c r="J22" s="26">
        <f>Sheet2!I21/((Sheet4!I22*Sheet5!I22)/100)</f>
        <v>0.6166862659174579</v>
      </c>
      <c r="K22" s="26">
        <f>Sheet2!J21/((Sheet4!J22*Sheet5!J22)/100)</f>
        <v>0.64121822505389203</v>
      </c>
      <c r="L22" s="26">
        <f>Sheet2!K21/((Sheet4!K22*Sheet5!K22)/100)</f>
        <v>0.5935117196740507</v>
      </c>
      <c r="M22" s="26">
        <f>Sheet2!L21/((Sheet4!L22*Sheet5!L22)/100)</f>
        <v>0.52163439118422794</v>
      </c>
      <c r="N22" s="26">
        <f>Sheet2!M21/((Sheet4!M22*Sheet5!M22)/100)</f>
        <v>0.44617063795354889</v>
      </c>
      <c r="O22" s="26">
        <f>Sheet2!N21/((Sheet4!N22*Sheet5!N22)/100)</f>
        <v>0.43036699994367322</v>
      </c>
      <c r="P22" s="26">
        <f>Sheet2!O21/((Sheet4!O22*Sheet5!O22)/100)</f>
        <v>0.43602512166125951</v>
      </c>
      <c r="Q22" s="26">
        <f>Sheet2!P21/((Sheet4!P22*Sheet5!P22)/100)</f>
        <v>0.44720397840144827</v>
      </c>
      <c r="R22" s="26">
        <f>Sheet2!Q21/((Sheet4!Q22*Sheet5!Q22)/100)</f>
        <v>0.44937152359630672</v>
      </c>
      <c r="S22" s="26">
        <f>Sheet2!R21/((Sheet4!R22*Sheet5!R22)/100)</f>
        <v>0.45548985012512366</v>
      </c>
      <c r="T22" s="26">
        <f>Sheet2!S21/((Sheet4!S22*Sheet5!S22)/100)</f>
        <v>0.52428959746679671</v>
      </c>
      <c r="U22" s="26">
        <f>Sheet2!T21/((Sheet4!T22*Sheet5!T22)/100)</f>
        <v>0.54682204358105935</v>
      </c>
      <c r="V22" s="28">
        <f t="shared" si="0"/>
        <v>9.1332193455935684E-2</v>
      </c>
    </row>
    <row r="23" spans="1:22" x14ac:dyDescent="0.2">
      <c r="A23" s="2" t="s">
        <v>27</v>
      </c>
      <c r="B23" s="7">
        <v>23</v>
      </c>
      <c r="C23" s="29">
        <f>Sheet2!B22/((Sheet4!B23*Sheet5!B23)/100)</f>
        <v>0.29718451634705889</v>
      </c>
      <c r="D23" s="28">
        <f>Sheet2!C22/((Sheet4!C23*Sheet5!C23)/100)</f>
        <v>0.20974140071016437</v>
      </c>
      <c r="E23" s="29">
        <f>Sheet2!D22/((Sheet4!D23*Sheet5!D23)/100)</f>
        <v>0.43693808012060936</v>
      </c>
      <c r="F23" s="28">
        <f>Sheet2!E22/((Sheet4!E23*Sheet5!E23)/100)</f>
        <v>0.41560393842787396</v>
      </c>
      <c r="G23" s="29">
        <f>Sheet2!F22/((Sheet4!F23*Sheet5!F23)/100)</f>
        <v>0.45246584200917273</v>
      </c>
      <c r="H23" s="28">
        <f>Sheet2!G22/((Sheet4!G23*Sheet5!G23)/100)</f>
        <v>0.51579133533787902</v>
      </c>
      <c r="I23" s="29">
        <f>Sheet2!H22/((Sheet4!H23*Sheet5!H23)/100)</f>
        <v>0.61262586345599679</v>
      </c>
      <c r="J23" s="29">
        <f>Sheet2!I22/((Sheet4!I23*Sheet5!I23)/100)</f>
        <v>0.65770587300358785</v>
      </c>
      <c r="K23" s="29">
        <f>Sheet2!J22/((Sheet4!J23*Sheet5!J23)/100)</f>
        <v>0.66828581468542902</v>
      </c>
      <c r="L23" s="29">
        <f>Sheet2!K22/((Sheet4!K23*Sheet5!K23)/100)</f>
        <v>0.62921152374069056</v>
      </c>
      <c r="M23" s="29">
        <f>Sheet2!L22/((Sheet4!L23*Sheet5!L23)/100)</f>
        <v>0.54851319347867489</v>
      </c>
      <c r="N23" s="29">
        <f>Sheet2!M22/((Sheet4!M23*Sheet5!M23)/100)</f>
        <v>0.45685982346121984</v>
      </c>
      <c r="O23" s="29">
        <f>Sheet2!N22/((Sheet4!N23*Sheet5!N23)/100)</f>
        <v>0.47342840644623702</v>
      </c>
      <c r="P23" s="29">
        <f>Sheet2!O22/((Sheet4!O23*Sheet5!O23)/100)</f>
        <v>0.46074154911458814</v>
      </c>
      <c r="Q23" s="29">
        <f>Sheet2!P22/((Sheet4!P23*Sheet5!P23)/100)</f>
        <v>0.44278442967111059</v>
      </c>
      <c r="R23" s="29">
        <f>Sheet2!Q22/((Sheet4!Q23*Sheet5!Q23)/100)</f>
        <v>0.44673291421713784</v>
      </c>
      <c r="S23" s="29">
        <f>Sheet2!R22/((Sheet4!R23*Sheet5!R23)/100)</f>
        <v>0.48434252700550268</v>
      </c>
      <c r="T23" s="29">
        <f>Sheet2!S22/((Sheet4!S23*Sheet5!S23)/100)</f>
        <v>0.48475943819731931</v>
      </c>
      <c r="U23" s="29">
        <f>Sheet2!T22/((Sheet4!T23*Sheet5!T23)/100)</f>
        <v>0.49853368986411339</v>
      </c>
      <c r="V23" s="28">
        <f t="shared" si="0"/>
        <v>1.4191162858610717E-2</v>
      </c>
    </row>
    <row r="24" spans="1:22" x14ac:dyDescent="0.2">
      <c r="A24" t="s">
        <v>54</v>
      </c>
      <c r="B24" s="3">
        <v>17</v>
      </c>
      <c r="C24" s="26"/>
      <c r="D24" s="27"/>
      <c r="E24" s="26"/>
      <c r="F24" s="27"/>
      <c r="G24" s="26"/>
      <c r="H24" s="27">
        <f>Sheet2!G23/((Sheet4!G24*Sheet5!G24)/100)</f>
        <v>0.66168103518320298</v>
      </c>
      <c r="I24" s="26">
        <f>Sheet2!H23/((Sheet4!H24*Sheet5!H24)/100)</f>
        <v>0.62135245205440626</v>
      </c>
      <c r="J24" s="26">
        <f>Sheet2!I23/((Sheet4!I24*Sheet5!I24)/100)</f>
        <v>0.61524688187790044</v>
      </c>
      <c r="K24" s="26">
        <f>Sheet2!J23/((Sheet4!J24*Sheet5!J24)/100)</f>
        <v>0.61792638739691474</v>
      </c>
      <c r="L24" s="26">
        <f>Sheet2!K23/((Sheet4!K24*Sheet5!K24)/100)</f>
        <v>0.65559192378183573</v>
      </c>
      <c r="M24" s="26">
        <f>Sheet2!L23/((Sheet4!L24*Sheet5!L24)/100)</f>
        <v>0.64425787641275523</v>
      </c>
      <c r="N24" s="26">
        <f>Sheet2!M23/((Sheet4!M24*Sheet5!M24)/100)</f>
        <v>0.65184670423138924</v>
      </c>
      <c r="O24" s="26">
        <f>Sheet2!N23/((Sheet4!N24*Sheet5!N24)/100)</f>
        <v>0.65136172704926765</v>
      </c>
      <c r="P24" s="26">
        <f>Sheet2!O23/((Sheet4!O24*Sheet5!O24)/100)</f>
        <v>0.65406074466668596</v>
      </c>
      <c r="Q24" s="26">
        <f>Sheet2!P23/((Sheet4!P24*Sheet5!P24)/100)</f>
        <v>0.64113736959903067</v>
      </c>
      <c r="R24" s="26">
        <f>Sheet2!Q23/((Sheet4!Q24*Sheet5!Q24)/100)</f>
        <v>0.64316870318638741</v>
      </c>
      <c r="S24" s="26">
        <f>Sheet2!R23/((Sheet4!R24*Sheet5!R24)/100)</f>
        <v>0.62750688013532063</v>
      </c>
      <c r="T24" s="26">
        <f>Sheet2!S23/((Sheet4!S24*Sheet5!S24)/100)</f>
        <v>0.6245833959148378</v>
      </c>
      <c r="U24" s="26">
        <f>Sheet2!T23/((Sheet4!T24*Sheet5!T24)/100)</f>
        <v>0.63254096523936365</v>
      </c>
      <c r="V24" s="28">
        <f t="shared" si="0"/>
        <v>5.0340851040430179E-3</v>
      </c>
    </row>
    <row r="25" spans="1:22" x14ac:dyDescent="0.2">
      <c r="A25" s="2" t="s">
        <v>28</v>
      </c>
      <c r="B25" s="7">
        <v>22</v>
      </c>
      <c r="C25" s="29">
        <f>Sheet2!B24/((Sheet4!B25*Sheet5!B25)/100)</f>
        <v>0.44090200574488525</v>
      </c>
      <c r="D25" s="28">
        <f>Sheet2!C24/((Sheet4!C25*Sheet5!C25)/100)</f>
        <v>0.41632396142396688</v>
      </c>
      <c r="E25" s="29">
        <f>Sheet2!D24/((Sheet4!D25*Sheet5!D25)/100)</f>
        <v>0.38133545977048433</v>
      </c>
      <c r="F25" s="28">
        <f>Sheet2!E24/((Sheet4!E25*Sheet5!E25)/100)</f>
        <v>0.4028949615180652</v>
      </c>
      <c r="G25" s="29">
        <f>Sheet2!F24/((Sheet4!F25*Sheet5!F25)/100)</f>
        <v>0.37074441631764971</v>
      </c>
      <c r="H25" s="28">
        <f>Sheet2!G24/((Sheet4!G25*Sheet5!G25)/100)</f>
        <v>0.38685801280298371</v>
      </c>
      <c r="I25" s="29">
        <f>Sheet2!H24/((Sheet4!H25*Sheet5!H25)/100)</f>
        <v>0.43299089608598545</v>
      </c>
      <c r="J25" s="29">
        <f>Sheet2!I24/((Sheet4!I25*Sheet5!I25)/100)</f>
        <v>0.39076333437455057</v>
      </c>
      <c r="K25" s="29">
        <f>Sheet2!J24/((Sheet4!J25*Sheet5!J25)/100)</f>
        <v>0.41105123143175881</v>
      </c>
      <c r="L25" s="29">
        <f>Sheet2!K24/((Sheet4!K25*Sheet5!K25)/100)</f>
        <v>0.41123735985812804</v>
      </c>
      <c r="M25" s="29">
        <f>Sheet2!L24/((Sheet4!L25*Sheet5!L25)/100)</f>
        <v>0.39201913878639105</v>
      </c>
      <c r="N25" s="29">
        <f>Sheet2!M24/((Sheet4!M25*Sheet5!M25)/100)</f>
        <v>0.36313318685036927</v>
      </c>
      <c r="O25" s="29">
        <f>Sheet2!N24/((Sheet4!N25*Sheet5!N25)/100)</f>
        <v>0.40358350856857095</v>
      </c>
      <c r="P25" s="29">
        <f>Sheet2!O24/((Sheet4!O25*Sheet5!O25)/100)</f>
        <v>0.40119108814898202</v>
      </c>
      <c r="Q25" s="29">
        <f>Sheet2!P24/((Sheet4!P25*Sheet5!P25)/100)</f>
        <v>0.37753606623592928</v>
      </c>
      <c r="R25" s="29">
        <f>Sheet2!Q24/((Sheet4!Q25*Sheet5!Q25)/100)</f>
        <v>0.37196622878842295</v>
      </c>
      <c r="S25" s="29">
        <f>Sheet2!R24/((Sheet4!R25*Sheet5!R25)/100)</f>
        <v>0.36700953480721965</v>
      </c>
      <c r="T25" s="29">
        <f>Sheet2!S24/((Sheet4!S25*Sheet5!S25)/100)</f>
        <v>0.3773715049484207</v>
      </c>
      <c r="U25" s="29">
        <f>Sheet2!T24/((Sheet4!T25*Sheet5!T25)/100)</f>
        <v>0.37875679304430415</v>
      </c>
      <c r="V25" s="28">
        <f t="shared" si="0"/>
        <v>1.1747258237084501E-2</v>
      </c>
    </row>
    <row r="26" spans="1:22" x14ac:dyDescent="0.2">
      <c r="A26" t="s">
        <v>29</v>
      </c>
      <c r="B26" s="3">
        <v>8</v>
      </c>
      <c r="D26" s="6"/>
      <c r="F26" s="6"/>
      <c r="G26" s="26">
        <f>Sheet2!F25/((Sheet4!F26*Sheet5!F26)/100)</f>
        <v>0.67839806127105473</v>
      </c>
      <c r="H26" s="27">
        <f>Sheet2!G25/((Sheet4!G26*Sheet5!G26)/100)</f>
        <v>0.70657550406349279</v>
      </c>
      <c r="I26" s="26">
        <f>Sheet2!H25/((Sheet4!H26*Sheet5!H26)/100)</f>
        <v>0.6779053507937749</v>
      </c>
      <c r="J26" s="26">
        <f>Sheet2!I25/((Sheet4!I26*Sheet5!I26)/100)</f>
        <v>0.70092227317056255</v>
      </c>
      <c r="K26" s="26">
        <f>Sheet2!J25/((Sheet4!J26*Sheet5!J26)/100)</f>
        <v>0.69629954250861847</v>
      </c>
      <c r="L26" s="26">
        <f>Sheet2!K25/((Sheet4!K26*Sheet5!K26)/100)</f>
        <v>0.67592421033127981</v>
      </c>
      <c r="M26" s="26">
        <f>Sheet2!L25/((Sheet4!L26*Sheet5!L26)/100)</f>
        <v>0.66487308207118945</v>
      </c>
      <c r="N26" s="26">
        <f>Sheet2!M25/((Sheet4!M26*Sheet5!M26)/100)</f>
        <v>0.65812758431643714</v>
      </c>
      <c r="O26" s="26">
        <f>Sheet2!N25/((Sheet4!N26*Sheet5!N26)/100)</f>
        <v>0.67950659218212528</v>
      </c>
      <c r="P26" s="26">
        <f>Sheet2!O25/((Sheet4!O26*Sheet5!O26)/100)</f>
        <v>0.6786166972965072</v>
      </c>
      <c r="Q26" s="26">
        <f>Sheet2!P25/((Sheet4!P26*Sheet5!P26)/100)</f>
        <v>0.68189746300211418</v>
      </c>
      <c r="R26" s="26">
        <f>Sheet2!Q25/((Sheet4!Q26*Sheet5!Q26)/100)</f>
        <v>0.69447149394657903</v>
      </c>
      <c r="S26" s="26">
        <f>Sheet2!R25/((Sheet4!R26*Sheet5!R26)/100)</f>
        <v>0.6875904678201632</v>
      </c>
      <c r="T26" s="26">
        <f>Sheet2!S25/((Sheet4!S26*Sheet5!S26)/100)</f>
        <v>0.72820321326569748</v>
      </c>
      <c r="U26" s="26">
        <f>Sheet2!T25/((Sheet4!T26*Sheet5!T26)/100)</f>
        <v>0.71250701103520042</v>
      </c>
      <c r="V26" s="28">
        <f t="shared" si="0"/>
        <v>2.4916543215037223E-2</v>
      </c>
    </row>
    <row r="27" spans="1:22" x14ac:dyDescent="0.2">
      <c r="A27" s="2" t="s">
        <v>30</v>
      </c>
      <c r="B27" s="7">
        <f>Sheet5!M27</f>
        <v>10</v>
      </c>
      <c r="C27" s="29"/>
      <c r="D27" s="28"/>
      <c r="E27" s="29"/>
      <c r="F27" s="28"/>
      <c r="G27" s="29">
        <f>Sheet2!F26/((Sheet4!F27*Sheet5!F27)/100)</f>
        <v>0.63625095425330191</v>
      </c>
      <c r="H27" s="28">
        <f>Sheet2!G26/((Sheet4!G27*Sheet5!G27)/100)</f>
        <v>0.58326002722325254</v>
      </c>
      <c r="I27" s="29">
        <f>Sheet2!H26/((Sheet4!H27*Sheet5!H27)/100)</f>
        <v>0.59479942559779753</v>
      </c>
      <c r="J27" s="29">
        <f>Sheet2!I26/((Sheet4!I27*Sheet5!I27)/100)</f>
        <v>0.63787093312686738</v>
      </c>
      <c r="K27" s="29">
        <f>Sheet2!J26/((Sheet4!J27*Sheet5!J27)/100)</f>
        <v>0.62930870703683206</v>
      </c>
      <c r="L27" s="29">
        <f>Sheet2!K26/((Sheet4!K27*Sheet5!K27)/100)</f>
        <v>0.62910418956162151</v>
      </c>
      <c r="M27" s="29">
        <f>Sheet2!L26/((Sheet4!L27*Sheet5!L27)/100)</f>
        <v>0.62870829570696396</v>
      </c>
      <c r="N27" s="29">
        <f>Sheet2!M26/((Sheet4!M27*Sheet5!M27)/100)</f>
        <v>0.65032135495793919</v>
      </c>
      <c r="O27" s="29">
        <f>Sheet2!N26/((Sheet4!N27*Sheet5!N27)/100)</f>
        <v>0.67446054874526906</v>
      </c>
      <c r="P27" s="29">
        <f>Sheet2!O26/((Sheet4!O27*Sheet5!O27)/100)</f>
        <v>0.67022160505785955</v>
      </c>
      <c r="Q27" s="29">
        <f>Sheet2!P26/((Sheet4!P27*Sheet5!P27)/100)</f>
        <v>0.687992375382104</v>
      </c>
      <c r="R27" s="29">
        <f>Sheet2!Q26/((Sheet4!Q27*Sheet5!Q27)/100)</f>
        <v>0.66924286388162901</v>
      </c>
      <c r="S27" s="29">
        <f>Sheet2!R26/((Sheet4!R27*Sheet5!R27)/100)</f>
        <v>0.69207106896764314</v>
      </c>
      <c r="T27" s="29">
        <f>Sheet2!S26/((Sheet4!S27*Sheet5!S27)/100)</f>
        <v>0.63606710454032778</v>
      </c>
      <c r="U27" s="29">
        <f>Sheet2!T26/((Sheet4!T27*Sheet5!T27)/100)</f>
        <v>0.69645107908117332</v>
      </c>
      <c r="V27" s="28">
        <f t="shared" si="0"/>
        <v>4.380010113530175E-3</v>
      </c>
    </row>
    <row r="28" spans="1:22" x14ac:dyDescent="0.2">
      <c r="A28" t="s">
        <v>64</v>
      </c>
      <c r="B28" s="3">
        <v>21</v>
      </c>
      <c r="C28" s="26"/>
      <c r="D28" s="27"/>
      <c r="E28" s="26"/>
      <c r="F28" s="27"/>
      <c r="G28" s="27"/>
      <c r="H28" s="28"/>
      <c r="I28" s="27">
        <f>Sheet2!H27/((Sheet4!H28*Sheet5!H28)/100)</f>
        <v>0.50614393463366747</v>
      </c>
      <c r="J28" s="27">
        <f>Sheet2!I27/((Sheet4!I28*Sheet5!I28)/100)</f>
        <v>0.5686457120767886</v>
      </c>
      <c r="K28" s="27">
        <f>Sheet2!J27/((Sheet4!J28*Sheet5!J28)/100)</f>
        <v>0.60148960151503017</v>
      </c>
      <c r="L28" s="27">
        <f>Sheet2!K27/((Sheet4!K28*Sheet5!K28)/100)</f>
        <v>0.60792806012576872</v>
      </c>
      <c r="M28" s="27">
        <f>Sheet2!L27/((Sheet4!L28*Sheet5!L28)/100)</f>
        <v>0.49061261403095563</v>
      </c>
      <c r="N28" s="27">
        <f>Sheet2!M27/((Sheet4!M28*Sheet5!M28)/100)</f>
        <v>0.38215224936779302</v>
      </c>
      <c r="O28" s="27">
        <f>Sheet2!N27/((Sheet4!N28*Sheet5!N28)/100)</f>
        <v>0.42297308754885737</v>
      </c>
      <c r="P28" s="27">
        <f>Sheet2!O27/((Sheet4!O28*Sheet5!O28)/100)</f>
        <v>0.42128343071693325</v>
      </c>
      <c r="Q28" s="27">
        <f>Sheet2!P27/((Sheet4!P28*Sheet5!P28)/100)</f>
        <v>0.45870556319826555</v>
      </c>
      <c r="R28" s="27">
        <f>Sheet2!Q27/((Sheet4!Q28*Sheet5!Q28)/100)</f>
        <v>0.49164875864406782</v>
      </c>
      <c r="S28" s="27">
        <f>Sheet2!R27/((Sheet4!R28*Sheet5!R28)/100)</f>
        <v>0.50610072866403333</v>
      </c>
      <c r="T28" s="27">
        <f>Sheet2!S27/((Sheet4!S28*Sheet5!S28)/100)</f>
        <v>0.52065181002896244</v>
      </c>
      <c r="U28" s="27">
        <f>Sheet2!T27/((Sheet4!T28*Sheet5!T28)/100)</f>
        <v>0.55204813174365042</v>
      </c>
      <c r="V28" s="28">
        <f t="shared" si="0"/>
        <v>4.5947403079617088E-2</v>
      </c>
    </row>
    <row r="29" spans="1:22" x14ac:dyDescent="0.2">
      <c r="A29" s="2" t="s">
        <v>66</v>
      </c>
      <c r="B29" s="7">
        <v>21</v>
      </c>
      <c r="C29" s="26"/>
      <c r="D29" s="27"/>
      <c r="E29" s="26"/>
      <c r="F29" s="27"/>
      <c r="G29" s="27"/>
      <c r="H29" s="28">
        <f>Sheet2!G28/((Sheet4!G29*Sheet5!G29)/100)</f>
        <v>0.46361714241079299</v>
      </c>
      <c r="I29" s="28">
        <f>Sheet2!H28/((Sheet4!H29*Sheet5!H29)/100)</f>
        <v>0.52275426031520655</v>
      </c>
      <c r="J29" s="28">
        <f>Sheet2!I28/((Sheet4!I29*Sheet5!I29)/100)</f>
        <v>0.51733735033022121</v>
      </c>
      <c r="K29" s="28">
        <f>Sheet2!J28/((Sheet4!J29*Sheet5!J29)/100)</f>
        <v>0.55451944573151346</v>
      </c>
      <c r="L29" s="28">
        <f>Sheet2!K28/((Sheet4!K29*Sheet5!K29)/100)</f>
        <v>0.61078312630506071</v>
      </c>
      <c r="M29" s="28">
        <f>Sheet2!L28/((Sheet4!L29*Sheet5!L29)/100)</f>
        <v>0.58161521037907216</v>
      </c>
      <c r="N29" s="28">
        <f>Sheet2!M28/((Sheet4!M29*Sheet5!M29)/100)</f>
        <v>0.46709905591260614</v>
      </c>
      <c r="O29" s="28">
        <f>Sheet2!N28/((Sheet4!N29*Sheet5!N29)/100)</f>
        <v>0.4868305321988437</v>
      </c>
      <c r="P29" s="28">
        <f>Sheet2!O28/((Sheet4!O29*Sheet5!O29)/100)</f>
        <v>0.50955589857872774</v>
      </c>
      <c r="Q29" s="28">
        <f>Sheet2!P28/((Sheet4!P29*Sheet5!P29)/100)</f>
        <v>0.49850244621190948</v>
      </c>
      <c r="R29" s="28">
        <f>Sheet2!Q28/((Sheet4!Q29*Sheet5!Q29)/100)</f>
        <v>0.49524756329645642</v>
      </c>
      <c r="S29" s="28">
        <f>Sheet2!R28/((Sheet4!R29*Sheet5!R29)/100)</f>
        <v>0.50464367866133719</v>
      </c>
      <c r="T29" s="28">
        <f>Sheet2!S28/((Sheet4!S29*Sheet5!S29)/100)</f>
        <v>0.50920481436448906</v>
      </c>
      <c r="U29" s="28">
        <f>Sheet2!T28/((Sheet4!T29*Sheet5!T29)/100)</f>
        <v>0.50662964071594407</v>
      </c>
      <c r="V29" s="28">
        <f t="shared" si="0"/>
        <v>1.9859620546068824E-3</v>
      </c>
    </row>
    <row r="30" spans="1:22" x14ac:dyDescent="0.2">
      <c r="A30" t="s">
        <v>31</v>
      </c>
      <c r="B30" s="3">
        <v>17</v>
      </c>
      <c r="C30" s="29">
        <f>Sheet2!B29/((Sheet4!B30*Sheet5!B30)/100)</f>
        <v>0.58984661062868116</v>
      </c>
      <c r="D30" s="28">
        <f>Sheet2!C29/((Sheet4!C30*Sheet5!C30)/100)</f>
        <v>0.60917178569486319</v>
      </c>
      <c r="E30" s="29">
        <f>Sheet2!D29/((Sheet4!D30*Sheet5!D30)/100)</f>
        <v>0.63995929225036852</v>
      </c>
      <c r="F30" s="28">
        <f>Sheet2!E29/((Sheet4!E30*Sheet5!E30)/100)</f>
        <v>0.661936481180465</v>
      </c>
      <c r="G30" s="29">
        <f>Sheet2!F29/((Sheet4!F30*Sheet5!F30)/100)</f>
        <v>0.45144560292218977</v>
      </c>
      <c r="H30" s="28">
        <f>Sheet2!G29/((Sheet4!G30*Sheet5!G30)/100)</f>
        <v>0.54777393617016545</v>
      </c>
      <c r="I30" s="29">
        <f>Sheet2!H29/((Sheet4!H30*Sheet5!H30)/100)</f>
        <v>0.6877879148153756</v>
      </c>
      <c r="J30" s="29">
        <f>Sheet2!I29/((Sheet4!I30*Sheet5!I30)/100)</f>
        <v>0.85573402168842538</v>
      </c>
      <c r="K30" s="29">
        <f>Sheet2!J29/((Sheet4!J30*Sheet5!J30)/100)</f>
        <v>0.83317001945950386</v>
      </c>
      <c r="L30" s="29">
        <f>Sheet2!K29/((Sheet4!K30*Sheet5!K30)/100)</f>
        <v>0.94620167670721089</v>
      </c>
      <c r="M30" s="29">
        <f>Sheet2!L29/((Sheet4!L30*Sheet5!L30)/100)</f>
        <v>0.94719843897623601</v>
      </c>
      <c r="N30" s="29">
        <f>Sheet2!M29/((Sheet4!M30*Sheet5!M30)/100)</f>
        <v>0.96373895635138462</v>
      </c>
      <c r="O30" s="29">
        <f>Sheet2!N29/((Sheet4!N30*Sheet5!N30)/100)</f>
        <v>0.99082801532642861</v>
      </c>
      <c r="P30" s="29">
        <f>Sheet2!O29/((Sheet4!O30*Sheet5!O30)/100)</f>
        <v>1.0566808441317657</v>
      </c>
      <c r="Q30" s="29">
        <f>Sheet2!P29/((Sheet4!P30*Sheet5!P30)/100)</f>
        <v>1.1102416394038646</v>
      </c>
      <c r="R30" s="29">
        <f>Sheet2!Q29/((Sheet4!Q30*Sheet5!Q30)/100)</f>
        <v>1.1659412977304611</v>
      </c>
      <c r="S30" s="29">
        <f>Sheet2!R29/((Sheet4!R30*Sheet5!R30)/100)</f>
        <v>1.2474565313123991</v>
      </c>
      <c r="T30" s="29">
        <f>Sheet2!S29/((Sheet4!S30*Sheet5!S30)/100)</f>
        <v>0.95576239200167079</v>
      </c>
      <c r="U30" s="29">
        <f>Sheet2!T29/((Sheet4!T30*Sheet5!T30)/100)</f>
        <v>0.920716527656256</v>
      </c>
      <c r="V30" s="28">
        <f t="shared" si="0"/>
        <v>-0.32674000365614309</v>
      </c>
    </row>
    <row r="31" spans="1:22" x14ac:dyDescent="0.2">
      <c r="A31" s="2" t="s">
        <v>32</v>
      </c>
      <c r="B31" s="7">
        <v>16</v>
      </c>
      <c r="C31" s="26"/>
      <c r="D31" s="27">
        <f>Sheet2!C30/((Sheet4!C31*Sheet5!C31)/100)</f>
        <v>0.32565746918608668</v>
      </c>
      <c r="E31" s="26">
        <f>Sheet2!D30/((Sheet4!D31*Sheet5!D31)/100)</f>
        <v>0.27088104838009203</v>
      </c>
      <c r="F31" s="27">
        <f>Sheet2!E30/((Sheet4!E31*Sheet5!E31)/100)</f>
        <v>0.25458565147229706</v>
      </c>
      <c r="G31" s="26">
        <f>Sheet2!F30/((Sheet4!F31*Sheet5!F31)/100)</f>
        <v>0.29816104721444658</v>
      </c>
      <c r="H31" s="27">
        <f>Sheet2!G30/((Sheet4!G31*Sheet5!G31)/100)</f>
        <v>0.21177422357606424</v>
      </c>
      <c r="I31" s="26">
        <f>Sheet2!H30/((Sheet4!H31*Sheet5!H31)/100)</f>
        <v>0.25306686438109915</v>
      </c>
      <c r="J31" s="26">
        <f>Sheet2!I30/((Sheet4!I31*Sheet5!I31)/100)</f>
        <v>0.29279590933263844</v>
      </c>
      <c r="K31" s="26">
        <f>Sheet2!J30/((Sheet4!J31*Sheet5!J31)/100)</f>
        <v>0.32239055004970679</v>
      </c>
      <c r="L31" s="26">
        <f>Sheet2!K30/((Sheet4!K31*Sheet5!K31)/100)</f>
        <v>0.32023637401040245</v>
      </c>
      <c r="M31" s="26">
        <f>Sheet2!L30/((Sheet4!L31*Sheet5!L31)/100)</f>
        <v>0.33362342083357377</v>
      </c>
      <c r="N31" s="26">
        <f>Sheet2!M30/((Sheet4!M31*Sheet5!M31)/100)</f>
        <v>0.30046106494507968</v>
      </c>
      <c r="O31" s="26">
        <f>Sheet2!N30/((Sheet4!N31*Sheet5!N31)/100)</f>
        <v>0.32163065644422562</v>
      </c>
      <c r="P31" s="26">
        <f>Sheet2!O30/((Sheet4!O31*Sheet5!O31)/100)</f>
        <v>0.31391839468945137</v>
      </c>
      <c r="Q31" s="26">
        <f>Sheet2!P30/((Sheet4!P31*Sheet5!P31)/100)</f>
        <v>0.31390882986447088</v>
      </c>
      <c r="R31" s="26">
        <f>Sheet2!Q30/((Sheet4!Q31*Sheet5!Q31)/100)</f>
        <v>0.28415107853684168</v>
      </c>
      <c r="S31" s="26">
        <f>Sheet2!R30/((Sheet4!R31*Sheet5!R31)/100)</f>
        <v>0.32133855249836363</v>
      </c>
      <c r="T31" s="26">
        <f>Sheet2!S30/((Sheet4!S31*Sheet5!S31)/100)</f>
        <v>0.32194033720339515</v>
      </c>
      <c r="U31" s="26">
        <f>Sheet2!T30/((Sheet4!T31*Sheet5!T31)/100)</f>
        <v>0.33412971248869533</v>
      </c>
      <c r="V31" s="28">
        <f t="shared" si="0"/>
        <v>1.2791159990331702E-2</v>
      </c>
    </row>
    <row r="32" spans="1:22" x14ac:dyDescent="0.2">
      <c r="A32" t="s">
        <v>33</v>
      </c>
      <c r="B32" s="3">
        <v>21</v>
      </c>
      <c r="C32" s="29">
        <f>Sheet2!B31/((Sheet4!B32*Sheet5!B32)/100)</f>
        <v>0.47374509083087152</v>
      </c>
      <c r="D32" s="28">
        <f>Sheet2!C31/((Sheet4!C32*Sheet5!C32)/100)</f>
        <v>0.5148693259569127</v>
      </c>
      <c r="E32" s="29">
        <f>Sheet2!D31/((Sheet4!D32*Sheet5!D32)/100)</f>
        <v>0.49400959745255713</v>
      </c>
      <c r="F32" s="28">
        <f>Sheet2!E31/((Sheet4!E32*Sheet5!E32)/100)</f>
        <v>0.53892785328713222</v>
      </c>
      <c r="G32" s="29">
        <f>Sheet2!F31/((Sheet4!F32*Sheet5!F32)/100)</f>
        <v>0.55441503749224219</v>
      </c>
      <c r="H32" s="28">
        <f>Sheet2!G31/((Sheet4!G32*Sheet5!G32)/100)</f>
        <v>0.54198612551117131</v>
      </c>
      <c r="I32" s="29">
        <f>Sheet2!H31/((Sheet4!H32*Sheet5!H32)/100)</f>
        <v>0.56541749493728011</v>
      </c>
      <c r="J32" s="29">
        <f>Sheet2!I31/((Sheet4!I32*Sheet5!I32)/100)</f>
        <v>0.54833217978291093</v>
      </c>
      <c r="K32" s="29">
        <f>Sheet2!J31/((Sheet4!J32*Sheet5!J32)/100)</f>
        <v>0.5650268121427503</v>
      </c>
      <c r="L32" s="29">
        <f>Sheet2!K31/((Sheet4!K32*Sheet5!K32)/100)</f>
        <v>0.58185631068382804</v>
      </c>
      <c r="M32" s="29">
        <f>Sheet2!L31/((Sheet4!L32*Sheet5!L32)/100)</f>
        <v>0.56270038902501851</v>
      </c>
      <c r="N32" s="29">
        <f>Sheet2!M31/((Sheet4!M32*Sheet5!M32)/100)</f>
        <v>0.51724471639025482</v>
      </c>
      <c r="O32" s="29">
        <f>Sheet2!N31/((Sheet4!N32*Sheet5!N32)/100)</f>
        <v>0.54017150388260138</v>
      </c>
      <c r="P32" s="29">
        <f>Sheet2!O31/((Sheet4!O32*Sheet5!O32)/100)</f>
        <v>0.51783455304257353</v>
      </c>
      <c r="Q32" s="29">
        <f>Sheet2!P31/((Sheet4!P32*Sheet5!P32)/100)</f>
        <v>0.51589495631922766</v>
      </c>
      <c r="R32" s="29">
        <f>Sheet2!Q31/((Sheet4!Q32*Sheet5!Q32)/100)</f>
        <v>0.47162915611798867</v>
      </c>
      <c r="S32" s="29">
        <f>Sheet2!R31/((Sheet4!R32*Sheet5!R32)/100)</f>
        <v>0.46859668196946219</v>
      </c>
      <c r="T32" s="29">
        <f>Sheet2!S31/((Sheet4!S32*Sheet5!S32)/100)</f>
        <v>0.48759733558189378</v>
      </c>
      <c r="U32" s="29">
        <f>Sheet2!T31/((Sheet4!T32*Sheet5!T32)/100)</f>
        <v>0.5142999881552679</v>
      </c>
      <c r="V32" s="28">
        <f t="shared" si="0"/>
        <v>4.5703306185805703E-2</v>
      </c>
    </row>
    <row r="33" spans="1:22" x14ac:dyDescent="0.2">
      <c r="A33" s="2" t="s">
        <v>34</v>
      </c>
      <c r="B33" s="7">
        <v>15</v>
      </c>
      <c r="C33" s="26"/>
      <c r="D33" s="27"/>
      <c r="E33" s="26"/>
      <c r="F33" s="27">
        <f>Sheet2!E32/((Sheet4!E33*Sheet5!E33)/100)</f>
        <v>0.89089191852825234</v>
      </c>
      <c r="G33" s="26">
        <f>Sheet2!F32/((Sheet4!F33*Sheet5!F33)/100)</f>
        <v>0.95725251937279443</v>
      </c>
      <c r="H33" s="27">
        <f>Sheet2!G32/((Sheet4!G33*Sheet5!G33)/100)</f>
        <v>0.97808939526730942</v>
      </c>
      <c r="I33" s="26">
        <f>Sheet2!H32/((Sheet4!H33*Sheet5!H33)/100)</f>
        <v>0.97456373853889378</v>
      </c>
      <c r="J33" s="26">
        <f>Sheet2!I32/((Sheet4!I33*Sheet5!I33)/100)</f>
        <v>1.0136905242206622</v>
      </c>
      <c r="K33" s="26">
        <f>Sheet2!J32/((Sheet4!J33*Sheet5!J33)/100)</f>
        <v>1.015742803109897</v>
      </c>
      <c r="L33" s="26">
        <f>Sheet2!K32/((Sheet4!K33*Sheet5!K33)/100)</f>
        <v>0.94674332816838269</v>
      </c>
      <c r="M33" s="26">
        <f>Sheet2!L32/((Sheet4!L33*Sheet5!L33)/100)</f>
        <v>0.95593798847667022</v>
      </c>
      <c r="N33" s="26">
        <f>Sheet2!M32/((Sheet4!M33*Sheet5!M33)/100)</f>
        <v>0.96431947589421152</v>
      </c>
      <c r="O33" s="26">
        <f>Sheet2!N32/((Sheet4!N33*Sheet5!N33)/100)</f>
        <v>1.0851810123084118</v>
      </c>
      <c r="P33" s="26">
        <f>Sheet2!O32/((Sheet4!O33*Sheet5!O33)/100)</f>
        <v>0.91961828190641759</v>
      </c>
      <c r="Q33" s="26">
        <f>Sheet2!P32/((Sheet4!P33*Sheet5!P33)/100)</f>
        <v>0.92851569666306388</v>
      </c>
      <c r="R33" s="26">
        <f>Sheet2!Q32/((Sheet4!Q33*Sheet5!Q33)/100)</f>
        <v>0.93381245026833937</v>
      </c>
      <c r="S33" s="26">
        <f>Sheet2!R32/((Sheet4!R33*Sheet5!R33)/100)</f>
        <v>0.94934337015674397</v>
      </c>
      <c r="T33" s="26">
        <f>Sheet2!S32/((Sheet4!S33*Sheet5!S33)/100)</f>
        <v>0.95932608776232031</v>
      </c>
      <c r="U33" s="26">
        <f>Sheet2!T32/((Sheet4!T33*Sheet5!T33)/100)</f>
        <v>0.95224411225626993</v>
      </c>
      <c r="V33" s="28">
        <f t="shared" si="0"/>
        <v>2.9007420995259547E-3</v>
      </c>
    </row>
    <row r="34" spans="1:22" x14ac:dyDescent="0.2">
      <c r="A34" t="s">
        <v>35</v>
      </c>
      <c r="B34" s="3">
        <f>Sheet5!M34</f>
        <v>25</v>
      </c>
      <c r="C34" s="29">
        <f>Sheet2!B33/((Sheet4!B34*Sheet5!B34)/100)</f>
        <v>0.66187654279943808</v>
      </c>
      <c r="D34" s="28">
        <f>Sheet2!C33/((Sheet4!C34*Sheet5!C34)/100)</f>
        <v>0.65910924160481588</v>
      </c>
      <c r="E34" s="29">
        <f>Sheet2!D33/((Sheet4!D34*Sheet5!D34)/100)</f>
        <v>0.63469064984306434</v>
      </c>
      <c r="F34" s="28">
        <f>Sheet2!E33/((Sheet4!E34*Sheet5!E34)/100)</f>
        <v>0.69211515921078337</v>
      </c>
      <c r="G34" s="29">
        <f>Sheet2!F33/((Sheet4!F34*Sheet5!F34)/100)</f>
        <v>0.58012468613654378</v>
      </c>
      <c r="H34" s="28">
        <f>Sheet2!G33/((Sheet4!G34*Sheet5!G34)/100)</f>
        <v>0.60479512219407583</v>
      </c>
      <c r="I34" s="29">
        <f>Sheet2!H33/((Sheet4!H34*Sheet5!H34)/100)</f>
        <v>0.67278257304249967</v>
      </c>
      <c r="J34" s="29">
        <f>Sheet2!I33/((Sheet4!I34*Sheet5!I34)/100)</f>
        <v>0.57343834399448046</v>
      </c>
      <c r="K34" s="29">
        <f>Sheet2!J33/((Sheet4!J34*Sheet5!J34)/100)</f>
        <v>0.60775043753609337</v>
      </c>
      <c r="L34" s="29">
        <f>Sheet2!K33/((Sheet4!K34*Sheet5!K34)/100)</f>
        <v>0.6265849947329406</v>
      </c>
      <c r="M34" s="29">
        <f>Sheet2!L33/((Sheet4!L34*Sheet5!L34)/100)</f>
        <v>0.56834373107114633</v>
      </c>
      <c r="N34" s="29">
        <f>Sheet2!M33/((Sheet4!M34*Sheet5!M34)/100)</f>
        <v>0.54495623341010657</v>
      </c>
      <c r="O34" s="29">
        <f>Sheet2!N33/((Sheet4!N34*Sheet5!N34)/100)</f>
        <v>0.55833728807444349</v>
      </c>
      <c r="P34" s="29">
        <f>Sheet2!O33/((Sheet4!O34*Sheet5!O34)/100)</f>
        <v>0.56236642808034831</v>
      </c>
      <c r="Q34" s="29">
        <f>Sheet2!P33/((Sheet4!P34*Sheet5!P34)/100)</f>
        <v>0.56855485151538288</v>
      </c>
      <c r="R34" s="29">
        <f>Sheet2!Q33/((Sheet4!Q34*Sheet5!Q34)/100)</f>
        <v>0.56893466263388459</v>
      </c>
      <c r="S34" s="29">
        <f>Sheet2!R33/((Sheet4!R34*Sheet5!R34)/100)</f>
        <v>0.56157485121318484</v>
      </c>
      <c r="T34" s="29">
        <f>Sheet2!S33/((Sheet4!S34*Sheet5!S34)/100)</f>
        <v>0.55844128133738258</v>
      </c>
      <c r="U34" s="29">
        <f>Sheet2!T33/((Sheet4!T34*Sheet5!T34)/100)</f>
        <v>0.56592132618333402</v>
      </c>
      <c r="V34" s="28">
        <f t="shared" si="0"/>
        <v>4.3464749701491723E-3</v>
      </c>
    </row>
    <row r="35" spans="1:22" x14ac:dyDescent="0.2">
      <c r="A35" s="2" t="s">
        <v>36</v>
      </c>
      <c r="B35" s="7">
        <v>23</v>
      </c>
      <c r="D35" s="27"/>
      <c r="E35" s="26"/>
      <c r="F35" s="27"/>
      <c r="G35" s="26"/>
      <c r="H35" s="27">
        <f>Sheet2!G34/((Sheet4!G35*Sheet5!G35)/100)</f>
        <v>0.4243980585870622</v>
      </c>
      <c r="I35" s="26">
        <f>Sheet2!H34/((Sheet4!H35*Sheet5!H35)/100)</f>
        <v>0.41991347415004032</v>
      </c>
      <c r="J35" s="26">
        <f>Sheet2!I34/((Sheet4!I35*Sheet5!I35)/100)</f>
        <v>0.47317902904609804</v>
      </c>
      <c r="K35" s="26">
        <f>Sheet2!J34/((Sheet4!J35*Sheet5!J35)/100)</f>
        <v>0.50652207992994103</v>
      </c>
      <c r="L35" s="26">
        <f>Sheet2!K34/((Sheet4!K35*Sheet5!K35)/100)</f>
        <v>0.53435010285835371</v>
      </c>
      <c r="M35" s="26">
        <f>Sheet2!L34/((Sheet4!L35*Sheet5!L35)/100)</f>
        <v>0.4968996691497668</v>
      </c>
      <c r="N35" s="26">
        <f>Sheet2!M34/((Sheet4!M35*Sheet5!M35)/100)</f>
        <v>0.45160617249231161</v>
      </c>
      <c r="O35" s="26">
        <f>Sheet2!N34/((Sheet4!N35*Sheet5!N35)/100)</f>
        <v>0.47207938929878807</v>
      </c>
      <c r="P35" s="26">
        <f>Sheet2!O34/((Sheet4!O35*Sheet5!O35)/100)</f>
        <v>0.4747416185055674</v>
      </c>
      <c r="Q35" s="26">
        <f>Sheet2!P34/((Sheet4!P35*Sheet5!P35)/100)</f>
        <v>0.4290068004579467</v>
      </c>
      <c r="R35" s="26">
        <f>Sheet2!Q34/((Sheet4!Q35*Sheet5!Q35)/100)</f>
        <v>0.42478402613598232</v>
      </c>
      <c r="S35" s="26">
        <f>Sheet2!R34/((Sheet4!R35*Sheet5!R35)/100)</f>
        <v>0.43620389569182916</v>
      </c>
      <c r="T35" s="26">
        <f>Sheet2!S34/((Sheet4!S35*Sheet5!S35)/100)</f>
        <v>0.43755706738846867</v>
      </c>
      <c r="U35" s="26">
        <f>Sheet2!T34/((Sheet4!T35*Sheet5!T35)/100)</f>
        <v>0.44138562032662904</v>
      </c>
      <c r="V35" s="28">
        <f t="shared" si="0"/>
        <v>5.181724634799878E-3</v>
      </c>
    </row>
    <row r="36" spans="1:22" x14ac:dyDescent="0.2">
      <c r="A36" t="s">
        <v>37</v>
      </c>
      <c r="B36" s="3">
        <v>23</v>
      </c>
      <c r="C36" s="29"/>
      <c r="D36" s="28"/>
      <c r="E36" s="29"/>
      <c r="F36" s="28">
        <f>Sheet2!E35/((Sheet4!E36*Sheet5!E36)/100)</f>
        <v>0.44685560692546533</v>
      </c>
      <c r="G36" s="29">
        <f>Sheet2!F35/((Sheet4!F36*Sheet5!F36)/100)</f>
        <v>0.49352905758999871</v>
      </c>
      <c r="H36" s="28">
        <f>Sheet2!G35/((Sheet4!G36*Sheet5!G36)/100)</f>
        <v>0.55139801975436253</v>
      </c>
      <c r="I36" s="29">
        <f>Sheet2!H35/((Sheet4!H36*Sheet5!H36)/100)</f>
        <v>0.59663182227459721</v>
      </c>
      <c r="J36" s="29">
        <f>Sheet2!I35/((Sheet4!I36*Sheet5!I36)/100)</f>
        <v>0.55830052218921344</v>
      </c>
      <c r="K36" s="29">
        <f>Sheet2!J35/((Sheet4!J36*Sheet5!J36)/100)</f>
        <v>0.51381888991808522</v>
      </c>
      <c r="L36" s="29">
        <f>Sheet2!K35/((Sheet4!K36*Sheet5!K36)/100)</f>
        <v>0.50913081500554402</v>
      </c>
      <c r="M36" s="29">
        <f>Sheet2!L35/((Sheet4!L36*Sheet5!L36)/100)</f>
        <v>0.49177379178425368</v>
      </c>
      <c r="N36" s="29">
        <f>Sheet2!M35/((Sheet4!M36*Sheet5!M36)/100)</f>
        <v>0.43018100745419835</v>
      </c>
      <c r="O36" s="29">
        <f>Sheet2!N35/((Sheet4!N36*Sheet5!N36)/100)</f>
        <v>0.47606636066347141</v>
      </c>
      <c r="P36" s="29">
        <f>Sheet2!O35/((Sheet4!O36*Sheet5!O36)/100)</f>
        <v>0.4537710433127497</v>
      </c>
      <c r="Q36" s="29">
        <f>Sheet2!P35/((Sheet4!P36*Sheet5!P36)/100)</f>
        <v>0.4724473069512658</v>
      </c>
      <c r="R36" s="29">
        <f>Sheet2!Q35/((Sheet4!Q36*Sheet5!Q36)/100)</f>
        <v>0.45874746300659336</v>
      </c>
      <c r="S36" s="29">
        <f>Sheet2!R35/((Sheet4!R36*Sheet5!R36)/100)</f>
        <v>0.48511254225390971</v>
      </c>
      <c r="T36" s="29">
        <f>Sheet2!S35/((Sheet4!S36*Sheet5!S36)/100)</f>
        <v>0.49514594591145855</v>
      </c>
      <c r="U36" s="29">
        <f>Sheet2!T35/((Sheet4!T36*Sheet5!T36)/100)</f>
        <v>0.49215316554517341</v>
      </c>
      <c r="V36" s="28">
        <f t="shared" si="0"/>
        <v>7.0406232912637035E-3</v>
      </c>
    </row>
    <row r="37" spans="1:22" x14ac:dyDescent="0.2">
      <c r="A37" s="2" t="s">
        <v>38</v>
      </c>
      <c r="B37" s="7">
        <v>20</v>
      </c>
      <c r="D37" s="6"/>
      <c r="F37" s="27"/>
      <c r="G37" s="26"/>
      <c r="H37" s="27">
        <f>Sheet2!G36/((Sheet4!G37*Sheet5!G37)/100)</f>
        <v>0.48171169202205583</v>
      </c>
      <c r="I37" s="26">
        <f>Sheet2!H36/((Sheet4!H37*Sheet5!H37)/100)</f>
        <v>0.43785108037217874</v>
      </c>
      <c r="J37" s="26">
        <f>Sheet2!I36/((Sheet4!I37*Sheet5!I37)/100)</f>
        <v>0.6028984654854469</v>
      </c>
      <c r="K37" s="26">
        <f>Sheet2!J36/((Sheet4!J37*Sheet5!J37)/100)</f>
        <v>0.56576015672914481</v>
      </c>
      <c r="L37" s="26">
        <f>Sheet2!K36/((Sheet4!K37*Sheet5!K37)/100)</f>
        <v>0.52401537335431658</v>
      </c>
      <c r="M37" s="26">
        <f>Sheet2!L36/((Sheet4!L37*Sheet5!L37)/100)</f>
        <v>0.52670557966671083</v>
      </c>
      <c r="N37" s="26">
        <f>Sheet2!M36/((Sheet4!M37*Sheet5!M37)/100)</f>
        <v>0.47043398422355648</v>
      </c>
      <c r="O37" s="26">
        <f>Sheet2!N36/((Sheet4!N37*Sheet5!N37)/100)</f>
        <v>0.45714339969278883</v>
      </c>
      <c r="P37" s="26">
        <f>Sheet2!O36/((Sheet4!O37*Sheet5!O37)/100)</f>
        <v>0.48140591651416759</v>
      </c>
      <c r="Q37" s="26">
        <f>Sheet2!P36/((Sheet4!P37*Sheet5!P37)/100)</f>
        <v>0.4285746513080339</v>
      </c>
      <c r="R37" s="26">
        <f>Sheet2!Q36/((Sheet4!Q37*Sheet5!Q37)/100)</f>
        <v>0.4624824264123189</v>
      </c>
      <c r="S37" s="26">
        <f>Sheet2!R36/((Sheet4!R37*Sheet5!R37)/100)</f>
        <v>0.48531804453793709</v>
      </c>
      <c r="T37" s="26">
        <f>Sheet2!S36/((Sheet4!S37*Sheet5!S37)/100)</f>
        <v>0.51025628490686215</v>
      </c>
      <c r="U37" s="26">
        <f>Sheet2!T36/((Sheet4!T37*Sheet5!T37)/100)</f>
        <v>0.49547063964947369</v>
      </c>
      <c r="V37" s="28">
        <f t="shared" si="0"/>
        <v>1.01525951115366E-2</v>
      </c>
    </row>
    <row r="38" spans="1:22" x14ac:dyDescent="0.2">
      <c r="A38" t="s">
        <v>55</v>
      </c>
      <c r="B38" s="3">
        <v>22</v>
      </c>
      <c r="C38" s="29"/>
      <c r="D38" s="28"/>
      <c r="E38" s="29"/>
      <c r="F38" s="28"/>
      <c r="G38" s="29"/>
      <c r="H38" s="28"/>
      <c r="I38" s="29">
        <f>Sheet2!H37/((Sheet4!H38*Sheet5!H38)/100)</f>
        <v>0.67281612133285373</v>
      </c>
      <c r="J38" s="29">
        <f>Sheet2!I37/((Sheet4!I38*Sheet5!I38)/100)</f>
        <v>0.66139149033324085</v>
      </c>
      <c r="K38" s="29">
        <f>Sheet2!J37/((Sheet4!J38*Sheet5!J38)/100)</f>
        <v>0.68006519205290061</v>
      </c>
      <c r="L38" s="29">
        <f>Sheet2!K37/((Sheet4!K38*Sheet5!K38)/100)</f>
        <v>0.68980808849332287</v>
      </c>
      <c r="M38" s="29">
        <f>Sheet2!L37/((Sheet4!L38*Sheet5!L38)/100)</f>
        <v>0.68334467142984778</v>
      </c>
      <c r="N38" s="29">
        <f>Sheet2!M37/((Sheet4!M38*Sheet5!M38)/100)</f>
        <v>0.59209994081909934</v>
      </c>
      <c r="O38" s="29">
        <f>Sheet2!N37/((Sheet4!N38*Sheet5!N38)/100)</f>
        <v>0.59155729529677781</v>
      </c>
      <c r="P38" s="29">
        <f>Sheet2!O37/((Sheet4!O38*Sheet5!O38)/100)</f>
        <v>0.59400987662935767</v>
      </c>
      <c r="Q38" s="29">
        <f>Sheet2!P37/((Sheet4!P38*Sheet5!P38)/100)</f>
        <v>0.57974544457513943</v>
      </c>
      <c r="R38" s="29">
        <f>Sheet2!Q37/((Sheet4!Q38*Sheet5!Q38)/100)</f>
        <v>0.60190645942393384</v>
      </c>
      <c r="S38" s="29">
        <f>Sheet2!R37/((Sheet4!R38*Sheet5!R38)/100)</f>
        <v>0.59063198246883053</v>
      </c>
      <c r="T38" s="29">
        <f>Sheet2!S37/((Sheet4!S38*Sheet5!S38)/100)</f>
        <v>0.5914603876334863</v>
      </c>
      <c r="U38" s="29">
        <f>Sheet2!T37/((Sheet4!T38*Sheet5!T38)/100)</f>
        <v>0.58374703150092178</v>
      </c>
      <c r="V38" s="28">
        <f t="shared" si="0"/>
        <v>-6.8849509679087539E-3</v>
      </c>
    </row>
    <row r="39" spans="1:22" x14ac:dyDescent="0.2">
      <c r="A39" s="2" t="s">
        <v>39</v>
      </c>
      <c r="B39" s="7">
        <v>21</v>
      </c>
      <c r="C39" s="26"/>
      <c r="D39" s="27"/>
      <c r="E39" s="26"/>
      <c r="F39" s="27">
        <f>Sheet2!E38/((Sheet4!E39*Sheet5!E39)/100)</f>
        <v>0.57201299863330846</v>
      </c>
      <c r="G39" s="26">
        <f>Sheet2!F38/((Sheet4!F39*Sheet5!F39)/100)</f>
        <v>0.59613086171476015</v>
      </c>
      <c r="H39" s="27">
        <f>Sheet2!G38/((Sheet4!G39*Sheet5!G39)/100)</f>
        <v>0.44349713646221239</v>
      </c>
      <c r="I39" s="26">
        <f>Sheet2!H38/((Sheet4!H39*Sheet5!H39)/100)</f>
        <v>0.51902727368529955</v>
      </c>
      <c r="J39" s="26">
        <f>Sheet2!I38/((Sheet4!I39*Sheet5!I39)/100)</f>
        <v>0.56498269277962243</v>
      </c>
      <c r="K39" s="26">
        <f>Sheet2!J38/((Sheet4!J39*Sheet5!J39)/100)</f>
        <v>0.56373425017124557</v>
      </c>
      <c r="L39" s="26">
        <f>Sheet2!K38/((Sheet4!K39*Sheet5!K39)/100)</f>
        <v>0.52773469369250003</v>
      </c>
      <c r="M39" s="26">
        <f>Sheet2!L38/((Sheet4!L39*Sheet5!L39)/100)</f>
        <v>0.42719630773873168</v>
      </c>
      <c r="N39" s="26">
        <f>Sheet2!M38/((Sheet4!M39*Sheet5!M39)/100)</f>
        <v>0.31395345824602167</v>
      </c>
      <c r="O39" s="26">
        <f>Sheet2!N38/((Sheet4!N39*Sheet5!N39)/100)</f>
        <v>0.44634624407170714</v>
      </c>
      <c r="P39" s="26">
        <f>Sheet2!O38/((Sheet4!O39*Sheet5!O39)/100)</f>
        <v>0.38516795872313836</v>
      </c>
      <c r="Q39" s="26">
        <f>Sheet2!P38/((Sheet4!P39*Sheet5!P39)/100)</f>
        <v>0.40411837267113265</v>
      </c>
      <c r="R39" s="26">
        <f>Sheet2!Q38/((Sheet4!Q39*Sheet5!Q39)/100)</f>
        <v>0.38748565011523989</v>
      </c>
      <c r="S39" s="26">
        <f>Sheet2!R38/((Sheet4!R39*Sheet5!R39)/100)</f>
        <v>0.40642726145526092</v>
      </c>
      <c r="T39" s="26">
        <f>Sheet2!S38/((Sheet4!S39*Sheet5!S39)/100)</f>
        <v>0.42549816862779116</v>
      </c>
      <c r="U39" s="26">
        <f>Sheet2!T38/((Sheet4!T39*Sheet5!T39)/100)</f>
        <v>0.43087766872862326</v>
      </c>
      <c r="V39" s="28">
        <f t="shared" si="0"/>
        <v>2.445040727336234E-2</v>
      </c>
    </row>
    <row r="40" spans="1:22" x14ac:dyDescent="0.2">
      <c r="A40" t="s">
        <v>40</v>
      </c>
      <c r="B40" s="3">
        <f>Sheet5!M40</f>
        <v>25</v>
      </c>
      <c r="C40" s="2">
        <f>Sheet2!B39/((Sheet4!B40*Sheet5!B40)/100)</f>
        <v>0.44313615736232009</v>
      </c>
      <c r="D40" s="7">
        <f>Sheet2!C39/((Sheet4!C40*Sheet5!C40)/100)</f>
        <v>0.35828025738646596</v>
      </c>
      <c r="E40" s="2">
        <f>Sheet2!D39/((Sheet4!D40*Sheet5!D40)/100)</f>
        <v>0.38025530927533396</v>
      </c>
      <c r="F40" s="7">
        <f>Sheet2!E39/((Sheet4!E40*Sheet5!E40)/100)</f>
        <v>0.42126047742496392</v>
      </c>
      <c r="G40" s="2">
        <f>Sheet2!F39/((Sheet4!F40*Sheet5!F40)/100)</f>
        <v>0.4054993830720679</v>
      </c>
      <c r="H40" s="28">
        <f>Sheet2!G39/((Sheet4!G40*Sheet5!G40)/100)</f>
        <v>0.50144118284099859</v>
      </c>
      <c r="I40" s="29">
        <f>Sheet2!H39/((Sheet4!H40*Sheet5!H40)/100)</f>
        <v>0.52607676268860837</v>
      </c>
      <c r="J40" s="29">
        <f>Sheet2!I39/((Sheet4!I40*Sheet5!I40)/100)</f>
        <v>0.5484130301466883</v>
      </c>
      <c r="K40" s="29">
        <f>Sheet2!J39/((Sheet4!J40*Sheet5!J40)/100)</f>
        <v>0.55940498279625916</v>
      </c>
      <c r="L40" s="29">
        <f>Sheet2!K39/((Sheet4!K40*Sheet5!K40)/100)</f>
        <v>0.5728808405777015</v>
      </c>
      <c r="M40" s="29">
        <f>Sheet2!L39/((Sheet4!L40*Sheet5!L40)/100)</f>
        <v>0.58129902335958772</v>
      </c>
      <c r="N40" s="29">
        <f>Sheet2!M39/((Sheet4!M40*Sheet5!M40)/100)</f>
        <v>0.56727762702011908</v>
      </c>
      <c r="O40" s="29">
        <f>Sheet2!N39/((Sheet4!N40*Sheet5!N40)/100)</f>
        <v>0.58697508879409921</v>
      </c>
      <c r="P40" s="29">
        <f>Sheet2!O39/((Sheet4!O40*Sheet5!O40)/100)</f>
        <v>0.57954903627210363</v>
      </c>
      <c r="Q40" s="29">
        <f>Sheet2!P39/((Sheet4!P40*Sheet5!P40)/100)</f>
        <v>0.5627735877238047</v>
      </c>
      <c r="R40" s="29">
        <f>Sheet2!Q39/((Sheet4!Q40*Sheet5!Q40)/100)</f>
        <v>0.55974487733060241</v>
      </c>
      <c r="S40" s="29">
        <f>Sheet2!R39/((Sheet4!R40*Sheet5!R40)/100)</f>
        <v>0.56680624436407001</v>
      </c>
      <c r="T40" s="29">
        <f>Sheet2!S39/((Sheet4!S40*Sheet5!S40)/100)</f>
        <v>0.58351156508177815</v>
      </c>
      <c r="U40" s="29">
        <f>Sheet2!T39/((Sheet4!T40*Sheet5!T40)/100)</f>
        <v>0.59751370347028876</v>
      </c>
      <c r="V40" s="28">
        <f t="shared" si="0"/>
        <v>3.0707459106218749E-2</v>
      </c>
    </row>
    <row r="41" spans="1:22" x14ac:dyDescent="0.2">
      <c r="A41" s="2" t="s">
        <v>41</v>
      </c>
      <c r="B41" s="7">
        <v>8</v>
      </c>
      <c r="C41" s="26"/>
      <c r="D41" s="27"/>
      <c r="E41" s="26"/>
      <c r="F41" s="27"/>
      <c r="G41" s="27"/>
      <c r="H41" s="27">
        <f>Sheet2!G40/((Sheet4!G41*Sheet5!G41)/100)</f>
        <v>0.6713838512196485</v>
      </c>
      <c r="I41" s="26">
        <f>Sheet2!H40/((Sheet4!H41*Sheet5!H41)/100)</f>
        <v>0.73466639805746015</v>
      </c>
      <c r="J41" s="26">
        <f>Sheet2!I40/((Sheet4!I41*Sheet5!I41)/100)</f>
        <v>0.71882810156192378</v>
      </c>
      <c r="K41" s="26">
        <f>Sheet2!J40/((Sheet4!J41*Sheet5!J41)/100)</f>
        <v>0.73731291919606612</v>
      </c>
      <c r="L41" s="26">
        <f>Sheet2!K40/((Sheet4!K41*Sheet5!K41)/100)</f>
        <v>0.73043050125163178</v>
      </c>
      <c r="M41" s="26">
        <f>Sheet2!L40/((Sheet4!L41*Sheet5!L41)/100)</f>
        <v>0.73503991935915081</v>
      </c>
      <c r="N41" s="26">
        <f>Sheet2!M40/((Sheet4!M41*Sheet5!M41)/100)</f>
        <v>0.70133886109316668</v>
      </c>
      <c r="O41" s="26">
        <f>Sheet2!N40/((Sheet4!N41*Sheet5!N41)/100)</f>
        <v>0.71714603965304946</v>
      </c>
      <c r="P41" s="26">
        <f>Sheet2!O40/((Sheet4!O41*Sheet5!O41)/100)</f>
        <v>0.70687212173399772</v>
      </c>
      <c r="Q41" s="26">
        <f>Sheet2!P40/((Sheet4!P41*Sheet5!P41)/100)</f>
        <v>0.70924454162140926</v>
      </c>
      <c r="R41" s="26">
        <f>Sheet2!Q40/((Sheet4!Q41*Sheet5!Q41)/100)</f>
        <v>0.70783756660346053</v>
      </c>
      <c r="S41" s="26">
        <f>Sheet2!R40/((Sheet4!R41*Sheet5!R41)/100)</f>
        <v>0.69845538383967698</v>
      </c>
      <c r="T41" s="26">
        <f>Sheet2!S40/((Sheet4!S41*Sheet5!S41)/100)</f>
        <v>0.6870457803925446</v>
      </c>
      <c r="U41" s="26">
        <f>Sheet2!T40/((Sheet4!T41*Sheet5!T41)/100)</f>
        <v>0.68258034012643842</v>
      </c>
      <c r="V41" s="28">
        <f t="shared" si="0"/>
        <v>-1.5875043713238557E-2</v>
      </c>
    </row>
    <row r="42" spans="1:22" x14ac:dyDescent="0.2">
      <c r="A42" t="s">
        <v>42</v>
      </c>
      <c r="B42" s="3">
        <f>Sheet5!M42</f>
        <v>18</v>
      </c>
      <c r="C42" s="29"/>
      <c r="D42" s="28"/>
      <c r="E42" s="29"/>
      <c r="F42" s="28">
        <f>Sheet2!E41/((Sheet4!E42*Sheet5!E42)/100)</f>
        <v>0.45139920210677037</v>
      </c>
      <c r="G42" s="29">
        <f>Sheet2!F41/((Sheet4!F42*Sheet5!F42)/100)</f>
        <v>0.44027986231194666</v>
      </c>
      <c r="H42" s="28">
        <f>Sheet2!G41/((Sheet4!G42*Sheet5!G42)/100)</f>
        <v>0.43000147151089474</v>
      </c>
      <c r="I42" s="29">
        <f>Sheet2!H41/((Sheet4!H42*Sheet5!H42)/100)</f>
        <v>0.45590498698345788</v>
      </c>
      <c r="J42" s="29">
        <f>Sheet2!I41/((Sheet4!I42*Sheet5!I42)/100)</f>
        <v>0.39753264774835995</v>
      </c>
      <c r="K42" s="29">
        <f>Sheet2!J41/((Sheet4!J42*Sheet5!J42)/100)</f>
        <v>0.41540339388166408</v>
      </c>
      <c r="L42" s="29">
        <f>Sheet2!K41/((Sheet4!K42*Sheet5!K42)/100)</f>
        <v>0.38349572689111566</v>
      </c>
      <c r="M42" s="29">
        <f>Sheet2!L41/((Sheet4!L42*Sheet5!L42)/100)</f>
        <v>0.3699385280882645</v>
      </c>
      <c r="N42" s="29">
        <f>Sheet2!M41/((Sheet4!M42*Sheet5!M42)/100)</f>
        <v>0.35756138824616335</v>
      </c>
      <c r="O42" s="29">
        <f>Sheet2!N41/((Sheet4!N42*Sheet5!N42)/100)</f>
        <v>0.41229779085714741</v>
      </c>
      <c r="P42" s="29">
        <f>Sheet2!O41/((Sheet4!O42*Sheet5!O42)/100)</f>
        <v>0.43985253272503949</v>
      </c>
      <c r="Q42" s="29">
        <f>Sheet2!P41/((Sheet4!P42*Sheet5!P42)/100)</f>
        <v>0.40430002012360555</v>
      </c>
      <c r="R42" s="29">
        <f>Sheet2!Q41/((Sheet4!Q42*Sheet5!Q42)/100)</f>
        <v>0.43879278193200683</v>
      </c>
      <c r="S42" s="29">
        <f>Sheet2!R41/((Sheet4!R42*Sheet5!R42)/100)</f>
        <v>0.39895532578499515</v>
      </c>
      <c r="T42" s="29">
        <f>Sheet2!S41/((Sheet4!S42*Sheet5!S42)/100)</f>
        <v>0.41640592899826012</v>
      </c>
      <c r="U42" s="29">
        <f>Sheet2!T41/((Sheet4!T42*Sheet5!T42)/100)</f>
        <v>0.40006733741695499</v>
      </c>
      <c r="V42" s="28">
        <f t="shared" si="0"/>
        <v>1.1120116319598417E-3</v>
      </c>
    </row>
    <row r="43" spans="1:22" x14ac:dyDescent="0.2">
      <c r="A43" s="2" t="s">
        <v>43</v>
      </c>
      <c r="B43" s="7">
        <v>20</v>
      </c>
      <c r="C43" s="26">
        <f>Sheet2!B42/((Sheet4!B43*Sheet5!B43)/100)</f>
        <v>0.42152508767047836</v>
      </c>
      <c r="D43" s="27">
        <f>Sheet2!C42/((Sheet4!C43*Sheet5!C43)/100)</f>
        <v>0.4084287424824023</v>
      </c>
      <c r="E43" s="26">
        <f>Sheet2!D42/((Sheet4!D43*Sheet5!D43)/100)</f>
        <v>0.4436605325152454</v>
      </c>
      <c r="F43" s="27">
        <f>Sheet2!E42/((Sheet4!E43*Sheet5!E43)/100)</f>
        <v>0.47825993598269778</v>
      </c>
      <c r="G43" s="27">
        <f>Sheet2!F42/((Sheet4!F43*Sheet5!F43)/100)</f>
        <v>0.42576560598917174</v>
      </c>
      <c r="H43" s="27">
        <f>Sheet2!G42/((Sheet4!G43*Sheet5!G43)/100)</f>
        <v>0.43433992695321993</v>
      </c>
      <c r="I43" s="26">
        <f>Sheet2!H42/((Sheet4!H43*Sheet5!H43)/100)</f>
        <v>0.43582018740362949</v>
      </c>
      <c r="J43" s="26">
        <f>Sheet2!I42/((Sheet4!I43*Sheet5!I43)/100)</f>
        <v>0.43417039200288565</v>
      </c>
      <c r="K43" s="26">
        <f>Sheet2!J42/((Sheet4!J43*Sheet5!J43)/100)</f>
        <v>0.43554052360646017</v>
      </c>
      <c r="L43" s="26">
        <f>Sheet2!K42/((Sheet4!K43*Sheet5!K43)/100)</f>
        <v>0.4376458853294658</v>
      </c>
      <c r="M43" s="26">
        <f>Sheet2!L42/((Sheet4!L43*Sheet5!L43)/100)</f>
        <v>0.41871626957897423</v>
      </c>
      <c r="N43" s="26">
        <f>Sheet2!M42/((Sheet4!M43*Sheet5!M43)/100)</f>
        <v>0.42134403896647515</v>
      </c>
      <c r="O43" s="26">
        <f>Sheet2!N42/((Sheet4!N43*Sheet5!N43)/100)</f>
        <v>0.42971147668589293</v>
      </c>
      <c r="P43" s="26">
        <f>Sheet2!O42/((Sheet4!O43*Sheet5!O43)/100)</f>
        <v>0.43092836276527796</v>
      </c>
      <c r="Q43" s="26">
        <f>Sheet2!P42/((Sheet4!P43*Sheet5!P43)/100)</f>
        <v>0.42578158304502156</v>
      </c>
      <c r="R43" s="26">
        <f>Sheet2!Q42/((Sheet4!Q43*Sheet5!Q43)/100)</f>
        <v>0.42741690202042149</v>
      </c>
      <c r="S43" s="26">
        <f>Sheet2!R42/((Sheet4!R43*Sheet5!R43)/100)</f>
        <v>0.43384941239917041</v>
      </c>
      <c r="T43" s="26">
        <f>Sheet2!S42/((Sheet4!S43*Sheet5!S43)/100)</f>
        <v>0.44116283793639827</v>
      </c>
      <c r="U43" s="26">
        <f>Sheet2!T42/((Sheet4!T43*Sheet5!T43)/100)</f>
        <v>0.43838114426596314</v>
      </c>
      <c r="V43" s="28">
        <f t="shared" si="0"/>
        <v>4.531731866792732E-3</v>
      </c>
    </row>
    <row r="44" spans="1:22" x14ac:dyDescent="0.2">
      <c r="A44" t="s">
        <v>57</v>
      </c>
      <c r="B44" s="3">
        <v>19.100000000000001</v>
      </c>
      <c r="C44" s="29">
        <f>+AVERAGE(C9:C43)</f>
        <v>0.53205274366943378</v>
      </c>
      <c r="D44" s="28">
        <f>+AVERAGE(D9:D43)</f>
        <v>0.5086000201884926</v>
      </c>
      <c r="E44" s="29">
        <f>+AVERAGE(E9:E43)</f>
        <v>0.50424451604459608</v>
      </c>
      <c r="F44" s="28">
        <f>+AVERAGE(F9:F43)</f>
        <v>0.52984718474499759</v>
      </c>
      <c r="G44" s="29">
        <f>+AVERAGE(G9:G43)</f>
        <v>0.52430698129702835</v>
      </c>
      <c r="H44" s="28">
        <f>AVERAGE(H10:H36)</f>
        <v>0.54488109125564665</v>
      </c>
      <c r="I44" s="29">
        <f t="shared" ref="I44:U44" si="1">AVERAGE(I9:I43)</f>
        <v>0.56488900788295671</v>
      </c>
      <c r="J44" s="29">
        <f t="shared" si="1"/>
        <v>0.57872690433794372</v>
      </c>
      <c r="K44" s="29">
        <f t="shared" si="1"/>
        <v>0.58649243481506941</v>
      </c>
      <c r="L44" s="29">
        <f t="shared" si="1"/>
        <v>0.59055662932266617</v>
      </c>
      <c r="M44" s="29">
        <f t="shared" si="1"/>
        <v>0.56635129871064882</v>
      </c>
      <c r="N44" s="29">
        <f t="shared" si="1"/>
        <v>0.53575907882742191</v>
      </c>
      <c r="O44" s="29">
        <f t="shared" si="1"/>
        <v>0.55076989019964806</v>
      </c>
      <c r="P44" s="29">
        <f t="shared" si="1"/>
        <v>0.5450429208377211</v>
      </c>
      <c r="Q44" s="29">
        <f t="shared" si="1"/>
        <v>0.54468388892789132</v>
      </c>
      <c r="R44" s="29">
        <f t="shared" si="1"/>
        <v>0.54507973753449024</v>
      </c>
      <c r="S44" s="29">
        <f t="shared" si="1"/>
        <v>0.553808055426386</v>
      </c>
      <c r="T44" s="29">
        <f t="shared" si="1"/>
        <v>0.55405645803286241</v>
      </c>
      <c r="U44" s="29">
        <f t="shared" si="1"/>
        <v>0.55909763682544467</v>
      </c>
      <c r="V44" s="28">
        <f t="shared" si="0"/>
        <v>5.2895813990586626E-3</v>
      </c>
    </row>
    <row r="45" spans="1:22" x14ac:dyDescent="0.2">
      <c r="A45" t="s">
        <v>0</v>
      </c>
      <c r="C45" s="3"/>
      <c r="D45" s="3"/>
      <c r="E45" s="3"/>
      <c r="F45" s="3"/>
      <c r="G45" s="3"/>
      <c r="H45" s="3"/>
      <c r="I45" s="3"/>
      <c r="J45" s="3"/>
      <c r="K45" s="3"/>
      <c r="L45" s="3"/>
      <c r="M45" s="3"/>
      <c r="N45" s="3"/>
      <c r="O45" s="3"/>
      <c r="P45" s="3"/>
      <c r="Q45" s="3"/>
      <c r="R45" s="3"/>
      <c r="S45" s="3"/>
      <c r="T45" s="3"/>
      <c r="U45" s="3"/>
      <c r="V45" s="3"/>
    </row>
    <row r="46" spans="1:22" ht="17.25" customHeight="1" x14ac:dyDescent="0.2">
      <c r="A46" s="8" t="s">
        <v>1</v>
      </c>
      <c r="B46" s="4"/>
      <c r="C46" s="4"/>
      <c r="D46" s="4"/>
      <c r="E46" s="4"/>
      <c r="F46" s="4"/>
      <c r="G46" s="4"/>
      <c r="H46" s="4"/>
      <c r="I46" s="4"/>
      <c r="J46" s="4"/>
      <c r="K46" s="25"/>
      <c r="L46" s="4"/>
      <c r="M46" s="25"/>
      <c r="N46" s="25"/>
      <c r="O46" s="25"/>
      <c r="P46" s="25"/>
      <c r="Q46" s="25"/>
      <c r="R46" s="25"/>
      <c r="S46" s="25"/>
      <c r="T46" s="25"/>
      <c r="U46" s="25"/>
      <c r="V46" s="4"/>
    </row>
    <row r="47" spans="1:22" ht="34.5" customHeight="1" x14ac:dyDescent="0.2">
      <c r="A47" s="85" t="s">
        <v>63</v>
      </c>
      <c r="B47" s="78"/>
      <c r="C47" s="78"/>
      <c r="D47" s="78"/>
      <c r="E47" s="78"/>
      <c r="F47" s="78"/>
      <c r="G47" s="78"/>
      <c r="H47" s="78"/>
      <c r="I47" s="78"/>
      <c r="J47" s="78"/>
      <c r="K47" s="78"/>
      <c r="L47" s="78"/>
      <c r="M47" s="78"/>
      <c r="N47" s="78"/>
      <c r="O47" s="78"/>
      <c r="P47" s="78"/>
      <c r="Q47" s="78"/>
      <c r="R47" s="78"/>
      <c r="S47" s="78"/>
      <c r="T47" s="78"/>
      <c r="U47" s="78"/>
      <c r="V47" s="78"/>
    </row>
    <row r="48" spans="1:22" ht="15.75" customHeight="1" x14ac:dyDescent="0.2">
      <c r="A48" s="78" t="s">
        <v>68</v>
      </c>
      <c r="B48" s="78"/>
      <c r="C48" s="78"/>
      <c r="D48" s="78"/>
      <c r="E48" s="78"/>
      <c r="F48" s="78"/>
      <c r="G48" s="78"/>
      <c r="H48" s="78"/>
      <c r="I48" s="78"/>
      <c r="J48" s="78"/>
      <c r="K48" s="78"/>
      <c r="L48" s="78"/>
      <c r="M48" s="78"/>
      <c r="N48" s="78"/>
      <c r="O48" s="78"/>
      <c r="P48" s="78"/>
      <c r="Q48" s="78"/>
      <c r="R48" s="78"/>
      <c r="S48" s="78"/>
      <c r="T48" s="78"/>
      <c r="U48" s="78"/>
      <c r="V48" s="78"/>
    </row>
    <row r="49" spans="1:22" ht="32.25" customHeight="1" x14ac:dyDescent="0.2">
      <c r="A49" s="78" t="s">
        <v>70</v>
      </c>
      <c r="B49" s="78"/>
      <c r="C49" s="78"/>
      <c r="D49" s="78"/>
      <c r="E49" s="78"/>
      <c r="F49" s="78"/>
      <c r="G49" s="78"/>
      <c r="H49" s="78"/>
      <c r="I49" s="78"/>
      <c r="J49" s="78"/>
      <c r="K49" s="78"/>
      <c r="L49" s="78"/>
      <c r="M49" s="78"/>
      <c r="N49" s="78"/>
      <c r="O49" s="78"/>
      <c r="P49" s="78"/>
      <c r="Q49" s="78"/>
      <c r="R49" s="78"/>
      <c r="S49" s="78"/>
      <c r="T49" s="78"/>
      <c r="U49" s="78"/>
      <c r="V49" s="78"/>
    </row>
    <row r="50" spans="1:22" ht="17.25" customHeight="1" x14ac:dyDescent="0.2">
      <c r="A50" s="78"/>
      <c r="B50" s="78"/>
      <c r="C50" s="78"/>
      <c r="D50" s="78"/>
      <c r="E50" s="78"/>
      <c r="F50" s="78"/>
      <c r="G50" s="78"/>
      <c r="H50" s="78"/>
      <c r="I50" s="78"/>
      <c r="J50" s="78"/>
      <c r="K50" s="78"/>
      <c r="L50" s="78"/>
      <c r="M50" s="78"/>
      <c r="N50" s="78"/>
      <c r="O50" s="78"/>
      <c r="P50" s="78"/>
      <c r="Q50" s="78"/>
      <c r="R50" s="78"/>
      <c r="S50" s="78"/>
      <c r="T50" s="78"/>
      <c r="U50" s="78"/>
      <c r="V50" s="78"/>
    </row>
    <row r="51" spans="1:22" ht="43.5" customHeight="1" x14ac:dyDescent="0.2">
      <c r="A51" s="82" t="s">
        <v>59</v>
      </c>
      <c r="B51" s="82"/>
      <c r="C51" s="82"/>
      <c r="D51" s="82"/>
      <c r="E51" s="82"/>
      <c r="F51" s="82"/>
      <c r="G51" s="82"/>
      <c r="H51" s="82"/>
      <c r="I51" s="82"/>
      <c r="J51" s="82"/>
      <c r="K51" s="82"/>
      <c r="L51" s="82"/>
      <c r="M51" s="82"/>
      <c r="N51" s="82"/>
      <c r="O51" s="82"/>
      <c r="P51" s="82"/>
      <c r="Q51" s="82"/>
      <c r="R51" s="82"/>
      <c r="S51" s="82"/>
      <c r="T51" s="82"/>
      <c r="U51" s="82"/>
      <c r="V51" s="82"/>
    </row>
    <row r="52" spans="1:22" ht="27.75" customHeight="1" x14ac:dyDescent="0.2">
      <c r="A52" s="75" t="s">
        <v>69</v>
      </c>
      <c r="B52" s="75"/>
      <c r="C52" s="75"/>
      <c r="D52" s="75"/>
      <c r="E52" s="75"/>
      <c r="F52" s="75"/>
      <c r="G52" s="75"/>
      <c r="H52" s="75"/>
      <c r="I52" s="75"/>
      <c r="J52" s="75"/>
      <c r="K52" s="75"/>
      <c r="L52" s="75"/>
      <c r="M52" s="75"/>
      <c r="N52" s="75"/>
      <c r="O52" s="75"/>
      <c r="P52" s="75"/>
      <c r="Q52" s="75"/>
      <c r="R52" s="75"/>
      <c r="S52" s="75"/>
      <c r="T52" s="75"/>
      <c r="U52" s="75"/>
      <c r="V52" s="75"/>
    </row>
    <row r="59" spans="1:22" x14ac:dyDescent="0.2">
      <c r="B59" s="14"/>
    </row>
  </sheetData>
  <mergeCells count="29">
    <mergeCell ref="A6:V6"/>
    <mergeCell ref="A51:V51"/>
    <mergeCell ref="J7:J8"/>
    <mergeCell ref="A7:A8"/>
    <mergeCell ref="L7:L8"/>
    <mergeCell ref="A47:V47"/>
    <mergeCell ref="F7:F8"/>
    <mergeCell ref="I7:I8"/>
    <mergeCell ref="G7:G8"/>
    <mergeCell ref="P7:P8"/>
    <mergeCell ref="A49:V49"/>
    <mergeCell ref="A50:V50"/>
    <mergeCell ref="E7:E8"/>
    <mergeCell ref="H7:H8"/>
    <mergeCell ref="U7:U8"/>
    <mergeCell ref="R7:R8"/>
    <mergeCell ref="A52:V52"/>
    <mergeCell ref="C7:C8"/>
    <mergeCell ref="O7:O8"/>
    <mergeCell ref="K7:K8"/>
    <mergeCell ref="M7:M8"/>
    <mergeCell ref="T7:T8"/>
    <mergeCell ref="S7:S8"/>
    <mergeCell ref="A48:V48"/>
    <mergeCell ref="N7:N8"/>
    <mergeCell ref="Q7:Q8"/>
    <mergeCell ref="B7:B8"/>
    <mergeCell ref="V7:V8"/>
    <mergeCell ref="D7:D8"/>
  </mergeCells>
  <hyperlinks>
    <hyperlink ref="A1" r:id="rId1" display="https://doi.org/10.1787/ctt-2018-en" xr:uid="{00000000-0004-0000-0000-000000000000}"/>
    <hyperlink ref="A4" r:id="rId2" xr:uid="{00000000-0004-0000-0000-000001000000}"/>
  </hyperlinks>
  <pageMargins left="0.70866141732283472" right="0.70866141732283472" top="0.74803149606299213" bottom="0.74803149606299213" header="0.31496062992125984" footer="0.31496062992125984"/>
  <pageSetup paperSize="9" scale="64"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4"/>
  <sheetViews>
    <sheetView zoomScale="120" zoomScaleNormal="120" workbookViewId="0"/>
  </sheetViews>
  <sheetFormatPr defaultRowHeight="12.75" x14ac:dyDescent="0.2"/>
  <cols>
    <col min="1" max="1" width="14.42578125" customWidth="1"/>
  </cols>
  <sheetData>
    <row r="1" spans="1:24" s="73" customFormat="1" x14ac:dyDescent="0.2">
      <c r="A1" s="74" t="s">
        <v>73</v>
      </c>
    </row>
    <row r="2" spans="1:24" s="73" customFormat="1" x14ac:dyDescent="0.2">
      <c r="A2" s="73" t="s">
        <v>74</v>
      </c>
      <c r="B2" s="73" t="s">
        <v>75</v>
      </c>
    </row>
    <row r="3" spans="1:24" s="73" customFormat="1" x14ac:dyDescent="0.2">
      <c r="A3" s="73" t="s">
        <v>76</v>
      </c>
    </row>
    <row r="4" spans="1:24" s="73" customFormat="1" x14ac:dyDescent="0.2">
      <c r="A4" s="74" t="s">
        <v>77</v>
      </c>
    </row>
    <row r="5" spans="1:24" s="73" customFormat="1" x14ac:dyDescent="0.2"/>
    <row r="6" spans="1:24" ht="20.25" customHeight="1" x14ac:dyDescent="0.2">
      <c r="A6" s="87" t="s">
        <v>60</v>
      </c>
      <c r="B6" s="87"/>
      <c r="C6" s="87"/>
      <c r="D6" s="87"/>
      <c r="E6" s="87"/>
      <c r="F6" s="87"/>
      <c r="G6" s="87"/>
      <c r="H6" s="87"/>
      <c r="I6" s="87"/>
      <c r="J6" s="87"/>
      <c r="K6" s="87"/>
      <c r="L6" s="87"/>
      <c r="M6" s="87"/>
      <c r="N6" s="87"/>
      <c r="O6" s="87"/>
      <c r="P6" s="87"/>
      <c r="Q6" s="87"/>
      <c r="R6" s="87"/>
    </row>
    <row r="7" spans="1:24" x14ac:dyDescent="0.2">
      <c r="A7" s="57" t="s">
        <v>12</v>
      </c>
      <c r="B7" s="58">
        <v>1976</v>
      </c>
      <c r="C7" s="58">
        <v>1980</v>
      </c>
      <c r="D7" s="58">
        <v>1984</v>
      </c>
      <c r="E7" s="58">
        <v>1988</v>
      </c>
      <c r="F7" s="58">
        <v>1992</v>
      </c>
      <c r="G7" s="58">
        <v>1996</v>
      </c>
      <c r="H7" s="58">
        <v>2000</v>
      </c>
      <c r="I7" s="58">
        <v>2005</v>
      </c>
      <c r="J7" s="59">
        <v>2006</v>
      </c>
      <c r="K7" s="58">
        <v>2007</v>
      </c>
      <c r="L7" s="60">
        <v>2008</v>
      </c>
      <c r="M7" s="60">
        <v>2009</v>
      </c>
      <c r="N7" s="60">
        <v>2010</v>
      </c>
      <c r="O7" s="60">
        <v>2011</v>
      </c>
      <c r="P7" s="60">
        <v>2012</v>
      </c>
      <c r="Q7" s="60">
        <v>2013</v>
      </c>
      <c r="R7" s="60">
        <v>2014</v>
      </c>
      <c r="S7" s="60">
        <v>2015</v>
      </c>
      <c r="T7" s="60">
        <v>2016</v>
      </c>
    </row>
    <row r="8" spans="1:24" x14ac:dyDescent="0.2">
      <c r="A8" s="66" t="s">
        <v>14</v>
      </c>
      <c r="B8" s="67">
        <v>0</v>
      </c>
      <c r="C8" s="67">
        <v>0</v>
      </c>
      <c r="D8" s="67">
        <v>0</v>
      </c>
      <c r="E8" s="67">
        <v>0</v>
      </c>
      <c r="F8" s="67">
        <v>0</v>
      </c>
      <c r="G8" s="67">
        <v>0</v>
      </c>
      <c r="H8" s="67">
        <v>23854</v>
      </c>
      <c r="I8" s="67">
        <v>39118</v>
      </c>
      <c r="J8" s="67">
        <v>41208</v>
      </c>
      <c r="K8" s="67">
        <v>44381</v>
      </c>
      <c r="L8" s="67">
        <v>42626</v>
      </c>
      <c r="M8" s="67">
        <v>46553</v>
      </c>
      <c r="N8" s="67">
        <v>48093</v>
      </c>
      <c r="O8" s="67">
        <v>48849</v>
      </c>
      <c r="P8" s="67">
        <v>50313</v>
      </c>
      <c r="Q8" s="67">
        <v>55517</v>
      </c>
      <c r="R8" s="67">
        <v>56462</v>
      </c>
      <c r="S8" s="67">
        <v>60312</v>
      </c>
      <c r="T8" s="67">
        <v>62727</v>
      </c>
    </row>
    <row r="9" spans="1:24" x14ac:dyDescent="0.2">
      <c r="A9" s="61" t="s">
        <v>15</v>
      </c>
      <c r="B9" s="62">
        <v>4391</v>
      </c>
      <c r="C9" s="62">
        <v>5984</v>
      </c>
      <c r="D9" s="62">
        <v>8543</v>
      </c>
      <c r="E9" s="62">
        <v>9855</v>
      </c>
      <c r="F9" s="62">
        <v>12569.856761843999</v>
      </c>
      <c r="G9" s="62">
        <v>14672.599096936001</v>
      </c>
      <c r="H9" s="62">
        <v>16856.937376566002</v>
      </c>
      <c r="I9" s="62">
        <v>19420.92040205</v>
      </c>
      <c r="J9" s="62">
        <v>19710.418675919998</v>
      </c>
      <c r="K9" s="62">
        <v>20940.776962669999</v>
      </c>
      <c r="L9" s="62">
        <v>21906.939155650001</v>
      </c>
      <c r="M9" s="62">
        <v>22178.675254990001</v>
      </c>
      <c r="N9" s="62">
        <v>22710.502308359999</v>
      </c>
      <c r="O9" s="62">
        <v>23444.307416689997</v>
      </c>
      <c r="P9" s="62">
        <v>24544.235249189998</v>
      </c>
      <c r="Q9" s="62">
        <v>24919.643603</v>
      </c>
      <c r="R9" s="62">
        <v>25408.119197</v>
      </c>
      <c r="S9" s="63">
        <v>26281.679413180002</v>
      </c>
      <c r="T9" s="63">
        <v>27306.185914229998</v>
      </c>
    </row>
    <row r="10" spans="1:24" x14ac:dyDescent="0.2">
      <c r="A10" s="64" t="s">
        <v>16</v>
      </c>
      <c r="B10" s="65">
        <v>4657</v>
      </c>
      <c r="C10" s="65">
        <v>6321</v>
      </c>
      <c r="D10" s="65">
        <v>8222</v>
      </c>
      <c r="E10" s="65">
        <v>10197</v>
      </c>
      <c r="F10" s="65">
        <v>12165.5</v>
      </c>
      <c r="G10" s="65">
        <v>14317.199999999999</v>
      </c>
      <c r="H10" s="65">
        <v>18113.800000000003</v>
      </c>
      <c r="I10" s="65">
        <v>21339.5</v>
      </c>
      <c r="J10" s="65">
        <v>22542</v>
      </c>
      <c r="K10" s="65">
        <v>23864.2</v>
      </c>
      <c r="L10" s="65">
        <v>24100.400000000001</v>
      </c>
      <c r="M10" s="65">
        <v>23576.399999999998</v>
      </c>
      <c r="N10" s="65">
        <v>25261.7</v>
      </c>
      <c r="O10" s="65">
        <v>25978.799999999999</v>
      </c>
      <c r="P10" s="65">
        <v>26843.9</v>
      </c>
      <c r="Q10" s="65">
        <v>27250</v>
      </c>
      <c r="R10" s="65">
        <v>27517.800000000003</v>
      </c>
      <c r="S10" s="65">
        <v>27577.8</v>
      </c>
      <c r="T10" s="65">
        <v>28721.5</v>
      </c>
    </row>
    <row r="11" spans="1:24" x14ac:dyDescent="0.2">
      <c r="A11" s="69" t="s">
        <v>17</v>
      </c>
      <c r="B11" s="70">
        <v>0</v>
      </c>
      <c r="C11" s="70">
        <v>0</v>
      </c>
      <c r="D11" s="70">
        <v>0</v>
      </c>
      <c r="E11" s="70">
        <v>0</v>
      </c>
      <c r="F11" s="70">
        <v>17443</v>
      </c>
      <c r="G11" s="70">
        <v>21110.353999999999</v>
      </c>
      <c r="H11" s="70">
        <v>27363</v>
      </c>
      <c r="I11" s="70">
        <v>35069</v>
      </c>
      <c r="J11" s="70">
        <v>34772</v>
      </c>
      <c r="K11" s="70">
        <v>34565</v>
      </c>
      <c r="L11" s="70">
        <v>29281</v>
      </c>
      <c r="M11" s="70">
        <v>29913</v>
      </c>
      <c r="N11" s="70">
        <v>31264</v>
      </c>
      <c r="O11" s="70">
        <v>31789</v>
      </c>
      <c r="P11" s="70">
        <v>32357</v>
      </c>
      <c r="Q11" s="70">
        <v>33383</v>
      </c>
      <c r="R11" s="70">
        <v>35120</v>
      </c>
      <c r="S11" s="70">
        <v>36272</v>
      </c>
      <c r="T11" s="70">
        <v>37403</v>
      </c>
    </row>
    <row r="12" spans="1:24" x14ac:dyDescent="0.2">
      <c r="A12" s="64" t="s">
        <v>53</v>
      </c>
      <c r="B12" s="65" t="s">
        <v>19</v>
      </c>
      <c r="C12" s="65" t="s">
        <v>19</v>
      </c>
      <c r="D12" s="65" t="s">
        <v>19</v>
      </c>
      <c r="E12" s="65" t="s">
        <v>19</v>
      </c>
      <c r="F12" s="65">
        <v>1276895.7789999999</v>
      </c>
      <c r="G12" s="65">
        <v>2563134.1</v>
      </c>
      <c r="H12" s="65">
        <v>3306350</v>
      </c>
      <c r="I12" s="65">
        <v>5391285</v>
      </c>
      <c r="J12" s="65">
        <v>5764274</v>
      </c>
      <c r="K12" s="65">
        <v>6781501</v>
      </c>
      <c r="L12" s="65">
        <v>7912009</v>
      </c>
      <c r="M12" s="65">
        <v>7051079</v>
      </c>
      <c r="N12" s="65">
        <v>8399926</v>
      </c>
      <c r="O12" s="65">
        <v>9536786.4210000001</v>
      </c>
      <c r="P12" s="65">
        <v>10447373.601</v>
      </c>
      <c r="Q12" s="65">
        <v>11170794</v>
      </c>
      <c r="R12" s="65">
        <v>12133710.102</v>
      </c>
      <c r="S12" s="68">
        <v>13273957.673999999</v>
      </c>
      <c r="T12" s="68">
        <v>14073050</v>
      </c>
      <c r="X12" t="s">
        <v>56</v>
      </c>
    </row>
    <row r="13" spans="1:24" x14ac:dyDescent="0.2">
      <c r="A13" s="69" t="s">
        <v>18</v>
      </c>
      <c r="B13" s="70" t="s">
        <v>19</v>
      </c>
      <c r="C13" s="70" t="s">
        <v>19</v>
      </c>
      <c r="D13" s="70" t="s">
        <v>19</v>
      </c>
      <c r="E13" s="70" t="s">
        <v>19</v>
      </c>
      <c r="F13" s="70"/>
      <c r="G13" s="70">
        <v>107600</v>
      </c>
      <c r="H13" s="70">
        <v>141235</v>
      </c>
      <c r="I13" s="70">
        <v>215118</v>
      </c>
      <c r="J13" s="70">
        <v>213728.23358355</v>
      </c>
      <c r="K13" s="70">
        <v>232288.11739694001</v>
      </c>
      <c r="L13" s="70">
        <v>260365.94702116997</v>
      </c>
      <c r="M13" s="70">
        <v>258627.49377231</v>
      </c>
      <c r="N13" s="70">
        <v>263457.18465388002</v>
      </c>
      <c r="O13" s="70">
        <v>276533.09575673001</v>
      </c>
      <c r="P13" s="70">
        <v>286115.59882125998</v>
      </c>
      <c r="Q13" s="70">
        <v>303822.09323900001</v>
      </c>
      <c r="R13" s="70">
        <v>319484.95030858001</v>
      </c>
      <c r="S13" s="70">
        <v>333273.80198999</v>
      </c>
      <c r="T13" s="70">
        <v>353915.19833113003</v>
      </c>
    </row>
    <row r="14" spans="1:24" x14ac:dyDescent="0.2">
      <c r="A14" s="64" t="s">
        <v>20</v>
      </c>
      <c r="B14" s="65">
        <v>18305</v>
      </c>
      <c r="C14" s="65">
        <v>37416</v>
      </c>
      <c r="D14" s="65">
        <v>54901</v>
      </c>
      <c r="E14" s="65">
        <v>68258</v>
      </c>
      <c r="F14" s="65">
        <v>83437.374819035002</v>
      </c>
      <c r="G14" s="65">
        <v>100605.12689931999</v>
      </c>
      <c r="H14" s="65">
        <v>121401.42508392001</v>
      </c>
      <c r="I14" s="65">
        <v>153871.88674473</v>
      </c>
      <c r="J14" s="65">
        <v>166091.72108168999</v>
      </c>
      <c r="K14" s="65">
        <v>173863.26384693</v>
      </c>
      <c r="L14" s="65">
        <v>173165.94976176001</v>
      </c>
      <c r="M14" s="65">
        <v>166643.43204375001</v>
      </c>
      <c r="N14" s="65">
        <v>170576.48666214</v>
      </c>
      <c r="O14" s="65">
        <v>175309.2467132</v>
      </c>
      <c r="P14" s="65">
        <v>180519.53510394</v>
      </c>
      <c r="Q14" s="65">
        <v>177125.99483064</v>
      </c>
      <c r="R14" s="65">
        <v>181421.87928877998</v>
      </c>
      <c r="S14" s="68">
        <v>184903.66795163002</v>
      </c>
      <c r="T14" s="68">
        <v>195132.96315188002</v>
      </c>
    </row>
    <row r="15" spans="1:24" x14ac:dyDescent="0.2">
      <c r="A15" s="71" t="s">
        <v>52</v>
      </c>
      <c r="B15" s="70" t="s">
        <v>19</v>
      </c>
      <c r="C15" s="70" t="s">
        <v>19</v>
      </c>
      <c r="D15" s="70" t="s">
        <v>19</v>
      </c>
      <c r="E15" s="70" t="s">
        <v>19</v>
      </c>
      <c r="F15" s="70">
        <v>0</v>
      </c>
      <c r="G15" s="70">
        <v>340.88</v>
      </c>
      <c r="H15" s="70">
        <v>520.35</v>
      </c>
      <c r="I15" s="70">
        <v>907.95</v>
      </c>
      <c r="J15" s="70">
        <v>1214.8699999999999</v>
      </c>
      <c r="K15" s="70">
        <v>1423.2</v>
      </c>
      <c r="L15" s="70">
        <v>1287.73</v>
      </c>
      <c r="M15" s="70">
        <v>1224</v>
      </c>
      <c r="N15" s="70">
        <v>1257.21</v>
      </c>
      <c r="O15" s="70">
        <v>1363.02</v>
      </c>
      <c r="P15" s="70">
        <v>1508.03</v>
      </c>
      <c r="Q15" s="70">
        <v>1557.9</v>
      </c>
      <c r="R15" s="70">
        <v>1711.12</v>
      </c>
      <c r="S15" s="70">
        <v>1872.46</v>
      </c>
      <c r="T15" s="70">
        <v>1974.3</v>
      </c>
    </row>
    <row r="16" spans="1:24" x14ac:dyDescent="0.2">
      <c r="A16" s="66" t="s">
        <v>21</v>
      </c>
      <c r="B16" s="65">
        <v>1121</v>
      </c>
      <c r="C16" s="65">
        <v>2062</v>
      </c>
      <c r="D16" s="65">
        <v>3722</v>
      </c>
      <c r="E16" s="65">
        <v>6507</v>
      </c>
      <c r="F16" s="65">
        <v>6579.0575757000006</v>
      </c>
      <c r="G16" s="65">
        <v>7995.7035066999997</v>
      </c>
      <c r="H16" s="65">
        <v>10868.966423569002</v>
      </c>
      <c r="I16" s="65">
        <v>13748</v>
      </c>
      <c r="J16" s="65">
        <v>14537</v>
      </c>
      <c r="K16" s="65">
        <v>15207</v>
      </c>
      <c r="L16" s="65">
        <v>15658</v>
      </c>
      <c r="M16" s="65">
        <v>15176</v>
      </c>
      <c r="N16" s="65">
        <v>15533</v>
      </c>
      <c r="O16" s="65">
        <v>17315</v>
      </c>
      <c r="P16" s="65">
        <v>17987</v>
      </c>
      <c r="Q16" s="65">
        <v>18888</v>
      </c>
      <c r="R16" s="65">
        <v>18948</v>
      </c>
      <c r="S16" s="68">
        <v>18974</v>
      </c>
      <c r="T16" s="68">
        <v>19694</v>
      </c>
    </row>
    <row r="17" spans="1:20" x14ac:dyDescent="0.2">
      <c r="A17" s="69" t="s">
        <v>22</v>
      </c>
      <c r="B17" s="70">
        <v>23541</v>
      </c>
      <c r="C17" s="70">
        <v>37282</v>
      </c>
      <c r="D17" s="70">
        <v>58170</v>
      </c>
      <c r="E17" s="70">
        <v>74088</v>
      </c>
      <c r="F17" s="70">
        <v>78199.133278770008</v>
      </c>
      <c r="G17" s="70">
        <v>96093.037966642005</v>
      </c>
      <c r="H17" s="70">
        <v>107059.77770643</v>
      </c>
      <c r="I17" s="70">
        <v>126498.86755887</v>
      </c>
      <c r="J17" s="70">
        <v>131626.266521691</v>
      </c>
      <c r="K17" s="70">
        <v>136240.2139310721</v>
      </c>
      <c r="L17" s="70">
        <v>137426.4967079593</v>
      </c>
      <c r="M17" s="70">
        <v>129972.37877924391</v>
      </c>
      <c r="N17" s="70">
        <v>135244.8845520374</v>
      </c>
      <c r="O17" s="70">
        <v>140164.70258630702</v>
      </c>
      <c r="P17" s="70">
        <v>142121.12186102901</v>
      </c>
      <c r="Q17" s="70">
        <v>144188.64017144643</v>
      </c>
      <c r="R17" s="70">
        <v>148174.45954399</v>
      </c>
      <c r="S17" s="70">
        <v>151362.798015679</v>
      </c>
      <c r="T17" s="70">
        <v>154156.78668609701</v>
      </c>
    </row>
    <row r="18" spans="1:20" x14ac:dyDescent="0.2">
      <c r="A18" s="64" t="s">
        <v>23</v>
      </c>
      <c r="B18" s="65">
        <v>29890</v>
      </c>
      <c r="C18" s="65">
        <v>47779</v>
      </c>
      <c r="D18" s="65">
        <v>56489</v>
      </c>
      <c r="E18" s="65">
        <v>63035</v>
      </c>
      <c r="F18" s="65">
        <v>101088.54041507001</v>
      </c>
      <c r="G18" s="65">
        <v>121282.52455479</v>
      </c>
      <c r="H18" s="65">
        <v>140871</v>
      </c>
      <c r="I18" s="65">
        <v>140121</v>
      </c>
      <c r="J18" s="65">
        <v>147457</v>
      </c>
      <c r="K18" s="65">
        <v>170387</v>
      </c>
      <c r="L18" s="65">
        <v>176188</v>
      </c>
      <c r="M18" s="65">
        <v>178020</v>
      </c>
      <c r="N18" s="65">
        <v>180533</v>
      </c>
      <c r="O18" s="65">
        <v>190229</v>
      </c>
      <c r="P18" s="65">
        <v>194353</v>
      </c>
      <c r="Q18" s="65">
        <v>197326</v>
      </c>
      <c r="R18" s="65">
        <v>203401</v>
      </c>
      <c r="S18" s="68">
        <v>211936</v>
      </c>
      <c r="T18" s="68">
        <v>219105</v>
      </c>
    </row>
    <row r="19" spans="1:20" x14ac:dyDescent="0.2">
      <c r="A19" s="69" t="s">
        <v>24</v>
      </c>
      <c r="B19" s="70">
        <v>0</v>
      </c>
      <c r="C19" s="70">
        <v>0</v>
      </c>
      <c r="D19" s="70">
        <v>0</v>
      </c>
      <c r="E19" s="70">
        <v>1758</v>
      </c>
      <c r="F19" s="70">
        <v>4240.4812912693005</v>
      </c>
      <c r="G19" s="70">
        <v>6340.4754218634998</v>
      </c>
      <c r="H19" s="70">
        <v>9824</v>
      </c>
      <c r="I19" s="70">
        <v>13398</v>
      </c>
      <c r="J19" s="70">
        <v>14806.000000000002</v>
      </c>
      <c r="K19" s="70">
        <v>16611</v>
      </c>
      <c r="L19" s="70">
        <v>17020</v>
      </c>
      <c r="M19" s="70">
        <v>14879</v>
      </c>
      <c r="N19" s="70">
        <v>15958</v>
      </c>
      <c r="O19" s="70">
        <v>15021</v>
      </c>
      <c r="P19" s="70">
        <v>13713</v>
      </c>
      <c r="Q19" s="70">
        <v>12593</v>
      </c>
      <c r="R19" s="70">
        <v>12676</v>
      </c>
      <c r="S19" s="70">
        <v>12885</v>
      </c>
      <c r="T19" s="70">
        <v>14333</v>
      </c>
    </row>
    <row r="20" spans="1:20" x14ac:dyDescent="0.2">
      <c r="A20" s="64" t="s">
        <v>25</v>
      </c>
      <c r="B20" s="65" t="s">
        <v>19</v>
      </c>
      <c r="C20" s="65" t="s">
        <v>19</v>
      </c>
      <c r="D20" s="65" t="s">
        <v>19</v>
      </c>
      <c r="E20" s="65" t="s">
        <v>19</v>
      </c>
      <c r="F20" s="65">
        <v>175728.3</v>
      </c>
      <c r="G20" s="65">
        <v>515080.3</v>
      </c>
      <c r="H20" s="65">
        <v>1153749.7000000002</v>
      </c>
      <c r="I20" s="65">
        <v>1856547</v>
      </c>
      <c r="J20" s="65">
        <v>1800345</v>
      </c>
      <c r="K20" s="65">
        <v>2013271</v>
      </c>
      <c r="L20" s="65">
        <v>2068438</v>
      </c>
      <c r="M20" s="65">
        <v>2192234</v>
      </c>
      <c r="N20" s="65">
        <v>2325608</v>
      </c>
      <c r="O20" s="65">
        <v>2379253</v>
      </c>
      <c r="P20" s="65">
        <v>2627571</v>
      </c>
      <c r="Q20" s="65">
        <v>2693555</v>
      </c>
      <c r="R20" s="65">
        <v>3011162</v>
      </c>
      <c r="S20" s="68">
        <v>3307312</v>
      </c>
      <c r="T20" s="68">
        <v>3297156</v>
      </c>
    </row>
    <row r="21" spans="1:20" x14ac:dyDescent="0.2">
      <c r="A21" s="69" t="s">
        <v>26</v>
      </c>
      <c r="B21" s="70" t="s">
        <v>19</v>
      </c>
      <c r="C21" s="70">
        <v>0</v>
      </c>
      <c r="D21" s="70">
        <v>0</v>
      </c>
      <c r="E21" s="70">
        <v>0</v>
      </c>
      <c r="F21" s="70">
        <v>39912</v>
      </c>
      <c r="G21" s="70">
        <v>45702</v>
      </c>
      <c r="H21" s="70">
        <v>72667.327999999994</v>
      </c>
      <c r="I21" s="70">
        <v>113897.137223</v>
      </c>
      <c r="J21" s="70">
        <v>131839.39378100002</v>
      </c>
      <c r="K21" s="70">
        <v>137593.089794</v>
      </c>
      <c r="L21" s="70">
        <v>134390.81673739001</v>
      </c>
      <c r="M21" s="70">
        <v>120240.626139</v>
      </c>
      <c r="N21" s="70">
        <v>122392.82565434001</v>
      </c>
      <c r="O21" s="70">
        <v>131057.19037299999</v>
      </c>
      <c r="P21" s="70">
        <v>142814.34380799998</v>
      </c>
      <c r="Q21" s="70">
        <v>149827.54467199999</v>
      </c>
      <c r="R21" s="70">
        <v>160870.82871080001</v>
      </c>
      <c r="S21" s="70">
        <v>183673.90013157</v>
      </c>
      <c r="T21" s="70">
        <v>205434.96818373</v>
      </c>
    </row>
    <row r="22" spans="1:20" x14ac:dyDescent="0.2">
      <c r="A22" s="64" t="s">
        <v>27</v>
      </c>
      <c r="B22" s="65">
        <v>322</v>
      </c>
      <c r="C22" s="65">
        <v>597</v>
      </c>
      <c r="D22" s="65">
        <v>1736</v>
      </c>
      <c r="E22" s="65">
        <v>2323</v>
      </c>
      <c r="F22" s="65">
        <v>2767.1021021783999</v>
      </c>
      <c r="G22" s="65">
        <v>4100.6965783098003</v>
      </c>
      <c r="H22" s="65">
        <v>7642.5083132799</v>
      </c>
      <c r="I22" s="65">
        <v>12373.29</v>
      </c>
      <c r="J22" s="65">
        <v>13745.56</v>
      </c>
      <c r="K22" s="65">
        <v>14355.37</v>
      </c>
      <c r="L22" s="65">
        <v>13084.42</v>
      </c>
      <c r="M22" s="65">
        <v>10324.469999999999</v>
      </c>
      <c r="N22" s="65">
        <v>10067.17</v>
      </c>
      <c r="O22" s="65">
        <v>9755.1</v>
      </c>
      <c r="P22" s="65">
        <v>10219.26</v>
      </c>
      <c r="Q22" s="65">
        <v>10371.94</v>
      </c>
      <c r="R22" s="65">
        <v>11521.19</v>
      </c>
      <c r="S22" s="68">
        <v>11955.439999999999</v>
      </c>
      <c r="T22" s="68">
        <v>12826.4</v>
      </c>
    </row>
    <row r="23" spans="1:20" x14ac:dyDescent="0.2">
      <c r="A23" s="69" t="s">
        <v>54</v>
      </c>
      <c r="B23" s="70" t="s">
        <v>19</v>
      </c>
      <c r="C23" s="70" t="s">
        <v>19</v>
      </c>
      <c r="D23" s="70" t="s">
        <v>19</v>
      </c>
      <c r="E23" s="70" t="s">
        <v>19</v>
      </c>
      <c r="F23" s="70">
        <v>0</v>
      </c>
      <c r="G23" s="70">
        <v>28804.799999999999</v>
      </c>
      <c r="H23" s="70">
        <v>39804.600999999995</v>
      </c>
      <c r="I23" s="70">
        <v>48142.701982241</v>
      </c>
      <c r="J23" s="70">
        <v>50377.247094594997</v>
      </c>
      <c r="K23" s="70">
        <v>53983.5</v>
      </c>
      <c r="L23" s="70">
        <v>56737.4</v>
      </c>
      <c r="M23" s="70">
        <v>59222.8</v>
      </c>
      <c r="N23" s="70">
        <v>65509.9</v>
      </c>
      <c r="O23" s="70">
        <v>70197.100000000006</v>
      </c>
      <c r="P23" s="70">
        <v>72776.899999999994</v>
      </c>
      <c r="Q23" s="70">
        <v>81523.5</v>
      </c>
      <c r="R23" s="70">
        <v>87811.8</v>
      </c>
      <c r="S23" s="70">
        <v>90823.7</v>
      </c>
      <c r="T23" s="70">
        <v>91998.599999999991</v>
      </c>
    </row>
    <row r="24" spans="1:20" x14ac:dyDescent="0.2">
      <c r="A24" s="64" t="s">
        <v>28</v>
      </c>
      <c r="B24" s="65">
        <v>3625</v>
      </c>
      <c r="C24" s="65">
        <v>9438</v>
      </c>
      <c r="D24" s="65">
        <v>19717</v>
      </c>
      <c r="E24" s="65">
        <v>31408</v>
      </c>
      <c r="F24" s="65">
        <v>43414.399851260001</v>
      </c>
      <c r="G24" s="65">
        <v>54507.894043702996</v>
      </c>
      <c r="H24" s="65">
        <v>77473</v>
      </c>
      <c r="I24" s="65">
        <v>85317</v>
      </c>
      <c r="J24" s="65">
        <v>92860</v>
      </c>
      <c r="K24" s="65">
        <v>95623</v>
      </c>
      <c r="L24" s="65">
        <v>93753</v>
      </c>
      <c r="M24" s="65">
        <v>86544</v>
      </c>
      <c r="N24" s="65">
        <v>97586</v>
      </c>
      <c r="O24" s="65">
        <v>98650</v>
      </c>
      <c r="P24" s="65">
        <v>96170</v>
      </c>
      <c r="Q24" s="65">
        <v>93921</v>
      </c>
      <c r="R24" s="65">
        <v>97071</v>
      </c>
      <c r="S24" s="68">
        <v>101061</v>
      </c>
      <c r="T24" s="68">
        <v>102957</v>
      </c>
    </row>
    <row r="25" spans="1:20" x14ac:dyDescent="0.2">
      <c r="A25" s="69" t="s">
        <v>29</v>
      </c>
      <c r="B25" s="70" t="s">
        <v>19</v>
      </c>
      <c r="C25" s="70" t="s">
        <v>19</v>
      </c>
      <c r="D25" s="70" t="s">
        <v>19</v>
      </c>
      <c r="E25" s="70" t="s">
        <v>19</v>
      </c>
      <c r="F25" s="70">
        <v>6551200</v>
      </c>
      <c r="G25" s="70">
        <v>7570900</v>
      </c>
      <c r="H25" s="70">
        <v>12350300</v>
      </c>
      <c r="I25" s="70">
        <v>13134600</v>
      </c>
      <c r="J25" s="70">
        <v>13092200</v>
      </c>
      <c r="K25" s="70">
        <v>12841100</v>
      </c>
      <c r="L25" s="70">
        <v>12443000</v>
      </c>
      <c r="M25" s="70">
        <v>12220600</v>
      </c>
      <c r="N25" s="70">
        <v>12675200</v>
      </c>
      <c r="O25" s="70">
        <v>12744900</v>
      </c>
      <c r="P25" s="70">
        <v>12901500</v>
      </c>
      <c r="Q25" s="70">
        <v>13478900</v>
      </c>
      <c r="R25" s="70">
        <v>19135400</v>
      </c>
      <c r="S25" s="70">
        <v>22400487</v>
      </c>
      <c r="T25" s="70">
        <v>21931000</v>
      </c>
    </row>
    <row r="26" spans="1:20" x14ac:dyDescent="0.2">
      <c r="A26" s="64" t="s">
        <v>30</v>
      </c>
      <c r="B26" s="65">
        <v>0</v>
      </c>
      <c r="C26" s="65">
        <v>1471000</v>
      </c>
      <c r="D26" s="65">
        <v>2704000</v>
      </c>
      <c r="E26" s="65">
        <v>4205000</v>
      </c>
      <c r="F26" s="65">
        <v>10076300</v>
      </c>
      <c r="G26" s="65">
        <v>16789540</v>
      </c>
      <c r="H26" s="65">
        <v>23212000</v>
      </c>
      <c r="I26" s="65">
        <v>36118000</v>
      </c>
      <c r="J26" s="65">
        <v>38093000</v>
      </c>
      <c r="K26" s="65">
        <v>40942000</v>
      </c>
      <c r="L26" s="65">
        <v>43820000</v>
      </c>
      <c r="M26" s="65">
        <v>46992000</v>
      </c>
      <c r="N26" s="65">
        <v>51800000</v>
      </c>
      <c r="O26" s="65">
        <v>54868000</v>
      </c>
      <c r="P26" s="65">
        <v>58702000</v>
      </c>
      <c r="Q26" s="65">
        <v>59105000</v>
      </c>
      <c r="R26" s="65">
        <v>62975000</v>
      </c>
      <c r="S26" s="65">
        <v>60162000</v>
      </c>
      <c r="T26" s="65">
        <v>68229000</v>
      </c>
    </row>
    <row r="27" spans="1:20" x14ac:dyDescent="0.2">
      <c r="A27" s="69" t="s">
        <v>64</v>
      </c>
      <c r="B27" s="70" t="s">
        <v>19</v>
      </c>
      <c r="C27" s="70" t="s">
        <v>19</v>
      </c>
      <c r="D27" s="70" t="s">
        <v>19</v>
      </c>
      <c r="E27" s="70" t="s">
        <v>19</v>
      </c>
      <c r="F27" s="70">
        <v>0</v>
      </c>
      <c r="G27" s="70">
        <v>367.38834724902</v>
      </c>
      <c r="H27" s="70">
        <v>476.25796096777998</v>
      </c>
      <c r="I27" s="70">
        <v>1001.6753148815001</v>
      </c>
      <c r="J27" s="70">
        <v>1360.6896247033001</v>
      </c>
      <c r="K27" s="70">
        <v>1726.5738385097</v>
      </c>
      <c r="L27" s="70">
        <v>1537.8287175372</v>
      </c>
      <c r="M27" s="70">
        <v>1113.7918566200999</v>
      </c>
      <c r="N27" s="70">
        <v>1202.2181760491001</v>
      </c>
      <c r="O27" s="70">
        <v>1374.322799173</v>
      </c>
      <c r="P27" s="70">
        <v>1570.247952772</v>
      </c>
      <c r="Q27" s="70">
        <v>1690.243043618</v>
      </c>
      <c r="R27" s="70">
        <v>1787.324852</v>
      </c>
      <c r="S27" s="56">
        <v>1876.2962750000002</v>
      </c>
      <c r="T27" s="56">
        <v>2031.96299221</v>
      </c>
    </row>
    <row r="28" spans="1:20" x14ac:dyDescent="0.2">
      <c r="A28" s="64" t="s">
        <v>66</v>
      </c>
      <c r="B28" s="65"/>
      <c r="C28" s="65"/>
      <c r="D28" s="65"/>
      <c r="E28" s="65"/>
      <c r="F28" s="65">
        <v>0</v>
      </c>
      <c r="G28" s="65">
        <v>660.19925857274995</v>
      </c>
      <c r="H28" s="65">
        <v>1005.1213507878001</v>
      </c>
      <c r="I28" s="65">
        <v>1488.1909175162</v>
      </c>
      <c r="J28" s="65">
        <v>1825.5662650602001</v>
      </c>
      <c r="K28" s="65">
        <v>2330.4204703429</v>
      </c>
      <c r="L28" s="65">
        <v>2593.0425162186998</v>
      </c>
      <c r="M28" s="65">
        <v>1960.8495424004</v>
      </c>
      <c r="N28" s="65">
        <v>2180.4989573678999</v>
      </c>
      <c r="O28" s="65">
        <v>2443.7564006024004</v>
      </c>
      <c r="P28" s="65">
        <v>2520.8204066265002</v>
      </c>
      <c r="Q28" s="65">
        <v>2611.2248320204003</v>
      </c>
      <c r="R28" s="65">
        <v>2764.4376158480004</v>
      </c>
      <c r="S28" s="65">
        <v>2888.2164870000001</v>
      </c>
      <c r="T28" s="65">
        <v>3026.2815999999998</v>
      </c>
    </row>
    <row r="29" spans="1:20" x14ac:dyDescent="0.2">
      <c r="A29" s="69" t="s">
        <v>31</v>
      </c>
      <c r="B29" s="70">
        <v>123</v>
      </c>
      <c r="C29" s="70">
        <v>179</v>
      </c>
      <c r="D29" s="70">
        <v>315</v>
      </c>
      <c r="E29" s="70">
        <v>420</v>
      </c>
      <c r="F29" s="70">
        <v>492.78882689607002</v>
      </c>
      <c r="G29" s="70">
        <v>733.99031704924005</v>
      </c>
      <c r="H29" s="70">
        <v>1137.8112682485</v>
      </c>
      <c r="I29" s="70">
        <v>1825.9425506344</v>
      </c>
      <c r="J29" s="70">
        <v>1871.1658651600999</v>
      </c>
      <c r="K29" s="70">
        <v>2195.8828491871</v>
      </c>
      <c r="L29" s="70">
        <v>2307.4183918423</v>
      </c>
      <c r="M29" s="70">
        <v>2410.8530351662998</v>
      </c>
      <c r="N29" s="70">
        <v>2559.3230274342</v>
      </c>
      <c r="O29" s="70">
        <v>2836.1405907982999</v>
      </c>
      <c r="P29" s="70">
        <v>3123.5748387241001</v>
      </c>
      <c r="Q29" s="70">
        <v>3389.4246440771999</v>
      </c>
      <c r="R29" s="70">
        <v>3702.4048559903999</v>
      </c>
      <c r="S29" s="70">
        <v>3396.9370766006</v>
      </c>
      <c r="T29" s="70">
        <v>3368.0036438459001</v>
      </c>
    </row>
    <row r="30" spans="1:20" x14ac:dyDescent="0.2">
      <c r="A30" s="64" t="s">
        <v>32</v>
      </c>
      <c r="B30" s="65" t="s">
        <v>19</v>
      </c>
      <c r="C30" s="65">
        <v>120</v>
      </c>
      <c r="D30" s="65">
        <v>943</v>
      </c>
      <c r="E30" s="65">
        <v>12703</v>
      </c>
      <c r="F30" s="65">
        <v>30451</v>
      </c>
      <c r="G30" s="65">
        <v>72110</v>
      </c>
      <c r="H30" s="65">
        <v>189605.93669999999</v>
      </c>
      <c r="I30" s="65">
        <v>318432</v>
      </c>
      <c r="J30" s="65">
        <v>380576.1</v>
      </c>
      <c r="K30" s="65">
        <v>409012.5</v>
      </c>
      <c r="L30" s="65">
        <v>457248.3</v>
      </c>
      <c r="M30" s="65">
        <v>407795.1</v>
      </c>
      <c r="N30" s="65">
        <v>504509.3</v>
      </c>
      <c r="O30" s="65">
        <v>537142.5</v>
      </c>
      <c r="P30" s="65">
        <v>579987.5</v>
      </c>
      <c r="Q30" s="65">
        <v>556793.9</v>
      </c>
      <c r="R30" s="65">
        <v>667085.1</v>
      </c>
      <c r="S30" s="65">
        <v>707212.80000000005</v>
      </c>
      <c r="T30" s="65">
        <v>791700.2</v>
      </c>
    </row>
    <row r="31" spans="1:20" x14ac:dyDescent="0.2">
      <c r="A31" s="69" t="s">
        <v>33</v>
      </c>
      <c r="B31" s="70">
        <v>7415</v>
      </c>
      <c r="C31" s="70">
        <v>11081</v>
      </c>
      <c r="D31" s="70">
        <v>12828</v>
      </c>
      <c r="E31" s="70">
        <v>16309</v>
      </c>
      <c r="F31" s="70">
        <v>18441.627981902999</v>
      </c>
      <c r="G31" s="70">
        <v>21315</v>
      </c>
      <c r="H31" s="70">
        <v>28849</v>
      </c>
      <c r="I31" s="70">
        <v>36950</v>
      </c>
      <c r="J31" s="70">
        <v>39888</v>
      </c>
      <c r="K31" s="70">
        <v>42873</v>
      </c>
      <c r="L31" s="70">
        <v>43221</v>
      </c>
      <c r="M31" s="70">
        <v>40086</v>
      </c>
      <c r="N31" s="70">
        <v>42654</v>
      </c>
      <c r="O31" s="70">
        <v>41610</v>
      </c>
      <c r="P31" s="70">
        <v>41699</v>
      </c>
      <c r="Q31" s="70">
        <v>42424</v>
      </c>
      <c r="R31" s="70">
        <v>42708</v>
      </c>
      <c r="S31" s="56">
        <v>44879</v>
      </c>
      <c r="T31" s="56">
        <v>47849</v>
      </c>
    </row>
    <row r="32" spans="1:20" x14ac:dyDescent="0.2">
      <c r="A32" s="64" t="s">
        <v>34</v>
      </c>
      <c r="B32" s="65">
        <v>0</v>
      </c>
      <c r="C32" s="65">
        <v>0</v>
      </c>
      <c r="D32" s="65">
        <v>0</v>
      </c>
      <c r="E32" s="65">
        <v>4339</v>
      </c>
      <c r="F32" s="65">
        <v>6578</v>
      </c>
      <c r="G32" s="65">
        <v>8370</v>
      </c>
      <c r="H32" s="65">
        <v>9885</v>
      </c>
      <c r="I32" s="65">
        <v>14133</v>
      </c>
      <c r="J32" s="65">
        <v>15106</v>
      </c>
      <c r="K32" s="65">
        <v>15046</v>
      </c>
      <c r="L32" s="65">
        <v>15824</v>
      </c>
      <c r="M32" s="65">
        <v>16449</v>
      </c>
      <c r="N32" s="65">
        <v>19143</v>
      </c>
      <c r="O32" s="65">
        <v>20314</v>
      </c>
      <c r="P32" s="65">
        <v>21004</v>
      </c>
      <c r="Q32" s="65">
        <v>22063</v>
      </c>
      <c r="R32" s="65">
        <v>23306</v>
      </c>
      <c r="S32" s="65">
        <v>24587</v>
      </c>
      <c r="T32" s="65">
        <v>25847</v>
      </c>
    </row>
    <row r="33" spans="1:20" x14ac:dyDescent="0.2">
      <c r="A33" s="69" t="s">
        <v>35</v>
      </c>
      <c r="B33" s="70">
        <v>15927</v>
      </c>
      <c r="C33" s="70">
        <v>24350</v>
      </c>
      <c r="D33" s="70">
        <v>36358</v>
      </c>
      <c r="E33" s="70">
        <v>56687</v>
      </c>
      <c r="F33" s="70">
        <v>60764</v>
      </c>
      <c r="G33" s="70">
        <v>88316</v>
      </c>
      <c r="H33" s="70">
        <v>124166</v>
      </c>
      <c r="I33" s="70">
        <v>153138</v>
      </c>
      <c r="J33" s="70">
        <v>172066</v>
      </c>
      <c r="K33" s="70">
        <v>188705</v>
      </c>
      <c r="L33" s="70">
        <v>184843</v>
      </c>
      <c r="M33" s="70">
        <v>186211</v>
      </c>
      <c r="N33" s="70">
        <v>201184</v>
      </c>
      <c r="O33" s="70">
        <v>211037</v>
      </c>
      <c r="P33" s="70">
        <v>223425</v>
      </c>
      <c r="Q33" s="70">
        <v>234941</v>
      </c>
      <c r="R33" s="70">
        <v>243800</v>
      </c>
      <c r="S33" s="56">
        <v>255181</v>
      </c>
      <c r="T33" s="56">
        <v>269215</v>
      </c>
    </row>
    <row r="34" spans="1:20" x14ac:dyDescent="0.2">
      <c r="A34" s="64" t="s">
        <v>36</v>
      </c>
      <c r="B34" s="65" t="s">
        <v>19</v>
      </c>
      <c r="C34" s="65" t="s">
        <v>19</v>
      </c>
      <c r="D34" s="65" t="s">
        <v>19</v>
      </c>
      <c r="E34" s="65" t="s">
        <v>19</v>
      </c>
      <c r="F34" s="65">
        <v>0</v>
      </c>
      <c r="G34" s="65">
        <v>29305</v>
      </c>
      <c r="H34" s="65">
        <v>51615</v>
      </c>
      <c r="I34" s="65">
        <v>75783</v>
      </c>
      <c r="J34" s="65">
        <v>86204</v>
      </c>
      <c r="K34" s="65">
        <v>97848</v>
      </c>
      <c r="L34" s="65">
        <v>101876</v>
      </c>
      <c r="M34" s="65">
        <v>99562</v>
      </c>
      <c r="N34" s="65">
        <v>109717</v>
      </c>
      <c r="O34" s="65">
        <v>122647</v>
      </c>
      <c r="P34" s="65">
        <v>116265</v>
      </c>
      <c r="Q34" s="65">
        <v>116607</v>
      </c>
      <c r="R34" s="65">
        <v>122671</v>
      </c>
      <c r="S34" s="65">
        <v>125836</v>
      </c>
      <c r="T34" s="65">
        <v>131005</v>
      </c>
    </row>
    <row r="35" spans="1:20" x14ac:dyDescent="0.2">
      <c r="A35" s="69" t="s">
        <v>37</v>
      </c>
      <c r="B35" s="70">
        <v>0</v>
      </c>
      <c r="C35" s="70">
        <v>0</v>
      </c>
      <c r="D35" s="70">
        <v>0</v>
      </c>
      <c r="E35" s="70">
        <v>2094</v>
      </c>
      <c r="F35" s="70">
        <v>4381.6402470047005</v>
      </c>
      <c r="G35" s="70">
        <v>6690.0769999999993</v>
      </c>
      <c r="H35" s="70">
        <v>9733.4969999999994</v>
      </c>
      <c r="I35" s="70">
        <v>13000.958000000001</v>
      </c>
      <c r="J35" s="70">
        <v>13763.609</v>
      </c>
      <c r="K35" s="70">
        <v>14333.375</v>
      </c>
      <c r="L35" s="70">
        <v>14423.970000000001</v>
      </c>
      <c r="M35" s="70">
        <v>11971.201999999999</v>
      </c>
      <c r="N35" s="70">
        <v>13527.134</v>
      </c>
      <c r="O35" s="70">
        <v>14264.882</v>
      </c>
      <c r="P35" s="70">
        <v>13994.912</v>
      </c>
      <c r="Q35" s="70">
        <v>13709.656999999999</v>
      </c>
      <c r="R35" s="70">
        <v>14681.603000000001</v>
      </c>
      <c r="S35" s="56">
        <v>15367.766</v>
      </c>
      <c r="T35" s="56">
        <v>15769.891</v>
      </c>
    </row>
    <row r="36" spans="1:20" x14ac:dyDescent="0.2">
      <c r="A36" s="64" t="s">
        <v>38</v>
      </c>
      <c r="B36" s="65" t="s">
        <v>19</v>
      </c>
      <c r="C36" s="65" t="s">
        <v>19</v>
      </c>
      <c r="D36" s="65" t="s">
        <v>19</v>
      </c>
      <c r="E36" s="65" t="s">
        <v>19</v>
      </c>
      <c r="F36" s="65">
        <v>0</v>
      </c>
      <c r="G36" s="65">
        <v>1636.194</v>
      </c>
      <c r="H36" s="65">
        <v>2167.6289999999999</v>
      </c>
      <c r="I36" s="65">
        <v>3879.7049999999999</v>
      </c>
      <c r="J36" s="65">
        <v>4103.7309999999998</v>
      </c>
      <c r="K36" s="65">
        <v>4147.0820000000003</v>
      </c>
      <c r="L36" s="65">
        <v>4621.424</v>
      </c>
      <c r="M36" s="65">
        <v>4221.2880000000005</v>
      </c>
      <c r="N36" s="65">
        <v>4182.1010000000006</v>
      </c>
      <c r="O36" s="65">
        <v>4710.9139999999998</v>
      </c>
      <c r="P36" s="65">
        <v>4327.7020000000002</v>
      </c>
      <c r="Q36" s="65">
        <v>4696.12</v>
      </c>
      <c r="R36" s="65">
        <v>5021.1316775099995</v>
      </c>
      <c r="S36" s="65">
        <v>5420.1724409199996</v>
      </c>
      <c r="T36" s="65">
        <v>5419.65</v>
      </c>
    </row>
    <row r="37" spans="1:20" x14ac:dyDescent="0.2">
      <c r="A37" s="69" t="s">
        <v>55</v>
      </c>
      <c r="B37" s="70" t="s">
        <v>19</v>
      </c>
      <c r="C37" s="70" t="s">
        <v>19</v>
      </c>
      <c r="D37" s="70" t="s">
        <v>19</v>
      </c>
      <c r="E37" s="70" t="s">
        <v>19</v>
      </c>
      <c r="F37" s="70">
        <v>0</v>
      </c>
      <c r="G37" s="70">
        <v>0</v>
      </c>
      <c r="H37" s="70">
        <v>1609.9959756612</v>
      </c>
      <c r="I37" s="70">
        <v>2467.1620313888002</v>
      </c>
      <c r="J37" s="70">
        <v>2639.7445875102999</v>
      </c>
      <c r="K37" s="70">
        <v>2915.9673535408001</v>
      </c>
      <c r="L37" s="70">
        <v>3159.1245135367999</v>
      </c>
      <c r="M37" s="70">
        <v>2862.3894804238998</v>
      </c>
      <c r="N37" s="70">
        <v>2927.3109527732004</v>
      </c>
      <c r="O37" s="70">
        <v>2995.0118573104996</v>
      </c>
      <c r="P37" s="70">
        <v>2889.0771043575</v>
      </c>
      <c r="Q37" s="70">
        <v>3048.1701036253999</v>
      </c>
      <c r="R37" s="70">
        <v>3158.3883798152001</v>
      </c>
      <c r="S37" s="56">
        <v>3221.4267573466004</v>
      </c>
      <c r="T37" s="56">
        <v>3318.5519730145998</v>
      </c>
    </row>
    <row r="38" spans="1:20" x14ac:dyDescent="0.2">
      <c r="A38" s="64" t="s">
        <v>39</v>
      </c>
      <c r="B38" s="65">
        <v>0</v>
      </c>
      <c r="C38" s="65">
        <v>0</v>
      </c>
      <c r="D38" s="65">
        <v>0</v>
      </c>
      <c r="E38" s="65">
        <v>12981</v>
      </c>
      <c r="F38" s="65">
        <v>20619.688591588001</v>
      </c>
      <c r="G38" s="65">
        <v>25223.061497815004</v>
      </c>
      <c r="H38" s="65">
        <v>37870.895948602803</v>
      </c>
      <c r="I38" s="65">
        <v>57847.576618101994</v>
      </c>
      <c r="J38" s="65">
        <v>62228.462517692795</v>
      </c>
      <c r="K38" s="65">
        <v>62826.2456941946</v>
      </c>
      <c r="L38" s="65">
        <v>53938.841893062803</v>
      </c>
      <c r="M38" s="65">
        <v>39526.274510815099</v>
      </c>
      <c r="N38" s="65">
        <v>56023.155568522001</v>
      </c>
      <c r="O38" s="65">
        <v>54369.107574519701</v>
      </c>
      <c r="P38" s="65">
        <v>55375.518873915498</v>
      </c>
      <c r="Q38" s="65">
        <v>60227.741015897394</v>
      </c>
      <c r="R38" s="65">
        <v>63754.023413318908</v>
      </c>
      <c r="S38" s="65">
        <v>68485.775672485208</v>
      </c>
      <c r="T38" s="65">
        <v>70929.933125084397</v>
      </c>
    </row>
    <row r="39" spans="1:20" x14ac:dyDescent="0.2">
      <c r="A39" s="69" t="s">
        <v>40</v>
      </c>
      <c r="B39" s="70">
        <v>20347</v>
      </c>
      <c r="C39" s="70">
        <v>34643</v>
      </c>
      <c r="D39" s="70">
        <v>53215</v>
      </c>
      <c r="E39" s="70">
        <v>81711</v>
      </c>
      <c r="F39" s="70">
        <v>114578</v>
      </c>
      <c r="G39" s="70">
        <v>158007</v>
      </c>
      <c r="H39" s="70">
        <v>197483.03120701999</v>
      </c>
      <c r="I39" s="70">
        <v>248269.52327619999</v>
      </c>
      <c r="J39" s="70">
        <v>263817.30513117998</v>
      </c>
      <c r="K39" s="70">
        <v>282585.81766682002</v>
      </c>
      <c r="L39" s="70">
        <v>297503.65814432001</v>
      </c>
      <c r="M39" s="70">
        <v>299452.09005055</v>
      </c>
      <c r="N39" s="70">
        <v>322602.85131394002</v>
      </c>
      <c r="O39" s="70">
        <v>330769.43564621004</v>
      </c>
      <c r="P39" s="70">
        <v>329310.91607885004</v>
      </c>
      <c r="Q39" s="70">
        <v>337822.23340820003</v>
      </c>
      <c r="R39" s="70">
        <v>353438.97989816999</v>
      </c>
      <c r="S39" s="56">
        <v>378830.38548445003</v>
      </c>
      <c r="T39" s="56">
        <v>404987.40775891003</v>
      </c>
    </row>
    <row r="40" spans="1:20" x14ac:dyDescent="0.2">
      <c r="A40" s="64" t="s">
        <v>41</v>
      </c>
      <c r="B40" s="65">
        <v>0</v>
      </c>
      <c r="C40" s="65">
        <v>0</v>
      </c>
      <c r="D40" s="65">
        <v>0</v>
      </c>
      <c r="E40" s="65">
        <v>0</v>
      </c>
      <c r="F40" s="65">
        <v>9816.7817679899999</v>
      </c>
      <c r="G40" s="65">
        <v>12067.90851363</v>
      </c>
      <c r="H40" s="65">
        <v>16593.820108469998</v>
      </c>
      <c r="I40" s="65">
        <v>18119.291903179997</v>
      </c>
      <c r="J40" s="65">
        <v>19018.142162579999</v>
      </c>
      <c r="K40" s="65">
        <v>19524.286890993997</v>
      </c>
      <c r="L40" s="65">
        <v>20371.670601392001</v>
      </c>
      <c r="M40" s="65">
        <v>19753.953799424002</v>
      </c>
      <c r="N40" s="65">
        <v>20598.197109697001</v>
      </c>
      <c r="O40" s="65">
        <v>21556.950422747999</v>
      </c>
      <c r="P40" s="65">
        <v>21939.443984697002</v>
      </c>
      <c r="Q40" s="65">
        <v>22367.705905199</v>
      </c>
      <c r="R40" s="65">
        <v>22375</v>
      </c>
      <c r="S40" s="65">
        <v>22235</v>
      </c>
      <c r="T40" s="65">
        <v>22406</v>
      </c>
    </row>
    <row r="41" spans="1:20" x14ac:dyDescent="0.2">
      <c r="A41" s="69" t="s">
        <v>42</v>
      </c>
      <c r="B41" s="70" t="s">
        <v>19</v>
      </c>
      <c r="C41" s="70" t="s">
        <v>19</v>
      </c>
      <c r="D41" s="70" t="s">
        <v>19</v>
      </c>
      <c r="E41" s="70">
        <v>5</v>
      </c>
      <c r="F41" s="70">
        <v>48.088999999999999</v>
      </c>
      <c r="G41" s="70">
        <v>893.32399999999996</v>
      </c>
      <c r="H41" s="70">
        <v>9735.1419162595012</v>
      </c>
      <c r="I41" s="70">
        <v>34356.627064401997</v>
      </c>
      <c r="J41" s="70">
        <v>41336.799999999996</v>
      </c>
      <c r="K41" s="70">
        <v>43285.273999999998</v>
      </c>
      <c r="L41" s="70">
        <v>46776.907999999996</v>
      </c>
      <c r="M41" s="70">
        <v>46986.885000000002</v>
      </c>
      <c r="N41" s="70">
        <v>62533.281999999999</v>
      </c>
      <c r="O41" s="70">
        <v>78641.796000000002</v>
      </c>
      <c r="P41" s="70">
        <v>81572.202000000005</v>
      </c>
      <c r="Q41" s="70">
        <v>100722.637</v>
      </c>
      <c r="R41" s="70">
        <v>102532.557</v>
      </c>
      <c r="S41" s="56">
        <v>121070.3</v>
      </c>
      <c r="T41" s="56">
        <v>130822.451</v>
      </c>
    </row>
    <row r="42" spans="1:20" x14ac:dyDescent="0.2">
      <c r="A42" s="64" t="s">
        <v>43</v>
      </c>
      <c r="B42" s="65">
        <v>3715</v>
      </c>
      <c r="C42" s="65">
        <v>11897</v>
      </c>
      <c r="D42" s="65">
        <v>18437</v>
      </c>
      <c r="E42" s="65">
        <v>28861</v>
      </c>
      <c r="F42" s="65">
        <v>41031</v>
      </c>
      <c r="G42" s="65">
        <v>51692</v>
      </c>
      <c r="H42" s="65">
        <v>64302.000000000007</v>
      </c>
      <c r="I42" s="65">
        <v>83444</v>
      </c>
      <c r="J42" s="65">
        <v>87760</v>
      </c>
      <c r="K42" s="65">
        <v>92051</v>
      </c>
      <c r="L42" s="65">
        <v>92012</v>
      </c>
      <c r="M42" s="65">
        <v>79722</v>
      </c>
      <c r="N42" s="65">
        <v>95946</v>
      </c>
      <c r="O42" s="65">
        <v>111461</v>
      </c>
      <c r="P42" s="65">
        <v>113862</v>
      </c>
      <c r="Q42" s="65">
        <v>118044</v>
      </c>
      <c r="R42" s="65">
        <v>124211</v>
      </c>
      <c r="S42" s="65">
        <v>129443.00000000001</v>
      </c>
      <c r="T42" s="65">
        <v>133856</v>
      </c>
    </row>
    <row r="43" spans="1:20" ht="17.25" customHeight="1" x14ac:dyDescent="0.2">
      <c r="A43" s="86" t="s">
        <v>44</v>
      </c>
      <c r="B43" s="86"/>
      <c r="C43" s="86"/>
      <c r="D43" s="86"/>
      <c r="E43" s="86"/>
      <c r="F43" s="86"/>
      <c r="G43" s="86"/>
      <c r="H43" s="86"/>
      <c r="I43" s="86"/>
      <c r="J43" s="86"/>
      <c r="K43" s="86"/>
      <c r="L43" s="86"/>
      <c r="M43" s="86"/>
      <c r="N43" s="86"/>
      <c r="O43" s="86"/>
      <c r="P43" s="86"/>
    </row>
    <row r="44" spans="1:20" x14ac:dyDescent="0.2">
      <c r="A44" s="46" t="s">
        <v>58</v>
      </c>
      <c r="B44" s="46"/>
      <c r="C44" s="46"/>
      <c r="D44" s="46"/>
      <c r="E44" s="46"/>
      <c r="F44" s="46"/>
      <c r="G44" s="46"/>
      <c r="H44" s="46"/>
      <c r="I44" s="46"/>
      <c r="J44" s="46"/>
      <c r="K44" s="46"/>
      <c r="L44" s="43"/>
      <c r="M44" s="43"/>
    </row>
  </sheetData>
  <mergeCells count="2">
    <mergeCell ref="A43:P43"/>
    <mergeCell ref="A6:R6"/>
  </mergeCells>
  <hyperlinks>
    <hyperlink ref="A1" r:id="rId1" display="https://doi.org/10.1787/ctt-2018-en" xr:uid="{00000000-0004-0000-0100-000000000000}"/>
    <hyperlink ref="A4" r:id="rId2" xr:uid="{00000000-0004-0000-0100-000001000000}"/>
  </hyperlinks>
  <pageMargins left="0.70866141732283472" right="0.70866141732283472" top="0.74803149606299213" bottom="0.74803149606299213" header="0.31496062992125984" footer="0.31496062992125984"/>
  <pageSetup paperSize="9" scale="59"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48"/>
  <sheetViews>
    <sheetView workbookViewId="0"/>
  </sheetViews>
  <sheetFormatPr defaultRowHeight="12.75" x14ac:dyDescent="0.2"/>
  <cols>
    <col min="1" max="1" width="14.85546875" customWidth="1"/>
    <col min="2" max="2" width="15.5703125" customWidth="1"/>
    <col min="3" max="3" width="13.5703125" customWidth="1"/>
    <col min="4" max="4" width="12.5703125" customWidth="1"/>
    <col min="5" max="5" width="12.42578125" customWidth="1"/>
    <col min="6" max="6" width="12.7109375" customWidth="1"/>
    <col min="7" max="7" width="11.5703125" customWidth="1"/>
    <col min="8" max="8" width="16.140625" customWidth="1"/>
    <col min="9" max="9" width="13.5703125" customWidth="1"/>
    <col min="10" max="10" width="12.7109375" customWidth="1"/>
    <col min="11" max="11" width="13.7109375" customWidth="1"/>
    <col min="12" max="12" width="12" customWidth="1"/>
    <col min="13" max="13" width="12.140625" bestFit="1" customWidth="1"/>
    <col min="14" max="14" width="12.5703125" customWidth="1"/>
    <col min="15" max="15" width="12.28515625" customWidth="1"/>
    <col min="16" max="16" width="11.7109375" customWidth="1"/>
    <col min="17" max="18" width="11.7109375" bestFit="1"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15.75" x14ac:dyDescent="0.2">
      <c r="A6" s="89" t="s">
        <v>62</v>
      </c>
      <c r="B6" s="89"/>
      <c r="C6" s="89"/>
      <c r="D6" s="89"/>
      <c r="E6" s="89"/>
      <c r="F6" s="89"/>
      <c r="G6" s="89"/>
      <c r="H6" s="89"/>
      <c r="I6" s="89"/>
      <c r="J6" s="89"/>
      <c r="K6" s="89"/>
      <c r="L6" s="89"/>
      <c r="M6" s="89"/>
      <c r="N6" s="89"/>
      <c r="O6" s="89"/>
      <c r="P6" s="89"/>
      <c r="Q6" s="89"/>
      <c r="R6" s="89"/>
    </row>
    <row r="7" spans="1:20" x14ac:dyDescent="0.2">
      <c r="A7" s="20" t="s">
        <v>2</v>
      </c>
      <c r="B7" s="9" t="s">
        <v>3</v>
      </c>
      <c r="C7" s="9" t="s">
        <v>4</v>
      </c>
      <c r="D7" s="9" t="s">
        <v>5</v>
      </c>
      <c r="E7" s="9" t="s">
        <v>6</v>
      </c>
      <c r="F7" s="9" t="s">
        <v>7</v>
      </c>
      <c r="G7" s="9" t="s">
        <v>8</v>
      </c>
      <c r="H7" s="9" t="s">
        <v>9</v>
      </c>
      <c r="I7" s="9" t="s">
        <v>10</v>
      </c>
      <c r="J7" s="9">
        <v>2006</v>
      </c>
      <c r="K7" s="9" t="s">
        <v>11</v>
      </c>
      <c r="L7" s="9">
        <v>2008</v>
      </c>
      <c r="M7" s="9">
        <v>2009</v>
      </c>
      <c r="N7" s="45">
        <v>2010</v>
      </c>
      <c r="O7" s="45">
        <v>2011</v>
      </c>
      <c r="P7" s="45">
        <v>2012</v>
      </c>
      <c r="Q7" s="45">
        <v>2013</v>
      </c>
      <c r="R7" s="45">
        <v>2014</v>
      </c>
      <c r="S7" s="45">
        <v>2015</v>
      </c>
      <c r="T7" s="45">
        <v>2016</v>
      </c>
    </row>
    <row r="8" spans="1:20" ht="13.5" x14ac:dyDescent="0.25">
      <c r="A8" s="48"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0" x14ac:dyDescent="0.2">
      <c r="A9" s="54" t="s">
        <v>14</v>
      </c>
      <c r="B9">
        <v>70723</v>
      </c>
      <c r="C9">
        <v>111642</v>
      </c>
      <c r="D9">
        <v>173324</v>
      </c>
      <c r="E9">
        <v>263796</v>
      </c>
      <c r="F9">
        <v>342144</v>
      </c>
      <c r="G9">
        <v>415405</v>
      </c>
      <c r="H9">
        <v>538610</v>
      </c>
      <c r="I9">
        <v>739023</v>
      </c>
      <c r="J9">
        <v>804463</v>
      </c>
      <c r="K9">
        <v>869388</v>
      </c>
      <c r="L9">
        <v>911803</v>
      </c>
      <c r="M9">
        <v>964760</v>
      </c>
      <c r="N9">
        <v>1026976</v>
      </c>
      <c r="O9">
        <v>1086667</v>
      </c>
      <c r="P9">
        <v>1127228</v>
      </c>
      <c r="Q9">
        <v>1177327</v>
      </c>
      <c r="R9">
        <v>1222184</v>
      </c>
      <c r="S9">
        <v>1277395</v>
      </c>
      <c r="T9">
        <v>1328208</v>
      </c>
    </row>
    <row r="10" spans="1:20" x14ac:dyDescent="0.2">
      <c r="A10" s="50" t="s">
        <v>15</v>
      </c>
      <c r="B10" s="53">
        <v>41475.895299999996</v>
      </c>
      <c r="C10" s="53">
        <v>56896.075100000002</v>
      </c>
      <c r="D10" s="53">
        <v>75046.962899999999</v>
      </c>
      <c r="E10" s="53">
        <v>89185.064899999998</v>
      </c>
      <c r="F10" s="53">
        <v>116179.666</v>
      </c>
      <c r="G10" s="53">
        <v>137040.32999999999</v>
      </c>
      <c r="H10" s="53">
        <v>156117.34</v>
      </c>
      <c r="I10" s="53">
        <v>185871.13</v>
      </c>
      <c r="J10" s="53">
        <v>194101.86</v>
      </c>
      <c r="K10" s="53">
        <v>200944.32</v>
      </c>
      <c r="L10" s="53">
        <v>208857.1</v>
      </c>
      <c r="M10" s="53">
        <v>213630.09</v>
      </c>
      <c r="N10" s="53">
        <v>218947.13</v>
      </c>
      <c r="O10" s="53">
        <v>227250.83</v>
      </c>
      <c r="P10" s="53">
        <v>233638.02</v>
      </c>
      <c r="Q10" s="53">
        <v>238329.26</v>
      </c>
      <c r="R10" s="53">
        <v>243860.58</v>
      </c>
      <c r="S10">
        <v>249401.08</v>
      </c>
      <c r="T10">
        <v>256636.22</v>
      </c>
    </row>
    <row r="11" spans="1:20" x14ac:dyDescent="0.2">
      <c r="A11" s="51" t="s">
        <v>16</v>
      </c>
      <c r="B11" s="53">
        <v>50673.169000000002</v>
      </c>
      <c r="C11" s="53">
        <v>72038.718900000007</v>
      </c>
      <c r="D11" s="53">
        <v>96292.643899999995</v>
      </c>
      <c r="E11" s="53">
        <v>113485.6531</v>
      </c>
      <c r="F11" s="53">
        <v>141956.97719999999</v>
      </c>
      <c r="G11">
        <v>163044.9</v>
      </c>
      <c r="H11">
        <v>190005.1</v>
      </c>
      <c r="I11">
        <v>226522.9</v>
      </c>
      <c r="J11">
        <v>236462.4</v>
      </c>
      <c r="K11">
        <v>247277.8</v>
      </c>
      <c r="L11">
        <v>261249.7</v>
      </c>
      <c r="M11">
        <v>265327.5</v>
      </c>
      <c r="N11">
        <v>275691.8</v>
      </c>
      <c r="O11">
        <v>286196.7</v>
      </c>
      <c r="P11">
        <v>295192.8</v>
      </c>
      <c r="Q11">
        <v>300471.90000000002</v>
      </c>
      <c r="R11">
        <v>304246.7</v>
      </c>
      <c r="S11">
        <v>307975.7</v>
      </c>
      <c r="T11">
        <v>315814.40000000002</v>
      </c>
    </row>
    <row r="12" spans="1:20" x14ac:dyDescent="0.2">
      <c r="A12" s="55" t="s">
        <v>17</v>
      </c>
      <c r="B12" s="53"/>
      <c r="C12" s="53"/>
      <c r="F12">
        <v>592546</v>
      </c>
      <c r="G12">
        <v>666343</v>
      </c>
      <c r="H12">
        <v>821952</v>
      </c>
      <c r="I12">
        <v>1039827</v>
      </c>
      <c r="J12">
        <v>1099307</v>
      </c>
      <c r="K12">
        <v>1164057</v>
      </c>
      <c r="L12">
        <v>1225894</v>
      </c>
      <c r="M12">
        <v>1246307</v>
      </c>
      <c r="N12">
        <v>1304141</v>
      </c>
      <c r="O12">
        <v>1363718</v>
      </c>
      <c r="P12">
        <v>1405369</v>
      </c>
      <c r="Q12">
        <v>1455081</v>
      </c>
      <c r="R12">
        <v>1514179</v>
      </c>
      <c r="S12">
        <v>1563236</v>
      </c>
      <c r="T12">
        <v>1613915</v>
      </c>
    </row>
    <row r="13" spans="1:20" x14ac:dyDescent="0.2">
      <c r="A13" s="49" t="s">
        <v>53</v>
      </c>
      <c r="B13" t="s">
        <v>19</v>
      </c>
      <c r="C13" t="s">
        <v>19</v>
      </c>
      <c r="D13" t="s">
        <v>19</v>
      </c>
      <c r="E13" s="53">
        <v>4610646.0453000003</v>
      </c>
      <c r="F13" s="53">
        <v>12619554.346100001</v>
      </c>
      <c r="G13" s="53">
        <v>23688360.77</v>
      </c>
      <c r="H13" s="53">
        <v>31980937.100000001</v>
      </c>
      <c r="I13" s="53">
        <v>47808410.630000003</v>
      </c>
      <c r="J13" s="53">
        <v>53099844.299999997</v>
      </c>
      <c r="K13" s="53">
        <v>59341415.630000003</v>
      </c>
      <c r="L13">
        <v>66752615.939999998</v>
      </c>
      <c r="M13" s="53">
        <v>68838062.739999995</v>
      </c>
      <c r="N13" s="53">
        <v>78539422.650000006</v>
      </c>
      <c r="O13" s="53">
        <v>87891949.879999995</v>
      </c>
      <c r="P13" s="53">
        <v>95613553.459999993</v>
      </c>
      <c r="Q13" s="53">
        <v>103336792.09999999</v>
      </c>
      <c r="R13" s="53">
        <v>112677538.2</v>
      </c>
      <c r="S13">
        <v>122001419.8</v>
      </c>
      <c r="T13">
        <v>130163457.09999999</v>
      </c>
    </row>
    <row r="14" spans="1:20" x14ac:dyDescent="0.2">
      <c r="A14" s="52" t="s">
        <v>18</v>
      </c>
      <c r="B14" t="s">
        <v>19</v>
      </c>
      <c r="C14" t="s">
        <v>19</v>
      </c>
      <c r="D14" t="s">
        <v>19</v>
      </c>
      <c r="E14" t="s">
        <v>19</v>
      </c>
      <c r="F14" s="53">
        <v>707044.16709999996</v>
      </c>
      <c r="G14">
        <v>1259457</v>
      </c>
      <c r="H14">
        <v>1676060</v>
      </c>
      <c r="I14">
        <v>2237348</v>
      </c>
      <c r="J14">
        <v>2361158</v>
      </c>
      <c r="K14">
        <v>2514612</v>
      </c>
      <c r="L14">
        <v>2687075</v>
      </c>
      <c r="M14">
        <v>2735997</v>
      </c>
      <c r="N14">
        <v>2765219</v>
      </c>
      <c r="O14">
        <v>2791888</v>
      </c>
      <c r="P14">
        <v>2801813</v>
      </c>
      <c r="Q14">
        <v>2851036</v>
      </c>
      <c r="R14">
        <v>2922816</v>
      </c>
      <c r="S14">
        <v>3035307</v>
      </c>
      <c r="T14">
        <v>3161351</v>
      </c>
    </row>
    <row r="15" spans="1:20" x14ac:dyDescent="0.2">
      <c r="A15" s="49" t="s">
        <v>20</v>
      </c>
      <c r="B15" s="53">
        <v>210687.7617</v>
      </c>
      <c r="C15" s="53">
        <v>318699.90820000001</v>
      </c>
      <c r="D15" s="53">
        <v>469890.7071</v>
      </c>
      <c r="E15" s="53">
        <v>586218.35250000004</v>
      </c>
      <c r="F15" s="53">
        <v>684449</v>
      </c>
      <c r="G15">
        <v>808106</v>
      </c>
      <c r="H15">
        <v>941282</v>
      </c>
      <c r="I15">
        <v>1146493</v>
      </c>
      <c r="J15">
        <v>1204639</v>
      </c>
      <c r="K15">
        <v>1248925</v>
      </c>
      <c r="L15">
        <v>1305931</v>
      </c>
      <c r="M15">
        <v>1315968</v>
      </c>
      <c r="N15">
        <v>1357797</v>
      </c>
      <c r="O15">
        <v>1375510</v>
      </c>
      <c r="P15">
        <v>1412034</v>
      </c>
      <c r="Q15">
        <v>1422205</v>
      </c>
      <c r="R15">
        <v>1445193</v>
      </c>
      <c r="S15">
        <v>1474494</v>
      </c>
      <c r="T15">
        <v>1504610</v>
      </c>
    </row>
    <row r="16" spans="1:20" x14ac:dyDescent="0.2">
      <c r="A16" s="52" t="s">
        <v>52</v>
      </c>
      <c r="B16" t="s">
        <v>19</v>
      </c>
      <c r="C16" t="s">
        <v>19</v>
      </c>
      <c r="D16" t="s">
        <v>19</v>
      </c>
      <c r="E16" t="s">
        <v>19</v>
      </c>
      <c r="F16">
        <v>0</v>
      </c>
      <c r="G16" s="53">
        <v>2920.134</v>
      </c>
      <c r="H16" s="53">
        <v>4555.5268999999998</v>
      </c>
      <c r="I16" s="53">
        <v>8069.7083000000002</v>
      </c>
      <c r="J16" s="53">
        <v>9517.7620999999999</v>
      </c>
      <c r="K16" s="53">
        <v>11270.001700000001</v>
      </c>
      <c r="L16" s="53">
        <v>12010.972900000001</v>
      </c>
      <c r="M16" s="53">
        <v>10532.675300000001</v>
      </c>
      <c r="N16" s="53">
        <v>10650.134</v>
      </c>
      <c r="O16" s="53">
        <v>11528.0021</v>
      </c>
      <c r="P16" s="53">
        <v>12439.4848</v>
      </c>
      <c r="Q16" s="53">
        <v>13305.855799999999</v>
      </c>
      <c r="R16" s="53">
        <v>13971.758400000001</v>
      </c>
      <c r="S16">
        <v>14713.2893</v>
      </c>
      <c r="T16">
        <v>15531.244000000001</v>
      </c>
    </row>
    <row r="17" spans="1:20" x14ac:dyDescent="0.2">
      <c r="A17" s="49" t="s">
        <v>21</v>
      </c>
      <c r="B17" s="53">
        <v>14753.4638</v>
      </c>
      <c r="C17" s="53">
        <v>23428</v>
      </c>
      <c r="D17" s="53">
        <v>37826</v>
      </c>
      <c r="E17" s="53">
        <v>54038</v>
      </c>
      <c r="F17">
        <v>66392</v>
      </c>
      <c r="G17">
        <v>75256</v>
      </c>
      <c r="H17">
        <v>92126</v>
      </c>
      <c r="I17">
        <v>117216</v>
      </c>
      <c r="J17">
        <v>123274</v>
      </c>
      <c r="K17">
        <v>129987</v>
      </c>
      <c r="L17">
        <v>138087</v>
      </c>
      <c r="M17">
        <v>139052</v>
      </c>
      <c r="N17">
        <v>144253</v>
      </c>
      <c r="O17">
        <v>152262</v>
      </c>
      <c r="P17">
        <v>157790</v>
      </c>
      <c r="Q17">
        <v>161588</v>
      </c>
      <c r="R17">
        <v>164346</v>
      </c>
      <c r="S17">
        <v>167057</v>
      </c>
      <c r="T17">
        <v>170567</v>
      </c>
    </row>
    <row r="18" spans="1:20" x14ac:dyDescent="0.2">
      <c r="A18" s="50" t="s">
        <v>22</v>
      </c>
      <c r="B18">
        <v>203857</v>
      </c>
      <c r="C18">
        <v>343906</v>
      </c>
      <c r="D18">
        <v>558769</v>
      </c>
      <c r="E18">
        <v>719826</v>
      </c>
      <c r="F18">
        <v>875047</v>
      </c>
      <c r="G18">
        <v>984228</v>
      </c>
      <c r="H18">
        <v>1126434</v>
      </c>
      <c r="I18">
        <v>1367904</v>
      </c>
      <c r="J18">
        <v>1422994</v>
      </c>
      <c r="K18">
        <v>1486100</v>
      </c>
      <c r="L18">
        <v>1534700</v>
      </c>
      <c r="M18">
        <v>1538647</v>
      </c>
      <c r="N18">
        <v>1583161</v>
      </c>
      <c r="O18">
        <v>1620493</v>
      </c>
      <c r="P18">
        <v>1643249</v>
      </c>
      <c r="Q18">
        <v>1667231</v>
      </c>
      <c r="R18">
        <v>1686181</v>
      </c>
      <c r="S18">
        <v>1711570</v>
      </c>
      <c r="T18">
        <v>1741229</v>
      </c>
    </row>
    <row r="19" spans="1:20" x14ac:dyDescent="0.2">
      <c r="A19" s="51" t="s">
        <v>23</v>
      </c>
      <c r="B19" s="53">
        <v>524588.53249999997</v>
      </c>
      <c r="C19" s="53">
        <v>703363.91059999994</v>
      </c>
      <c r="D19" s="53">
        <v>841909.32479999994</v>
      </c>
      <c r="E19" s="53">
        <v>973931.27430000005</v>
      </c>
      <c r="F19">
        <v>1281056</v>
      </c>
      <c r="G19">
        <v>1472564</v>
      </c>
      <c r="H19">
        <v>1604454</v>
      </c>
      <c r="I19">
        <v>1751547</v>
      </c>
      <c r="J19">
        <v>1793235</v>
      </c>
      <c r="K19">
        <v>1824640</v>
      </c>
      <c r="L19">
        <v>1874300</v>
      </c>
      <c r="M19">
        <v>1894248</v>
      </c>
      <c r="N19">
        <v>1939610</v>
      </c>
      <c r="O19">
        <v>2001224</v>
      </c>
      <c r="P19">
        <v>2057742</v>
      </c>
      <c r="Q19">
        <v>2106353</v>
      </c>
      <c r="R19">
        <v>2158105</v>
      </c>
      <c r="S19">
        <v>2218284</v>
      </c>
      <c r="T19">
        <v>2291063</v>
      </c>
    </row>
    <row r="20" spans="1:20" x14ac:dyDescent="0.2">
      <c r="A20" s="50" t="s">
        <v>24</v>
      </c>
      <c r="B20" s="53">
        <v>2384.4205999999999</v>
      </c>
      <c r="C20" s="53">
        <v>5408.6850999999997</v>
      </c>
      <c r="D20" s="53">
        <v>12467.8244</v>
      </c>
      <c r="E20" s="53">
        <v>25663.7611</v>
      </c>
      <c r="F20" s="53">
        <v>54739.301399999997</v>
      </c>
      <c r="G20" s="53">
        <v>88166.858399999997</v>
      </c>
      <c r="H20" s="53">
        <v>120276.61659999999</v>
      </c>
      <c r="I20" s="53">
        <v>171701.29620000001</v>
      </c>
      <c r="J20" s="53">
        <v>183766.92850000001</v>
      </c>
      <c r="K20" s="53">
        <v>198611.20319999999</v>
      </c>
      <c r="L20" s="53">
        <v>213182.12409999999</v>
      </c>
      <c r="M20" s="53">
        <v>217204.9987</v>
      </c>
      <c r="N20" s="53">
        <v>206991.5674</v>
      </c>
      <c r="O20" s="53">
        <v>189781.5778</v>
      </c>
      <c r="P20" s="53">
        <v>175231.92819999999</v>
      </c>
      <c r="Q20" s="53">
        <v>164777.0019</v>
      </c>
      <c r="R20" s="53">
        <v>161670.4503</v>
      </c>
      <c r="S20">
        <v>158909.04670000001</v>
      </c>
      <c r="T20">
        <v>156975.38320000001</v>
      </c>
    </row>
    <row r="21" spans="1:20" x14ac:dyDescent="0.2">
      <c r="A21" s="49" t="s">
        <v>25</v>
      </c>
      <c r="B21" t="s">
        <v>19</v>
      </c>
      <c r="C21" t="s">
        <v>19</v>
      </c>
      <c r="D21" t="s">
        <v>19</v>
      </c>
      <c r="E21" t="s">
        <v>19</v>
      </c>
      <c r="F21" s="53">
        <v>2554345.3794</v>
      </c>
      <c r="G21" s="53">
        <v>5316988</v>
      </c>
      <c r="H21">
        <v>10056917</v>
      </c>
      <c r="I21">
        <v>17337836</v>
      </c>
      <c r="J21">
        <v>18292826</v>
      </c>
      <c r="K21">
        <v>19293728</v>
      </c>
      <c r="L21">
        <v>20380478</v>
      </c>
      <c r="M21">
        <v>19993662</v>
      </c>
      <c r="N21">
        <v>20155464</v>
      </c>
      <c r="O21">
        <v>20787579</v>
      </c>
      <c r="P21">
        <v>21257738</v>
      </c>
      <c r="Q21">
        <v>21780255</v>
      </c>
      <c r="R21">
        <v>22916209</v>
      </c>
      <c r="S21">
        <v>23835284</v>
      </c>
      <c r="T21">
        <v>24827828</v>
      </c>
    </row>
    <row r="22" spans="1:20" x14ac:dyDescent="0.2">
      <c r="A22" s="50" t="s">
        <v>26</v>
      </c>
      <c r="B22" s="53">
        <v>2130.1332000000002</v>
      </c>
      <c r="C22" s="53">
        <v>11699.9872</v>
      </c>
      <c r="D22" s="53">
        <v>69003.4372</v>
      </c>
      <c r="E22" s="53">
        <v>207941.57740000001</v>
      </c>
      <c r="F22" s="53">
        <v>329069.29790000001</v>
      </c>
      <c r="G22" s="53">
        <v>392162.83149999997</v>
      </c>
      <c r="H22">
        <v>578039.6814</v>
      </c>
      <c r="I22">
        <v>867742.81220000004</v>
      </c>
      <c r="J22">
        <v>971054.42790000001</v>
      </c>
      <c r="K22">
        <v>1083832.9524999999</v>
      </c>
      <c r="L22">
        <v>1185958.6488000001</v>
      </c>
      <c r="M22">
        <v>1220219.0293000001</v>
      </c>
      <c r="N22">
        <v>1237654.6030999999</v>
      </c>
      <c r="O22">
        <v>1309773.1418999999</v>
      </c>
      <c r="P22">
        <v>1395165.1217</v>
      </c>
      <c r="Q22">
        <v>1457340.2993999999</v>
      </c>
      <c r="R22">
        <v>1545898.3870000001</v>
      </c>
      <c r="S22">
        <v>1643378.4620999999</v>
      </c>
      <c r="T22">
        <v>1770805.3554</v>
      </c>
    </row>
    <row r="23" spans="1:20" x14ac:dyDescent="0.2">
      <c r="A23" s="51" t="s">
        <v>27</v>
      </c>
      <c r="B23" s="53">
        <v>5739.5096999999996</v>
      </c>
      <c r="C23" s="53">
        <v>11982.448899999999</v>
      </c>
      <c r="D23" s="53">
        <v>19010.3609</v>
      </c>
      <c r="E23" s="53">
        <v>24680.824700000001</v>
      </c>
      <c r="F23" s="53">
        <v>31889.027900000001</v>
      </c>
      <c r="G23" s="53">
        <v>41959.274700000002</v>
      </c>
      <c r="H23" s="53">
        <v>67047.275399999999</v>
      </c>
      <c r="I23" s="53">
        <v>101958.0588</v>
      </c>
      <c r="J23" s="53">
        <v>111690.251</v>
      </c>
      <c r="K23" s="53">
        <v>122997.53909999999</v>
      </c>
      <c r="L23" s="53">
        <v>126676.5134</v>
      </c>
      <c r="M23" s="53">
        <v>115435.02740000001</v>
      </c>
      <c r="N23" s="53">
        <v>111326.2075</v>
      </c>
      <c r="O23" s="53">
        <v>110577.0407</v>
      </c>
      <c r="P23" s="53">
        <v>110565.07670000001</v>
      </c>
      <c r="Q23" s="53">
        <v>111316.7996</v>
      </c>
      <c r="R23" s="53">
        <v>114944.1348</v>
      </c>
      <c r="S23">
        <v>119184.24219999999</v>
      </c>
      <c r="T23">
        <v>124688.36169999999</v>
      </c>
    </row>
    <row r="24" spans="1:20" x14ac:dyDescent="0.2">
      <c r="A24" s="50" t="s">
        <v>54</v>
      </c>
      <c r="B24" s="53">
        <v>10.932600000000001</v>
      </c>
      <c r="C24" s="53">
        <v>106.5719</v>
      </c>
      <c r="D24" s="53">
        <v>7256.0672999999997</v>
      </c>
      <c r="E24" s="53">
        <v>68783.199800000002</v>
      </c>
      <c r="F24" s="53">
        <v>148738.18700000001</v>
      </c>
      <c r="G24" s="53">
        <v>284879.84370000003</v>
      </c>
      <c r="H24" s="53">
        <v>416635.353</v>
      </c>
      <c r="I24" s="53">
        <v>508433.31530000002</v>
      </c>
      <c r="J24" s="53">
        <v>544475.9865</v>
      </c>
      <c r="K24" s="53">
        <v>585229.58849999995</v>
      </c>
      <c r="L24" s="53">
        <v>624907.00309999997</v>
      </c>
      <c r="M24" s="53">
        <v>645376.84230000002</v>
      </c>
      <c r="N24" s="53">
        <v>694095.91910000006</v>
      </c>
      <c r="O24" s="53">
        <v>740978.6422</v>
      </c>
      <c r="P24" s="53">
        <v>782228.02009999997</v>
      </c>
      <c r="Q24" s="53">
        <v>827128.80949999997</v>
      </c>
      <c r="R24" s="53">
        <v>865242.85100000002</v>
      </c>
      <c r="S24">
        <v>898683.97039999999</v>
      </c>
      <c r="T24">
        <v>947545.14170000004</v>
      </c>
    </row>
    <row r="25" spans="1:20" x14ac:dyDescent="0.2">
      <c r="A25" s="49" t="s">
        <v>28</v>
      </c>
      <c r="B25" s="53">
        <v>72139.846699999995</v>
      </c>
      <c r="C25" s="53">
        <v>160570.3052</v>
      </c>
      <c r="D25" s="53">
        <v>306967.7292</v>
      </c>
      <c r="E25" s="53">
        <v>464495.79100000003</v>
      </c>
      <c r="F25" s="53">
        <v>659733.43599999999</v>
      </c>
      <c r="G25" s="53">
        <v>796081.4</v>
      </c>
      <c r="H25" s="53">
        <v>972099.2</v>
      </c>
      <c r="I25" s="53">
        <v>1176988</v>
      </c>
      <c r="J25" s="53">
        <v>1222402.8999999999</v>
      </c>
      <c r="K25" s="53">
        <v>1258248.3999999999</v>
      </c>
      <c r="L25" s="53">
        <v>1289523.7</v>
      </c>
      <c r="M25" s="53">
        <v>1278172.8999999999</v>
      </c>
      <c r="N25" s="53">
        <v>1306579.8999999999</v>
      </c>
      <c r="O25" s="53">
        <v>1328114</v>
      </c>
      <c r="P25" s="53">
        <v>1309173</v>
      </c>
      <c r="Q25" s="53">
        <v>1296295.8999999999</v>
      </c>
      <c r="R25" s="53">
        <v>1299306.3</v>
      </c>
      <c r="S25">
        <v>1318344.7</v>
      </c>
      <c r="T25">
        <v>1338542.3999999999</v>
      </c>
    </row>
    <row r="26" spans="1:20" x14ac:dyDescent="0.2">
      <c r="A26" s="55" t="s">
        <v>29</v>
      </c>
      <c r="B26" s="53"/>
      <c r="C26" s="53"/>
      <c r="D26" s="53"/>
      <c r="E26" s="53"/>
      <c r="F26">
        <v>328446774</v>
      </c>
      <c r="G26">
        <v>364734900</v>
      </c>
      <c r="H26">
        <v>376716800</v>
      </c>
      <c r="I26">
        <v>387915100</v>
      </c>
      <c r="J26">
        <v>389143000</v>
      </c>
      <c r="K26">
        <v>392797900</v>
      </c>
      <c r="L26">
        <v>386740000</v>
      </c>
      <c r="M26">
        <v>383595400</v>
      </c>
      <c r="N26">
        <v>385745900</v>
      </c>
      <c r="O26">
        <v>388359000</v>
      </c>
      <c r="P26">
        <v>391301500</v>
      </c>
      <c r="Q26">
        <v>401656100</v>
      </c>
      <c r="R26">
        <v>402992600</v>
      </c>
      <c r="S26">
        <v>406916900</v>
      </c>
      <c r="T26">
        <v>406681600</v>
      </c>
    </row>
    <row r="27" spans="1:20" x14ac:dyDescent="0.2">
      <c r="A27" s="49" t="s">
        <v>30</v>
      </c>
      <c r="B27">
        <v>10804000</v>
      </c>
      <c r="C27">
        <v>29330500</v>
      </c>
      <c r="D27">
        <v>51988500</v>
      </c>
      <c r="E27">
        <v>84107200</v>
      </c>
      <c r="F27">
        <v>168446200</v>
      </c>
      <c r="G27">
        <v>304646400</v>
      </c>
      <c r="H27">
        <v>413461200</v>
      </c>
      <c r="I27">
        <v>602345400</v>
      </c>
      <c r="J27">
        <v>643408000</v>
      </c>
      <c r="K27">
        <v>691740400</v>
      </c>
      <c r="L27">
        <v>740804600</v>
      </c>
      <c r="M27">
        <v>769588600</v>
      </c>
      <c r="N27">
        <v>819821200</v>
      </c>
      <c r="O27">
        <v>873522600</v>
      </c>
      <c r="P27">
        <v>911938200</v>
      </c>
      <c r="Q27">
        <v>942267200</v>
      </c>
      <c r="R27">
        <v>972924900</v>
      </c>
      <c r="S27">
        <v>1006005600</v>
      </c>
      <c r="T27">
        <v>1047895800</v>
      </c>
    </row>
    <row r="28" spans="1:20" x14ac:dyDescent="0.2">
      <c r="A28" s="49" t="s">
        <v>64</v>
      </c>
      <c r="B28" t="s">
        <v>19</v>
      </c>
      <c r="C28" t="s">
        <v>19</v>
      </c>
      <c r="D28" t="s">
        <v>19</v>
      </c>
      <c r="E28" t="s">
        <v>19</v>
      </c>
      <c r="F28">
        <v>0</v>
      </c>
      <c r="G28" s="53">
        <v>4203.0940000000001</v>
      </c>
      <c r="H28" s="53">
        <v>5703.7780000000002</v>
      </c>
      <c r="I28" s="53">
        <v>10787.843999999999</v>
      </c>
      <c r="J28" s="53">
        <v>13928.466</v>
      </c>
      <c r="K28" s="53">
        <v>17504.883000000002</v>
      </c>
      <c r="L28" s="53">
        <v>18951.757000000001</v>
      </c>
      <c r="M28" s="53">
        <v>14992.477000000001</v>
      </c>
      <c r="N28" s="53">
        <v>14737</v>
      </c>
      <c r="O28" s="53">
        <v>16202.634</v>
      </c>
      <c r="P28" s="53">
        <v>17130.317999999999</v>
      </c>
      <c r="Q28" s="53">
        <v>18061.232</v>
      </c>
      <c r="R28" s="53">
        <v>18604.275000000001</v>
      </c>
      <c r="S28">
        <v>19036.986000000001</v>
      </c>
      <c r="T28">
        <v>19559.446</v>
      </c>
    </row>
    <row r="29" spans="1:20" x14ac:dyDescent="0.2">
      <c r="A29" s="49" t="s">
        <v>66</v>
      </c>
      <c r="F29">
        <v>0</v>
      </c>
      <c r="G29" s="53">
        <v>8571.4115999999995</v>
      </c>
      <c r="H29" s="53">
        <v>11687.019</v>
      </c>
      <c r="I29" s="53">
        <v>17469.498500000002</v>
      </c>
      <c r="J29" s="53">
        <v>20115.3393</v>
      </c>
      <c r="K29" s="53">
        <v>23527.437600000001</v>
      </c>
      <c r="L29" s="53">
        <v>27361.6378</v>
      </c>
      <c r="M29" s="53">
        <v>24055.2225</v>
      </c>
      <c r="N29" s="53">
        <v>23508.923699999999</v>
      </c>
      <c r="O29" s="53">
        <v>25281.163</v>
      </c>
      <c r="P29" s="53">
        <v>26600.755799999999</v>
      </c>
      <c r="Q29" s="53">
        <v>27718.675899999998</v>
      </c>
      <c r="R29" s="53">
        <v>28850.1476</v>
      </c>
      <c r="S29">
        <v>29897.8037</v>
      </c>
      <c r="T29">
        <v>31470.856500000002</v>
      </c>
    </row>
    <row r="30" spans="1:20" x14ac:dyDescent="0.2">
      <c r="A30" s="50" t="s">
        <v>31</v>
      </c>
      <c r="B30" s="53">
        <v>2208.2878999999998</v>
      </c>
      <c r="C30" s="53">
        <v>3117.4158000000002</v>
      </c>
      <c r="D30" s="53">
        <v>4416.8234000000002</v>
      </c>
      <c r="E30" s="53">
        <v>5707.5164000000004</v>
      </c>
      <c r="F30" s="53">
        <v>7769.9863999999998</v>
      </c>
      <c r="G30" s="53">
        <v>9666.9979999999996</v>
      </c>
      <c r="H30" s="53">
        <v>12166.513999999999</v>
      </c>
      <c r="I30" s="53">
        <v>16051.099</v>
      </c>
      <c r="J30" s="53">
        <v>16843.427</v>
      </c>
      <c r="K30" s="53">
        <v>17667.446</v>
      </c>
      <c r="L30" s="53">
        <v>18547.721000000001</v>
      </c>
      <c r="M30" s="53">
        <v>19087.935000000001</v>
      </c>
      <c r="N30" s="53">
        <v>19779.419000000002</v>
      </c>
      <c r="O30" s="53">
        <v>20729.531999999999</v>
      </c>
      <c r="P30" s="53">
        <v>21879.701000000001</v>
      </c>
      <c r="Q30" s="53">
        <v>22769.615000000002</v>
      </c>
      <c r="R30" s="53">
        <v>23488.825000000001</v>
      </c>
      <c r="S30">
        <v>24303.789000000001</v>
      </c>
      <c r="T30">
        <v>24885.794999999998</v>
      </c>
    </row>
    <row r="31" spans="1:20" x14ac:dyDescent="0.2">
      <c r="A31" s="51" t="s">
        <v>32</v>
      </c>
      <c r="B31" s="53">
        <v>1326.1753000000001</v>
      </c>
      <c r="C31" s="53">
        <v>3804.8533000000002</v>
      </c>
      <c r="D31" s="53">
        <v>24151.2189</v>
      </c>
      <c r="E31" s="53">
        <v>345348.08889999997</v>
      </c>
      <c r="F31" s="53">
        <v>1051744.703</v>
      </c>
      <c r="G31" s="53">
        <v>2342137.6039999998</v>
      </c>
      <c r="H31" s="53">
        <v>5184489.7240000004</v>
      </c>
      <c r="I31" s="53">
        <v>7568806.5180000002</v>
      </c>
      <c r="J31" s="53">
        <v>8250453.1780000003</v>
      </c>
      <c r="K31">
        <v>8923816.6300000008</v>
      </c>
      <c r="L31">
        <v>9594262.6989999991</v>
      </c>
      <c r="M31">
        <v>9456002.3959999997</v>
      </c>
      <c r="N31">
        <v>10308248.657</v>
      </c>
      <c r="O31">
        <v>11231452.492000001</v>
      </c>
      <c r="P31">
        <v>12127677.562000001</v>
      </c>
      <c r="Q31">
        <v>12803665.856000001</v>
      </c>
      <c r="R31">
        <v>13641817.956</v>
      </c>
      <c r="S31">
        <v>14436713.236</v>
      </c>
      <c r="T31">
        <v>15600698.218</v>
      </c>
    </row>
    <row r="32" spans="1:20" x14ac:dyDescent="0.2">
      <c r="A32" s="52" t="s">
        <v>33</v>
      </c>
      <c r="B32" s="53">
        <v>94369.873500000002</v>
      </c>
      <c r="C32" s="53">
        <v>130647.4764</v>
      </c>
      <c r="D32" s="53">
        <v>149496.9834</v>
      </c>
      <c r="E32" s="53">
        <v>167618.67809999999</v>
      </c>
      <c r="F32" s="53">
        <v>208517.15659999999</v>
      </c>
      <c r="G32" s="53">
        <v>246044</v>
      </c>
      <c r="H32">
        <v>320406</v>
      </c>
      <c r="I32">
        <v>391614</v>
      </c>
      <c r="J32">
        <v>411440</v>
      </c>
      <c r="K32">
        <v>430679</v>
      </c>
      <c r="L32">
        <v>447484</v>
      </c>
      <c r="M32">
        <v>447976</v>
      </c>
      <c r="N32">
        <v>458253</v>
      </c>
      <c r="O32">
        <v>464525</v>
      </c>
      <c r="P32">
        <v>467112</v>
      </c>
      <c r="Q32">
        <v>470767</v>
      </c>
      <c r="R32">
        <v>476709</v>
      </c>
      <c r="S32">
        <v>483170</v>
      </c>
      <c r="T32">
        <v>490883</v>
      </c>
    </row>
    <row r="33" spans="1:20" x14ac:dyDescent="0.2">
      <c r="A33" s="55" t="s">
        <v>34</v>
      </c>
      <c r="B33">
        <v>10516</v>
      </c>
      <c r="C33">
        <v>19064</v>
      </c>
      <c r="D33">
        <v>31196</v>
      </c>
      <c r="E33">
        <v>53043</v>
      </c>
      <c r="F33">
        <v>61552</v>
      </c>
      <c r="G33">
        <v>76830</v>
      </c>
      <c r="H33">
        <v>91029</v>
      </c>
      <c r="I33">
        <v>125670</v>
      </c>
      <c r="J33">
        <v>134081</v>
      </c>
      <c r="K33">
        <v>142185</v>
      </c>
      <c r="L33">
        <v>148251</v>
      </c>
      <c r="M33">
        <v>152910</v>
      </c>
      <c r="N33">
        <v>160266</v>
      </c>
      <c r="O33">
        <v>167578</v>
      </c>
      <c r="P33">
        <v>171811</v>
      </c>
      <c r="Q33">
        <v>179575</v>
      </c>
      <c r="R33">
        <v>186970</v>
      </c>
      <c r="S33">
        <v>195450</v>
      </c>
      <c r="T33">
        <v>206802</v>
      </c>
    </row>
    <row r="34" spans="1:20" x14ac:dyDescent="0.2">
      <c r="A34" s="52" t="s">
        <v>35</v>
      </c>
      <c r="B34">
        <v>136244</v>
      </c>
      <c r="C34">
        <v>209069</v>
      </c>
      <c r="D34">
        <v>322781</v>
      </c>
      <c r="E34">
        <v>466207</v>
      </c>
      <c r="F34">
        <v>584479</v>
      </c>
      <c r="G34">
        <v>723213</v>
      </c>
      <c r="H34">
        <v>926583</v>
      </c>
      <c r="I34">
        <v>1221347</v>
      </c>
      <c r="J34">
        <v>1304544</v>
      </c>
      <c r="K34">
        <v>1393362</v>
      </c>
      <c r="L34">
        <v>1485767</v>
      </c>
      <c r="M34">
        <v>1553007</v>
      </c>
      <c r="N34">
        <v>1642492</v>
      </c>
      <c r="O34">
        <v>1712101</v>
      </c>
      <c r="P34">
        <v>1795305</v>
      </c>
      <c r="Q34">
        <v>1886737</v>
      </c>
      <c r="R34">
        <v>1980345</v>
      </c>
      <c r="S34">
        <v>2082990</v>
      </c>
      <c r="T34">
        <v>2172059</v>
      </c>
    </row>
    <row r="35" spans="1:20" x14ac:dyDescent="0.2">
      <c r="A35" s="49" t="s">
        <v>36</v>
      </c>
      <c r="B35" t="s">
        <v>19</v>
      </c>
      <c r="C35" t="s">
        <v>19</v>
      </c>
      <c r="D35" t="s">
        <v>19</v>
      </c>
      <c r="E35" t="s">
        <v>19</v>
      </c>
      <c r="F35" s="53">
        <v>107290.0469</v>
      </c>
      <c r="G35" s="53">
        <v>343172</v>
      </c>
      <c r="H35" s="53">
        <v>610334</v>
      </c>
      <c r="I35" s="53">
        <v>803770</v>
      </c>
      <c r="J35" s="53">
        <v>859786</v>
      </c>
      <c r="K35" s="53">
        <v>930193</v>
      </c>
      <c r="L35">
        <v>1033800</v>
      </c>
      <c r="M35">
        <v>1101662</v>
      </c>
      <c r="N35">
        <v>1166136</v>
      </c>
      <c r="O35">
        <v>1245885</v>
      </c>
      <c r="P35">
        <v>1294568</v>
      </c>
      <c r="Q35">
        <v>1310124</v>
      </c>
      <c r="R35">
        <v>1345384</v>
      </c>
      <c r="S35">
        <v>1376217</v>
      </c>
      <c r="T35">
        <v>1421457</v>
      </c>
    </row>
    <row r="36" spans="1:20" x14ac:dyDescent="0.2">
      <c r="A36" s="50" t="s">
        <v>37</v>
      </c>
      <c r="B36" s="53">
        <v>2643.5221000000001</v>
      </c>
      <c r="C36" s="53">
        <v>6548.9218000000001</v>
      </c>
      <c r="D36" s="53">
        <v>15349.6132</v>
      </c>
      <c r="E36" s="53">
        <v>31381.9843</v>
      </c>
      <c r="F36" s="53">
        <v>59870.270799999998</v>
      </c>
      <c r="G36" s="53">
        <v>78060.289999999994</v>
      </c>
      <c r="H36" s="53">
        <v>105698.651</v>
      </c>
      <c r="I36" s="53">
        <v>135562.35999999999</v>
      </c>
      <c r="J36" s="53">
        <v>141320.21799999999</v>
      </c>
      <c r="K36" s="53">
        <v>148393.55100000001</v>
      </c>
      <c r="L36" s="53">
        <v>154093.00599999999</v>
      </c>
      <c r="M36" s="53">
        <v>151112.65400000001</v>
      </c>
      <c r="N36" s="53">
        <v>155599.071</v>
      </c>
      <c r="O36" s="53">
        <v>150944.44099999999</v>
      </c>
      <c r="P36" s="53">
        <v>142786.93299999999</v>
      </c>
      <c r="Q36" s="53">
        <v>143644.33600000001</v>
      </c>
      <c r="R36" s="53">
        <v>146265.61900000001</v>
      </c>
      <c r="S36">
        <v>150310.55300000001</v>
      </c>
      <c r="T36">
        <v>155085.755</v>
      </c>
    </row>
    <row r="37" spans="1:20" x14ac:dyDescent="0.2">
      <c r="A37" s="49" t="s">
        <v>38</v>
      </c>
      <c r="B37" t="s">
        <v>19</v>
      </c>
      <c r="C37" t="s">
        <v>19</v>
      </c>
      <c r="D37" t="s">
        <v>19</v>
      </c>
      <c r="E37" t="s">
        <v>19</v>
      </c>
      <c r="F37" s="53">
        <v>8936.0391999999993</v>
      </c>
      <c r="G37" s="53">
        <v>16404.129000000001</v>
      </c>
      <c r="H37" s="53">
        <v>23692.010999999999</v>
      </c>
      <c r="I37" s="53">
        <v>37748.591999999997</v>
      </c>
      <c r="J37" s="53">
        <v>42279.951000000001</v>
      </c>
      <c r="K37" s="53">
        <v>45799.957999999999</v>
      </c>
      <c r="L37" s="53">
        <v>50801.463000000003</v>
      </c>
      <c r="M37" s="53">
        <v>51448.542000000001</v>
      </c>
      <c r="N37" s="53">
        <v>52331.233</v>
      </c>
      <c r="O37" s="53">
        <v>53639.623</v>
      </c>
      <c r="P37" s="53">
        <v>54817.178999999996</v>
      </c>
      <c r="Q37" s="53">
        <v>55466.913999999997</v>
      </c>
      <c r="R37" s="53">
        <v>56751.453000000001</v>
      </c>
      <c r="S37">
        <v>58532.428</v>
      </c>
      <c r="T37">
        <v>60111.589</v>
      </c>
    </row>
    <row r="38" spans="1:20" x14ac:dyDescent="0.2">
      <c r="A38" s="52" t="s">
        <v>55</v>
      </c>
      <c r="B38" t="s">
        <v>19</v>
      </c>
      <c r="C38" t="s">
        <v>19</v>
      </c>
      <c r="D38" t="s">
        <v>19</v>
      </c>
      <c r="E38" t="s">
        <v>19</v>
      </c>
      <c r="F38" s="53">
        <v>3262.5</v>
      </c>
      <c r="G38" s="53">
        <v>9282.3513999999996</v>
      </c>
      <c r="H38" s="53">
        <v>14204.3182</v>
      </c>
      <c r="I38" s="53">
        <v>21118.460599999999</v>
      </c>
      <c r="J38" s="53">
        <v>22047.7706</v>
      </c>
      <c r="K38" s="53">
        <v>24052.0442</v>
      </c>
      <c r="L38" s="53">
        <v>26274.286199999999</v>
      </c>
      <c r="M38" s="53">
        <v>27033.895700000001</v>
      </c>
      <c r="N38" s="53">
        <v>27669.723699999999</v>
      </c>
      <c r="O38" s="53">
        <v>28205.1302</v>
      </c>
      <c r="P38" s="53">
        <v>27805.849900000001</v>
      </c>
      <c r="Q38" s="53">
        <v>27163.371899999998</v>
      </c>
      <c r="R38" s="53">
        <v>27465.082299999998</v>
      </c>
      <c r="S38">
        <v>27978.535100000001</v>
      </c>
      <c r="T38">
        <v>29159.072499999998</v>
      </c>
    </row>
    <row r="39" spans="1:20" x14ac:dyDescent="0.2">
      <c r="A39" s="51" t="s">
        <v>39</v>
      </c>
      <c r="B39" s="53">
        <v>36636.318399999996</v>
      </c>
      <c r="C39" s="53">
        <v>78949.640199999994</v>
      </c>
      <c r="D39" s="53">
        <v>129936.7579</v>
      </c>
      <c r="E39" s="53">
        <v>202093.83530000001</v>
      </c>
      <c r="F39" s="53">
        <v>308863.00780000002</v>
      </c>
      <c r="G39">
        <v>380680</v>
      </c>
      <c r="H39">
        <v>493903</v>
      </c>
      <c r="I39">
        <v>697774</v>
      </c>
      <c r="J39">
        <v>752142</v>
      </c>
      <c r="K39">
        <v>806882</v>
      </c>
      <c r="L39">
        <v>843079</v>
      </c>
      <c r="M39">
        <v>826392</v>
      </c>
      <c r="N39">
        <v>840492</v>
      </c>
      <c r="O39">
        <v>838574</v>
      </c>
      <c r="P39">
        <v>816642</v>
      </c>
      <c r="Q39">
        <v>800381</v>
      </c>
      <c r="R39">
        <v>810728</v>
      </c>
      <c r="S39">
        <v>834935</v>
      </c>
      <c r="T39">
        <v>854822</v>
      </c>
    </row>
    <row r="40" spans="1:20" x14ac:dyDescent="0.2">
      <c r="A40" s="52" t="s">
        <v>40</v>
      </c>
      <c r="B40" s="53">
        <v>280493.79989999998</v>
      </c>
      <c r="C40" s="53">
        <v>446801.83</v>
      </c>
      <c r="D40" s="53">
        <v>649742.91570000001</v>
      </c>
      <c r="E40" s="53">
        <v>908513.54</v>
      </c>
      <c r="F40" s="53">
        <v>1244818.9304</v>
      </c>
      <c r="G40">
        <v>1418430</v>
      </c>
      <c r="H40">
        <v>1699036</v>
      </c>
      <c r="I40">
        <v>2059091</v>
      </c>
      <c r="J40">
        <v>2150231</v>
      </c>
      <c r="K40">
        <v>2255672</v>
      </c>
      <c r="L40">
        <v>2344668</v>
      </c>
      <c r="M40">
        <v>2410955</v>
      </c>
      <c r="N40">
        <v>2521012</v>
      </c>
      <c r="O40">
        <v>2613713</v>
      </c>
      <c r="P40">
        <v>2669939</v>
      </c>
      <c r="Q40">
        <v>2751938</v>
      </c>
      <c r="R40">
        <v>2847688</v>
      </c>
      <c r="S40">
        <v>2975731</v>
      </c>
      <c r="T40">
        <v>3116138</v>
      </c>
    </row>
    <row r="41" spans="1:20" x14ac:dyDescent="0.2">
      <c r="A41" s="51" t="s">
        <v>41</v>
      </c>
      <c r="B41" s="53">
        <v>115444.27159999999</v>
      </c>
      <c r="C41" s="53">
        <v>139194.7041</v>
      </c>
      <c r="D41" s="53">
        <v>174386.1458</v>
      </c>
      <c r="E41" s="53">
        <v>207702.52059999999</v>
      </c>
      <c r="F41" s="53">
        <v>269091.69959999999</v>
      </c>
      <c r="G41" s="53">
        <v>288601.41560000001</v>
      </c>
      <c r="H41" s="53">
        <v>317752.1899</v>
      </c>
      <c r="I41" s="53">
        <v>349786.53619999997</v>
      </c>
      <c r="J41" s="53">
        <v>358410.96460000001</v>
      </c>
      <c r="K41" s="53">
        <v>371232.64419999998</v>
      </c>
      <c r="L41" s="53">
        <v>385043.42560000002</v>
      </c>
      <c r="M41" s="53">
        <v>390360.0319</v>
      </c>
      <c r="N41" s="53">
        <v>398525.27799999999</v>
      </c>
      <c r="O41" s="53">
        <v>402760.10159999999</v>
      </c>
      <c r="P41" s="53">
        <v>408608.68670000002</v>
      </c>
      <c r="Q41" s="53">
        <v>417368.39110000001</v>
      </c>
      <c r="R41" s="53">
        <v>422812.17389999999</v>
      </c>
      <c r="S41">
        <v>426775</v>
      </c>
      <c r="T41">
        <v>432724</v>
      </c>
    </row>
    <row r="42" spans="1:20" x14ac:dyDescent="0.2">
      <c r="A42" s="50" t="s">
        <v>42</v>
      </c>
      <c r="B42" s="53">
        <v>0.88190000000000002</v>
      </c>
      <c r="C42" s="53">
        <v>5.8836000000000004</v>
      </c>
      <c r="D42" s="53">
        <v>23.420999999999999</v>
      </c>
      <c r="E42" s="53">
        <v>115.7667</v>
      </c>
      <c r="F42" s="53">
        <v>1140.3261</v>
      </c>
      <c r="G42" s="53">
        <v>14743.2611</v>
      </c>
      <c r="H42" s="53">
        <v>135343.64000000001</v>
      </c>
      <c r="I42" s="53">
        <v>514493.67099999997</v>
      </c>
      <c r="J42" s="53">
        <v>594170.24399999995</v>
      </c>
      <c r="K42" s="53">
        <v>670342.44200000004</v>
      </c>
      <c r="L42" s="53">
        <v>749249.59299999999</v>
      </c>
      <c r="M42" s="53">
        <v>777038.44700000004</v>
      </c>
      <c r="N42" s="53">
        <v>905145.41799999995</v>
      </c>
      <c r="O42" s="53">
        <v>1071926.6680000001</v>
      </c>
      <c r="P42" s="53">
        <v>1202469.747</v>
      </c>
      <c r="Q42" s="53">
        <v>1375971.977</v>
      </c>
      <c r="R42" s="53">
        <v>1530324.7930000001</v>
      </c>
      <c r="S42">
        <v>1736351.7620000001</v>
      </c>
      <c r="T42">
        <v>1947495.112</v>
      </c>
    </row>
    <row r="43" spans="1:20" x14ac:dyDescent="0.2">
      <c r="A43" s="51" t="s">
        <v>43</v>
      </c>
      <c r="B43" s="53">
        <v>113880.4477</v>
      </c>
      <c r="C43" s="53">
        <v>206088.3609</v>
      </c>
      <c r="D43" s="53">
        <v>295480.65010000003</v>
      </c>
      <c r="E43" s="53">
        <v>431166.63380000001</v>
      </c>
      <c r="F43" s="53">
        <v>591716.29220000003</v>
      </c>
      <c r="G43">
        <v>731765</v>
      </c>
      <c r="H43">
        <v>907402</v>
      </c>
      <c r="I43">
        <v>1181683</v>
      </c>
      <c r="J43">
        <v>1239170</v>
      </c>
      <c r="K43">
        <v>1293949</v>
      </c>
      <c r="L43">
        <v>1347714</v>
      </c>
      <c r="M43">
        <v>1341114</v>
      </c>
      <c r="N43">
        <v>1371832</v>
      </c>
      <c r="O43">
        <v>1404727</v>
      </c>
      <c r="P43">
        <v>1450956</v>
      </c>
      <c r="Q43">
        <v>1498944</v>
      </c>
      <c r="R43">
        <v>1555710</v>
      </c>
      <c r="S43">
        <v>1596509</v>
      </c>
      <c r="T43">
        <v>1660564</v>
      </c>
    </row>
    <row r="44" spans="1:20" ht="18" customHeight="1" x14ac:dyDescent="0.2">
      <c r="A44" s="88" t="s">
        <v>65</v>
      </c>
      <c r="B44" s="88"/>
      <c r="C44" s="88"/>
      <c r="D44" s="88"/>
      <c r="E44" s="88"/>
      <c r="F44" s="88"/>
      <c r="G44" s="88"/>
      <c r="H44" s="88"/>
      <c r="I44" s="88"/>
      <c r="J44" s="88"/>
      <c r="K44" s="88"/>
      <c r="L44" s="88"/>
      <c r="M44" s="88"/>
      <c r="N44" s="88"/>
      <c r="O44" s="88"/>
      <c r="P44" s="88"/>
    </row>
    <row r="45" spans="1:20" x14ac:dyDescent="0.2">
      <c r="A45" s="47"/>
      <c r="B45" s="47"/>
      <c r="C45" s="47"/>
      <c r="D45" s="47"/>
      <c r="E45" s="47"/>
      <c r="F45" s="47"/>
      <c r="G45" s="47"/>
      <c r="H45" s="47"/>
      <c r="I45" s="47"/>
      <c r="J45" s="47"/>
      <c r="K45" s="47"/>
      <c r="L45" s="31"/>
    </row>
    <row r="48" spans="1:20" x14ac:dyDescent="0.2">
      <c r="S48">
        <v>1</v>
      </c>
    </row>
  </sheetData>
  <mergeCells count="2">
    <mergeCell ref="A44:P44"/>
    <mergeCell ref="A6:R6"/>
  </mergeCells>
  <hyperlinks>
    <hyperlink ref="A1" r:id="rId1" display="https://doi.org/10.1787/ctt-2018-en" xr:uid="{00000000-0004-0000-0200-000000000000}"/>
    <hyperlink ref="A4" r:id="rId2" xr:uid="{00000000-0004-0000-0200-000001000000}"/>
  </hyperlinks>
  <pageMargins left="0.70866141732283472" right="0.70866141732283472" top="0.74803149606299213" bottom="0.74803149606299213" header="0.31496062992125984" footer="0.31496062992125984"/>
  <pageSetup paperSize="9" scale="53" orientation="landscape"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43"/>
  <sheetViews>
    <sheetView workbookViewId="0"/>
  </sheetViews>
  <sheetFormatPr defaultRowHeight="12.75" x14ac:dyDescent="0.2"/>
  <cols>
    <col min="1" max="1" width="16.42578125" customWidth="1"/>
    <col min="3" max="4" width="9.5703125" bestFit="1" customWidth="1"/>
    <col min="5" max="5" width="10.140625" bestFit="1" customWidth="1"/>
    <col min="6" max="6" width="10.28515625" bestFit="1" customWidth="1"/>
    <col min="7" max="8" width="10.85546875" bestFit="1" customWidth="1"/>
    <col min="9" max="9" width="11.28515625" customWidth="1"/>
    <col min="10" max="10" width="10.85546875" customWidth="1"/>
    <col min="11" max="11" width="11" bestFit="1" customWidth="1"/>
    <col min="12" max="12" width="10.140625" bestFit="1" customWidth="1"/>
    <col min="13" max="13" width="10" bestFit="1"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25.5" x14ac:dyDescent="0.2">
      <c r="A6" s="5" t="s">
        <v>45</v>
      </c>
      <c r="B6" s="90" t="s">
        <v>46</v>
      </c>
      <c r="C6" s="91"/>
      <c r="D6" s="91"/>
      <c r="E6" s="91"/>
      <c r="F6" s="91"/>
      <c r="G6" s="91"/>
      <c r="H6" s="91"/>
      <c r="I6" s="91"/>
      <c r="J6" s="91"/>
      <c r="K6" s="91"/>
    </row>
    <row r="7" spans="1:20" x14ac:dyDescent="0.2">
      <c r="A7" s="20" t="s">
        <v>2</v>
      </c>
      <c r="B7" s="9" t="s">
        <v>3</v>
      </c>
      <c r="C7" s="9" t="s">
        <v>4</v>
      </c>
      <c r="D7" s="9" t="s">
        <v>5</v>
      </c>
      <c r="E7" s="9" t="s">
        <v>6</v>
      </c>
      <c r="F7" s="9" t="s">
        <v>7</v>
      </c>
      <c r="G7" s="9" t="s">
        <v>8</v>
      </c>
      <c r="H7" s="9" t="s">
        <v>9</v>
      </c>
      <c r="I7" s="9" t="s">
        <v>10</v>
      </c>
      <c r="J7" s="9">
        <v>2006</v>
      </c>
      <c r="K7" s="9" t="s">
        <v>11</v>
      </c>
      <c r="L7" s="9">
        <v>2008</v>
      </c>
      <c r="M7" s="9">
        <v>2009</v>
      </c>
      <c r="N7" s="9">
        <v>2010</v>
      </c>
      <c r="O7" s="9">
        <v>2011</v>
      </c>
      <c r="P7" s="9">
        <v>2012</v>
      </c>
      <c r="Q7" s="45">
        <v>2013</v>
      </c>
      <c r="R7" s="45">
        <v>2014</v>
      </c>
      <c r="S7" s="45">
        <v>2015</v>
      </c>
      <c r="T7" s="45">
        <v>2016</v>
      </c>
    </row>
    <row r="8" spans="1:20" ht="13.5" x14ac:dyDescent="0.25">
      <c r="A8" s="10"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0" x14ac:dyDescent="0.2">
      <c r="A9" s="17" t="s">
        <v>14</v>
      </c>
      <c r="B9" s="12">
        <f>Sheet3!B9-Sheet2!B8</f>
        <v>70723</v>
      </c>
      <c r="C9" s="12">
        <f>Sheet3!C9-Sheet2!C8</f>
        <v>111642</v>
      </c>
      <c r="D9" s="12">
        <f>Sheet3!D9-Sheet2!D8</f>
        <v>173324</v>
      </c>
      <c r="E9" s="12">
        <f>Sheet3!E9-Sheet2!E8</f>
        <v>263796</v>
      </c>
      <c r="F9" s="12">
        <f>Sheet3!F9-Sheet2!F8</f>
        <v>342144</v>
      </c>
      <c r="G9" s="12">
        <f>Sheet3!G9-Sheet2!G8</f>
        <v>415405</v>
      </c>
      <c r="H9" s="12">
        <f>Sheet3!H9-Sheet2!H8</f>
        <v>514756</v>
      </c>
      <c r="I9" s="12">
        <f>Sheet3!I9-Sheet2!I8</f>
        <v>699905</v>
      </c>
      <c r="J9" s="12">
        <f>Sheet3!J9-Sheet2!J8</f>
        <v>763255</v>
      </c>
      <c r="K9" s="12">
        <f>Sheet3!K9-Sheet2!K8</f>
        <v>825007</v>
      </c>
      <c r="L9" s="12">
        <f>Sheet3!L9-Sheet2!L8</f>
        <v>869177</v>
      </c>
      <c r="M9" s="12">
        <f>Sheet3!M9-Sheet2!M8</f>
        <v>918207</v>
      </c>
      <c r="N9" s="12">
        <f>Sheet3!N9-Sheet2!N8</f>
        <v>978883</v>
      </c>
      <c r="O9" s="12">
        <f>Sheet3!O9-Sheet2!O8</f>
        <v>1037818</v>
      </c>
      <c r="P9" s="12">
        <f>Sheet3!P9-Sheet2!P8</f>
        <v>1076915</v>
      </c>
      <c r="Q9" s="12">
        <f>Sheet3!Q9-Sheet2!Q8</f>
        <v>1121810</v>
      </c>
      <c r="R9" s="12">
        <f>Sheet3!R9-Sheet2!R8</f>
        <v>1165722</v>
      </c>
      <c r="S9" s="12">
        <f>Sheet3!S9-Sheet2!S8</f>
        <v>1217083</v>
      </c>
      <c r="T9" s="12">
        <f>Sheet3!T9-Sheet2!T8</f>
        <v>1265481</v>
      </c>
    </row>
    <row r="10" spans="1:20" x14ac:dyDescent="0.2">
      <c r="A10" s="18" t="s">
        <v>15</v>
      </c>
      <c r="B10" s="15">
        <f>Sheet3!B10-Sheet2!B9</f>
        <v>37084.895299999996</v>
      </c>
      <c r="C10" s="15">
        <f>Sheet3!C10-Sheet2!C9</f>
        <v>50912.075100000002</v>
      </c>
      <c r="D10" s="15">
        <f>Sheet3!D10-Sheet2!D9</f>
        <v>66503.962899999999</v>
      </c>
      <c r="E10" s="15">
        <f>Sheet3!E10-Sheet2!E9</f>
        <v>79330.064899999998</v>
      </c>
      <c r="F10" s="15">
        <f>Sheet3!F10-Sheet2!F9</f>
        <v>103609.809238156</v>
      </c>
      <c r="G10" s="15">
        <f>Sheet3!G10-Sheet2!G9</f>
        <v>122367.73090306399</v>
      </c>
      <c r="H10" s="15">
        <f>Sheet3!H10-Sheet2!H9</f>
        <v>139260.402623434</v>
      </c>
      <c r="I10" s="15">
        <f>Sheet3!I10-Sheet2!I9</f>
        <v>166450.20959795002</v>
      </c>
      <c r="J10" s="15">
        <f>Sheet3!J10-Sheet2!J9</f>
        <v>174391.44132407999</v>
      </c>
      <c r="K10" s="15">
        <f>Sheet3!K10-Sheet2!K9</f>
        <v>180003.54303733</v>
      </c>
      <c r="L10" s="15">
        <f>Sheet3!L10-Sheet2!L9</f>
        <v>186950.16084435</v>
      </c>
      <c r="M10" s="15">
        <f>Sheet3!M10-Sheet2!M9</f>
        <v>191451.41474501</v>
      </c>
      <c r="N10" s="15">
        <f>Sheet3!N10-Sheet2!N9</f>
        <v>196236.62769163999</v>
      </c>
      <c r="O10" s="15">
        <f>Sheet3!O10-Sheet2!O9</f>
        <v>203806.52258331</v>
      </c>
      <c r="P10" s="15">
        <f>Sheet3!P10-Sheet2!P9</f>
        <v>209093.78475080998</v>
      </c>
      <c r="Q10" s="15">
        <f>Sheet3!Q10-Sheet2!Q9</f>
        <v>213409.61639700001</v>
      </c>
      <c r="R10" s="15">
        <f>Sheet3!R10-Sheet2!R9</f>
        <v>218452.46080299999</v>
      </c>
      <c r="S10" s="15">
        <f>Sheet3!S10-Sheet2!S9</f>
        <v>223119.40058681997</v>
      </c>
      <c r="T10" s="15">
        <f>Sheet3!T10-Sheet2!T9</f>
        <v>229330.03408576999</v>
      </c>
    </row>
    <row r="11" spans="1:20" x14ac:dyDescent="0.2">
      <c r="A11" s="17" t="s">
        <v>16</v>
      </c>
      <c r="B11" s="16">
        <f>Sheet3!B11-Sheet2!B10</f>
        <v>46016.169000000002</v>
      </c>
      <c r="C11" s="16">
        <f>Sheet3!C11-Sheet2!C10</f>
        <v>65717.718900000007</v>
      </c>
      <c r="D11" s="16">
        <f>Sheet3!D11-Sheet2!D10</f>
        <v>88070.643899999995</v>
      </c>
      <c r="E11" s="16">
        <f>Sheet3!E11-Sheet2!E10</f>
        <v>103288.6531</v>
      </c>
      <c r="F11" s="16">
        <f>Sheet3!F11-Sheet2!F10</f>
        <v>129791.47719999999</v>
      </c>
      <c r="G11" s="16">
        <f>Sheet3!G11-Sheet2!G10</f>
        <v>148727.69999999998</v>
      </c>
      <c r="H11" s="16">
        <f>Sheet3!H11-Sheet2!H10</f>
        <v>171891.3</v>
      </c>
      <c r="I11" s="16">
        <f>Sheet3!I11-Sheet2!I10</f>
        <v>205183.4</v>
      </c>
      <c r="J11" s="16">
        <f>Sheet3!J11-Sheet2!J10</f>
        <v>213920.4</v>
      </c>
      <c r="K11" s="16">
        <f>Sheet3!K11-Sheet2!K10</f>
        <v>223413.59999999998</v>
      </c>
      <c r="L11" s="16">
        <f>Sheet3!L11-Sheet2!L10</f>
        <v>237149.30000000002</v>
      </c>
      <c r="M11" s="16">
        <f>Sheet3!M11-Sheet2!M10</f>
        <v>241751.1</v>
      </c>
      <c r="N11" s="16">
        <f>Sheet3!N11-Sheet2!N10</f>
        <v>250430.09999999998</v>
      </c>
      <c r="O11" s="16">
        <f>Sheet3!O11-Sheet2!O10</f>
        <v>260217.90000000002</v>
      </c>
      <c r="P11" s="16">
        <f>Sheet3!P11-Sheet2!P10</f>
        <v>268348.89999999997</v>
      </c>
      <c r="Q11" s="16">
        <f>Sheet3!Q11-Sheet2!Q10</f>
        <v>273221.90000000002</v>
      </c>
      <c r="R11" s="16">
        <f>Sheet3!R11-Sheet2!R10</f>
        <v>276728.90000000002</v>
      </c>
      <c r="S11" s="16">
        <f>Sheet3!S11-Sheet2!S10</f>
        <v>280397.90000000002</v>
      </c>
      <c r="T11" s="16">
        <f>Sheet3!T11-Sheet2!T10</f>
        <v>287092.90000000002</v>
      </c>
    </row>
    <row r="12" spans="1:20" x14ac:dyDescent="0.2">
      <c r="A12" s="18" t="s">
        <v>17</v>
      </c>
      <c r="B12" s="13">
        <f>Sheet3!B12-Sheet2!B11</f>
        <v>0</v>
      </c>
      <c r="C12" s="13">
        <f>Sheet3!C12-Sheet2!C11</f>
        <v>0</v>
      </c>
      <c r="D12" s="13">
        <f>Sheet3!D12-Sheet2!D11</f>
        <v>0</v>
      </c>
      <c r="E12" s="13">
        <f>Sheet3!E12-Sheet2!E11</f>
        <v>0</v>
      </c>
      <c r="F12" s="13">
        <f>Sheet3!F12-Sheet2!F11</f>
        <v>575103</v>
      </c>
      <c r="G12" s="15">
        <f>Sheet3!G12-Sheet2!G11</f>
        <v>645232.64599999995</v>
      </c>
      <c r="H12" s="13">
        <f>Sheet3!H12-Sheet2!H11</f>
        <v>794589</v>
      </c>
      <c r="I12" s="13">
        <f>Sheet3!I12-Sheet2!I11</f>
        <v>1004758</v>
      </c>
      <c r="J12" s="15">
        <f>Sheet3!J12-Sheet2!J11</f>
        <v>1064535</v>
      </c>
      <c r="K12" s="13">
        <f>Sheet3!K12-Sheet2!K11</f>
        <v>1129492</v>
      </c>
      <c r="L12" s="13">
        <f>Sheet3!L12-Sheet2!L11</f>
        <v>1196613</v>
      </c>
      <c r="M12" s="13">
        <f>Sheet3!M12-Sheet2!M11</f>
        <v>1216394</v>
      </c>
      <c r="N12" s="13">
        <f>Sheet3!N12-Sheet2!N11</f>
        <v>1272877</v>
      </c>
      <c r="O12" s="13">
        <f>Sheet3!O12-Sheet2!O11</f>
        <v>1331929</v>
      </c>
      <c r="P12" s="13">
        <f>Sheet3!P12-Sheet2!P11</f>
        <v>1373012</v>
      </c>
      <c r="Q12" s="13">
        <f>Sheet3!Q12-Sheet2!Q11</f>
        <v>1421698</v>
      </c>
      <c r="R12" s="13">
        <f>Sheet3!R12-Sheet2!R11</f>
        <v>1479059</v>
      </c>
      <c r="S12" s="13">
        <f>Sheet3!S12-Sheet2!S11</f>
        <v>1526964</v>
      </c>
      <c r="T12" s="13">
        <f>Sheet3!T12-Sheet2!T11</f>
        <v>1576512</v>
      </c>
    </row>
    <row r="13" spans="1:20" x14ac:dyDescent="0.2">
      <c r="A13" s="17" t="s">
        <v>53</v>
      </c>
      <c r="B13" s="16"/>
      <c r="C13" s="16"/>
      <c r="D13" s="16"/>
      <c r="E13" s="16" t="e">
        <f>Sheet3!E13-Sheet2!E12</f>
        <v>#VALUE!</v>
      </c>
      <c r="F13" s="16">
        <f>Sheet3!F13-Sheet2!F12</f>
        <v>11342658.567100001</v>
      </c>
      <c r="G13" s="16">
        <f>Sheet3!G13-Sheet2!G12</f>
        <v>21125226.669999998</v>
      </c>
      <c r="H13" s="16">
        <f>Sheet3!H13-Sheet2!H12</f>
        <v>28674587.100000001</v>
      </c>
      <c r="I13" s="16">
        <f>Sheet3!I13-Sheet2!I12</f>
        <v>42417125.630000003</v>
      </c>
      <c r="J13" s="16">
        <f>Sheet3!J13-Sheet2!J12</f>
        <v>47335570.299999997</v>
      </c>
      <c r="K13" s="16">
        <f>Sheet3!K13-Sheet2!K12</f>
        <v>52559914.630000003</v>
      </c>
      <c r="L13" s="16">
        <f>Sheet3!L13-Sheet2!L12</f>
        <v>58840606.939999998</v>
      </c>
      <c r="M13" s="16">
        <f>Sheet3!M13-Sheet2!M12</f>
        <v>61786983.739999995</v>
      </c>
      <c r="N13" s="16">
        <f>Sheet3!N13-Sheet2!N12</f>
        <v>70139496.650000006</v>
      </c>
      <c r="O13" s="16">
        <f>Sheet3!O13-Sheet2!O12</f>
        <v>78355163.458999991</v>
      </c>
      <c r="P13" s="16">
        <f>Sheet3!P13-Sheet2!P12</f>
        <v>85166179.858999997</v>
      </c>
      <c r="Q13" s="16">
        <f>Sheet3!Q13-Sheet2!Q12</f>
        <v>92165998.099999994</v>
      </c>
      <c r="R13" s="16">
        <f>Sheet3!R13-Sheet2!R12</f>
        <v>100543828.098</v>
      </c>
      <c r="S13" s="16">
        <f>Sheet3!S13-Sheet2!S12</f>
        <v>108727462.126</v>
      </c>
      <c r="T13" s="16">
        <f>Sheet3!T13-Sheet2!T12</f>
        <v>116090407.09999999</v>
      </c>
    </row>
    <row r="14" spans="1:20" x14ac:dyDescent="0.2">
      <c r="A14" s="18" t="s">
        <v>18</v>
      </c>
      <c r="B14" s="15"/>
      <c r="C14" s="15"/>
      <c r="D14" s="15"/>
      <c r="E14" s="15"/>
      <c r="F14" s="15"/>
      <c r="G14" s="15">
        <f>Sheet3!G14-Sheet2!G13</f>
        <v>1151857</v>
      </c>
      <c r="H14" s="15">
        <f>Sheet3!H14-Sheet2!H13</f>
        <v>1534825</v>
      </c>
      <c r="I14" s="15">
        <f>Sheet3!I14-Sheet2!I13</f>
        <v>2022230</v>
      </c>
      <c r="J14" s="15">
        <f>Sheet3!J14-Sheet2!J13</f>
        <v>2147429.76641645</v>
      </c>
      <c r="K14" s="15">
        <f>Sheet3!K14-Sheet2!K13</f>
        <v>2282323.88260306</v>
      </c>
      <c r="L14" s="15">
        <f>Sheet3!L14-Sheet2!L13</f>
        <v>2426709.0529788299</v>
      </c>
      <c r="M14" s="15">
        <f>Sheet3!M14-Sheet2!M13</f>
        <v>2477369.5062276898</v>
      </c>
      <c r="N14" s="15">
        <f>Sheet3!N14-Sheet2!N13</f>
        <v>2501761.8153461199</v>
      </c>
      <c r="O14" s="15">
        <f>Sheet3!O14-Sheet2!O13</f>
        <v>2515354.9042432699</v>
      </c>
      <c r="P14" s="15">
        <f>Sheet3!P14-Sheet2!P13</f>
        <v>2515697.40117874</v>
      </c>
      <c r="Q14" s="15">
        <f>Sheet3!Q14-Sheet2!Q13</f>
        <v>2547213.9067609999</v>
      </c>
      <c r="R14" s="15">
        <f>Sheet3!R14-Sheet2!R13</f>
        <v>2603331.04969142</v>
      </c>
      <c r="S14" s="15">
        <f>Sheet3!S14-Sheet2!S13</f>
        <v>2702033.1980100102</v>
      </c>
      <c r="T14" s="15">
        <f>Sheet3!T14-Sheet2!T13</f>
        <v>2807435.8016688698</v>
      </c>
    </row>
    <row r="15" spans="1:20" x14ac:dyDescent="0.2">
      <c r="A15" s="17" t="s">
        <v>20</v>
      </c>
      <c r="B15" s="16">
        <f>Sheet3!B15-Sheet2!B14</f>
        <v>192382.7617</v>
      </c>
      <c r="C15" s="16">
        <f>Sheet3!C15-Sheet2!C14</f>
        <v>281283.90820000001</v>
      </c>
      <c r="D15" s="16">
        <f>Sheet3!D15-Sheet2!D14</f>
        <v>414989.7071</v>
      </c>
      <c r="E15" s="16">
        <f>Sheet3!E15-Sheet2!E14</f>
        <v>517960.35250000004</v>
      </c>
      <c r="F15" s="16">
        <f>Sheet3!F15-Sheet2!F14</f>
        <v>601011.62518096506</v>
      </c>
      <c r="G15" s="16">
        <f>Sheet3!G15-Sheet2!G14</f>
        <v>707500.87310068007</v>
      </c>
      <c r="H15" s="16">
        <f>Sheet3!H15-Sheet2!H14</f>
        <v>819880.57491607999</v>
      </c>
      <c r="I15" s="16">
        <f>Sheet3!I15-Sheet2!I14</f>
        <v>992621.11325527006</v>
      </c>
      <c r="J15" s="16">
        <f>Sheet3!J15-Sheet2!J14</f>
        <v>1038547.2789183101</v>
      </c>
      <c r="K15" s="16">
        <f>Sheet3!K15-Sheet2!K14</f>
        <v>1075061.7361530699</v>
      </c>
      <c r="L15" s="16">
        <f>Sheet3!L15-Sheet2!L14</f>
        <v>1132765.05023824</v>
      </c>
      <c r="M15" s="16">
        <f>Sheet3!M15-Sheet2!M14</f>
        <v>1149324.5679562499</v>
      </c>
      <c r="N15" s="16">
        <f>Sheet3!N15-Sheet2!N14</f>
        <v>1187220.5133378599</v>
      </c>
      <c r="O15" s="16">
        <f>Sheet3!O15-Sheet2!O14</f>
        <v>1200200.7532867999</v>
      </c>
      <c r="P15" s="16">
        <f>Sheet3!P15-Sheet2!P14</f>
        <v>1231514.4648960601</v>
      </c>
      <c r="Q15" s="16">
        <f>Sheet3!Q15-Sheet2!Q14</f>
        <v>1245079.00516936</v>
      </c>
      <c r="R15" s="16">
        <f>Sheet3!R15-Sheet2!R14</f>
        <v>1263771.12071122</v>
      </c>
      <c r="S15" s="16">
        <f>Sheet3!S15-Sheet2!S14</f>
        <v>1289590.33204837</v>
      </c>
      <c r="T15" s="16">
        <f>Sheet3!T15-Sheet2!T14</f>
        <v>1309477.0368481199</v>
      </c>
    </row>
    <row r="16" spans="1:20" x14ac:dyDescent="0.2">
      <c r="A16" s="18" t="s">
        <v>52</v>
      </c>
      <c r="B16" s="15"/>
      <c r="C16" s="15"/>
      <c r="D16" s="15"/>
      <c r="E16" s="15"/>
      <c r="F16" s="15"/>
      <c r="G16" s="15">
        <f>Sheet3!G16-Sheet2!G15</f>
        <v>2579.2539999999999</v>
      </c>
      <c r="H16" s="15">
        <f>Sheet3!H16-Sheet2!H15</f>
        <v>4035.1768999999999</v>
      </c>
      <c r="I16" s="15">
        <f>Sheet3!I16-Sheet2!I15</f>
        <v>7161.7583000000004</v>
      </c>
      <c r="J16" s="15">
        <f>Sheet3!J16-Sheet2!J15</f>
        <v>8302.8921000000009</v>
      </c>
      <c r="K16" s="15">
        <f>Sheet3!K16-Sheet2!K15</f>
        <v>9846.8017</v>
      </c>
      <c r="L16" s="15">
        <f>Sheet3!L16-Sheet2!L15</f>
        <v>10723.242900000001</v>
      </c>
      <c r="M16" s="15">
        <f>Sheet3!M16-Sheet2!M15</f>
        <v>9308.6753000000008</v>
      </c>
      <c r="N16" s="15">
        <f>Sheet3!N16-Sheet2!N15</f>
        <v>9392.9239999999991</v>
      </c>
      <c r="O16" s="15">
        <f>Sheet3!O16-Sheet2!O15</f>
        <v>10164.982099999999</v>
      </c>
      <c r="P16" s="15">
        <f>Sheet3!P16-Sheet2!P15</f>
        <v>10931.4548</v>
      </c>
      <c r="Q16" s="15">
        <f>Sheet3!Q16-Sheet2!Q15</f>
        <v>11747.9558</v>
      </c>
      <c r="R16" s="15">
        <f>Sheet3!R16-Sheet2!R15</f>
        <v>12260.6384</v>
      </c>
      <c r="S16" s="15">
        <f>Sheet3!S16-Sheet2!S15</f>
        <v>12840.829300000001</v>
      </c>
      <c r="T16" s="15">
        <f>Sheet3!T16-Sheet2!T15</f>
        <v>13556.944000000001</v>
      </c>
    </row>
    <row r="17" spans="1:25" x14ac:dyDescent="0.2">
      <c r="A17" s="17" t="s">
        <v>21</v>
      </c>
      <c r="B17" s="16">
        <f>Sheet3!B17-Sheet2!B16</f>
        <v>13632.4638</v>
      </c>
      <c r="C17" s="16">
        <f>Sheet3!C17-Sheet2!C16</f>
        <v>21366</v>
      </c>
      <c r="D17" s="16">
        <f>Sheet3!D17-Sheet2!D16</f>
        <v>34104</v>
      </c>
      <c r="E17" s="16">
        <f>Sheet3!E17-Sheet2!E16</f>
        <v>47531</v>
      </c>
      <c r="F17" s="16">
        <f>Sheet3!F17-Sheet2!F16</f>
        <v>59812.942424299996</v>
      </c>
      <c r="G17" s="16">
        <f>Sheet3!G17-Sheet2!G16</f>
        <v>67260.296493300004</v>
      </c>
      <c r="H17" s="16">
        <f>Sheet3!H17-Sheet2!H16</f>
        <v>81257.033576431</v>
      </c>
      <c r="I17" s="16">
        <f>Sheet3!I17-Sheet2!I16</f>
        <v>103468</v>
      </c>
      <c r="J17" s="16">
        <f>Sheet3!J17-Sheet2!J16</f>
        <v>108737</v>
      </c>
      <c r="K17" s="16">
        <f>Sheet3!K17-Sheet2!K16</f>
        <v>114780</v>
      </c>
      <c r="L17" s="16">
        <f>Sheet3!L17-Sheet2!L16</f>
        <v>122429</v>
      </c>
      <c r="M17" s="16">
        <f>Sheet3!M17-Sheet2!M16</f>
        <v>123876</v>
      </c>
      <c r="N17" s="16">
        <f>Sheet3!N17-Sheet2!N16</f>
        <v>128720</v>
      </c>
      <c r="O17" s="16">
        <f>Sheet3!O17-Sheet2!O16</f>
        <v>134947</v>
      </c>
      <c r="P17" s="16">
        <f>Sheet3!P17-Sheet2!P16</f>
        <v>139803</v>
      </c>
      <c r="Q17" s="16">
        <f>Sheet3!Q17-Sheet2!Q16</f>
        <v>142700</v>
      </c>
      <c r="R17" s="16">
        <f>Sheet3!R17-Sheet2!R16</f>
        <v>145398</v>
      </c>
      <c r="S17" s="16">
        <f>Sheet3!S17-Sheet2!S16</f>
        <v>148083</v>
      </c>
      <c r="T17" s="16">
        <f>Sheet3!T17-Sheet2!T16</f>
        <v>150873</v>
      </c>
    </row>
    <row r="18" spans="1:25" x14ac:dyDescent="0.2">
      <c r="A18" s="18" t="s">
        <v>22</v>
      </c>
      <c r="B18" s="15">
        <f>Sheet3!B18-Sheet2!B17</f>
        <v>180316</v>
      </c>
      <c r="C18" s="15">
        <f>Sheet3!C18-Sheet2!C17</f>
        <v>306624</v>
      </c>
      <c r="D18" s="15">
        <f>Sheet3!D18-Sheet2!D17</f>
        <v>500599</v>
      </c>
      <c r="E18" s="15">
        <f>Sheet3!E18-Sheet2!E17</f>
        <v>645738</v>
      </c>
      <c r="F18" s="15">
        <f>Sheet3!F18-Sheet2!F17</f>
        <v>796847.86672122998</v>
      </c>
      <c r="G18" s="15">
        <f>Sheet3!G18-Sheet2!G17</f>
        <v>888134.96203335794</v>
      </c>
      <c r="H18" s="15">
        <f>Sheet3!H18-Sheet2!H17</f>
        <v>1019374.2222935699</v>
      </c>
      <c r="I18" s="44">
        <f>Sheet3!I18-Sheet2!I17</f>
        <v>1241405.13244113</v>
      </c>
      <c r="J18" s="15">
        <f>Sheet3!J18-Sheet2!J17</f>
        <v>1291367.7334783091</v>
      </c>
      <c r="K18" s="15">
        <f>Sheet3!K18-Sheet2!K17</f>
        <v>1349859.786068928</v>
      </c>
      <c r="L18" s="15">
        <f>Sheet3!L18-Sheet2!L17</f>
        <v>1397273.5032920407</v>
      </c>
      <c r="M18" s="15">
        <f>Sheet3!M18-Sheet2!M17</f>
        <v>1408674.6212207561</v>
      </c>
      <c r="N18" s="15">
        <f>Sheet3!N18-Sheet2!N17</f>
        <v>1447916.1154479627</v>
      </c>
      <c r="O18" s="15">
        <f>Sheet3!O18-Sheet2!O17</f>
        <v>1480328.297413693</v>
      </c>
      <c r="P18" s="15">
        <f>Sheet3!P18-Sheet2!P17</f>
        <v>1501127.878138971</v>
      </c>
      <c r="Q18" s="15">
        <f>Sheet3!Q18-Sheet2!Q17</f>
        <v>1523042.3598285536</v>
      </c>
      <c r="R18" s="15">
        <f>Sheet3!R18-Sheet2!R17</f>
        <v>1538006.54045601</v>
      </c>
      <c r="S18" s="15">
        <f>Sheet3!S18-Sheet2!S17</f>
        <v>1560207.201984321</v>
      </c>
      <c r="T18" s="15">
        <f>Sheet3!T18-Sheet2!T17</f>
        <v>1587072.213313903</v>
      </c>
      <c r="U18" s="12"/>
      <c r="V18" s="12"/>
      <c r="W18" s="12"/>
      <c r="X18" s="12"/>
      <c r="Y18" s="12"/>
    </row>
    <row r="19" spans="1:25" x14ac:dyDescent="0.2">
      <c r="A19" s="17" t="s">
        <v>23</v>
      </c>
      <c r="B19" s="16">
        <f>Sheet3!B19-Sheet2!B18</f>
        <v>494698.53249999997</v>
      </c>
      <c r="C19" s="16">
        <f>Sheet3!C19-Sheet2!C18</f>
        <v>655584.91059999994</v>
      </c>
      <c r="D19" s="16">
        <f>Sheet3!D19-Sheet2!D18</f>
        <v>785420.32479999994</v>
      </c>
      <c r="E19" s="16">
        <f>Sheet3!E19-Sheet2!E18</f>
        <v>910896.27430000005</v>
      </c>
      <c r="F19" s="16">
        <f>Sheet3!F19-Sheet2!F18</f>
        <v>1179967.45958493</v>
      </c>
      <c r="G19" s="16">
        <f>Sheet3!G19-Sheet2!G18</f>
        <v>1351281.47544521</v>
      </c>
      <c r="H19" s="16">
        <f>Sheet3!H19-Sheet2!H18</f>
        <v>1463583</v>
      </c>
      <c r="I19" s="16">
        <f>Sheet3!I19-Sheet2!I18</f>
        <v>1611426</v>
      </c>
      <c r="J19" s="16">
        <f>Sheet3!J19-Sheet2!J18</f>
        <v>1645778</v>
      </c>
      <c r="K19" s="16">
        <f>Sheet3!K19-Sheet2!K18</f>
        <v>1654253</v>
      </c>
      <c r="L19" s="16">
        <f>Sheet3!L19-Sheet2!L18</f>
        <v>1698112</v>
      </c>
      <c r="M19" s="16">
        <f>Sheet3!M19-Sheet2!M18</f>
        <v>1716228</v>
      </c>
      <c r="N19" s="16">
        <f>Sheet3!N19-Sheet2!N18</f>
        <v>1759077</v>
      </c>
      <c r="O19" s="16">
        <f>Sheet3!O19-Sheet2!O18</f>
        <v>1810995</v>
      </c>
      <c r="P19" s="16">
        <f>Sheet3!P19-Sheet2!P18</f>
        <v>1863389</v>
      </c>
      <c r="Q19" s="16">
        <f>Sheet3!Q19-Sheet2!Q18</f>
        <v>1909027</v>
      </c>
      <c r="R19" s="16">
        <f>Sheet3!R19-Sheet2!R18</f>
        <v>1954704</v>
      </c>
      <c r="S19" s="16">
        <f>Sheet3!S19-Sheet2!S18</f>
        <v>2006348</v>
      </c>
      <c r="T19" s="16">
        <f>Sheet3!T19-Sheet2!T18</f>
        <v>2071958</v>
      </c>
    </row>
    <row r="20" spans="1:25" x14ac:dyDescent="0.2">
      <c r="A20" s="18" t="s">
        <v>24</v>
      </c>
      <c r="B20" s="15">
        <f>Sheet3!B20-Sheet2!B19</f>
        <v>2384.4205999999999</v>
      </c>
      <c r="C20" s="15">
        <f>Sheet3!C20-Sheet2!C19</f>
        <v>5408.6850999999997</v>
      </c>
      <c r="D20" s="15">
        <f>Sheet3!D20-Sheet2!D19</f>
        <v>12467.8244</v>
      </c>
      <c r="E20" s="15">
        <f>Sheet3!E20-Sheet2!E19</f>
        <v>23905.7611</v>
      </c>
      <c r="F20" s="15">
        <f>Sheet3!F20-Sheet2!F19</f>
        <v>50498.820108730695</v>
      </c>
      <c r="G20" s="15">
        <f>Sheet3!G20-Sheet2!G19</f>
        <v>81826.382978136491</v>
      </c>
      <c r="H20" s="15">
        <f>Sheet3!H20-Sheet2!H19</f>
        <v>110452.61659999999</v>
      </c>
      <c r="I20" s="15">
        <f>Sheet3!I20-Sheet2!I19</f>
        <v>158303.29620000001</v>
      </c>
      <c r="J20" s="15">
        <f>Sheet3!J20-Sheet2!J19</f>
        <v>168960.92850000001</v>
      </c>
      <c r="K20" s="15">
        <f>Sheet3!K20-Sheet2!K19</f>
        <v>182000.20319999999</v>
      </c>
      <c r="L20" s="15">
        <f>Sheet3!L20-Sheet2!L19</f>
        <v>196162.12409999999</v>
      </c>
      <c r="M20" s="15">
        <f>Sheet3!M20-Sheet2!M19</f>
        <v>202325.9987</v>
      </c>
      <c r="N20" s="15">
        <f>Sheet3!N20-Sheet2!N19</f>
        <v>191033.5674</v>
      </c>
      <c r="O20" s="15">
        <f>Sheet3!O20-Sheet2!O19</f>
        <v>174760.5778</v>
      </c>
      <c r="P20" s="15">
        <f>Sheet3!P20-Sheet2!P19</f>
        <v>161518.92819999999</v>
      </c>
      <c r="Q20" s="15">
        <f>Sheet3!Q20-Sheet2!Q19</f>
        <v>152184.0019</v>
      </c>
      <c r="R20" s="15">
        <f>Sheet3!R20-Sheet2!R19</f>
        <v>148994.4503</v>
      </c>
      <c r="S20" s="15">
        <f>Sheet3!S20-Sheet2!S19</f>
        <v>146024.04670000001</v>
      </c>
      <c r="T20" s="15">
        <f>Sheet3!T20-Sheet2!T19</f>
        <v>142642.38320000001</v>
      </c>
      <c r="U20" s="16"/>
      <c r="V20" s="16"/>
      <c r="W20" s="16"/>
      <c r="X20" s="16"/>
      <c r="Y20" s="16"/>
    </row>
    <row r="21" spans="1:25" x14ac:dyDescent="0.2">
      <c r="A21" s="17" t="s">
        <v>25</v>
      </c>
      <c r="B21" s="12"/>
      <c r="C21" s="16"/>
      <c r="D21" s="16"/>
      <c r="E21" s="16"/>
      <c r="F21" s="16">
        <f>Sheet3!F21-Sheet2!F20</f>
        <v>2378617.0794000002</v>
      </c>
      <c r="G21" s="16">
        <f>Sheet3!G21-Sheet2!G20</f>
        <v>4801907.7</v>
      </c>
      <c r="H21" s="16">
        <f>Sheet3!H21-Sheet2!H20</f>
        <v>8903167.3000000007</v>
      </c>
      <c r="I21" s="16">
        <f>Sheet3!I21-Sheet2!I20</f>
        <v>15481289</v>
      </c>
      <c r="J21" s="16">
        <f>Sheet3!J21-Sheet2!J20</f>
        <v>16492481</v>
      </c>
      <c r="K21" s="16">
        <f>Sheet3!K21-Sheet2!K20</f>
        <v>17280457</v>
      </c>
      <c r="L21" s="16">
        <f>Sheet3!L21-Sheet2!L20</f>
        <v>18312040</v>
      </c>
      <c r="M21" s="16">
        <f>Sheet3!M21-Sheet2!M20</f>
        <v>17801428</v>
      </c>
      <c r="N21" s="16">
        <f>Sheet3!N21-Sheet2!N20</f>
        <v>17829856</v>
      </c>
      <c r="O21" s="16">
        <f>Sheet3!O21-Sheet2!O20</f>
        <v>18408326</v>
      </c>
      <c r="P21" s="16">
        <f>Sheet3!P21-Sheet2!P20</f>
        <v>18630167</v>
      </c>
      <c r="Q21" s="16">
        <f>Sheet3!Q21-Sheet2!Q20</f>
        <v>19086700</v>
      </c>
      <c r="R21" s="16">
        <f>Sheet3!R21-Sheet2!R20</f>
        <v>19905047</v>
      </c>
      <c r="S21" s="16">
        <f>Sheet3!S21-Sheet2!S20</f>
        <v>20527972</v>
      </c>
      <c r="T21" s="16">
        <f>Sheet3!T21-Sheet2!T20</f>
        <v>21530672</v>
      </c>
    </row>
    <row r="22" spans="1:25" x14ac:dyDescent="0.2">
      <c r="A22" s="18" t="s">
        <v>26</v>
      </c>
      <c r="B22" s="15"/>
      <c r="C22" s="15">
        <f>Sheet3!C22-Sheet2!C21</f>
        <v>11699.9872</v>
      </c>
      <c r="D22" s="15">
        <f>Sheet3!D22-Sheet2!D21</f>
        <v>69003.4372</v>
      </c>
      <c r="E22" s="15">
        <f>Sheet3!E22-Sheet2!E21</f>
        <v>207941.57740000001</v>
      </c>
      <c r="F22" s="15">
        <f>Sheet3!F22-Sheet2!F21</f>
        <v>289157.29790000001</v>
      </c>
      <c r="G22" s="15">
        <f>Sheet3!G22-Sheet2!G21</f>
        <v>346460.83149999997</v>
      </c>
      <c r="H22" s="15">
        <f>Sheet3!H22-Sheet2!H21</f>
        <v>505372.35340000002</v>
      </c>
      <c r="I22" s="15">
        <f>Sheet3!I22-Sheet2!I21</f>
        <v>753845.6749770001</v>
      </c>
      <c r="J22" s="15">
        <f>Sheet3!J22-Sheet2!J21</f>
        <v>839215.03411899996</v>
      </c>
      <c r="K22" s="15">
        <f>Sheet3!K22-Sheet2!K21</f>
        <v>946239.86270599987</v>
      </c>
      <c r="L22" s="15">
        <f>Sheet3!L22-Sheet2!L21</f>
        <v>1051567.83206261</v>
      </c>
      <c r="M22" s="15">
        <f>Sheet3!M22-Sheet2!M21</f>
        <v>1099978.403161</v>
      </c>
      <c r="N22" s="15">
        <f>Sheet3!N22-Sheet2!N21</f>
        <v>1115261.77744566</v>
      </c>
      <c r="O22" s="15">
        <f>Sheet3!O22-Sheet2!O21</f>
        <v>1178715.9515269999</v>
      </c>
      <c r="P22" s="15">
        <f>Sheet3!P22-Sheet2!P21</f>
        <v>1252350.777892</v>
      </c>
      <c r="Q22" s="15">
        <f>Sheet3!Q22-Sheet2!Q21</f>
        <v>1307512.7547279999</v>
      </c>
      <c r="R22" s="15">
        <f>Sheet3!R22-Sheet2!R21</f>
        <v>1385027.5582892001</v>
      </c>
      <c r="S22" s="15">
        <f>Sheet3!S22-Sheet2!S21</f>
        <v>1459704.5619684299</v>
      </c>
      <c r="T22" s="15">
        <f>Sheet3!T22-Sheet2!T21</f>
        <v>1565370.38721627</v>
      </c>
    </row>
    <row r="23" spans="1:25" x14ac:dyDescent="0.2">
      <c r="A23" s="17" t="s">
        <v>27</v>
      </c>
      <c r="B23" s="16">
        <f>Sheet3!B23-Sheet2!B22</f>
        <v>5417.5096999999996</v>
      </c>
      <c r="C23" s="16">
        <f>Sheet3!C23-Sheet2!C22</f>
        <v>11385.448899999999</v>
      </c>
      <c r="D23" s="16">
        <f>Sheet3!D23-Sheet2!D22</f>
        <v>17274.3609</v>
      </c>
      <c r="E23" s="16">
        <f>Sheet3!E23-Sheet2!E22</f>
        <v>22357.824700000001</v>
      </c>
      <c r="F23" s="16">
        <f>Sheet3!F23-Sheet2!F22</f>
        <v>29121.925797821601</v>
      </c>
      <c r="G23" s="16">
        <f>Sheet3!G23-Sheet2!G22</f>
        <v>37858.578121690203</v>
      </c>
      <c r="H23" s="16">
        <f>Sheet3!H23-Sheet2!H22</f>
        <v>59404.767086720101</v>
      </c>
      <c r="I23" s="16">
        <f>Sheet3!I23-Sheet2!I22</f>
        <v>89584.768799999991</v>
      </c>
      <c r="J23" s="16">
        <f>Sheet3!J23-Sheet2!J22</f>
        <v>97944.691000000006</v>
      </c>
      <c r="K23" s="16">
        <f>Sheet3!K23-Sheet2!K22</f>
        <v>108642.1691</v>
      </c>
      <c r="L23" s="16">
        <f>Sheet3!L23-Sheet2!L22</f>
        <v>113592.0934</v>
      </c>
      <c r="M23" s="16">
        <f>Sheet3!M23-Sheet2!M22</f>
        <v>105110.55740000001</v>
      </c>
      <c r="N23" s="16">
        <f>Sheet3!N23-Sheet2!N22</f>
        <v>101259.03750000001</v>
      </c>
      <c r="O23" s="16">
        <f>Sheet3!O23-Sheet2!O22</f>
        <v>100821.94069999999</v>
      </c>
      <c r="P23" s="16">
        <f>Sheet3!P23-Sheet2!P22</f>
        <v>100345.81670000001</v>
      </c>
      <c r="Q23" s="16">
        <f>Sheet3!Q23-Sheet2!Q22</f>
        <v>100944.8596</v>
      </c>
      <c r="R23" s="16">
        <f>Sheet3!R23-Sheet2!R22</f>
        <v>103422.9448</v>
      </c>
      <c r="S23" s="16">
        <f>Sheet3!S23-Sheet2!S22</f>
        <v>107228.80219999999</v>
      </c>
      <c r="T23" s="16">
        <f>Sheet3!T23-Sheet2!T22</f>
        <v>111861.9617</v>
      </c>
    </row>
    <row r="24" spans="1:25" x14ac:dyDescent="0.2">
      <c r="A24" s="18" t="s">
        <v>54</v>
      </c>
      <c r="B24" s="15"/>
      <c r="C24" s="15"/>
      <c r="D24" s="15"/>
      <c r="E24" s="15"/>
      <c r="F24" s="15"/>
      <c r="G24" s="15">
        <f>Sheet3!G24-Sheet2!G23</f>
        <v>256075.04370000004</v>
      </c>
      <c r="H24" s="15">
        <f>Sheet3!H24-Sheet2!H23</f>
        <v>376830.75199999998</v>
      </c>
      <c r="I24" s="15">
        <f>Sheet3!I24-Sheet2!I23</f>
        <v>460290.61331775901</v>
      </c>
      <c r="J24" s="15">
        <f>Sheet3!J24-Sheet2!J23</f>
        <v>494098.73940540501</v>
      </c>
      <c r="K24" s="15">
        <f>Sheet3!K24-Sheet2!K23</f>
        <v>531246.08849999995</v>
      </c>
      <c r="L24" s="15">
        <f>Sheet3!L24-Sheet2!L23</f>
        <v>568169.60309999995</v>
      </c>
      <c r="M24" s="15">
        <f>Sheet3!M24-Sheet2!M23</f>
        <v>586154.04229999997</v>
      </c>
      <c r="N24" s="15">
        <f>Sheet3!N24-Sheet2!N23</f>
        <v>628586.01910000003</v>
      </c>
      <c r="O24" s="15">
        <f>Sheet3!O24-Sheet2!O23</f>
        <v>670781.54220000003</v>
      </c>
      <c r="P24" s="15">
        <f>Sheet3!P24-Sheet2!P23</f>
        <v>709451.12009999994</v>
      </c>
      <c r="Q24" s="15">
        <f>Sheet3!Q24-Sheet2!Q23</f>
        <v>745605.30949999997</v>
      </c>
      <c r="R24" s="15">
        <f>Sheet3!R24-Sheet2!R23</f>
        <v>777431.05099999998</v>
      </c>
      <c r="S24" s="15">
        <f>Sheet3!S24-Sheet2!S23</f>
        <v>807860.27040000004</v>
      </c>
      <c r="T24" s="15">
        <f>Sheet3!T24-Sheet2!T23</f>
        <v>855546.54170000006</v>
      </c>
    </row>
    <row r="25" spans="1:25" x14ac:dyDescent="0.2">
      <c r="A25" s="17" t="s">
        <v>28</v>
      </c>
      <c r="B25" s="16">
        <f>Sheet3!B25-Sheet2!B24</f>
        <v>68514.846699999995</v>
      </c>
      <c r="C25" s="16">
        <f>Sheet3!C25-Sheet2!C24</f>
        <v>151132.3052</v>
      </c>
      <c r="D25" s="16">
        <f>Sheet3!D25-Sheet2!D24</f>
        <v>287250.7292</v>
      </c>
      <c r="E25" s="16">
        <f>Sheet3!E25-Sheet2!E24</f>
        <v>433087.79100000003</v>
      </c>
      <c r="F25" s="16">
        <f>Sheet3!F25-Sheet2!F24</f>
        <v>616319.03614873998</v>
      </c>
      <c r="G25" s="16">
        <f>Sheet3!G25-Sheet2!G24</f>
        <v>741573.50595629704</v>
      </c>
      <c r="H25" s="16">
        <f>Sheet3!H25-Sheet2!H24</f>
        <v>894626.2</v>
      </c>
      <c r="I25" s="16">
        <f>Sheet3!I25-Sheet2!I24</f>
        <v>1091671</v>
      </c>
      <c r="J25" s="16">
        <f>Sheet3!J25-Sheet2!J24</f>
        <v>1129542.8999999999</v>
      </c>
      <c r="K25" s="16">
        <f>Sheet3!K25-Sheet2!K24</f>
        <v>1162625.3999999999</v>
      </c>
      <c r="L25" s="16">
        <f>Sheet3!L25-Sheet2!L24</f>
        <v>1195770.7</v>
      </c>
      <c r="M25" s="16">
        <f>Sheet3!M25-Sheet2!M24</f>
        <v>1191628.8999999999</v>
      </c>
      <c r="N25" s="16">
        <f>Sheet3!N25-Sheet2!N24</f>
        <v>1208993.8999999999</v>
      </c>
      <c r="O25" s="16">
        <f>Sheet3!O25-Sheet2!O24</f>
        <v>1229464</v>
      </c>
      <c r="P25" s="16">
        <f>Sheet3!P25-Sheet2!P24</f>
        <v>1213003</v>
      </c>
      <c r="Q25" s="16">
        <f>Sheet3!Q25-Sheet2!Q24</f>
        <v>1202374.8999999999</v>
      </c>
      <c r="R25" s="16">
        <f>Sheet3!R25-Sheet2!R24</f>
        <v>1202235.3</v>
      </c>
      <c r="S25" s="16">
        <f>Sheet3!S25-Sheet2!S24</f>
        <v>1217283.7</v>
      </c>
      <c r="T25" s="16">
        <f>Sheet3!T25-Sheet2!T24</f>
        <v>1235585.3999999999</v>
      </c>
    </row>
    <row r="26" spans="1:25" x14ac:dyDescent="0.2">
      <c r="A26" s="18" t="s">
        <v>29</v>
      </c>
      <c r="B26" s="15"/>
      <c r="C26" s="15"/>
      <c r="D26" s="15"/>
      <c r="E26" s="15"/>
      <c r="F26" s="15">
        <f>Sheet3!F26-Sheet2!F25</f>
        <v>321895574</v>
      </c>
      <c r="G26" s="15">
        <f>Sheet3!G26-Sheet2!G25</f>
        <v>357164000</v>
      </c>
      <c r="H26" s="15">
        <f>Sheet3!H26-Sheet2!H25</f>
        <v>364366500</v>
      </c>
      <c r="I26" s="15">
        <f>Sheet3!I26-Sheet2!I25</f>
        <v>374780500</v>
      </c>
      <c r="J26" s="15">
        <f>Sheet3!J26-Sheet2!J25</f>
        <v>376050800</v>
      </c>
      <c r="K26" s="15">
        <f>Sheet3!K26-Sheet2!K25</f>
        <v>379956800</v>
      </c>
      <c r="L26" s="15">
        <f>Sheet3!L26-Sheet2!L25</f>
        <v>374297000</v>
      </c>
      <c r="M26" s="15">
        <f>Sheet3!M26-Sheet2!M25</f>
        <v>371374800</v>
      </c>
      <c r="N26" s="15">
        <f>Sheet3!N26-Sheet2!N25</f>
        <v>373070700</v>
      </c>
      <c r="O26" s="15">
        <f>Sheet3!O26-Sheet2!O25</f>
        <v>375614100</v>
      </c>
      <c r="P26" s="15">
        <f>Sheet3!P26-Sheet2!P25</f>
        <v>378400000</v>
      </c>
      <c r="Q26" s="15">
        <f>Sheet3!Q26-Sheet2!Q25</f>
        <v>388177200</v>
      </c>
      <c r="R26" s="15">
        <f>Sheet3!R26-Sheet2!R25</f>
        <v>383857200</v>
      </c>
      <c r="S26" s="15">
        <f>Sheet3!S26-Sheet2!S25</f>
        <v>384516413</v>
      </c>
      <c r="T26" s="15">
        <f>Sheet3!T26-Sheet2!T25</f>
        <v>384750600</v>
      </c>
    </row>
    <row r="27" spans="1:25" x14ac:dyDescent="0.2">
      <c r="A27" s="17" t="s">
        <v>30</v>
      </c>
      <c r="B27" s="16"/>
      <c r="C27" s="16"/>
      <c r="D27" s="16"/>
      <c r="E27" s="16"/>
      <c r="F27" s="16">
        <f>Sheet3!F27-Sheet2!F26</f>
        <v>158369900</v>
      </c>
      <c r="G27" s="16">
        <f>Sheet3!G27-Sheet2!G26</f>
        <v>287856860</v>
      </c>
      <c r="H27" s="16">
        <f>Sheet3!H27-Sheet2!H26</f>
        <v>390249200</v>
      </c>
      <c r="I27" s="16">
        <f>Sheet3!I27-Sheet2!I26</f>
        <v>566227400</v>
      </c>
      <c r="J27" s="16">
        <f>Sheet3!J27-Sheet2!J26</f>
        <v>605315000</v>
      </c>
      <c r="K27" s="16">
        <f>Sheet3!K27-Sheet2!K26</f>
        <v>650798400</v>
      </c>
      <c r="L27" s="16">
        <f>Sheet3!L27-Sheet2!L26</f>
        <v>696984600</v>
      </c>
      <c r="M27" s="16">
        <f>Sheet3!M27-Sheet2!M26</f>
        <v>722596600</v>
      </c>
      <c r="N27" s="16">
        <f>Sheet3!N27-Sheet2!N26</f>
        <v>768021200</v>
      </c>
      <c r="O27" s="16">
        <f>Sheet3!O27-Sheet2!O26</f>
        <v>818654600</v>
      </c>
      <c r="P27" s="16">
        <f>Sheet3!P27-Sheet2!P26</f>
        <v>853236200</v>
      </c>
      <c r="Q27" s="16">
        <f>Sheet3!Q27-Sheet2!Q26</f>
        <v>883162200</v>
      </c>
      <c r="R27" s="16">
        <f>Sheet3!R27-Sheet2!R26</f>
        <v>909949900</v>
      </c>
      <c r="S27" s="16">
        <f>Sheet3!S27-Sheet2!S26</f>
        <v>945843600</v>
      </c>
      <c r="T27" s="16">
        <f>Sheet3!T27-Sheet2!T26</f>
        <v>979666800</v>
      </c>
    </row>
    <row r="28" spans="1:25" x14ac:dyDescent="0.2">
      <c r="A28" s="18" t="s">
        <v>64</v>
      </c>
      <c r="B28" s="13"/>
      <c r="C28" s="15"/>
      <c r="D28" s="15"/>
      <c r="E28" s="15"/>
      <c r="F28" s="15"/>
      <c r="G28" s="15">
        <f>Sheet3!G28-Sheet2!G27</f>
        <v>3835.7056527509799</v>
      </c>
      <c r="H28" s="15">
        <f>Sheet3!H28-Sheet2!H27</f>
        <v>5227.5200390322207</v>
      </c>
      <c r="I28" s="15">
        <f>Sheet3!I28-Sheet2!I27</f>
        <v>9786.1686851184986</v>
      </c>
      <c r="J28" s="15">
        <f>Sheet3!J28-Sheet2!J27</f>
        <v>12567.7763752967</v>
      </c>
      <c r="K28" s="15">
        <f>Sheet3!K28-Sheet2!K27</f>
        <v>15778.309161490302</v>
      </c>
      <c r="L28" s="15">
        <f>Sheet3!L28-Sheet2!L27</f>
        <v>17413.928282462803</v>
      </c>
      <c r="M28" s="15">
        <f>Sheet3!M28-Sheet2!M27</f>
        <v>13878.6851433799</v>
      </c>
      <c r="N28" s="15">
        <f>Sheet3!N28-Sheet2!N27</f>
        <v>13534.7818239509</v>
      </c>
      <c r="O28" s="15">
        <f>Sheet3!O28-Sheet2!O27</f>
        <v>14828.311200827</v>
      </c>
      <c r="P28" s="15">
        <f>Sheet3!P28-Sheet2!P27</f>
        <v>15560.070047227999</v>
      </c>
      <c r="Q28" s="15">
        <f>Sheet3!Q28-Sheet2!Q27</f>
        <v>16370.988956382</v>
      </c>
      <c r="R28" s="15">
        <f>Sheet3!R28-Sheet2!R27</f>
        <v>16816.950148</v>
      </c>
      <c r="S28" s="15">
        <f>Sheet3!S28-Sheet2!S27</f>
        <v>17160.689725</v>
      </c>
      <c r="T28" s="15">
        <f>Sheet3!T28-Sheet2!T27</f>
        <v>17527.483007790001</v>
      </c>
    </row>
    <row r="29" spans="1:25" x14ac:dyDescent="0.2">
      <c r="A29" s="18" t="s">
        <v>66</v>
      </c>
      <c r="B29" s="13"/>
      <c r="C29" s="15"/>
      <c r="D29" s="15"/>
      <c r="E29" s="15"/>
      <c r="F29" s="15"/>
      <c r="G29" s="15">
        <f>Sheet3!G29-Sheet2!G28</f>
        <v>7911.2123414272492</v>
      </c>
      <c r="H29" s="15">
        <f>Sheet3!H29-Sheet2!H28</f>
        <v>10681.8976492122</v>
      </c>
      <c r="I29" s="15">
        <f>Sheet3!I29-Sheet2!I28</f>
        <v>15981.307582483802</v>
      </c>
      <c r="J29" s="15">
        <f>Sheet3!J29-Sheet2!J28</f>
        <v>18289.773034939801</v>
      </c>
      <c r="K29" s="15">
        <f>Sheet3!K29-Sheet2!K28</f>
        <v>21197.017129657102</v>
      </c>
      <c r="L29" s="15">
        <f>Sheet3!L29-Sheet2!L28</f>
        <v>24768.595283781302</v>
      </c>
      <c r="M29" s="15">
        <f>Sheet3!M29-Sheet2!M28</f>
        <v>22094.3729575996</v>
      </c>
      <c r="N29" s="15">
        <f>Sheet3!N29-Sheet2!N28</f>
        <v>21328.424742632098</v>
      </c>
      <c r="O29" s="15">
        <f>Sheet3!O29-Sheet2!O28</f>
        <v>22837.4065993976</v>
      </c>
      <c r="P29" s="15">
        <f>Sheet3!P29-Sheet2!P28</f>
        <v>24079.9353933735</v>
      </c>
      <c r="Q29" s="15">
        <f>Sheet3!Q29-Sheet2!Q28</f>
        <v>25107.451067979597</v>
      </c>
      <c r="R29" s="15">
        <f>Sheet3!R29-Sheet2!R28</f>
        <v>26085.709984151999</v>
      </c>
      <c r="S29" s="15">
        <f>Sheet3!S29-Sheet2!S28</f>
        <v>27009.587212999999</v>
      </c>
      <c r="T29" s="15">
        <f>Sheet3!T29-Sheet2!T28</f>
        <v>28444.574900000003</v>
      </c>
    </row>
    <row r="30" spans="1:25" x14ac:dyDescent="0.2">
      <c r="A30" s="17" t="s">
        <v>31</v>
      </c>
      <c r="B30" s="12">
        <f>Sheet3!B30-Sheet2!B29</f>
        <v>2085.2878999999998</v>
      </c>
      <c r="C30" s="16">
        <f>Sheet3!C30-Sheet2!C29</f>
        <v>2938.4158000000002</v>
      </c>
      <c r="D30" s="16">
        <f>Sheet3!D30-Sheet2!D29</f>
        <v>4101.8234000000002</v>
      </c>
      <c r="E30" s="16">
        <f>Sheet3!E30-Sheet2!E29</f>
        <v>5287.5164000000004</v>
      </c>
      <c r="F30" s="16">
        <f>Sheet3!F30-Sheet2!F29</f>
        <v>7277.1975731039302</v>
      </c>
      <c r="G30" s="16">
        <f>Sheet3!G30-Sheet2!G29</f>
        <v>8933.0076829507598</v>
      </c>
      <c r="H30" s="16">
        <f>Sheet3!H30-Sheet2!H29</f>
        <v>11028.702731751499</v>
      </c>
      <c r="I30" s="16">
        <f>Sheet3!I30-Sheet2!I29</f>
        <v>14225.156449365601</v>
      </c>
      <c r="J30" s="16">
        <f>Sheet3!J30-Sheet2!J29</f>
        <v>14972.2611348399</v>
      </c>
      <c r="K30" s="16">
        <f>Sheet3!K30-Sheet2!K29</f>
        <v>15471.563150812901</v>
      </c>
      <c r="L30" s="16">
        <f>Sheet3!L30-Sheet2!L29</f>
        <v>16240.302608157701</v>
      </c>
      <c r="M30" s="16">
        <f>Sheet3!M30-Sheet2!M29</f>
        <v>16677.081964833702</v>
      </c>
      <c r="N30" s="16">
        <f>Sheet3!N30-Sheet2!N29</f>
        <v>17220.095972565803</v>
      </c>
      <c r="O30" s="16">
        <f>Sheet3!O30-Sheet2!O29</f>
        <v>17893.3914092017</v>
      </c>
      <c r="P30" s="16">
        <f>Sheet3!P30-Sheet2!P29</f>
        <v>18756.126161275901</v>
      </c>
      <c r="Q30" s="16">
        <f>Sheet3!Q30-Sheet2!Q29</f>
        <v>19380.190355922801</v>
      </c>
      <c r="R30" s="16">
        <f>Sheet3!R30-Sheet2!R29</f>
        <v>19786.4201440096</v>
      </c>
      <c r="S30" s="16">
        <f>Sheet3!S30-Sheet2!S29</f>
        <v>20906.851923399401</v>
      </c>
      <c r="T30" s="16">
        <f>Sheet3!T30-Sheet2!T29</f>
        <v>21517.791356154099</v>
      </c>
    </row>
    <row r="31" spans="1:25" x14ac:dyDescent="0.2">
      <c r="A31" s="18" t="s">
        <v>32</v>
      </c>
      <c r="B31" s="15"/>
      <c r="C31" s="15">
        <f>Sheet3!C31-Sheet2!C30</f>
        <v>3684.8533000000002</v>
      </c>
      <c r="D31" s="15">
        <f>Sheet3!D31-Sheet2!D30</f>
        <v>23208.2189</v>
      </c>
      <c r="E31" s="15">
        <f>Sheet3!E31-Sheet2!E30</f>
        <v>332645.08889999997</v>
      </c>
      <c r="F31" s="15">
        <f>Sheet3!F31-Sheet2!F30</f>
        <v>1021293.703</v>
      </c>
      <c r="G31" s="15">
        <f>Sheet3!G31-Sheet2!G30</f>
        <v>2270027.6039999998</v>
      </c>
      <c r="H31" s="15">
        <f>Sheet3!H31-Sheet2!H30</f>
        <v>4994883.7873</v>
      </c>
      <c r="I31" s="15">
        <f>Sheet3!I31-Sheet2!I30</f>
        <v>7250374.5180000002</v>
      </c>
      <c r="J31" s="15">
        <f>Sheet3!J31-Sheet2!J30</f>
        <v>7869877.0780000007</v>
      </c>
      <c r="K31" s="15">
        <f>Sheet3!K31-Sheet2!K30</f>
        <v>8514804.1300000008</v>
      </c>
      <c r="L31" s="15">
        <f>Sheet3!L31-Sheet2!L30</f>
        <v>9137014.3989999983</v>
      </c>
      <c r="M31" s="15">
        <f>Sheet3!M31-Sheet2!M30</f>
        <v>9048207.2960000001</v>
      </c>
      <c r="N31" s="15">
        <f>Sheet3!N31-Sheet2!N30</f>
        <v>9803739.3569999989</v>
      </c>
      <c r="O31" s="15">
        <f>Sheet3!O31-Sheet2!O30</f>
        <v>10694309.992000001</v>
      </c>
      <c r="P31" s="15">
        <f>Sheet3!P31-Sheet2!P30</f>
        <v>11547690.062000001</v>
      </c>
      <c r="Q31" s="15">
        <f>Sheet3!Q31-Sheet2!Q30</f>
        <v>12246871.956</v>
      </c>
      <c r="R31" s="15">
        <f>Sheet3!R31-Sheet2!R30</f>
        <v>12974732.856000001</v>
      </c>
      <c r="S31" s="15">
        <f>Sheet3!S31-Sheet2!S30</f>
        <v>13729500.435999999</v>
      </c>
      <c r="T31" s="15">
        <f>Sheet3!T31-Sheet2!T30</f>
        <v>14808998.018000001</v>
      </c>
    </row>
    <row r="32" spans="1:25" x14ac:dyDescent="0.2">
      <c r="A32" s="17" t="s">
        <v>33</v>
      </c>
      <c r="B32" s="16">
        <f>Sheet3!B32-Sheet2!B31</f>
        <v>86954.873500000002</v>
      </c>
      <c r="C32" s="16">
        <f>Sheet3!C32-Sheet2!C31</f>
        <v>119566.4764</v>
      </c>
      <c r="D32" s="16">
        <f>Sheet3!D32-Sheet2!D31</f>
        <v>136668.9834</v>
      </c>
      <c r="E32" s="16">
        <f>Sheet3!E32-Sheet2!E31</f>
        <v>151309.67809999999</v>
      </c>
      <c r="F32" s="16">
        <f>Sheet3!F32-Sheet2!F31</f>
        <v>190075.52861809699</v>
      </c>
      <c r="G32" s="16">
        <f>Sheet3!G32-Sheet2!G31</f>
        <v>224729</v>
      </c>
      <c r="H32" s="16">
        <f>Sheet3!H32-Sheet2!H31</f>
        <v>291557</v>
      </c>
      <c r="I32" s="16">
        <f>Sheet3!I32-Sheet2!I31</f>
        <v>354664</v>
      </c>
      <c r="J32" s="16">
        <f>Sheet3!J32-Sheet2!J31</f>
        <v>371552</v>
      </c>
      <c r="K32" s="16">
        <f>Sheet3!K32-Sheet2!K31</f>
        <v>387806</v>
      </c>
      <c r="L32" s="16">
        <f>Sheet3!L32-Sheet2!L31</f>
        <v>404263</v>
      </c>
      <c r="M32" s="16">
        <f>Sheet3!M32-Sheet2!M31</f>
        <v>407890</v>
      </c>
      <c r="N32" s="16">
        <f>Sheet3!N32-Sheet2!N31</f>
        <v>415599</v>
      </c>
      <c r="O32" s="16">
        <f>Sheet3!O32-Sheet2!O31</f>
        <v>422915</v>
      </c>
      <c r="P32" s="16">
        <f>Sheet3!P32-Sheet2!P31</f>
        <v>425413</v>
      </c>
      <c r="Q32" s="16">
        <f>Sheet3!Q32-Sheet2!Q31</f>
        <v>428343</v>
      </c>
      <c r="R32" s="16">
        <f>Sheet3!R32-Sheet2!R31</f>
        <v>434001</v>
      </c>
      <c r="S32" s="16">
        <f>Sheet3!S32-Sheet2!S31</f>
        <v>438291</v>
      </c>
      <c r="T32" s="16">
        <f>Sheet3!T32-Sheet2!T31</f>
        <v>443034</v>
      </c>
    </row>
    <row r="33" spans="1:20" x14ac:dyDescent="0.2">
      <c r="A33" s="18" t="s">
        <v>34</v>
      </c>
      <c r="B33" s="13">
        <f>Sheet3!B33-Sheet2!B32</f>
        <v>10516</v>
      </c>
      <c r="C33" s="13">
        <f>Sheet3!C33-Sheet2!C32</f>
        <v>19064</v>
      </c>
      <c r="D33" s="13">
        <f>Sheet3!D33-Sheet2!D32</f>
        <v>31196</v>
      </c>
      <c r="E33" s="13">
        <f>Sheet3!E33-Sheet2!E32</f>
        <v>48704</v>
      </c>
      <c r="F33" s="13">
        <f>Sheet3!F33-Sheet2!F32</f>
        <v>54974</v>
      </c>
      <c r="G33" s="13">
        <f>Sheet3!G33-Sheet2!G32</f>
        <v>68460</v>
      </c>
      <c r="H33" s="13">
        <f>Sheet3!H33-Sheet2!H32</f>
        <v>81144</v>
      </c>
      <c r="I33" s="13">
        <f>Sheet3!I33-Sheet2!I32</f>
        <v>111537</v>
      </c>
      <c r="J33" s="15">
        <f>Sheet3!J33-Sheet2!J32</f>
        <v>118975</v>
      </c>
      <c r="K33" s="15">
        <f>Sheet3!K33-Sheet2!K32</f>
        <v>127139</v>
      </c>
      <c r="L33" s="15">
        <f>Sheet3!L33-Sheet2!L32</f>
        <v>132427</v>
      </c>
      <c r="M33" s="15">
        <f>Sheet3!M33-Sheet2!M32</f>
        <v>136461</v>
      </c>
      <c r="N33" s="15">
        <f>Sheet3!N33-Sheet2!N32</f>
        <v>141123</v>
      </c>
      <c r="O33" s="15">
        <f>Sheet3!O33-Sheet2!O32</f>
        <v>147264</v>
      </c>
      <c r="P33" s="15">
        <f>Sheet3!P33-Sheet2!P32</f>
        <v>150807</v>
      </c>
      <c r="Q33" s="15">
        <f>Sheet3!Q33-Sheet2!Q32</f>
        <v>157512</v>
      </c>
      <c r="R33" s="15">
        <f>Sheet3!R33-Sheet2!R32</f>
        <v>163664</v>
      </c>
      <c r="S33" s="15">
        <f>Sheet3!S33-Sheet2!S32</f>
        <v>170863</v>
      </c>
      <c r="T33" s="15">
        <f>Sheet3!T33-Sheet2!T32</f>
        <v>180955</v>
      </c>
    </row>
    <row r="34" spans="1:20" x14ac:dyDescent="0.2">
      <c r="A34" s="19" t="s">
        <v>35</v>
      </c>
      <c r="B34" s="16">
        <f>Sheet3!B34-Sheet2!B33</f>
        <v>120317</v>
      </c>
      <c r="C34" s="16">
        <f>Sheet3!C34-Sheet2!C33</f>
        <v>184719</v>
      </c>
      <c r="D34" s="16">
        <f>Sheet3!D34-Sheet2!D33</f>
        <v>286423</v>
      </c>
      <c r="E34" s="16">
        <f>Sheet3!E34-Sheet2!E33</f>
        <v>409520</v>
      </c>
      <c r="F34" s="16">
        <f>Sheet3!F34-Sheet2!F33</f>
        <v>523715</v>
      </c>
      <c r="G34" s="16">
        <f>Sheet3!G34-Sheet2!G33</f>
        <v>634897</v>
      </c>
      <c r="H34" s="16">
        <f>Sheet3!H34-Sheet2!H33</f>
        <v>802417</v>
      </c>
      <c r="I34" s="16">
        <f>Sheet3!I34-Sheet2!I33</f>
        <v>1068209</v>
      </c>
      <c r="J34" s="16">
        <f>Sheet3!J34-Sheet2!J33</f>
        <v>1132478</v>
      </c>
      <c r="K34" s="16">
        <f>Sheet3!K34-Sheet2!K33</f>
        <v>1204657</v>
      </c>
      <c r="L34" s="16">
        <f>Sheet3!L34-Sheet2!L33</f>
        <v>1300924</v>
      </c>
      <c r="M34" s="16">
        <f>Sheet3!M34-Sheet2!M33</f>
        <v>1366796</v>
      </c>
      <c r="N34" s="16">
        <f>Sheet3!N34-Sheet2!N33</f>
        <v>1441308</v>
      </c>
      <c r="O34" s="16">
        <f>Sheet3!O34-Sheet2!O33</f>
        <v>1501064</v>
      </c>
      <c r="P34" s="16">
        <f>Sheet3!P34-Sheet2!P33</f>
        <v>1571880</v>
      </c>
      <c r="Q34" s="16">
        <f>Sheet3!Q34-Sheet2!Q33</f>
        <v>1651796</v>
      </c>
      <c r="R34" s="16">
        <f>Sheet3!R34-Sheet2!R33</f>
        <v>1736545</v>
      </c>
      <c r="S34" s="16">
        <f>Sheet3!S34-Sheet2!S33</f>
        <v>1827809</v>
      </c>
      <c r="T34" s="16">
        <f>Sheet3!T34-Sheet2!T33</f>
        <v>1902844</v>
      </c>
    </row>
    <row r="35" spans="1:20" x14ac:dyDescent="0.2">
      <c r="A35" s="18" t="s">
        <v>36</v>
      </c>
      <c r="B35" s="15"/>
      <c r="C35" s="15"/>
      <c r="D35" s="15"/>
      <c r="E35" s="15"/>
      <c r="F35" s="15">
        <f>Sheet3!F35-Sheet2!F34</f>
        <v>107290.0469</v>
      </c>
      <c r="G35" s="15">
        <f>Sheet3!G35-Sheet2!G34</f>
        <v>313867</v>
      </c>
      <c r="H35" s="15">
        <f>Sheet3!H35-Sheet2!H34</f>
        <v>558719</v>
      </c>
      <c r="I35" s="15">
        <f>Sheet3!I35-Sheet2!I34</f>
        <v>727987</v>
      </c>
      <c r="J35" s="15">
        <f>Sheet3!J35-Sheet2!J34</f>
        <v>773582</v>
      </c>
      <c r="K35" s="15">
        <f>Sheet3!K35-Sheet2!K34</f>
        <v>832345</v>
      </c>
      <c r="L35" s="15">
        <f>Sheet3!L35-Sheet2!L34</f>
        <v>931924</v>
      </c>
      <c r="M35" s="15">
        <f>Sheet3!M35-Sheet2!M34</f>
        <v>1002100</v>
      </c>
      <c r="N35" s="15">
        <f>Sheet3!N35-Sheet2!N34</f>
        <v>1056419</v>
      </c>
      <c r="O35" s="15">
        <f>Sheet3!O35-Sheet2!O34</f>
        <v>1123238</v>
      </c>
      <c r="P35" s="15">
        <f>Sheet3!P35-Sheet2!P34</f>
        <v>1178303</v>
      </c>
      <c r="Q35" s="15">
        <f>Sheet3!Q35-Sheet2!Q34</f>
        <v>1193517</v>
      </c>
      <c r="R35" s="15">
        <f>Sheet3!R35-Sheet2!R34</f>
        <v>1222713</v>
      </c>
      <c r="S35" s="15">
        <f>Sheet3!S35-Sheet2!S34</f>
        <v>1250381</v>
      </c>
      <c r="T35" s="15">
        <f>Sheet3!T35-Sheet2!T34</f>
        <v>1290452</v>
      </c>
    </row>
    <row r="36" spans="1:20" x14ac:dyDescent="0.2">
      <c r="A36" s="19" t="s">
        <v>37</v>
      </c>
      <c r="B36" s="16">
        <f>Sheet3!B36-Sheet2!B35</f>
        <v>2643.5221000000001</v>
      </c>
      <c r="C36" s="16">
        <f>Sheet3!C36-Sheet2!C35</f>
        <v>6548.9218000000001</v>
      </c>
      <c r="D36" s="16">
        <f>Sheet3!D36-Sheet2!D35</f>
        <v>15349.6132</v>
      </c>
      <c r="E36" s="16">
        <f>Sheet3!E36-Sheet2!E35</f>
        <v>29287.9843</v>
      </c>
      <c r="F36" s="16">
        <f>Sheet3!F36-Sheet2!F35</f>
        <v>55488.630552995295</v>
      </c>
      <c r="G36" s="16">
        <f>Sheet3!G36-Sheet2!G35</f>
        <v>71370.212999999989</v>
      </c>
      <c r="H36" s="16">
        <f>Sheet3!H36-Sheet2!H35</f>
        <v>95965.153999999995</v>
      </c>
      <c r="I36" s="16">
        <f>Sheet3!I36-Sheet2!I35</f>
        <v>122561.40199999999</v>
      </c>
      <c r="J36" s="16">
        <f>Sheet3!J36-Sheet2!J35</f>
        <v>127556.609</v>
      </c>
      <c r="K36" s="16">
        <f>Sheet3!K36-Sheet2!K35</f>
        <v>134060.17600000001</v>
      </c>
      <c r="L36" s="16">
        <f>Sheet3!L36-Sheet2!L35</f>
        <v>139669.03599999999</v>
      </c>
      <c r="M36" s="16">
        <f>Sheet3!M36-Sheet2!M35</f>
        <v>139141.45200000002</v>
      </c>
      <c r="N36" s="16">
        <f>Sheet3!N36-Sheet2!N35</f>
        <v>142071.93700000001</v>
      </c>
      <c r="O36" s="16">
        <f>Sheet3!O36-Sheet2!O35</f>
        <v>136679.55899999998</v>
      </c>
      <c r="P36" s="16">
        <f>Sheet3!P36-Sheet2!P35</f>
        <v>128792.02099999999</v>
      </c>
      <c r="Q36" s="16">
        <f>Sheet3!Q36-Sheet2!Q35</f>
        <v>129934.679</v>
      </c>
      <c r="R36" s="16">
        <f>Sheet3!R36-Sheet2!R35</f>
        <v>131584.016</v>
      </c>
      <c r="S36" s="16">
        <f>Sheet3!S36-Sheet2!S35</f>
        <v>134942.78700000001</v>
      </c>
      <c r="T36" s="16">
        <f>Sheet3!T36-Sheet2!T35</f>
        <v>139315.864</v>
      </c>
    </row>
    <row r="37" spans="1:20" x14ac:dyDescent="0.2">
      <c r="A37" s="18" t="s">
        <v>38</v>
      </c>
      <c r="B37" s="15"/>
      <c r="C37" s="15"/>
      <c r="D37" s="15"/>
      <c r="E37" s="15"/>
      <c r="F37" s="15"/>
      <c r="G37" s="15">
        <f>Sheet3!G37-Sheet2!G36</f>
        <v>14767.935000000001</v>
      </c>
      <c r="H37" s="15">
        <f>Sheet3!H37-Sheet2!H36</f>
        <v>21524.381999999998</v>
      </c>
      <c r="I37" s="15">
        <f>Sheet3!I37-Sheet2!I36</f>
        <v>33868.886999999995</v>
      </c>
      <c r="J37" s="15">
        <f>Sheet3!J37-Sheet2!J36</f>
        <v>38176.22</v>
      </c>
      <c r="K37" s="15">
        <f>Sheet3!K37-Sheet2!K36</f>
        <v>41652.875999999997</v>
      </c>
      <c r="L37" s="15">
        <f>Sheet3!L37-Sheet2!L36</f>
        <v>46180.039000000004</v>
      </c>
      <c r="M37" s="15">
        <f>Sheet3!M37-Sheet2!M36</f>
        <v>47227.254000000001</v>
      </c>
      <c r="N37" s="15">
        <f>Sheet3!N37-Sheet2!N36</f>
        <v>48149.131999999998</v>
      </c>
      <c r="O37" s="15">
        <f>Sheet3!O37-Sheet2!O36</f>
        <v>48928.709000000003</v>
      </c>
      <c r="P37" s="15">
        <f>Sheet3!P37-Sheet2!P36</f>
        <v>50489.476999999999</v>
      </c>
      <c r="Q37" s="15">
        <f>Sheet3!Q37-Sheet2!Q36</f>
        <v>50770.793999999994</v>
      </c>
      <c r="R37" s="15">
        <f>Sheet3!R37-Sheet2!R36</f>
        <v>51730.321322490003</v>
      </c>
      <c r="S37" s="15">
        <f>Sheet3!S37-Sheet2!S36</f>
        <v>53112.255559080004</v>
      </c>
      <c r="T37" s="15">
        <f>Sheet3!T37-Sheet2!T36</f>
        <v>54691.938999999998</v>
      </c>
    </row>
    <row r="38" spans="1:20" x14ac:dyDescent="0.2">
      <c r="A38" s="17" t="s">
        <v>55</v>
      </c>
      <c r="B38" s="16"/>
      <c r="C38" s="16"/>
      <c r="D38" s="16"/>
      <c r="E38" s="16"/>
      <c r="F38" s="16">
        <f>Sheet3!F38-Sheet2!F37</f>
        <v>3262.5</v>
      </c>
      <c r="G38" s="16">
        <f>Sheet3!G38-Sheet2!G37</f>
        <v>9282.3513999999996</v>
      </c>
      <c r="H38" s="16">
        <f>Sheet3!H38-Sheet2!H37</f>
        <v>12594.322224338799</v>
      </c>
      <c r="I38" s="16">
        <f>Sheet3!I38-Sheet2!I37</f>
        <v>18651.298568611197</v>
      </c>
      <c r="J38" s="16">
        <f>Sheet3!J38-Sheet2!J37</f>
        <v>19408.026012489699</v>
      </c>
      <c r="K38" s="16">
        <f>Sheet3!K38-Sheet2!K37</f>
        <v>21136.0768464592</v>
      </c>
      <c r="L38" s="16">
        <f>Sheet3!L38-Sheet2!L37</f>
        <v>23115.161686463198</v>
      </c>
      <c r="M38" s="16">
        <f>Sheet3!M38-Sheet2!M37</f>
        <v>24171.506219576102</v>
      </c>
      <c r="N38" s="16">
        <f>Sheet3!N38-Sheet2!N37</f>
        <v>24742.412747226797</v>
      </c>
      <c r="O38" s="16">
        <f>Sheet3!O38-Sheet2!O37</f>
        <v>25210.1183426895</v>
      </c>
      <c r="P38" s="16">
        <f>Sheet3!P38-Sheet2!P37</f>
        <v>24916.772795642501</v>
      </c>
      <c r="Q38" s="16">
        <f>Sheet3!Q38-Sheet2!Q37</f>
        <v>24115.201796374597</v>
      </c>
      <c r="R38" s="16">
        <f>Sheet3!R38-Sheet2!R37</f>
        <v>24306.6939201848</v>
      </c>
      <c r="S38" s="16">
        <f>Sheet3!S38-Sheet2!S37</f>
        <v>24757.108342653402</v>
      </c>
      <c r="T38" s="16">
        <f>Sheet3!T38-Sheet2!T37</f>
        <v>25840.520526985398</v>
      </c>
    </row>
    <row r="39" spans="1:20" x14ac:dyDescent="0.2">
      <c r="A39" s="18" t="s">
        <v>39</v>
      </c>
      <c r="B39" s="15">
        <f>Sheet3!B39-Sheet2!B38</f>
        <v>36636.318399999996</v>
      </c>
      <c r="C39" s="15">
        <f>Sheet3!C39-Sheet2!C38</f>
        <v>78949.640199999994</v>
      </c>
      <c r="D39" s="15">
        <f>Sheet3!D39-Sheet2!D38</f>
        <v>129936.7579</v>
      </c>
      <c r="E39" s="15">
        <f>Sheet3!E39-Sheet2!E38</f>
        <v>189112.83530000001</v>
      </c>
      <c r="F39" s="15">
        <f>Sheet3!F39-Sheet2!F38</f>
        <v>288243.31920841202</v>
      </c>
      <c r="G39" s="15">
        <f>Sheet3!G39-Sheet2!G38</f>
        <v>355456.93850218499</v>
      </c>
      <c r="H39" s="15">
        <f>Sheet3!H39-Sheet2!H38</f>
        <v>456032.10405139718</v>
      </c>
      <c r="I39" s="15">
        <f>Sheet3!I39-Sheet2!I38</f>
        <v>639926.42338189797</v>
      </c>
      <c r="J39" s="15">
        <f>Sheet3!J39-Sheet2!J38</f>
        <v>689913.53748230718</v>
      </c>
      <c r="K39" s="15">
        <f>Sheet3!K39-Sheet2!K38</f>
        <v>744055.75430580543</v>
      </c>
      <c r="L39" s="15">
        <f>Sheet3!L39-Sheet2!L38</f>
        <v>789140.15810693719</v>
      </c>
      <c r="M39" s="15">
        <f>Sheet3!M39-Sheet2!M38</f>
        <v>786865.72548918496</v>
      </c>
      <c r="N39" s="15">
        <f>Sheet3!N39-Sheet2!N38</f>
        <v>784468.84443147795</v>
      </c>
      <c r="O39" s="15">
        <f>Sheet3!O39-Sheet2!O38</f>
        <v>784204.8924254803</v>
      </c>
      <c r="P39" s="15">
        <f>Sheet3!P39-Sheet2!P38</f>
        <v>761266.48112608446</v>
      </c>
      <c r="Q39" s="15">
        <f>Sheet3!Q39-Sheet2!Q38</f>
        <v>740153.25898410263</v>
      </c>
      <c r="R39" s="15">
        <f>Sheet3!R39-Sheet2!R38</f>
        <v>746973.97658668109</v>
      </c>
      <c r="S39" s="15">
        <f>Sheet3!S39-Sheet2!S38</f>
        <v>766449.22432751476</v>
      </c>
      <c r="T39" s="15">
        <f>Sheet3!T39-Sheet2!T38</f>
        <v>783892.06687491562</v>
      </c>
    </row>
    <row r="40" spans="1:20" x14ac:dyDescent="0.2">
      <c r="A40" s="17" t="s">
        <v>40</v>
      </c>
      <c r="B40" s="16">
        <f>Sheet3!B40-Sheet2!B39</f>
        <v>260146.79989999998</v>
      </c>
      <c r="C40" s="16">
        <f>Sheet3!C40-Sheet2!C39</f>
        <v>412158.83</v>
      </c>
      <c r="D40" s="16">
        <f>Sheet3!D40-Sheet2!D39</f>
        <v>596527.91570000001</v>
      </c>
      <c r="E40" s="16">
        <f>Sheet3!E40-Sheet2!E39</f>
        <v>826802.54</v>
      </c>
      <c r="F40" s="16">
        <f>Sheet3!F40-Sheet2!F39</f>
        <v>1130240.9304</v>
      </c>
      <c r="G40" s="16">
        <f>Sheet3!G40-Sheet2!G39</f>
        <v>1260423</v>
      </c>
      <c r="H40" s="16">
        <f>Sheet3!H40-Sheet2!H39</f>
        <v>1501552.9687929801</v>
      </c>
      <c r="I40" s="16">
        <f>Sheet3!I40-Sheet2!I39</f>
        <v>1810821.4767237999</v>
      </c>
      <c r="J40" s="16">
        <f>Sheet3!J40-Sheet2!J39</f>
        <v>1886413.69486882</v>
      </c>
      <c r="K40" s="16">
        <f>Sheet3!K40-Sheet2!K39</f>
        <v>1973086.18233318</v>
      </c>
      <c r="L40" s="16">
        <f>Sheet3!L40-Sheet2!L39</f>
        <v>2047164.3418556801</v>
      </c>
      <c r="M40" s="16">
        <f>Sheet3!M40-Sheet2!M39</f>
        <v>2111502.9099494498</v>
      </c>
      <c r="N40" s="16">
        <f>Sheet3!N40-Sheet2!N39</f>
        <v>2198409.1486860598</v>
      </c>
      <c r="O40" s="16">
        <f>Sheet3!O40-Sheet2!O39</f>
        <v>2282943.5643537901</v>
      </c>
      <c r="P40" s="16">
        <f>Sheet3!P40-Sheet2!P39</f>
        <v>2340628.0839211498</v>
      </c>
      <c r="Q40" s="16">
        <f>Sheet3!Q40-Sheet2!Q39</f>
        <v>2414115.7665917999</v>
      </c>
      <c r="R40" s="16">
        <f>Sheet3!R40-Sheet2!R39</f>
        <v>2494249.0201018299</v>
      </c>
      <c r="S40" s="16">
        <f>Sheet3!S40-Sheet2!S39</f>
        <v>2596900.61451555</v>
      </c>
      <c r="T40" s="16">
        <f>Sheet3!T40-Sheet2!T39</f>
        <v>2711150.5922410898</v>
      </c>
    </row>
    <row r="41" spans="1:20" x14ac:dyDescent="0.2">
      <c r="A41" s="18" t="s">
        <v>41</v>
      </c>
      <c r="B41" s="15">
        <f>Sheet3!B41-Sheet2!B40</f>
        <v>115444.27159999999</v>
      </c>
      <c r="C41" s="15">
        <f>Sheet3!C41-Sheet2!C40</f>
        <v>139194.7041</v>
      </c>
      <c r="D41" s="15">
        <f>Sheet3!D41-Sheet2!D40</f>
        <v>174386.1458</v>
      </c>
      <c r="E41" s="15">
        <f>Sheet3!E41-Sheet2!E40</f>
        <v>207702.52059999999</v>
      </c>
      <c r="F41" s="15">
        <f>Sheet3!F41-Sheet2!F40</f>
        <v>259274.91783200999</v>
      </c>
      <c r="G41" s="15">
        <f>Sheet3!G41-Sheet2!G40</f>
        <v>276533.50708637002</v>
      </c>
      <c r="H41" s="15">
        <f>Sheet3!H41-Sheet2!H40</f>
        <v>301158.36979153001</v>
      </c>
      <c r="I41" s="15">
        <f>Sheet3!I41-Sheet2!I40</f>
        <v>331667.24429681996</v>
      </c>
      <c r="J41" s="15">
        <f>Sheet3!J41-Sheet2!J40</f>
        <v>339392.82243742002</v>
      </c>
      <c r="K41" s="15">
        <f>Sheet3!K41-Sheet2!K40</f>
        <v>351708.35730900598</v>
      </c>
      <c r="L41" s="15">
        <f>Sheet3!L41-Sheet2!L40</f>
        <v>364671.75499860803</v>
      </c>
      <c r="M41" s="15">
        <f>Sheet3!M41-Sheet2!M40</f>
        <v>370606.07810057601</v>
      </c>
      <c r="N41" s="15">
        <f>Sheet3!N41-Sheet2!N40</f>
        <v>377927.08089030301</v>
      </c>
      <c r="O41" s="15">
        <f>Sheet3!O41-Sheet2!O40</f>
        <v>381203.151177252</v>
      </c>
      <c r="P41" s="15">
        <f>Sheet3!P41-Sheet2!P40</f>
        <v>386669.24271530303</v>
      </c>
      <c r="Q41" s="15">
        <f>Sheet3!Q41-Sheet2!Q40</f>
        <v>395000.68519480102</v>
      </c>
      <c r="R41" s="15">
        <f>Sheet3!R41-Sheet2!R40</f>
        <v>400437.17389999999</v>
      </c>
      <c r="S41" s="15">
        <f>Sheet3!S41-Sheet2!S40</f>
        <v>404540</v>
      </c>
      <c r="T41" s="15">
        <f>Sheet3!T41-Sheet2!T40</f>
        <v>410318</v>
      </c>
    </row>
    <row r="42" spans="1:20" x14ac:dyDescent="0.2">
      <c r="A42" s="17" t="s">
        <v>42</v>
      </c>
      <c r="B42" s="16"/>
      <c r="C42" s="16"/>
      <c r="D42" s="16"/>
      <c r="E42" s="16">
        <f>Sheet3!E42-Sheet2!E41</f>
        <v>110.7667</v>
      </c>
      <c r="F42" s="16">
        <f>Sheet3!F42-Sheet2!F41</f>
        <v>1092.2371000000001</v>
      </c>
      <c r="G42" s="16">
        <f>Sheet3!G42-Sheet2!G41</f>
        <v>13849.937099999999</v>
      </c>
      <c r="H42" s="16">
        <f>Sheet3!H42-Sheet2!H41</f>
        <v>125608.49808374052</v>
      </c>
      <c r="I42" s="16">
        <f>Sheet3!I42-Sheet2!I41</f>
        <v>480137.04393559799</v>
      </c>
      <c r="J42" s="16">
        <f>Sheet3!J42-Sheet2!J41</f>
        <v>552833.4439999999</v>
      </c>
      <c r="K42" s="16">
        <f>Sheet3!K42-Sheet2!K41</f>
        <v>627057.16800000006</v>
      </c>
      <c r="L42" s="16">
        <f>Sheet3!L42-Sheet2!L41</f>
        <v>702472.68500000006</v>
      </c>
      <c r="M42" s="16">
        <f>Sheet3!M42-Sheet2!M41</f>
        <v>730051.56200000003</v>
      </c>
      <c r="N42" s="16">
        <f>Sheet3!N42-Sheet2!N41</f>
        <v>842612.13599999994</v>
      </c>
      <c r="O42" s="16">
        <f>Sheet3!O42-Sheet2!O41</f>
        <v>993284.87200000009</v>
      </c>
      <c r="P42" s="16">
        <f>Sheet3!P42-Sheet2!P41</f>
        <v>1120897.5449999999</v>
      </c>
      <c r="Q42" s="16">
        <f>Sheet3!Q42-Sheet2!Q41</f>
        <v>1275249.3399999999</v>
      </c>
      <c r="R42" s="16">
        <f>Sheet3!R42-Sheet2!R41</f>
        <v>1427792.236</v>
      </c>
      <c r="S42" s="16">
        <f>Sheet3!S42-Sheet2!S41</f>
        <v>1615281.4620000001</v>
      </c>
      <c r="T42" s="16">
        <f>Sheet3!T42-Sheet2!T41</f>
        <v>1816672.6609999998</v>
      </c>
    </row>
    <row r="43" spans="1:20" x14ac:dyDescent="0.2">
      <c r="A43" s="18" t="s">
        <v>43</v>
      </c>
      <c r="B43" s="15">
        <f>Sheet3!B43-Sheet2!B42</f>
        <v>110165.4477</v>
      </c>
      <c r="C43" s="15">
        <f>Sheet3!C43-Sheet2!C42</f>
        <v>194191.3609</v>
      </c>
      <c r="D43" s="15">
        <f>Sheet3!D43-Sheet2!D42</f>
        <v>277043.65010000003</v>
      </c>
      <c r="E43" s="15">
        <f>Sheet3!E43-Sheet2!E42</f>
        <v>402305.63380000001</v>
      </c>
      <c r="F43" s="15">
        <f>Sheet3!F43-Sheet2!F42</f>
        <v>550685.29220000003</v>
      </c>
      <c r="G43" s="15">
        <f>Sheet3!G43-Sheet2!G42</f>
        <v>680073</v>
      </c>
      <c r="H43" s="15">
        <f>Sheet3!H43-Sheet2!H42</f>
        <v>843100</v>
      </c>
      <c r="I43" s="15">
        <f>Sheet3!I43-Sheet2!I42</f>
        <v>1098239</v>
      </c>
      <c r="J43" s="15">
        <f>Sheet3!J43-Sheet2!J42</f>
        <v>1151410</v>
      </c>
      <c r="K43" s="15">
        <f>Sheet3!K43-Sheet2!K42</f>
        <v>1201898</v>
      </c>
      <c r="L43" s="15">
        <f>Sheet3!L43-Sheet2!L42</f>
        <v>1255702</v>
      </c>
      <c r="M43" s="15">
        <f>Sheet3!M43-Sheet2!M42</f>
        <v>1261392</v>
      </c>
      <c r="N43" s="15">
        <f>Sheet3!N43-Sheet2!N42</f>
        <v>1275886</v>
      </c>
      <c r="O43" s="15">
        <f>Sheet3!O43-Sheet2!O42</f>
        <v>1293266</v>
      </c>
      <c r="P43" s="15">
        <f>Sheet3!P43-Sheet2!P42</f>
        <v>1337094</v>
      </c>
      <c r="Q43" s="15">
        <f>Sheet3!Q43-Sheet2!Q42</f>
        <v>1380900</v>
      </c>
      <c r="R43" s="15">
        <f>Sheet3!R43-Sheet2!R42</f>
        <v>1431499</v>
      </c>
      <c r="S43" s="15">
        <f>Sheet3!S43-Sheet2!S42</f>
        <v>1467066</v>
      </c>
      <c r="T43" s="15">
        <f>Sheet3!T43-Sheet2!T42</f>
        <v>1526708</v>
      </c>
    </row>
  </sheetData>
  <mergeCells count="1">
    <mergeCell ref="B6:K6"/>
  </mergeCells>
  <hyperlinks>
    <hyperlink ref="A1" r:id="rId1" display="https://doi.org/10.1787/ctt-2018-en" xr:uid="{00000000-0004-0000-0300-000000000000}"/>
    <hyperlink ref="A4" r:id="rId2" xr:uid="{00000000-0004-0000-0300-000001000000}"/>
  </hyperlinks>
  <pageMargins left="0.70866141732283472" right="0.70866141732283472" top="0.74803149606299213" bottom="0.74803149606299213" header="0.31496062992125984" footer="0.31496062992125984"/>
  <pageSetup paperSize="9" scale="53" orientation="landscap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45"/>
  <sheetViews>
    <sheetView workbookViewId="0"/>
  </sheetViews>
  <sheetFormatPr defaultRowHeight="12.75" x14ac:dyDescent="0.2"/>
  <cols>
    <col min="1" max="1" width="15.85546875"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15.75" customHeight="1" x14ac:dyDescent="0.2">
      <c r="A6" s="92" t="s">
        <v>51</v>
      </c>
      <c r="B6" s="92"/>
      <c r="C6" s="92"/>
      <c r="D6" s="92"/>
      <c r="E6" s="92"/>
      <c r="F6" s="92"/>
      <c r="G6" s="92"/>
      <c r="H6" s="92"/>
      <c r="I6" s="92"/>
      <c r="J6" s="92"/>
      <c r="K6" s="92"/>
      <c r="L6" s="92"/>
      <c r="M6" s="92"/>
      <c r="N6" s="92"/>
      <c r="O6" s="92"/>
      <c r="P6" s="92"/>
      <c r="Q6" s="92"/>
      <c r="R6" s="92"/>
      <c r="S6" s="92"/>
      <c r="T6" s="92"/>
    </row>
    <row r="7" spans="1:20" ht="12.75" customHeight="1" x14ac:dyDescent="0.2">
      <c r="A7" s="92"/>
      <c r="B7" s="92"/>
      <c r="C7" s="92"/>
      <c r="D7" s="92"/>
      <c r="E7" s="92"/>
      <c r="F7" s="92"/>
      <c r="G7" s="92"/>
      <c r="H7" s="92"/>
      <c r="I7" s="92"/>
      <c r="J7" s="92"/>
      <c r="K7" s="92"/>
      <c r="L7" s="92"/>
      <c r="M7" s="92"/>
      <c r="N7" s="92"/>
      <c r="O7" s="92"/>
      <c r="P7" s="92"/>
      <c r="Q7" s="92"/>
      <c r="R7" s="92"/>
      <c r="S7" s="92"/>
      <c r="T7" s="92"/>
    </row>
    <row r="8" spans="1:20" x14ac:dyDescent="0.2">
      <c r="A8" s="22" t="s">
        <v>12</v>
      </c>
      <c r="B8" s="23">
        <v>1976</v>
      </c>
      <c r="C8" s="23">
        <v>1980</v>
      </c>
      <c r="D8" s="23">
        <v>1984</v>
      </c>
      <c r="E8" s="23">
        <v>1988</v>
      </c>
      <c r="F8" s="23">
        <v>1992</v>
      </c>
      <c r="G8" s="24">
        <v>1996</v>
      </c>
      <c r="H8" s="24">
        <v>2000</v>
      </c>
      <c r="I8" s="24">
        <v>2005</v>
      </c>
      <c r="J8" s="24">
        <v>2006</v>
      </c>
      <c r="K8" s="24">
        <v>2007</v>
      </c>
      <c r="L8" s="30">
        <v>2008</v>
      </c>
      <c r="M8" s="36">
        <v>2009</v>
      </c>
      <c r="N8" s="36">
        <v>2010</v>
      </c>
      <c r="O8" s="36">
        <v>2011</v>
      </c>
      <c r="P8" s="36">
        <v>2012</v>
      </c>
      <c r="Q8" s="36">
        <v>2013</v>
      </c>
      <c r="R8" s="36">
        <v>2014</v>
      </c>
      <c r="S8" s="36">
        <v>2015</v>
      </c>
      <c r="T8" s="36">
        <v>2016</v>
      </c>
    </row>
    <row r="9" spans="1:20" x14ac:dyDescent="0.2">
      <c r="A9" s="21" t="s">
        <v>14</v>
      </c>
      <c r="B9" s="37" t="s">
        <v>47</v>
      </c>
      <c r="C9" s="37" t="s">
        <v>47</v>
      </c>
      <c r="D9" s="37" t="s">
        <v>47</v>
      </c>
      <c r="E9" s="37" t="s">
        <v>47</v>
      </c>
      <c r="F9" s="37" t="s">
        <v>47</v>
      </c>
      <c r="G9" s="37" t="s">
        <v>47</v>
      </c>
      <c r="H9" s="37" t="s">
        <v>47</v>
      </c>
      <c r="I9" s="37">
        <v>10</v>
      </c>
      <c r="J9" s="37">
        <v>10</v>
      </c>
      <c r="K9" s="37">
        <v>10</v>
      </c>
      <c r="L9" s="37">
        <v>10</v>
      </c>
      <c r="M9" s="37">
        <v>10</v>
      </c>
      <c r="N9" s="37">
        <v>10</v>
      </c>
      <c r="O9" s="37">
        <v>10</v>
      </c>
      <c r="P9" s="37">
        <v>10</v>
      </c>
      <c r="Q9" s="37">
        <v>10</v>
      </c>
      <c r="R9" s="37">
        <v>10</v>
      </c>
      <c r="S9" s="37">
        <v>10</v>
      </c>
      <c r="T9" s="37">
        <v>10</v>
      </c>
    </row>
    <row r="10" spans="1:20" x14ac:dyDescent="0.2">
      <c r="A10" s="22" t="s">
        <v>15</v>
      </c>
      <c r="B10" s="38">
        <v>18</v>
      </c>
      <c r="C10" s="38">
        <v>18</v>
      </c>
      <c r="D10" s="38">
        <v>20</v>
      </c>
      <c r="E10" s="38">
        <v>20</v>
      </c>
      <c r="F10" s="38">
        <v>20</v>
      </c>
      <c r="G10" s="38">
        <v>20</v>
      </c>
      <c r="H10" s="38">
        <v>20</v>
      </c>
      <c r="I10" s="38">
        <v>20</v>
      </c>
      <c r="J10" s="38">
        <v>20</v>
      </c>
      <c r="K10" s="38">
        <v>20</v>
      </c>
      <c r="L10" s="38">
        <v>20</v>
      </c>
      <c r="M10" s="38">
        <v>20</v>
      </c>
      <c r="N10" s="38">
        <v>20</v>
      </c>
      <c r="O10" s="38">
        <v>20</v>
      </c>
      <c r="P10" s="38">
        <v>20</v>
      </c>
      <c r="Q10" s="38">
        <v>20</v>
      </c>
      <c r="R10" s="38">
        <v>20</v>
      </c>
      <c r="S10" s="38">
        <v>20</v>
      </c>
      <c r="T10" s="38">
        <v>20</v>
      </c>
    </row>
    <row r="11" spans="1:20" x14ac:dyDescent="0.2">
      <c r="A11" s="21" t="s">
        <v>16</v>
      </c>
      <c r="B11" s="37">
        <v>18</v>
      </c>
      <c r="C11" s="37">
        <v>16</v>
      </c>
      <c r="D11" s="37">
        <v>19</v>
      </c>
      <c r="E11" s="37">
        <v>19</v>
      </c>
      <c r="F11" s="37">
        <v>19</v>
      </c>
      <c r="G11" s="37">
        <v>21</v>
      </c>
      <c r="H11" s="37">
        <v>21</v>
      </c>
      <c r="I11" s="37">
        <v>21</v>
      </c>
      <c r="J11" s="37">
        <v>21</v>
      </c>
      <c r="K11" s="37">
        <v>21</v>
      </c>
      <c r="L11" s="37">
        <v>21</v>
      </c>
      <c r="M11" s="37">
        <v>21</v>
      </c>
      <c r="N11" s="37">
        <v>21</v>
      </c>
      <c r="O11" s="37">
        <v>21</v>
      </c>
      <c r="P11" s="37">
        <v>21</v>
      </c>
      <c r="Q11" s="37">
        <v>21</v>
      </c>
      <c r="R11" s="37">
        <v>21</v>
      </c>
      <c r="S11" s="37">
        <v>21</v>
      </c>
      <c r="T11" s="37">
        <v>21</v>
      </c>
    </row>
    <row r="12" spans="1:20" x14ac:dyDescent="0.2">
      <c r="A12" s="22" t="s">
        <v>17</v>
      </c>
      <c r="B12" s="39" t="s">
        <v>47</v>
      </c>
      <c r="C12" s="39" t="s">
        <v>47</v>
      </c>
      <c r="D12" s="39" t="s">
        <v>47</v>
      </c>
      <c r="E12" s="39" t="s">
        <v>47</v>
      </c>
      <c r="F12" s="39">
        <v>7</v>
      </c>
      <c r="G12" s="39">
        <v>7</v>
      </c>
      <c r="H12" s="39">
        <v>7</v>
      </c>
      <c r="I12" s="39">
        <v>7</v>
      </c>
      <c r="J12" s="39">
        <v>7</v>
      </c>
      <c r="K12" s="39">
        <v>6</v>
      </c>
      <c r="L12" s="39">
        <v>5</v>
      </c>
      <c r="M12" s="39">
        <v>5</v>
      </c>
      <c r="N12" s="39">
        <v>5</v>
      </c>
      <c r="O12" s="39">
        <v>5</v>
      </c>
      <c r="P12" s="39">
        <v>5</v>
      </c>
      <c r="Q12" s="39">
        <v>5</v>
      </c>
      <c r="R12" s="39">
        <v>5</v>
      </c>
      <c r="S12" s="39">
        <v>5</v>
      </c>
      <c r="T12" s="39">
        <v>5</v>
      </c>
    </row>
    <row r="13" spans="1:20" x14ac:dyDescent="0.2">
      <c r="A13" s="21" t="s">
        <v>53</v>
      </c>
      <c r="B13" s="37">
        <v>20</v>
      </c>
      <c r="C13" s="37">
        <v>20</v>
      </c>
      <c r="D13" s="37">
        <v>20</v>
      </c>
      <c r="E13" s="37">
        <v>16</v>
      </c>
      <c r="F13" s="37">
        <v>18</v>
      </c>
      <c r="G13" s="37">
        <v>18</v>
      </c>
      <c r="H13" s="37">
        <v>18</v>
      </c>
      <c r="I13" s="37">
        <v>19</v>
      </c>
      <c r="J13" s="37">
        <v>19</v>
      </c>
      <c r="K13" s="37">
        <v>19</v>
      </c>
      <c r="L13" s="37">
        <v>19</v>
      </c>
      <c r="M13" s="37">
        <v>19</v>
      </c>
      <c r="N13" s="37">
        <v>19</v>
      </c>
      <c r="O13" s="37">
        <v>19</v>
      </c>
      <c r="P13" s="37">
        <v>19</v>
      </c>
      <c r="Q13" s="37">
        <v>19</v>
      </c>
      <c r="R13" s="37">
        <v>19</v>
      </c>
      <c r="S13" s="37">
        <v>19</v>
      </c>
      <c r="T13" s="37">
        <v>19</v>
      </c>
    </row>
    <row r="14" spans="1:20" x14ac:dyDescent="0.2">
      <c r="A14" s="22" t="s">
        <v>18</v>
      </c>
      <c r="B14" s="39" t="s">
        <v>47</v>
      </c>
      <c r="C14" s="39" t="s">
        <v>47</v>
      </c>
      <c r="D14" s="39" t="s">
        <v>47</v>
      </c>
      <c r="E14" s="39" t="s">
        <v>47</v>
      </c>
      <c r="F14" s="39" t="s">
        <v>47</v>
      </c>
      <c r="G14" s="39">
        <v>22</v>
      </c>
      <c r="H14" s="39">
        <v>22</v>
      </c>
      <c r="I14" s="39">
        <v>19</v>
      </c>
      <c r="J14" s="39">
        <v>19</v>
      </c>
      <c r="K14" s="39">
        <v>19</v>
      </c>
      <c r="L14" s="39">
        <v>19</v>
      </c>
      <c r="M14" s="39">
        <v>19</v>
      </c>
      <c r="N14" s="39">
        <v>20</v>
      </c>
      <c r="O14" s="39">
        <v>20</v>
      </c>
      <c r="P14" s="39">
        <v>20</v>
      </c>
      <c r="Q14" s="39">
        <v>21</v>
      </c>
      <c r="R14" s="39">
        <v>21</v>
      </c>
      <c r="S14" s="39">
        <v>21</v>
      </c>
      <c r="T14" s="39">
        <v>21</v>
      </c>
    </row>
    <row r="15" spans="1:20" x14ac:dyDescent="0.2">
      <c r="A15" s="21" t="s">
        <v>20</v>
      </c>
      <c r="B15" s="40">
        <v>15</v>
      </c>
      <c r="C15" s="40">
        <v>22</v>
      </c>
      <c r="D15" s="40">
        <v>22</v>
      </c>
      <c r="E15" s="40">
        <v>22</v>
      </c>
      <c r="F15" s="40">
        <v>25</v>
      </c>
      <c r="G15" s="40">
        <v>25</v>
      </c>
      <c r="H15" s="40">
        <v>25</v>
      </c>
      <c r="I15" s="40">
        <v>25</v>
      </c>
      <c r="J15" s="40">
        <v>25</v>
      </c>
      <c r="K15" s="40">
        <v>25</v>
      </c>
      <c r="L15" s="40">
        <v>25</v>
      </c>
      <c r="M15" s="40">
        <v>25</v>
      </c>
      <c r="N15" s="40">
        <v>25</v>
      </c>
      <c r="O15" s="40">
        <v>25</v>
      </c>
      <c r="P15" s="40">
        <v>25</v>
      </c>
      <c r="Q15" s="40">
        <v>25</v>
      </c>
      <c r="R15" s="40">
        <v>25</v>
      </c>
      <c r="S15" s="40">
        <v>25</v>
      </c>
      <c r="T15" s="40">
        <v>25</v>
      </c>
    </row>
    <row r="16" spans="1:20" x14ac:dyDescent="0.2">
      <c r="A16" s="22" t="s">
        <v>52</v>
      </c>
      <c r="B16" s="38" t="s">
        <v>47</v>
      </c>
      <c r="C16" s="38" t="s">
        <v>47</v>
      </c>
      <c r="D16" s="38" t="s">
        <v>47</v>
      </c>
      <c r="E16" s="38" t="s">
        <v>47</v>
      </c>
      <c r="F16" s="38">
        <v>10</v>
      </c>
      <c r="G16" s="38">
        <v>18</v>
      </c>
      <c r="H16" s="38">
        <v>18</v>
      </c>
      <c r="I16" s="38">
        <v>18</v>
      </c>
      <c r="J16" s="38">
        <v>18</v>
      </c>
      <c r="K16" s="38">
        <v>18</v>
      </c>
      <c r="L16" s="38">
        <v>18</v>
      </c>
      <c r="M16" s="38">
        <v>18</v>
      </c>
      <c r="N16" s="38">
        <v>20</v>
      </c>
      <c r="O16" s="38">
        <v>20</v>
      </c>
      <c r="P16" s="38">
        <v>20</v>
      </c>
      <c r="Q16" s="38">
        <v>20</v>
      </c>
      <c r="R16" s="38">
        <v>20</v>
      </c>
      <c r="S16" s="38">
        <v>20</v>
      </c>
      <c r="T16" s="38">
        <v>20</v>
      </c>
    </row>
    <row r="17" spans="1:20" x14ac:dyDescent="0.2">
      <c r="A17" s="21" t="s">
        <v>21</v>
      </c>
      <c r="B17" s="37" t="s">
        <v>47</v>
      </c>
      <c r="C17" s="37" t="s">
        <v>47</v>
      </c>
      <c r="D17" s="37" t="s">
        <v>47</v>
      </c>
      <c r="E17" s="37" t="s">
        <v>47</v>
      </c>
      <c r="F17" s="37" t="s">
        <v>47</v>
      </c>
      <c r="G17" s="37">
        <v>22</v>
      </c>
      <c r="H17" s="37">
        <v>22</v>
      </c>
      <c r="I17" s="37">
        <v>22</v>
      </c>
      <c r="J17" s="37">
        <v>22</v>
      </c>
      <c r="K17" s="37">
        <v>22</v>
      </c>
      <c r="L17" s="37">
        <v>22</v>
      </c>
      <c r="M17" s="37">
        <v>22</v>
      </c>
      <c r="N17" s="37">
        <v>22</v>
      </c>
      <c r="O17" s="37">
        <v>23</v>
      </c>
      <c r="P17" s="37">
        <v>23</v>
      </c>
      <c r="Q17" s="37">
        <v>24</v>
      </c>
      <c r="R17" s="37">
        <v>24</v>
      </c>
      <c r="S17" s="37">
        <v>24</v>
      </c>
      <c r="T17" s="37">
        <v>24</v>
      </c>
    </row>
    <row r="18" spans="1:20" x14ac:dyDescent="0.2">
      <c r="A18" s="22" t="s">
        <v>22</v>
      </c>
      <c r="B18" s="39">
        <v>20</v>
      </c>
      <c r="C18" s="39">
        <v>17.600000000000001</v>
      </c>
      <c r="D18" s="39">
        <v>18.600000000000001</v>
      </c>
      <c r="E18" s="39">
        <v>18.600000000000001</v>
      </c>
      <c r="F18" s="39">
        <v>18.600000000000001</v>
      </c>
      <c r="G18" s="39">
        <v>20.6</v>
      </c>
      <c r="H18" s="39">
        <v>20.6</v>
      </c>
      <c r="I18" s="39">
        <v>19.600000000000001</v>
      </c>
      <c r="J18" s="39">
        <v>19.600000000000001</v>
      </c>
      <c r="K18" s="39">
        <v>19.600000000000001</v>
      </c>
      <c r="L18" s="39">
        <v>19.600000000000001</v>
      </c>
      <c r="M18" s="39">
        <v>19.600000000000001</v>
      </c>
      <c r="N18" s="39">
        <v>19.600000000000001</v>
      </c>
      <c r="O18" s="39">
        <v>19.600000000000001</v>
      </c>
      <c r="P18" s="39">
        <v>19.600000000000001</v>
      </c>
      <c r="Q18" s="39">
        <v>19.600000000000001</v>
      </c>
      <c r="R18" s="39">
        <v>20</v>
      </c>
      <c r="S18" s="39">
        <v>20</v>
      </c>
      <c r="T18" s="39">
        <v>20</v>
      </c>
    </row>
    <row r="19" spans="1:20" x14ac:dyDescent="0.2">
      <c r="A19" s="21" t="s">
        <v>23</v>
      </c>
      <c r="B19" s="37">
        <v>11</v>
      </c>
      <c r="C19" s="37">
        <v>13</v>
      </c>
      <c r="D19" s="37">
        <v>14</v>
      </c>
      <c r="E19" s="37">
        <v>14</v>
      </c>
      <c r="F19" s="37">
        <v>14</v>
      </c>
      <c r="G19" s="37">
        <v>15</v>
      </c>
      <c r="H19" s="37">
        <v>16</v>
      </c>
      <c r="I19" s="37">
        <v>16</v>
      </c>
      <c r="J19" s="37">
        <v>16</v>
      </c>
      <c r="K19" s="37">
        <v>19</v>
      </c>
      <c r="L19" s="37">
        <v>19</v>
      </c>
      <c r="M19" s="37">
        <v>19</v>
      </c>
      <c r="N19" s="37">
        <v>19</v>
      </c>
      <c r="O19" s="37">
        <v>19</v>
      </c>
      <c r="P19" s="37">
        <v>19</v>
      </c>
      <c r="Q19" s="37">
        <v>19</v>
      </c>
      <c r="R19" s="37">
        <v>19</v>
      </c>
      <c r="S19" s="37">
        <v>19</v>
      </c>
      <c r="T19" s="37">
        <v>19</v>
      </c>
    </row>
    <row r="20" spans="1:20" x14ac:dyDescent="0.2">
      <c r="A20" s="22" t="s">
        <v>48</v>
      </c>
      <c r="B20" s="39" t="s">
        <v>47</v>
      </c>
      <c r="C20" s="39" t="s">
        <v>47</v>
      </c>
      <c r="D20" s="39" t="s">
        <v>47</v>
      </c>
      <c r="E20" s="39">
        <v>16</v>
      </c>
      <c r="F20" s="39">
        <v>18</v>
      </c>
      <c r="G20" s="39">
        <v>18</v>
      </c>
      <c r="H20" s="39">
        <v>18</v>
      </c>
      <c r="I20" s="39">
        <v>18</v>
      </c>
      <c r="J20" s="39">
        <v>19</v>
      </c>
      <c r="K20" s="39">
        <v>19</v>
      </c>
      <c r="L20" s="39">
        <v>19</v>
      </c>
      <c r="M20" s="39">
        <v>19</v>
      </c>
      <c r="N20" s="39">
        <v>19</v>
      </c>
      <c r="O20" s="39">
        <v>23</v>
      </c>
      <c r="P20" s="39">
        <v>23</v>
      </c>
      <c r="Q20" s="39">
        <v>23</v>
      </c>
      <c r="R20" s="39">
        <v>23</v>
      </c>
      <c r="S20" s="39">
        <v>23</v>
      </c>
      <c r="T20" s="39">
        <v>23</v>
      </c>
    </row>
    <row r="21" spans="1:20" x14ac:dyDescent="0.2">
      <c r="A21" s="21" t="s">
        <v>25</v>
      </c>
      <c r="B21" s="40" t="s">
        <v>47</v>
      </c>
      <c r="C21" s="40" t="s">
        <v>47</v>
      </c>
      <c r="D21" s="40" t="s">
        <v>47</v>
      </c>
      <c r="E21" s="40">
        <v>25</v>
      </c>
      <c r="F21" s="40">
        <v>25</v>
      </c>
      <c r="G21" s="40">
        <v>25</v>
      </c>
      <c r="H21" s="40">
        <v>25</v>
      </c>
      <c r="I21" s="40">
        <v>25</v>
      </c>
      <c r="J21" s="40">
        <v>20</v>
      </c>
      <c r="K21" s="40">
        <v>20</v>
      </c>
      <c r="L21" s="40">
        <v>20</v>
      </c>
      <c r="M21" s="40">
        <v>20</v>
      </c>
      <c r="N21" s="40">
        <v>25</v>
      </c>
      <c r="O21" s="40">
        <v>25</v>
      </c>
      <c r="P21" s="40">
        <v>27</v>
      </c>
      <c r="Q21" s="40">
        <v>27</v>
      </c>
      <c r="R21" s="40">
        <v>27</v>
      </c>
      <c r="S21" s="40">
        <v>27</v>
      </c>
      <c r="T21" s="40">
        <v>27</v>
      </c>
    </row>
    <row r="22" spans="1:20" x14ac:dyDescent="0.2">
      <c r="A22" s="22" t="s">
        <v>26</v>
      </c>
      <c r="B22" s="39" t="s">
        <v>47</v>
      </c>
      <c r="C22" s="39" t="s">
        <v>47</v>
      </c>
      <c r="D22" s="39" t="s">
        <v>47</v>
      </c>
      <c r="E22" s="39" t="s">
        <v>47</v>
      </c>
      <c r="F22" s="39">
        <v>22</v>
      </c>
      <c r="G22" s="39">
        <v>24.5</v>
      </c>
      <c r="H22" s="39">
        <v>24.5</v>
      </c>
      <c r="I22" s="39">
        <v>24.5</v>
      </c>
      <c r="J22" s="39">
        <v>24.5</v>
      </c>
      <c r="K22" s="39">
        <v>24.5</v>
      </c>
      <c r="L22" s="39">
        <v>24.5</v>
      </c>
      <c r="M22" s="39">
        <v>24.5</v>
      </c>
      <c r="N22" s="39">
        <v>25.5</v>
      </c>
      <c r="O22" s="39">
        <v>25.5</v>
      </c>
      <c r="P22" s="39">
        <v>25.5</v>
      </c>
      <c r="Q22" s="39">
        <v>25.5</v>
      </c>
      <c r="R22" s="39">
        <v>25.5</v>
      </c>
      <c r="S22" s="39">
        <v>24</v>
      </c>
      <c r="T22" s="39">
        <v>24</v>
      </c>
    </row>
    <row r="23" spans="1:20" x14ac:dyDescent="0.2">
      <c r="A23" s="21" t="s">
        <v>27</v>
      </c>
      <c r="B23" s="40">
        <v>20</v>
      </c>
      <c r="C23" s="40">
        <v>25</v>
      </c>
      <c r="D23" s="40">
        <v>23</v>
      </c>
      <c r="E23" s="40">
        <v>25</v>
      </c>
      <c r="F23" s="40">
        <v>21</v>
      </c>
      <c r="G23" s="40">
        <v>21</v>
      </c>
      <c r="H23" s="40">
        <v>21</v>
      </c>
      <c r="I23" s="40">
        <v>21</v>
      </c>
      <c r="J23" s="40">
        <v>21</v>
      </c>
      <c r="K23" s="40">
        <v>21</v>
      </c>
      <c r="L23" s="40">
        <v>21</v>
      </c>
      <c r="M23" s="40">
        <v>21.5</v>
      </c>
      <c r="N23" s="40">
        <v>21</v>
      </c>
      <c r="O23" s="40">
        <v>21</v>
      </c>
      <c r="P23" s="40">
        <v>23</v>
      </c>
      <c r="Q23" s="40">
        <v>23</v>
      </c>
      <c r="R23" s="40">
        <v>23</v>
      </c>
      <c r="S23" s="40">
        <v>23</v>
      </c>
      <c r="T23" s="40">
        <v>23</v>
      </c>
    </row>
    <row r="24" spans="1:20" x14ac:dyDescent="0.2">
      <c r="A24" s="22" t="s">
        <v>54</v>
      </c>
      <c r="B24" s="39">
        <v>8</v>
      </c>
      <c r="C24" s="39">
        <v>12</v>
      </c>
      <c r="D24" s="39">
        <v>15</v>
      </c>
      <c r="E24" s="39">
        <v>15</v>
      </c>
      <c r="F24" s="39">
        <v>18</v>
      </c>
      <c r="G24" s="39">
        <v>17</v>
      </c>
      <c r="H24" s="39">
        <v>17</v>
      </c>
      <c r="I24" s="39">
        <v>17</v>
      </c>
      <c r="J24" s="39">
        <v>16.5</v>
      </c>
      <c r="K24" s="39">
        <v>15.5</v>
      </c>
      <c r="L24" s="39">
        <v>15.5</v>
      </c>
      <c r="M24" s="39">
        <v>15.5</v>
      </c>
      <c r="N24" s="39">
        <v>16</v>
      </c>
      <c r="O24" s="39">
        <v>16</v>
      </c>
      <c r="P24" s="39">
        <v>16</v>
      </c>
      <c r="Q24" s="39">
        <v>17</v>
      </c>
      <c r="R24" s="39">
        <v>18</v>
      </c>
      <c r="S24" s="39">
        <v>18</v>
      </c>
      <c r="T24" s="39">
        <v>17</v>
      </c>
    </row>
    <row r="25" spans="1:20" x14ac:dyDescent="0.2">
      <c r="A25" s="21" t="s">
        <v>28</v>
      </c>
      <c r="B25" s="41">
        <v>12</v>
      </c>
      <c r="C25" s="41">
        <v>15</v>
      </c>
      <c r="D25" s="41">
        <v>18</v>
      </c>
      <c r="E25" s="41">
        <v>18</v>
      </c>
      <c r="F25" s="41">
        <v>19</v>
      </c>
      <c r="G25" s="41">
        <v>19</v>
      </c>
      <c r="H25" s="41">
        <v>20</v>
      </c>
      <c r="I25" s="41">
        <v>20</v>
      </c>
      <c r="J25" s="41">
        <v>20</v>
      </c>
      <c r="K25" s="41">
        <v>20</v>
      </c>
      <c r="L25" s="41">
        <v>20</v>
      </c>
      <c r="M25" s="41">
        <v>20</v>
      </c>
      <c r="N25" s="41">
        <v>20</v>
      </c>
      <c r="O25" s="41">
        <v>20</v>
      </c>
      <c r="P25" s="41">
        <v>21</v>
      </c>
      <c r="Q25" s="41">
        <v>21</v>
      </c>
      <c r="R25" s="41">
        <v>22</v>
      </c>
      <c r="S25" s="41">
        <v>22</v>
      </c>
      <c r="T25" s="41">
        <v>22</v>
      </c>
    </row>
    <row r="26" spans="1:20" x14ac:dyDescent="0.2">
      <c r="A26" s="22" t="s">
        <v>29</v>
      </c>
      <c r="B26" s="42" t="s">
        <v>47</v>
      </c>
      <c r="C26" s="42" t="s">
        <v>47</v>
      </c>
      <c r="D26" s="42" t="s">
        <v>47</v>
      </c>
      <c r="E26" s="42" t="s">
        <v>47</v>
      </c>
      <c r="F26" s="42">
        <v>3</v>
      </c>
      <c r="G26" s="42">
        <v>3</v>
      </c>
      <c r="H26" s="42">
        <v>5</v>
      </c>
      <c r="I26" s="42">
        <v>5</v>
      </c>
      <c r="J26" s="42">
        <v>5</v>
      </c>
      <c r="K26" s="42">
        <v>5</v>
      </c>
      <c r="L26" s="42">
        <v>5</v>
      </c>
      <c r="M26" s="42">
        <v>5</v>
      </c>
      <c r="N26" s="42">
        <v>5</v>
      </c>
      <c r="O26" s="42">
        <v>5</v>
      </c>
      <c r="P26" s="42">
        <v>5</v>
      </c>
      <c r="Q26" s="42">
        <v>5</v>
      </c>
      <c r="R26" s="72">
        <v>7.25</v>
      </c>
      <c r="S26" s="42">
        <v>8</v>
      </c>
      <c r="T26" s="42">
        <v>8</v>
      </c>
    </row>
    <row r="27" spans="1:20" x14ac:dyDescent="0.2">
      <c r="A27" s="21" t="s">
        <v>49</v>
      </c>
      <c r="B27" s="37" t="s">
        <v>47</v>
      </c>
      <c r="C27" s="37">
        <v>10</v>
      </c>
      <c r="D27" s="37">
        <v>10</v>
      </c>
      <c r="E27" s="37">
        <v>10</v>
      </c>
      <c r="F27" s="37">
        <v>10</v>
      </c>
      <c r="G27" s="37">
        <v>10</v>
      </c>
      <c r="H27" s="37">
        <v>10</v>
      </c>
      <c r="I27" s="37">
        <v>10</v>
      </c>
      <c r="J27" s="37">
        <v>10</v>
      </c>
      <c r="K27" s="37">
        <v>10</v>
      </c>
      <c r="L27" s="37">
        <v>10</v>
      </c>
      <c r="M27" s="37">
        <v>10</v>
      </c>
      <c r="N27" s="37">
        <v>10</v>
      </c>
      <c r="O27" s="37">
        <v>10</v>
      </c>
      <c r="P27" s="37">
        <v>10</v>
      </c>
      <c r="Q27" s="37">
        <v>10</v>
      </c>
      <c r="R27" s="37">
        <v>10</v>
      </c>
      <c r="S27" s="37">
        <v>10</v>
      </c>
      <c r="T27" s="37">
        <v>10</v>
      </c>
    </row>
    <row r="28" spans="1:20" x14ac:dyDescent="0.2">
      <c r="A28" s="22" t="s">
        <v>64</v>
      </c>
      <c r="B28" s="39" t="s">
        <v>47</v>
      </c>
      <c r="C28" s="39" t="s">
        <v>47</v>
      </c>
      <c r="D28" s="39" t="s">
        <v>47</v>
      </c>
      <c r="E28" s="39" t="s">
        <v>47</v>
      </c>
      <c r="F28" s="39" t="s">
        <v>47</v>
      </c>
      <c r="G28" s="39" t="s">
        <v>47</v>
      </c>
      <c r="H28" s="39">
        <v>18</v>
      </c>
      <c r="I28" s="39">
        <v>18</v>
      </c>
      <c r="J28" s="39">
        <v>18</v>
      </c>
      <c r="K28" s="39">
        <v>18</v>
      </c>
      <c r="L28" s="39">
        <v>18</v>
      </c>
      <c r="M28" s="39">
        <v>21</v>
      </c>
      <c r="N28" s="39">
        <v>21</v>
      </c>
      <c r="O28" s="39">
        <v>22</v>
      </c>
      <c r="P28" s="39">
        <v>22</v>
      </c>
      <c r="Q28" s="39">
        <v>21</v>
      </c>
      <c r="R28" s="39">
        <v>21</v>
      </c>
      <c r="S28" s="39">
        <v>21</v>
      </c>
      <c r="T28" s="39">
        <v>21</v>
      </c>
    </row>
    <row r="29" spans="1:20" x14ac:dyDescent="0.2">
      <c r="A29" s="21" t="s">
        <v>66</v>
      </c>
      <c r="B29" s="37" t="s">
        <v>47</v>
      </c>
      <c r="C29" s="37" t="s">
        <v>47</v>
      </c>
      <c r="D29" s="37" t="s">
        <v>47</v>
      </c>
      <c r="E29" s="37" t="s">
        <v>47</v>
      </c>
      <c r="F29" s="37" t="s">
        <v>47</v>
      </c>
      <c r="G29" s="37">
        <v>18</v>
      </c>
      <c r="H29" s="37">
        <v>18</v>
      </c>
      <c r="I29" s="37">
        <v>18</v>
      </c>
      <c r="J29" s="37">
        <v>18</v>
      </c>
      <c r="K29" s="37">
        <v>18</v>
      </c>
      <c r="L29" s="37">
        <v>18</v>
      </c>
      <c r="M29" s="37">
        <v>19</v>
      </c>
      <c r="N29" s="37">
        <v>21</v>
      </c>
      <c r="O29" s="37">
        <v>21</v>
      </c>
      <c r="P29" s="37">
        <v>21</v>
      </c>
      <c r="Q29" s="37">
        <v>21</v>
      </c>
      <c r="R29" s="37">
        <v>21</v>
      </c>
      <c r="S29" s="37">
        <v>21</v>
      </c>
      <c r="T29" s="37">
        <v>21</v>
      </c>
    </row>
    <row r="30" spans="1:20" x14ac:dyDescent="0.2">
      <c r="A30" s="22" t="s">
        <v>31</v>
      </c>
      <c r="B30" s="39">
        <v>10</v>
      </c>
      <c r="C30" s="39">
        <v>10</v>
      </c>
      <c r="D30" s="39">
        <v>12</v>
      </c>
      <c r="E30" s="39">
        <v>12</v>
      </c>
      <c r="F30" s="39">
        <v>15</v>
      </c>
      <c r="G30" s="39">
        <v>15</v>
      </c>
      <c r="H30" s="39">
        <v>15</v>
      </c>
      <c r="I30" s="39">
        <v>15</v>
      </c>
      <c r="J30" s="39">
        <v>15</v>
      </c>
      <c r="K30" s="39">
        <v>15</v>
      </c>
      <c r="L30" s="39">
        <v>15</v>
      </c>
      <c r="M30" s="39">
        <v>15</v>
      </c>
      <c r="N30" s="39">
        <v>15</v>
      </c>
      <c r="O30" s="39">
        <v>15</v>
      </c>
      <c r="P30" s="39">
        <v>15</v>
      </c>
      <c r="Q30" s="39">
        <v>15</v>
      </c>
      <c r="R30" s="39">
        <v>15</v>
      </c>
      <c r="S30" s="39">
        <v>17</v>
      </c>
      <c r="T30" s="39">
        <v>17</v>
      </c>
    </row>
    <row r="31" spans="1:20" x14ac:dyDescent="0.2">
      <c r="A31" s="21" t="s">
        <v>32</v>
      </c>
      <c r="B31" s="37" t="s">
        <v>47</v>
      </c>
      <c r="C31" s="37">
        <v>10</v>
      </c>
      <c r="D31" s="37">
        <v>15</v>
      </c>
      <c r="E31" s="37">
        <v>15</v>
      </c>
      <c r="F31" s="37">
        <v>10</v>
      </c>
      <c r="G31" s="37">
        <v>15</v>
      </c>
      <c r="H31" s="37">
        <v>15</v>
      </c>
      <c r="I31" s="37">
        <v>15</v>
      </c>
      <c r="J31" s="37">
        <v>15</v>
      </c>
      <c r="K31" s="37">
        <v>15</v>
      </c>
      <c r="L31" s="37">
        <v>15</v>
      </c>
      <c r="M31" s="37">
        <v>15</v>
      </c>
      <c r="N31" s="37">
        <v>16</v>
      </c>
      <c r="O31" s="37">
        <v>16</v>
      </c>
      <c r="P31" s="37">
        <v>16</v>
      </c>
      <c r="Q31" s="37">
        <v>16</v>
      </c>
      <c r="R31" s="37">
        <v>16</v>
      </c>
      <c r="S31" s="37">
        <v>16</v>
      </c>
      <c r="T31" s="37">
        <v>16</v>
      </c>
    </row>
    <row r="32" spans="1:20" x14ac:dyDescent="0.2">
      <c r="A32" s="22" t="s">
        <v>33</v>
      </c>
      <c r="B32" s="39">
        <v>18</v>
      </c>
      <c r="C32" s="39">
        <v>18</v>
      </c>
      <c r="D32" s="39">
        <v>19</v>
      </c>
      <c r="E32" s="39">
        <v>20</v>
      </c>
      <c r="F32" s="39">
        <v>17.5</v>
      </c>
      <c r="G32" s="39">
        <v>17.5</v>
      </c>
      <c r="H32" s="39">
        <v>17.5</v>
      </c>
      <c r="I32" s="39">
        <v>19</v>
      </c>
      <c r="J32" s="39">
        <v>19</v>
      </c>
      <c r="K32" s="39">
        <v>19</v>
      </c>
      <c r="L32" s="39">
        <v>19</v>
      </c>
      <c r="M32" s="39">
        <v>19</v>
      </c>
      <c r="N32" s="39">
        <v>19</v>
      </c>
      <c r="O32" s="39">
        <v>19</v>
      </c>
      <c r="P32" s="39">
        <v>19</v>
      </c>
      <c r="Q32" s="39">
        <v>21</v>
      </c>
      <c r="R32" s="39">
        <v>21</v>
      </c>
      <c r="S32" s="39">
        <v>21</v>
      </c>
      <c r="T32" s="39">
        <v>21</v>
      </c>
    </row>
    <row r="33" spans="1:20" x14ac:dyDescent="0.2">
      <c r="A33" s="21" t="s">
        <v>34</v>
      </c>
      <c r="B33" s="37" t="s">
        <v>47</v>
      </c>
      <c r="C33" s="37" t="s">
        <v>47</v>
      </c>
      <c r="D33" s="37" t="s">
        <v>47</v>
      </c>
      <c r="E33" s="37">
        <v>10</v>
      </c>
      <c r="F33" s="37">
        <v>12.5</v>
      </c>
      <c r="G33" s="37">
        <v>12.5</v>
      </c>
      <c r="H33" s="37">
        <v>12.5</v>
      </c>
      <c r="I33" s="37">
        <v>12.5</v>
      </c>
      <c r="J33" s="37">
        <v>12.5</v>
      </c>
      <c r="K33" s="37">
        <v>12.5</v>
      </c>
      <c r="L33" s="37">
        <v>12.5</v>
      </c>
      <c r="M33" s="37">
        <v>12.5</v>
      </c>
      <c r="N33" s="37">
        <v>12.5</v>
      </c>
      <c r="O33" s="37">
        <v>15</v>
      </c>
      <c r="P33" s="37">
        <v>15</v>
      </c>
      <c r="Q33" s="37">
        <v>15</v>
      </c>
      <c r="R33" s="37">
        <v>15</v>
      </c>
      <c r="S33" s="37">
        <v>15</v>
      </c>
      <c r="T33" s="37">
        <v>15</v>
      </c>
    </row>
    <row r="34" spans="1:20" x14ac:dyDescent="0.2">
      <c r="A34" s="22" t="s">
        <v>35</v>
      </c>
      <c r="B34" s="39">
        <v>20</v>
      </c>
      <c r="C34" s="39">
        <v>20</v>
      </c>
      <c r="D34" s="39">
        <v>20</v>
      </c>
      <c r="E34" s="39">
        <v>20</v>
      </c>
      <c r="F34" s="39">
        <v>20</v>
      </c>
      <c r="G34" s="39">
        <v>23</v>
      </c>
      <c r="H34" s="39">
        <v>23</v>
      </c>
      <c r="I34" s="39">
        <v>25</v>
      </c>
      <c r="J34" s="39">
        <v>25</v>
      </c>
      <c r="K34" s="39">
        <v>25</v>
      </c>
      <c r="L34" s="39">
        <v>25</v>
      </c>
      <c r="M34" s="39">
        <v>25</v>
      </c>
      <c r="N34" s="39">
        <v>25</v>
      </c>
      <c r="O34" s="39">
        <v>25</v>
      </c>
      <c r="P34" s="39">
        <v>25</v>
      </c>
      <c r="Q34" s="39">
        <v>25</v>
      </c>
      <c r="R34" s="39">
        <v>25</v>
      </c>
      <c r="S34" s="39">
        <v>25</v>
      </c>
      <c r="T34" s="39">
        <v>25</v>
      </c>
    </row>
    <row r="35" spans="1:20" x14ac:dyDescent="0.2">
      <c r="A35" s="21" t="s">
        <v>50</v>
      </c>
      <c r="B35" s="37" t="s">
        <v>47</v>
      </c>
      <c r="C35" s="37" t="s">
        <v>47</v>
      </c>
      <c r="D35" s="37" t="s">
        <v>47</v>
      </c>
      <c r="E35" s="37" t="s">
        <v>47</v>
      </c>
      <c r="F35" s="37" t="s">
        <v>47</v>
      </c>
      <c r="G35" s="37">
        <v>22</v>
      </c>
      <c r="H35" s="37">
        <v>22</v>
      </c>
      <c r="I35" s="37">
        <v>22</v>
      </c>
      <c r="J35" s="37">
        <v>22</v>
      </c>
      <c r="K35" s="37">
        <v>22</v>
      </c>
      <c r="L35" s="37">
        <v>22</v>
      </c>
      <c r="M35" s="37">
        <v>22</v>
      </c>
      <c r="N35" s="37">
        <v>22</v>
      </c>
      <c r="O35" s="37">
        <v>23</v>
      </c>
      <c r="P35" s="37">
        <v>23</v>
      </c>
      <c r="Q35" s="37">
        <v>23</v>
      </c>
      <c r="R35" s="37">
        <v>23</v>
      </c>
      <c r="S35" s="37">
        <v>23</v>
      </c>
      <c r="T35" s="37">
        <v>23</v>
      </c>
    </row>
    <row r="36" spans="1:20" x14ac:dyDescent="0.2">
      <c r="A36" s="22" t="s">
        <v>37</v>
      </c>
      <c r="B36" s="39" t="s">
        <v>47</v>
      </c>
      <c r="C36" s="39" t="s">
        <v>47</v>
      </c>
      <c r="D36" s="39" t="s">
        <v>47</v>
      </c>
      <c r="E36" s="39">
        <v>16</v>
      </c>
      <c r="F36" s="39">
        <v>16</v>
      </c>
      <c r="G36" s="39">
        <v>17</v>
      </c>
      <c r="H36" s="39">
        <v>17</v>
      </c>
      <c r="I36" s="39">
        <v>19</v>
      </c>
      <c r="J36" s="39">
        <v>21</v>
      </c>
      <c r="K36" s="39">
        <v>21</v>
      </c>
      <c r="L36" s="39">
        <v>21</v>
      </c>
      <c r="M36" s="39">
        <v>20</v>
      </c>
      <c r="N36" s="39">
        <v>20</v>
      </c>
      <c r="O36" s="39">
        <v>23</v>
      </c>
      <c r="P36" s="39">
        <v>23</v>
      </c>
      <c r="Q36" s="39">
        <v>23</v>
      </c>
      <c r="R36" s="39">
        <v>23</v>
      </c>
      <c r="S36" s="39">
        <v>23</v>
      </c>
      <c r="T36" s="39">
        <v>23</v>
      </c>
    </row>
    <row r="37" spans="1:20" x14ac:dyDescent="0.2">
      <c r="A37" s="21" t="s">
        <v>38</v>
      </c>
      <c r="B37" s="37" t="s">
        <v>47</v>
      </c>
      <c r="C37" s="37" t="s">
        <v>47</v>
      </c>
      <c r="D37" s="37" t="s">
        <v>47</v>
      </c>
      <c r="E37" s="37" t="s">
        <v>47</v>
      </c>
      <c r="F37" s="37" t="s">
        <v>47</v>
      </c>
      <c r="G37" s="37">
        <v>23</v>
      </c>
      <c r="H37" s="37">
        <v>23</v>
      </c>
      <c r="I37" s="37">
        <v>19</v>
      </c>
      <c r="J37" s="37">
        <v>19</v>
      </c>
      <c r="K37" s="37">
        <v>19</v>
      </c>
      <c r="L37" s="37">
        <v>19</v>
      </c>
      <c r="M37" s="37">
        <v>19</v>
      </c>
      <c r="N37" s="37">
        <v>19</v>
      </c>
      <c r="O37" s="37">
        <v>20</v>
      </c>
      <c r="P37" s="37">
        <v>20</v>
      </c>
      <c r="Q37" s="37">
        <v>20</v>
      </c>
      <c r="R37" s="37">
        <v>20</v>
      </c>
      <c r="S37" s="37">
        <v>20</v>
      </c>
      <c r="T37" s="37">
        <v>20</v>
      </c>
    </row>
    <row r="38" spans="1:20" x14ac:dyDescent="0.2">
      <c r="A38" s="22" t="s">
        <v>55</v>
      </c>
      <c r="B38" s="39" t="s">
        <v>47</v>
      </c>
      <c r="C38" s="39" t="s">
        <v>47</v>
      </c>
      <c r="D38" s="39" t="s">
        <v>47</v>
      </c>
      <c r="E38" s="39" t="s">
        <v>47</v>
      </c>
      <c r="F38" s="39" t="s">
        <v>47</v>
      </c>
      <c r="G38" s="39" t="s">
        <v>47</v>
      </c>
      <c r="H38" s="39">
        <v>19</v>
      </c>
      <c r="I38" s="39">
        <v>20</v>
      </c>
      <c r="J38" s="39">
        <v>20</v>
      </c>
      <c r="K38" s="39">
        <v>20</v>
      </c>
      <c r="L38" s="39">
        <v>20</v>
      </c>
      <c r="M38" s="39">
        <v>20</v>
      </c>
      <c r="N38" s="39">
        <v>20</v>
      </c>
      <c r="O38" s="39">
        <v>20</v>
      </c>
      <c r="P38" s="39">
        <v>20</v>
      </c>
      <c r="Q38" s="39">
        <v>21</v>
      </c>
      <c r="R38" s="39">
        <v>22</v>
      </c>
      <c r="S38" s="39">
        <v>22</v>
      </c>
      <c r="T38" s="39">
        <v>22</v>
      </c>
    </row>
    <row r="39" spans="1:20" x14ac:dyDescent="0.2">
      <c r="A39" s="21" t="s">
        <v>39</v>
      </c>
      <c r="B39" s="37" t="s">
        <v>47</v>
      </c>
      <c r="C39" s="37" t="s">
        <v>47</v>
      </c>
      <c r="D39" s="37" t="s">
        <v>47</v>
      </c>
      <c r="E39" s="37">
        <v>12</v>
      </c>
      <c r="F39" s="37">
        <v>12</v>
      </c>
      <c r="G39" s="37">
        <v>16</v>
      </c>
      <c r="H39" s="37">
        <v>16</v>
      </c>
      <c r="I39" s="37">
        <v>16</v>
      </c>
      <c r="J39" s="37">
        <v>16</v>
      </c>
      <c r="K39" s="37">
        <v>16</v>
      </c>
      <c r="L39" s="37">
        <v>16</v>
      </c>
      <c r="M39" s="37">
        <v>16</v>
      </c>
      <c r="N39" s="37">
        <v>16</v>
      </c>
      <c r="O39" s="37">
        <v>18</v>
      </c>
      <c r="P39" s="37">
        <v>18</v>
      </c>
      <c r="Q39" s="37">
        <v>21</v>
      </c>
      <c r="R39" s="37">
        <v>21</v>
      </c>
      <c r="S39" s="37">
        <v>21</v>
      </c>
      <c r="T39" s="37">
        <v>21</v>
      </c>
    </row>
    <row r="40" spans="1:20" x14ac:dyDescent="0.2">
      <c r="A40" s="22" t="s">
        <v>40</v>
      </c>
      <c r="B40" s="39">
        <v>17.649999999999999</v>
      </c>
      <c r="C40" s="39">
        <v>23.46</v>
      </c>
      <c r="D40" s="39">
        <v>23.46</v>
      </c>
      <c r="E40" s="39">
        <v>23.46</v>
      </c>
      <c r="F40" s="39">
        <v>25</v>
      </c>
      <c r="G40" s="39">
        <v>25</v>
      </c>
      <c r="H40" s="39">
        <v>25</v>
      </c>
      <c r="I40" s="39">
        <v>25</v>
      </c>
      <c r="J40" s="39">
        <v>25</v>
      </c>
      <c r="K40" s="39">
        <v>25</v>
      </c>
      <c r="L40" s="39">
        <v>25</v>
      </c>
      <c r="M40" s="39">
        <v>25</v>
      </c>
      <c r="N40" s="39">
        <v>25</v>
      </c>
      <c r="O40" s="39">
        <v>25</v>
      </c>
      <c r="P40" s="39">
        <v>25</v>
      </c>
      <c r="Q40" s="39">
        <v>25</v>
      </c>
      <c r="R40" s="39">
        <v>25</v>
      </c>
      <c r="S40" s="39">
        <v>25</v>
      </c>
      <c r="T40" s="39">
        <v>25</v>
      </c>
    </row>
    <row r="41" spans="1:20" x14ac:dyDescent="0.2">
      <c r="A41" s="21" t="s">
        <v>41</v>
      </c>
      <c r="B41" s="37" t="s">
        <v>47</v>
      </c>
      <c r="C41" s="37" t="s">
        <v>47</v>
      </c>
      <c r="D41" s="37" t="s">
        <v>47</v>
      </c>
      <c r="E41" s="37" t="s">
        <v>47</v>
      </c>
      <c r="F41" s="37" t="s">
        <v>47</v>
      </c>
      <c r="G41" s="37">
        <v>6.5</v>
      </c>
      <c r="H41" s="37">
        <v>7.5</v>
      </c>
      <c r="I41" s="37">
        <v>7.6</v>
      </c>
      <c r="J41" s="37">
        <v>7.6</v>
      </c>
      <c r="K41" s="37">
        <v>7.6</v>
      </c>
      <c r="L41" s="37">
        <v>7.6</v>
      </c>
      <c r="M41" s="37">
        <v>7.6</v>
      </c>
      <c r="N41" s="37">
        <v>7.6</v>
      </c>
      <c r="O41" s="37">
        <v>8</v>
      </c>
      <c r="P41" s="37">
        <v>8</v>
      </c>
      <c r="Q41" s="37">
        <v>8</v>
      </c>
      <c r="R41" s="37">
        <v>8</v>
      </c>
      <c r="S41" s="37">
        <v>8</v>
      </c>
      <c r="T41" s="37">
        <v>8</v>
      </c>
    </row>
    <row r="42" spans="1:20" x14ac:dyDescent="0.2">
      <c r="A42" s="22" t="s">
        <v>42</v>
      </c>
      <c r="B42" s="39" t="s">
        <v>47</v>
      </c>
      <c r="C42" s="39" t="s">
        <v>47</v>
      </c>
      <c r="D42" s="39" t="s">
        <v>47</v>
      </c>
      <c r="E42" s="39">
        <v>10</v>
      </c>
      <c r="F42" s="39">
        <v>10</v>
      </c>
      <c r="G42" s="39">
        <v>15</v>
      </c>
      <c r="H42" s="39">
        <v>17</v>
      </c>
      <c r="I42" s="39">
        <v>18</v>
      </c>
      <c r="J42" s="39">
        <v>18</v>
      </c>
      <c r="K42" s="39">
        <v>18</v>
      </c>
      <c r="L42" s="39">
        <v>18</v>
      </c>
      <c r="M42" s="39">
        <v>18</v>
      </c>
      <c r="N42" s="39">
        <v>18</v>
      </c>
      <c r="O42" s="39">
        <v>18</v>
      </c>
      <c r="P42" s="39">
        <v>18</v>
      </c>
      <c r="Q42" s="39">
        <v>18</v>
      </c>
      <c r="R42" s="39">
        <v>18</v>
      </c>
      <c r="S42" s="39">
        <v>18</v>
      </c>
      <c r="T42" s="39">
        <v>18</v>
      </c>
    </row>
    <row r="43" spans="1:20" x14ac:dyDescent="0.2">
      <c r="A43" s="21" t="s">
        <v>43</v>
      </c>
      <c r="B43" s="37">
        <v>8</v>
      </c>
      <c r="C43" s="37">
        <v>15</v>
      </c>
      <c r="D43" s="37">
        <v>15</v>
      </c>
      <c r="E43" s="37">
        <v>15</v>
      </c>
      <c r="F43" s="37">
        <v>17.5</v>
      </c>
      <c r="G43" s="37">
        <v>17.5</v>
      </c>
      <c r="H43" s="37">
        <v>17.5</v>
      </c>
      <c r="I43" s="37">
        <v>17.5</v>
      </c>
      <c r="J43" s="37">
        <v>17.5</v>
      </c>
      <c r="K43" s="37">
        <v>17.5</v>
      </c>
      <c r="L43" s="37">
        <v>17.5</v>
      </c>
      <c r="M43" s="37">
        <v>15</v>
      </c>
      <c r="N43" s="37">
        <v>17.5</v>
      </c>
      <c r="O43" s="37">
        <v>20</v>
      </c>
      <c r="P43" s="37">
        <v>20</v>
      </c>
      <c r="Q43" s="37">
        <v>20</v>
      </c>
      <c r="R43" s="37">
        <v>20</v>
      </c>
      <c r="S43" s="37">
        <v>20</v>
      </c>
      <c r="T43" s="37">
        <v>20</v>
      </c>
    </row>
    <row r="45" spans="1:20" x14ac:dyDescent="0.2">
      <c r="A45" s="75" t="s">
        <v>61</v>
      </c>
      <c r="B45" s="75"/>
      <c r="C45" s="75"/>
      <c r="D45" s="75"/>
      <c r="E45" s="75"/>
      <c r="F45" s="75"/>
      <c r="G45" s="75"/>
      <c r="H45" s="75"/>
      <c r="I45" s="75"/>
      <c r="J45" s="75"/>
      <c r="K45" s="75"/>
      <c r="L45" s="75"/>
      <c r="M45" s="75"/>
    </row>
  </sheetData>
  <mergeCells count="2">
    <mergeCell ref="A45:M45"/>
    <mergeCell ref="A6:T7"/>
  </mergeCells>
  <hyperlinks>
    <hyperlink ref="A1" r:id="rId1" display="https://doi.org/10.1787/ctt-2018-en" xr:uid="{00000000-0004-0000-0400-000000000000}"/>
    <hyperlink ref="A4" r:id="rId2" xr:uid="{00000000-0004-0000-0400-000001000000}"/>
  </hyperlinks>
  <pageMargins left="0.70866141732283472" right="0.70866141732283472" top="0.74803149606299213" bottom="0.74803149606299213" header="0.31496062992125984" footer="0.31496062992125984"/>
  <pageSetup paperSize="9" scale="7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Daniel Bunn</cp:lastModifiedBy>
  <cp:lastPrinted>2018-10-18T15:50:07Z</cp:lastPrinted>
  <dcterms:created xsi:type="dcterms:W3CDTF">2008-06-04T09:49:28Z</dcterms:created>
  <dcterms:modified xsi:type="dcterms:W3CDTF">2020-12-08T13:51:41Z</dcterms:modified>
</cp:coreProperties>
</file>