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Applic\TPSII\OECD Tax Database\Consumption TaxTrends Tables\"/>
    </mc:Choice>
  </mc:AlternateContent>
  <bookViews>
    <workbookView xWindow="480" yWindow="135" windowWidth="20730" windowHeight="11760"/>
  </bookViews>
  <sheets>
    <sheet name="Sheet1" sheetId="1" r:id="rId1"/>
  </sheets>
  <definedNames>
    <definedName name="_xlnm.Print_Area" localSheetId="0">Sheet1!$A$1:$K$46</definedName>
  </definedNames>
  <calcPr calcId="162913"/>
</workbook>
</file>

<file path=xl/calcChain.xml><?xml version="1.0" encoding="utf-8"?>
<calcChain xmlns="http://schemas.openxmlformats.org/spreadsheetml/2006/main">
  <c r="F24" i="1" l="1"/>
  <c r="H24" i="1"/>
  <c r="I24" i="1" s="1"/>
  <c r="D24" i="1"/>
  <c r="J24" i="1" l="1"/>
  <c r="K24" i="1" s="1"/>
  <c r="D23" i="1"/>
  <c r="F23" i="1"/>
  <c r="H23" i="1" l="1"/>
  <c r="I23" i="1" s="1"/>
  <c r="D21" i="1"/>
  <c r="J23" i="1" l="1"/>
  <c r="K23" i="1" s="1"/>
  <c r="D7" i="1"/>
  <c r="F5" i="1" l="1"/>
  <c r="F6" i="1"/>
  <c r="F7" i="1"/>
  <c r="F8" i="1"/>
  <c r="F9" i="1"/>
  <c r="F10" i="1"/>
  <c r="F11" i="1"/>
  <c r="F12" i="1"/>
  <c r="F13" i="1"/>
  <c r="F14" i="1"/>
  <c r="F15" i="1"/>
  <c r="F16" i="1"/>
  <c r="F17" i="1"/>
  <c r="F18" i="1"/>
  <c r="F19" i="1"/>
  <c r="F20" i="1"/>
  <c r="F21" i="1"/>
  <c r="F22" i="1"/>
  <c r="F25" i="1"/>
  <c r="F26" i="1"/>
  <c r="F27" i="1"/>
  <c r="F28" i="1"/>
  <c r="F29" i="1"/>
  <c r="F30" i="1"/>
  <c r="F31" i="1"/>
  <c r="F32" i="1"/>
  <c r="F33" i="1"/>
  <c r="F34" i="1"/>
  <c r="F35" i="1"/>
  <c r="F36" i="1"/>
  <c r="F37" i="1"/>
  <c r="F38" i="1"/>
  <c r="F39" i="1"/>
  <c r="I39" i="1" s="1"/>
  <c r="D5" i="1"/>
  <c r="D6" i="1"/>
  <c r="D8" i="1"/>
  <c r="D9" i="1"/>
  <c r="D10" i="1"/>
  <c r="D11" i="1"/>
  <c r="D12" i="1"/>
  <c r="D13" i="1"/>
  <c r="D14" i="1"/>
  <c r="D15" i="1"/>
  <c r="D16" i="1"/>
  <c r="D17" i="1"/>
  <c r="D18" i="1"/>
  <c r="D19" i="1"/>
  <c r="D20" i="1"/>
  <c r="D22" i="1"/>
  <c r="D25" i="1"/>
  <c r="D26" i="1"/>
  <c r="D27" i="1"/>
  <c r="D28" i="1"/>
  <c r="D29" i="1"/>
  <c r="D30" i="1"/>
  <c r="D31" i="1"/>
  <c r="D32" i="1"/>
  <c r="D33" i="1"/>
  <c r="D34" i="1"/>
  <c r="D35" i="1"/>
  <c r="D36" i="1"/>
  <c r="D37" i="1"/>
  <c r="D38" i="1"/>
  <c r="H36" i="1" l="1"/>
  <c r="I36" i="1" s="1"/>
  <c r="J39" i="1"/>
  <c r="K39" i="1" s="1"/>
  <c r="H14" i="1"/>
  <c r="I14" i="1" s="1"/>
  <c r="F4" i="1"/>
  <c r="I8" i="1"/>
  <c r="H25" i="1"/>
  <c r="I25" i="1" s="1"/>
  <c r="H26" i="1"/>
  <c r="I26" i="1" s="1"/>
  <c r="H30" i="1"/>
  <c r="I30" i="1" s="1"/>
  <c r="H34" i="1"/>
  <c r="I34" i="1" s="1"/>
  <c r="H38" i="1"/>
  <c r="I38" i="1" s="1"/>
  <c r="D4" i="1"/>
  <c r="H37" i="1"/>
  <c r="I37" i="1" s="1"/>
  <c r="H33" i="1"/>
  <c r="I33" i="1" s="1"/>
  <c r="H29" i="1"/>
  <c r="I29" i="1" s="1"/>
  <c r="I19" i="1"/>
  <c r="H18" i="1"/>
  <c r="I18" i="1" s="1"/>
  <c r="H15" i="1"/>
  <c r="I15" i="1" s="1"/>
  <c r="H11" i="1"/>
  <c r="I11" i="1" s="1"/>
  <c r="H9" i="1"/>
  <c r="I9" i="1" s="1"/>
  <c r="H7" i="1"/>
  <c r="I7" i="1" s="1"/>
  <c r="J11" i="1" l="1"/>
  <c r="K11" i="1" s="1"/>
  <c r="J33" i="1"/>
  <c r="K33" i="1" s="1"/>
  <c r="J8" i="1"/>
  <c r="K8" i="1" s="1"/>
  <c r="J18" i="1"/>
  <c r="K18" i="1" s="1"/>
  <c r="J30" i="1"/>
  <c r="K30" i="1" s="1"/>
  <c r="J9" i="1"/>
  <c r="K9" i="1" s="1"/>
  <c r="J19" i="1"/>
  <c r="K19" i="1" s="1"/>
  <c r="J26" i="1"/>
  <c r="K26" i="1" s="1"/>
  <c r="J14" i="1"/>
  <c r="K14" i="1" s="1"/>
  <c r="J15" i="1"/>
  <c r="K15" i="1" s="1"/>
  <c r="J34" i="1"/>
  <c r="K34" i="1" s="1"/>
  <c r="J7" i="1"/>
  <c r="K7" i="1" s="1"/>
  <c r="J37" i="1"/>
  <c r="K37" i="1" s="1"/>
  <c r="J29" i="1"/>
  <c r="K29" i="1" s="1"/>
  <c r="J38" i="1"/>
  <c r="K38" i="1" s="1"/>
  <c r="J25" i="1"/>
  <c r="K25" i="1" s="1"/>
  <c r="H20" i="1"/>
  <c r="I20" i="1" s="1"/>
  <c r="H16" i="1"/>
  <c r="I16" i="1" s="1"/>
  <c r="H12" i="1"/>
  <c r="I12" i="1" s="1"/>
  <c r="H27" i="1"/>
  <c r="I27" i="1" s="1"/>
  <c r="H28" i="1"/>
  <c r="I28" i="1" s="1"/>
  <c r="H10" i="1"/>
  <c r="I10" i="1" s="1"/>
  <c r="H5" i="1"/>
  <c r="I5" i="1" s="1"/>
  <c r="H13" i="1"/>
  <c r="I13" i="1" s="1"/>
  <c r="H4" i="1"/>
  <c r="I4" i="1" s="1"/>
  <c r="H17" i="1"/>
  <c r="I17" i="1" s="1"/>
  <c r="H21" i="1"/>
  <c r="I21" i="1" s="1"/>
  <c r="H31" i="1"/>
  <c r="I31" i="1" s="1"/>
  <c r="H35" i="1"/>
  <c r="I35" i="1" s="1"/>
  <c r="H6" i="1"/>
  <c r="I6" i="1" s="1"/>
  <c r="H22" i="1"/>
  <c r="I22" i="1" s="1"/>
  <c r="H32" i="1"/>
  <c r="I32" i="1" s="1"/>
  <c r="J32" i="1" l="1"/>
  <c r="K32" i="1" s="1"/>
  <c r="J13" i="1"/>
  <c r="K13" i="1" s="1"/>
  <c r="J22" i="1"/>
  <c r="K22" i="1" s="1"/>
  <c r="J5" i="1"/>
  <c r="K5" i="1" s="1"/>
  <c r="J6" i="1"/>
  <c r="K6" i="1" s="1"/>
  <c r="J17" i="1"/>
  <c r="K17" i="1" s="1"/>
  <c r="J10" i="1"/>
  <c r="K10" i="1" s="1"/>
  <c r="J16" i="1"/>
  <c r="K16" i="1" s="1"/>
  <c r="J31" i="1"/>
  <c r="K31" i="1" s="1"/>
  <c r="J27" i="1"/>
  <c r="K27" i="1" s="1"/>
  <c r="J21" i="1"/>
  <c r="K21" i="1" s="1"/>
  <c r="J12" i="1"/>
  <c r="K12" i="1" s="1"/>
  <c r="J36" i="1"/>
  <c r="K36" i="1" s="1"/>
  <c r="J35" i="1"/>
  <c r="K35" i="1" s="1"/>
  <c r="J4" i="1"/>
  <c r="K4" i="1" s="1"/>
  <c r="J28" i="1"/>
  <c r="K28" i="1" s="1"/>
  <c r="J20" i="1"/>
  <c r="K20" i="1" s="1"/>
</calcChain>
</file>

<file path=xl/sharedStrings.xml><?xml version="1.0" encoding="utf-8"?>
<sst xmlns="http://schemas.openxmlformats.org/spreadsheetml/2006/main" count="100" uniqueCount="77">
  <si>
    <t>Czech Republic</t>
  </si>
  <si>
    <t>Estonia</t>
  </si>
  <si>
    <t>Greece</t>
  </si>
  <si>
    <t>Hungary</t>
  </si>
  <si>
    <t>Ireland</t>
  </si>
  <si>
    <t>Italy</t>
  </si>
  <si>
    <t>Turkey</t>
  </si>
  <si>
    <t>Total tax</t>
  </si>
  <si>
    <t>Total price</t>
  </si>
  <si>
    <t>National currency</t>
  </si>
  <si>
    <t>USD</t>
  </si>
  <si>
    <t>-</t>
  </si>
  <si>
    <t>Country</t>
  </si>
  <si>
    <t>Australia</t>
  </si>
  <si>
    <t>Belgium</t>
  </si>
  <si>
    <t>Korea</t>
  </si>
  <si>
    <t>Netherlands</t>
  </si>
  <si>
    <t>Portugal</t>
  </si>
  <si>
    <t>United Kingdom</t>
  </si>
  <si>
    <t>Total tax as % of total price</t>
  </si>
  <si>
    <t>VAT amount</t>
  </si>
  <si>
    <t>%</t>
  </si>
  <si>
    <t>AUD</t>
  </si>
  <si>
    <t>EUR</t>
  </si>
  <si>
    <t>CAD</t>
  </si>
  <si>
    <t>CLP</t>
  </si>
  <si>
    <t>CZK</t>
  </si>
  <si>
    <t>DKK</t>
  </si>
  <si>
    <t>HUF</t>
  </si>
  <si>
    <t>ISK</t>
  </si>
  <si>
    <t>ILS</t>
  </si>
  <si>
    <t>JPY</t>
  </si>
  <si>
    <t>KRW</t>
  </si>
  <si>
    <t>MXN</t>
  </si>
  <si>
    <t>NZD</t>
  </si>
  <si>
    <t>NOK</t>
  </si>
  <si>
    <t>PLN</t>
  </si>
  <si>
    <t>SEK</t>
  </si>
  <si>
    <t>CHF</t>
  </si>
  <si>
    <t>TRY</t>
  </si>
  <si>
    <t>GBP</t>
  </si>
  <si>
    <t>Currency</t>
  </si>
  <si>
    <t>Latvia</t>
  </si>
  <si>
    <t>Austria*</t>
  </si>
  <si>
    <t>Canada*</t>
  </si>
  <si>
    <t>Denmark*</t>
  </si>
  <si>
    <t>Chile*</t>
  </si>
  <si>
    <t>Finland*</t>
  </si>
  <si>
    <t>France*</t>
  </si>
  <si>
    <t>Germany*</t>
  </si>
  <si>
    <t>Iceland*</t>
  </si>
  <si>
    <t>Israel*</t>
  </si>
  <si>
    <t>Japan*</t>
  </si>
  <si>
    <t>Luxembourg*</t>
  </si>
  <si>
    <t>Mexico*</t>
  </si>
  <si>
    <t>New Zealand*</t>
  </si>
  <si>
    <t>Norway*</t>
  </si>
  <si>
    <t>Slovak Republic*</t>
  </si>
  <si>
    <t>Slovenia*</t>
  </si>
  <si>
    <t>Spain*</t>
  </si>
  <si>
    <t>Sweden*</t>
  </si>
  <si>
    <t>United States*</t>
  </si>
  <si>
    <t xml:space="preserve">*See country notes </t>
  </si>
  <si>
    <t>Poland*</t>
  </si>
  <si>
    <t>Market Rates 2017</t>
  </si>
  <si>
    <t>Conversion of national currency in USD: conversion rates are average market rates (2017) published in OECD Monthly Monetary Statistics (stats.oecd.org). See also Annex A</t>
  </si>
  <si>
    <t>Source:  International Energy Agency, Energy Prices and Taxes</t>
  </si>
  <si>
    <t>1.  Prices and taxes as at 4th Quarter 2017 (1st Quarter 2017 for Iceland)</t>
  </si>
  <si>
    <t>2. Ex-tax price is the price excluding VAT and excise</t>
  </si>
  <si>
    <t xml:space="preserve">3. Excise taxes are expressed in local currency/USD per litre. They include all non-VAT taxes levied on the product. For the purposes of this table, payments made to specific bodies that use all the amounts collected to accomplish specific missions (e.g. some emergency stock fees) are not considered as "taxes" and are included in the ex-tax price. When different rates apply to the same product depending e.g. on its biofuel or sulphur content, the rate shown is the one applicable to the most commonly used fuel in the country. </t>
  </si>
  <si>
    <t>4. GST for Australia, Canada and New Zealand, sales taxes for the United States and Consumption Tax for Japan. VAT for all other countries.</t>
  </si>
  <si>
    <t>Ex-tax price 2 (2)</t>
  </si>
  <si>
    <t>Excise (3)</t>
  </si>
  <si>
    <t>VAT rate (4)</t>
  </si>
  <si>
    <t>Lithuania</t>
  </si>
  <si>
    <t>Switzerland</t>
  </si>
  <si>
    <t xml:space="preserve">Table 3.A.6  Taxation of premium unleaded (94-96 RON) gasoline (per litre), 2017 (1)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</si>
</sst>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7" x14ac:knownFonts="1">
    <font>
      <sz val="10"/>
      <color theme="1"/>
      <name val="Arial"/>
      <family val="2"/>
    </font>
    <font>
      <b/>
      <sz val="8"/>
      <name val="Helvetica"/>
      <family val="2"/>
    </font>
    <font>
      <sz val="8"/>
      <name val="Helvetica"/>
      <family val="2"/>
    </font>
    <font>
      <sz val="9"/>
      <name val="Arial"/>
      <family val="2"/>
    </font>
    <font>
      <sz val="8"/>
      <name val="Arial"/>
      <family val="2"/>
    </font>
    <font>
      <b/>
      <sz val="8"/>
      <name val="Helvetica"/>
      <family val="2"/>
    </font>
    <font>
      <sz val="8"/>
      <name val="Helvetica"/>
      <family val="2"/>
    </font>
  </fonts>
  <fills count="3">
    <fill>
      <patternFill patternType="none"/>
    </fill>
    <fill>
      <patternFill patternType="gray125"/>
    </fill>
    <fill>
      <patternFill patternType="solid">
        <fgColor rgb="FFF0F8FF"/>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C0C0C0"/>
      </left>
      <right style="thin">
        <color rgb="FFC0C0C0"/>
      </right>
      <top style="thin">
        <color rgb="FFC0C0C0"/>
      </top>
      <bottom style="thin">
        <color rgb="FFC0C0C0"/>
      </bottom>
      <diagonal/>
    </border>
    <border>
      <left style="thin">
        <color indexed="64"/>
      </left>
      <right style="thin">
        <color indexed="64"/>
      </right>
      <top style="thin">
        <color indexed="64"/>
      </top>
      <bottom style="thin">
        <color rgb="FFC0C0C0"/>
      </bottom>
      <diagonal/>
    </border>
    <border>
      <left style="thin">
        <color indexed="64"/>
      </left>
      <right style="thin">
        <color indexed="64"/>
      </right>
      <top style="thin">
        <color rgb="FFC0C0C0"/>
      </top>
      <bottom style="thin">
        <color rgb="FFC0C0C0"/>
      </bottom>
      <diagonal/>
    </border>
    <border>
      <left style="thin">
        <color indexed="64"/>
      </left>
      <right style="thin">
        <color indexed="64"/>
      </right>
      <top style="thin">
        <color rgb="FFC0C0C0"/>
      </top>
      <bottom style="thin">
        <color indexed="64"/>
      </bottom>
      <diagonal/>
    </border>
    <border>
      <left style="thin">
        <color indexed="64"/>
      </left>
      <right/>
      <top style="thin">
        <color indexed="64"/>
      </top>
      <bottom style="thin">
        <color rgb="FFC0C0C0"/>
      </bottom>
      <diagonal/>
    </border>
    <border>
      <left style="thin">
        <color indexed="64"/>
      </left>
      <right/>
      <top style="thin">
        <color rgb="FFC0C0C0"/>
      </top>
      <bottom style="thin">
        <color rgb="FFC0C0C0"/>
      </bottom>
      <diagonal/>
    </border>
    <border>
      <left style="thin">
        <color indexed="64"/>
      </left>
      <right/>
      <top style="thin">
        <color rgb="FFC0C0C0"/>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7">
    <xf numFmtId="0" fontId="0" fillId="0" borderId="0" xfId="0"/>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5" xfId="0" applyFont="1" applyFill="1" applyBorder="1" applyAlignment="1">
      <alignment horizontal="center" vertical="center" wrapText="1"/>
    </xf>
    <xf numFmtId="0" fontId="1" fillId="0" borderId="3" xfId="0" applyFont="1" applyFill="1" applyBorder="1" applyAlignment="1">
      <alignment horizontal="center" vertical="center"/>
    </xf>
    <xf numFmtId="0" fontId="3" fillId="0" borderId="0" xfId="0" applyFont="1" applyAlignment="1">
      <alignment horizontal="center" wrapText="1"/>
    </xf>
    <xf numFmtId="2" fontId="4" fillId="0" borderId="7" xfId="0" applyNumberFormat="1" applyFont="1" applyBorder="1" applyAlignment="1">
      <alignment horizontal="right"/>
    </xf>
    <xf numFmtId="2" fontId="4" fillId="2" borderId="7" xfId="0" applyNumberFormat="1" applyFont="1" applyFill="1" applyBorder="1" applyAlignment="1">
      <alignment horizontal="right"/>
    </xf>
    <xf numFmtId="2" fontId="4" fillId="0" borderId="8" xfId="0" applyNumberFormat="1" applyFont="1" applyBorder="1" applyAlignment="1">
      <alignment horizontal="right"/>
    </xf>
    <xf numFmtId="2" fontId="4" fillId="2" borderId="9" xfId="0" applyNumberFormat="1" applyFont="1" applyFill="1" applyBorder="1" applyAlignment="1">
      <alignment horizontal="right"/>
    </xf>
    <xf numFmtId="2" fontId="4" fillId="0" borderId="9" xfId="0" applyNumberFormat="1" applyFont="1" applyBorder="1" applyAlignment="1">
      <alignment horizontal="right"/>
    </xf>
    <xf numFmtId="2" fontId="4" fillId="2" borderId="10" xfId="0" applyNumberFormat="1" applyFont="1" applyFill="1" applyBorder="1" applyAlignment="1">
      <alignment horizontal="right"/>
    </xf>
    <xf numFmtId="0" fontId="1" fillId="0" borderId="3" xfId="0" applyFont="1" applyFill="1" applyBorder="1" applyAlignment="1">
      <alignment horizontal="center" vertical="center" wrapText="1"/>
    </xf>
    <xf numFmtId="2" fontId="4" fillId="0" borderId="11" xfId="0" applyNumberFormat="1" applyFont="1" applyBorder="1" applyAlignment="1">
      <alignment horizontal="left"/>
    </xf>
    <xf numFmtId="2" fontId="4" fillId="2" borderId="12" xfId="0" applyNumberFormat="1" applyFont="1" applyFill="1" applyBorder="1" applyAlignment="1">
      <alignment horizontal="left"/>
    </xf>
    <xf numFmtId="2" fontId="4" fillId="0" borderId="12" xfId="0" applyNumberFormat="1" applyFont="1" applyBorder="1" applyAlignment="1">
      <alignment horizontal="left"/>
    </xf>
    <xf numFmtId="2" fontId="4" fillId="2" borderId="13" xfId="0" applyNumberFormat="1" applyFont="1" applyFill="1" applyBorder="1" applyAlignment="1">
      <alignment horizontal="left"/>
    </xf>
    <xf numFmtId="0" fontId="4" fillId="0" borderId="0" xfId="0" applyFont="1" applyFill="1"/>
    <xf numFmtId="0" fontId="1" fillId="0" borderId="1" xfId="0" applyFont="1" applyFill="1" applyBorder="1" applyAlignment="1">
      <alignment horizontal="center" vertical="center"/>
    </xf>
    <xf numFmtId="0" fontId="1" fillId="0" borderId="2" xfId="0" applyFont="1" applyFill="1" applyBorder="1" applyAlignment="1">
      <alignment horizontal="center" vertical="center"/>
    </xf>
    <xf numFmtId="2" fontId="4" fillId="0" borderId="11" xfId="0" applyNumberFormat="1" applyFont="1" applyBorder="1" applyAlignment="1">
      <alignment horizontal="center"/>
    </xf>
    <xf numFmtId="2" fontId="4" fillId="2" borderId="12" xfId="0" applyNumberFormat="1" applyFont="1" applyFill="1" applyBorder="1" applyAlignment="1">
      <alignment horizontal="center"/>
    </xf>
    <xf numFmtId="2" fontId="4" fillId="0" borderId="12" xfId="0" applyNumberFormat="1" applyFont="1" applyBorder="1" applyAlignment="1">
      <alignment horizontal="center"/>
    </xf>
    <xf numFmtId="2" fontId="4" fillId="2" borderId="13" xfId="0" applyNumberFormat="1" applyFont="1" applyFill="1" applyBorder="1" applyAlignment="1">
      <alignment horizontal="center"/>
    </xf>
    <xf numFmtId="164" fontId="4" fillId="2" borderId="9" xfId="0" applyNumberFormat="1" applyFont="1" applyFill="1" applyBorder="1" applyAlignment="1">
      <alignment horizontal="right"/>
    </xf>
    <xf numFmtId="164" fontId="4" fillId="2" borderId="12" xfId="0" applyNumberFormat="1" applyFont="1" applyFill="1" applyBorder="1" applyAlignment="1">
      <alignment horizontal="right"/>
    </xf>
    <xf numFmtId="164" fontId="4" fillId="0" borderId="9" xfId="0" applyNumberFormat="1" applyFont="1" applyBorder="1" applyAlignment="1">
      <alignment horizontal="right"/>
    </xf>
    <xf numFmtId="164" fontId="4" fillId="0" borderId="8" xfId="0" applyNumberFormat="1" applyFont="1" applyBorder="1" applyAlignment="1">
      <alignment horizontal="right"/>
    </xf>
    <xf numFmtId="164" fontId="4" fillId="0" borderId="11" xfId="0" applyNumberFormat="1" applyFont="1" applyBorder="1" applyAlignment="1">
      <alignment horizontal="right"/>
    </xf>
    <xf numFmtId="164" fontId="4" fillId="0" borderId="12" xfId="0" applyNumberFormat="1" applyFont="1" applyBorder="1" applyAlignment="1">
      <alignment horizontal="right"/>
    </xf>
    <xf numFmtId="165" fontId="4" fillId="0" borderId="8" xfId="0" applyNumberFormat="1" applyFont="1" applyBorder="1" applyAlignment="1">
      <alignment horizontal="right"/>
    </xf>
    <xf numFmtId="165" fontId="4" fillId="2" borderId="9" xfId="0" applyNumberFormat="1" applyFont="1" applyFill="1" applyBorder="1" applyAlignment="1">
      <alignment horizontal="right"/>
    </xf>
    <xf numFmtId="165" fontId="4" fillId="0" borderId="9" xfId="0" applyNumberFormat="1" applyFont="1" applyBorder="1" applyAlignment="1">
      <alignment horizontal="right"/>
    </xf>
    <xf numFmtId="165" fontId="4" fillId="2" borderId="10" xfId="0" applyNumberFormat="1" applyFont="1" applyFill="1" applyBorder="1" applyAlignment="1">
      <alignment horizontal="right"/>
    </xf>
    <xf numFmtId="164" fontId="4" fillId="2" borderId="10" xfId="0" applyNumberFormat="1" applyFont="1" applyFill="1" applyBorder="1" applyAlignment="1">
      <alignment horizontal="right"/>
    </xf>
    <xf numFmtId="164" fontId="4" fillId="2" borderId="13" xfId="0" applyNumberFormat="1" applyFont="1" applyFill="1" applyBorder="1" applyAlignment="1">
      <alignment horizontal="right"/>
    </xf>
    <xf numFmtId="0" fontId="6" fillId="0" borderId="0" xfId="0" applyFont="1" applyFill="1" applyBorder="1" applyAlignment="1">
      <alignment horizontal="left" wrapText="1"/>
    </xf>
    <xf numFmtId="0" fontId="5" fillId="0" borderId="0" xfId="0" applyFont="1" applyFill="1" applyBorder="1" applyAlignment="1">
      <alignment horizontal="left" wrapText="1"/>
    </xf>
    <xf numFmtId="0" fontId="1" fillId="0" borderId="5" xfId="0" applyFont="1" applyFill="1" applyBorder="1" applyAlignment="1">
      <alignment horizontal="center" vertical="center" wrapText="1"/>
    </xf>
    <xf numFmtId="0" fontId="2" fillId="0" borderId="0" xfId="0" applyFont="1" applyFill="1" applyBorder="1" applyAlignment="1">
      <alignment horizontal="left" wrapText="1"/>
    </xf>
    <xf numFmtId="0" fontId="2" fillId="0" borderId="4" xfId="0" applyFont="1" applyFill="1" applyBorder="1" applyAlignment="1">
      <alignment horizontal="left" wrapText="1"/>
    </xf>
    <xf numFmtId="0" fontId="1" fillId="0" borderId="3"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1"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4" xfId="0" applyFont="1" applyFill="1" applyBorder="1" applyAlignment="1">
      <alignment horizontal="center" vertical="center" wrapText="1"/>
    </xf>
    <xf numFmtId="0" fontId="1" fillId="0" borderId="15"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M55"/>
  <sheetViews>
    <sheetView tabSelected="1" workbookViewId="0">
      <selection activeCell="R8" sqref="R8"/>
    </sheetView>
  </sheetViews>
  <sheetFormatPr defaultRowHeight="12.75" x14ac:dyDescent="0.2"/>
  <cols>
    <col min="1" max="1" width="14.140625" customWidth="1"/>
    <col min="2" max="2" width="8.140625" customWidth="1"/>
    <col min="3" max="3" width="10.7109375" customWidth="1"/>
    <col min="4" max="4" width="11.140625" customWidth="1"/>
    <col min="7" max="7" width="10.85546875" customWidth="1"/>
  </cols>
  <sheetData>
    <row r="1" spans="1:13" ht="12.75" customHeight="1" x14ac:dyDescent="0.2">
      <c r="A1" s="38" t="s">
        <v>76</v>
      </c>
      <c r="B1" s="38"/>
      <c r="C1" s="38"/>
      <c r="D1" s="38"/>
      <c r="E1" s="38"/>
      <c r="F1" s="38"/>
      <c r="G1" s="38"/>
      <c r="H1" s="38"/>
      <c r="I1" s="38"/>
      <c r="J1" s="38"/>
      <c r="K1" s="38"/>
    </row>
    <row r="2" spans="1:13" ht="33.75" customHeight="1" x14ac:dyDescent="0.2">
      <c r="A2" s="43" t="s">
        <v>12</v>
      </c>
      <c r="B2" s="18"/>
      <c r="C2" s="45" t="s">
        <v>71</v>
      </c>
      <c r="D2" s="46"/>
      <c r="E2" s="41" t="s">
        <v>72</v>
      </c>
      <c r="F2" s="42"/>
      <c r="G2" s="1" t="s">
        <v>73</v>
      </c>
      <c r="H2" s="12" t="s">
        <v>20</v>
      </c>
      <c r="I2" s="4" t="s">
        <v>7</v>
      </c>
      <c r="J2" s="2" t="s">
        <v>8</v>
      </c>
      <c r="K2" s="38" t="s">
        <v>19</v>
      </c>
    </row>
    <row r="3" spans="1:13" ht="36" x14ac:dyDescent="0.2">
      <c r="A3" s="44"/>
      <c r="B3" s="19" t="s">
        <v>41</v>
      </c>
      <c r="C3" s="3" t="s">
        <v>9</v>
      </c>
      <c r="D3" s="3" t="s">
        <v>10</v>
      </c>
      <c r="E3" s="3" t="s">
        <v>9</v>
      </c>
      <c r="F3" s="3" t="s">
        <v>10</v>
      </c>
      <c r="G3" s="1" t="s">
        <v>21</v>
      </c>
      <c r="H3" s="2" t="s">
        <v>10</v>
      </c>
      <c r="I3" s="2" t="s">
        <v>10</v>
      </c>
      <c r="J3" s="2" t="s">
        <v>10</v>
      </c>
      <c r="K3" s="38"/>
      <c r="M3" s="5" t="s">
        <v>64</v>
      </c>
    </row>
    <row r="4" spans="1:13" x14ac:dyDescent="0.2">
      <c r="A4" s="13" t="s">
        <v>13</v>
      </c>
      <c r="B4" s="20" t="s">
        <v>22</v>
      </c>
      <c r="C4" s="27">
        <v>0.94799999999999995</v>
      </c>
      <c r="D4" s="27">
        <f>C4/M4</f>
        <v>0.72643678160919545</v>
      </c>
      <c r="E4" s="27">
        <v>0.40300000000000002</v>
      </c>
      <c r="F4" s="27">
        <f>E4/M4</f>
        <v>0.30881226053639849</v>
      </c>
      <c r="G4" s="8">
        <v>10</v>
      </c>
      <c r="H4" s="27">
        <f t="shared" ref="H4:H38" si="0">SUM(D4,F4)*(G4/100)</f>
        <v>0.1035249042145594</v>
      </c>
      <c r="I4" s="28">
        <f>SUM(F4,H4)</f>
        <v>0.41233716475095789</v>
      </c>
      <c r="J4" s="27">
        <f t="shared" ref="J4:J39" si="1">SUM(D4,I4)</f>
        <v>1.1387739463601534</v>
      </c>
      <c r="K4" s="30">
        <f>(I4*100)/J4</f>
        <v>36.208868851355895</v>
      </c>
      <c r="M4" s="6">
        <v>1.3049999999999999</v>
      </c>
    </row>
    <row r="5" spans="1:13" x14ac:dyDescent="0.2">
      <c r="A5" s="14" t="s">
        <v>43</v>
      </c>
      <c r="B5" s="21" t="s">
        <v>23</v>
      </c>
      <c r="C5" s="24">
        <v>0.499</v>
      </c>
      <c r="D5" s="24">
        <f t="shared" ref="D5:D38" si="2">C5/M5</f>
        <v>0.5625704622322435</v>
      </c>
      <c r="E5" s="24">
        <v>0.49299999999999999</v>
      </c>
      <c r="F5" s="24">
        <f t="shared" ref="F5:F39" si="3">E5/M5</f>
        <v>0.55580608793686581</v>
      </c>
      <c r="G5" s="9">
        <v>20</v>
      </c>
      <c r="H5" s="24">
        <f t="shared" si="0"/>
        <v>0.22367531003382191</v>
      </c>
      <c r="I5" s="25">
        <f t="shared" ref="I5:I39" si="4">SUM(F5,H5)</f>
        <v>0.77948139797068772</v>
      </c>
      <c r="J5" s="24">
        <f t="shared" si="1"/>
        <v>1.3420518602029312</v>
      </c>
      <c r="K5" s="31">
        <f t="shared" ref="K5:K39" si="5">(I5*100)/J5</f>
        <v>58.081317204301079</v>
      </c>
      <c r="M5" s="7">
        <v>0.88700000000000001</v>
      </c>
    </row>
    <row r="6" spans="1:13" x14ac:dyDescent="0.2">
      <c r="A6" s="15" t="s">
        <v>14</v>
      </c>
      <c r="B6" s="22" t="s">
        <v>23</v>
      </c>
      <c r="C6" s="26">
        <v>0.57099999999999995</v>
      </c>
      <c r="D6" s="26">
        <f t="shared" si="2"/>
        <v>0.64374295377677559</v>
      </c>
      <c r="E6" s="26">
        <v>0.60499999999999998</v>
      </c>
      <c r="F6" s="26">
        <f t="shared" si="3"/>
        <v>0.68207440811724918</v>
      </c>
      <c r="G6" s="10">
        <v>21</v>
      </c>
      <c r="H6" s="26">
        <f t="shared" si="0"/>
        <v>0.27842164599774522</v>
      </c>
      <c r="I6" s="29">
        <f t="shared" si="4"/>
        <v>0.96049605411499439</v>
      </c>
      <c r="J6" s="26">
        <f t="shared" si="1"/>
        <v>1.6042390078917701</v>
      </c>
      <c r="K6" s="32">
        <f t="shared" si="5"/>
        <v>59.872378703547533</v>
      </c>
      <c r="M6" s="6">
        <v>0.88700000000000001</v>
      </c>
    </row>
    <row r="7" spans="1:13" x14ac:dyDescent="0.2">
      <c r="A7" s="14" t="s">
        <v>44</v>
      </c>
      <c r="B7" s="21" t="s">
        <v>24</v>
      </c>
      <c r="C7" s="24">
        <v>0.81200000000000006</v>
      </c>
      <c r="D7" s="26">
        <f t="shared" si="2"/>
        <v>0.62557781201849005</v>
      </c>
      <c r="E7" s="24">
        <v>0.255</v>
      </c>
      <c r="F7" s="24">
        <f t="shared" si="3"/>
        <v>0.19645608628659475</v>
      </c>
      <c r="G7" s="9">
        <v>11.97</v>
      </c>
      <c r="H7" s="24">
        <f t="shared" si="0"/>
        <v>9.8397457627118642E-2</v>
      </c>
      <c r="I7" s="25">
        <f t="shared" si="4"/>
        <v>0.29485354391371338</v>
      </c>
      <c r="J7" s="24">
        <f t="shared" si="1"/>
        <v>0.92043135593220349</v>
      </c>
      <c r="K7" s="31">
        <f t="shared" si="5"/>
        <v>32.034278494900768</v>
      </c>
      <c r="M7" s="7">
        <v>1.298</v>
      </c>
    </row>
    <row r="8" spans="1:13" x14ac:dyDescent="0.2">
      <c r="A8" s="15" t="s">
        <v>46</v>
      </c>
      <c r="B8" s="22" t="s">
        <v>25</v>
      </c>
      <c r="C8" s="10">
        <v>372.97</v>
      </c>
      <c r="D8" s="26">
        <f t="shared" si="2"/>
        <v>0.57483115866307877</v>
      </c>
      <c r="E8" s="10">
        <v>289.76</v>
      </c>
      <c r="F8" s="26">
        <f t="shared" si="3"/>
        <v>0.44658572146342518</v>
      </c>
      <c r="G8" s="10">
        <v>19</v>
      </c>
      <c r="H8" s="24">
        <v>0.109</v>
      </c>
      <c r="I8" s="29">
        <f t="shared" si="4"/>
        <v>0.55558572146342522</v>
      </c>
      <c r="J8" s="26">
        <f t="shared" si="1"/>
        <v>1.130416880126504</v>
      </c>
      <c r="K8" s="32">
        <f t="shared" si="5"/>
        <v>49.148746027328436</v>
      </c>
      <c r="M8" s="6">
        <v>648.83399999999995</v>
      </c>
    </row>
    <row r="9" spans="1:13" x14ac:dyDescent="0.2">
      <c r="A9" s="14" t="s">
        <v>0</v>
      </c>
      <c r="B9" s="21" t="s">
        <v>26</v>
      </c>
      <c r="C9" s="24">
        <v>12.17</v>
      </c>
      <c r="D9" s="24">
        <f t="shared" si="2"/>
        <v>0.52061943874058858</v>
      </c>
      <c r="E9" s="24">
        <v>12.84</v>
      </c>
      <c r="F9" s="24">
        <f t="shared" si="3"/>
        <v>0.54928131416837778</v>
      </c>
      <c r="G9" s="9">
        <v>21</v>
      </c>
      <c r="H9" s="24">
        <f t="shared" si="0"/>
        <v>0.22467915811088293</v>
      </c>
      <c r="I9" s="25">
        <f t="shared" si="4"/>
        <v>0.77396047227926068</v>
      </c>
      <c r="J9" s="24">
        <f t="shared" si="1"/>
        <v>1.2945799110198493</v>
      </c>
      <c r="K9" s="31">
        <f t="shared" si="5"/>
        <v>59.784681168854767</v>
      </c>
      <c r="M9" s="7">
        <v>23.376000000000001</v>
      </c>
    </row>
    <row r="10" spans="1:13" x14ac:dyDescent="0.2">
      <c r="A10" s="15" t="s">
        <v>45</v>
      </c>
      <c r="B10" s="22" t="s">
        <v>27</v>
      </c>
      <c r="C10" s="26">
        <v>4.4279999999999999</v>
      </c>
      <c r="D10" s="26">
        <f t="shared" si="2"/>
        <v>0.67060427078600637</v>
      </c>
      <c r="E10" s="26">
        <v>4.5940000000000003</v>
      </c>
      <c r="F10" s="26">
        <f t="shared" si="3"/>
        <v>0.69574435862486761</v>
      </c>
      <c r="G10" s="10">
        <v>25</v>
      </c>
      <c r="H10" s="26">
        <f t="shared" si="0"/>
        <v>0.3415871573527185</v>
      </c>
      <c r="I10" s="29">
        <f t="shared" si="4"/>
        <v>1.037331515977586</v>
      </c>
      <c r="J10" s="26">
        <f t="shared" si="1"/>
        <v>1.7079357867635925</v>
      </c>
      <c r="K10" s="32">
        <f t="shared" si="5"/>
        <v>60.735978718687647</v>
      </c>
      <c r="M10" s="6">
        <v>6.6029999999999998</v>
      </c>
    </row>
    <row r="11" spans="1:13" x14ac:dyDescent="0.2">
      <c r="A11" s="14" t="s">
        <v>1</v>
      </c>
      <c r="B11" s="21" t="s">
        <v>23</v>
      </c>
      <c r="C11" s="24">
        <v>0.52900000000000003</v>
      </c>
      <c r="D11" s="24">
        <f t="shared" si="2"/>
        <v>0.59639233370913192</v>
      </c>
      <c r="E11" s="24">
        <v>0.51200000000000001</v>
      </c>
      <c r="F11" s="24">
        <f t="shared" si="3"/>
        <v>0.57722660653889513</v>
      </c>
      <c r="G11" s="9">
        <v>20</v>
      </c>
      <c r="H11" s="24">
        <f t="shared" si="0"/>
        <v>0.23472378804960542</v>
      </c>
      <c r="I11" s="25">
        <f t="shared" si="4"/>
        <v>0.81195039458850049</v>
      </c>
      <c r="J11" s="24">
        <f t="shared" si="1"/>
        <v>1.4083427282976324</v>
      </c>
      <c r="K11" s="31">
        <f t="shared" si="5"/>
        <v>57.652897854626957</v>
      </c>
      <c r="M11" s="7">
        <v>0.88700000000000001</v>
      </c>
    </row>
    <row r="12" spans="1:13" x14ac:dyDescent="0.2">
      <c r="A12" s="15" t="s">
        <v>47</v>
      </c>
      <c r="B12" s="22" t="s">
        <v>23</v>
      </c>
      <c r="C12" s="26">
        <v>0.47399999999999998</v>
      </c>
      <c r="D12" s="26">
        <f t="shared" si="2"/>
        <v>0.5343855693348365</v>
      </c>
      <c r="E12" s="26">
        <v>0.69599999999999995</v>
      </c>
      <c r="F12" s="26">
        <f t="shared" si="3"/>
        <v>0.78466741826381048</v>
      </c>
      <c r="G12" s="10">
        <v>24</v>
      </c>
      <c r="H12" s="26">
        <f t="shared" si="0"/>
        <v>0.31657271702367529</v>
      </c>
      <c r="I12" s="29">
        <f t="shared" si="4"/>
        <v>1.1012401352874859</v>
      </c>
      <c r="J12" s="26">
        <f t="shared" si="1"/>
        <v>1.6356257046223224</v>
      </c>
      <c r="K12" s="32">
        <f t="shared" si="5"/>
        <v>67.328370554177013</v>
      </c>
      <c r="M12" s="7">
        <v>0.88700000000000001</v>
      </c>
    </row>
    <row r="13" spans="1:13" x14ac:dyDescent="0.2">
      <c r="A13" s="14" t="s">
        <v>48</v>
      </c>
      <c r="B13" s="21" t="s">
        <v>23</v>
      </c>
      <c r="C13" s="24">
        <v>0.498</v>
      </c>
      <c r="D13" s="24">
        <f t="shared" si="2"/>
        <v>0.56144306651634723</v>
      </c>
      <c r="E13" s="24">
        <v>0.65100000000000002</v>
      </c>
      <c r="F13" s="24">
        <f t="shared" si="3"/>
        <v>0.73393461104847801</v>
      </c>
      <c r="G13" s="9">
        <v>20</v>
      </c>
      <c r="H13" s="24">
        <f t="shared" si="0"/>
        <v>0.25907553551296508</v>
      </c>
      <c r="I13" s="25">
        <f t="shared" si="4"/>
        <v>0.99301014656144315</v>
      </c>
      <c r="J13" s="24">
        <f t="shared" si="1"/>
        <v>1.5544532130777904</v>
      </c>
      <c r="K13" s="31">
        <f t="shared" si="5"/>
        <v>63.881636205395999</v>
      </c>
      <c r="M13" s="7">
        <v>0.88700000000000001</v>
      </c>
    </row>
    <row r="14" spans="1:13" x14ac:dyDescent="0.2">
      <c r="A14" s="15" t="s">
        <v>49</v>
      </c>
      <c r="B14" s="22" t="s">
        <v>23</v>
      </c>
      <c r="C14" s="26">
        <v>0.5</v>
      </c>
      <c r="D14" s="26">
        <f t="shared" si="2"/>
        <v>0.56369785794813976</v>
      </c>
      <c r="E14" s="26">
        <v>0.65500000000000003</v>
      </c>
      <c r="F14" s="26">
        <f t="shared" si="3"/>
        <v>0.73844419391206317</v>
      </c>
      <c r="G14" s="10">
        <v>19</v>
      </c>
      <c r="H14" s="26">
        <f t="shared" si="0"/>
        <v>0.24740698985343856</v>
      </c>
      <c r="I14" s="29">
        <f t="shared" si="4"/>
        <v>0.98585118376550174</v>
      </c>
      <c r="J14" s="26">
        <f t="shared" si="1"/>
        <v>1.5495490417136415</v>
      </c>
      <c r="K14" s="32">
        <f t="shared" si="5"/>
        <v>63.621812361308159</v>
      </c>
      <c r="M14" s="7">
        <v>0.88700000000000001</v>
      </c>
    </row>
    <row r="15" spans="1:13" x14ac:dyDescent="0.2">
      <c r="A15" s="14" t="s">
        <v>2</v>
      </c>
      <c r="B15" s="21" t="s">
        <v>23</v>
      </c>
      <c r="C15" s="24">
        <v>0.51700000000000002</v>
      </c>
      <c r="D15" s="24">
        <f t="shared" si="2"/>
        <v>0.58286358511837655</v>
      </c>
      <c r="E15" s="24">
        <v>0.7</v>
      </c>
      <c r="F15" s="24">
        <f t="shared" si="3"/>
        <v>0.78917700112739564</v>
      </c>
      <c r="G15" s="9">
        <v>24</v>
      </c>
      <c r="H15" s="24">
        <f t="shared" si="0"/>
        <v>0.32928974069898531</v>
      </c>
      <c r="I15" s="25">
        <f t="shared" si="4"/>
        <v>1.118466741826381</v>
      </c>
      <c r="J15" s="24">
        <f t="shared" si="1"/>
        <v>1.7013303269447575</v>
      </c>
      <c r="K15" s="31">
        <f t="shared" si="5"/>
        <v>65.740716197948416</v>
      </c>
      <c r="M15" s="7">
        <v>0.88700000000000001</v>
      </c>
    </row>
    <row r="16" spans="1:13" x14ac:dyDescent="0.2">
      <c r="A16" s="15" t="s">
        <v>3</v>
      </c>
      <c r="B16" s="22" t="s">
        <v>28</v>
      </c>
      <c r="C16" s="26">
        <v>157.99</v>
      </c>
      <c r="D16" s="26">
        <f t="shared" si="2"/>
        <v>0.57569607153658642</v>
      </c>
      <c r="E16" s="26">
        <v>122.67400000000001</v>
      </c>
      <c r="F16" s="26">
        <f t="shared" si="3"/>
        <v>0.44700892385390972</v>
      </c>
      <c r="G16" s="10">
        <v>27</v>
      </c>
      <c r="H16" s="26">
        <f t="shared" si="0"/>
        <v>0.27613034875543396</v>
      </c>
      <c r="I16" s="29">
        <f t="shared" si="4"/>
        <v>0.72313927260934374</v>
      </c>
      <c r="J16" s="26">
        <f t="shared" si="1"/>
        <v>1.2988353441459302</v>
      </c>
      <c r="K16" s="32">
        <f t="shared" si="5"/>
        <v>55.675977395337632</v>
      </c>
      <c r="M16" s="6">
        <v>274.43299999999999</v>
      </c>
    </row>
    <row r="17" spans="1:13" x14ac:dyDescent="0.2">
      <c r="A17" s="14" t="s">
        <v>50</v>
      </c>
      <c r="B17" s="21" t="s">
        <v>29</v>
      </c>
      <c r="C17" s="24">
        <v>92.06</v>
      </c>
      <c r="D17" s="24">
        <f t="shared" si="2"/>
        <v>0.86163004005840294</v>
      </c>
      <c r="E17" s="24">
        <v>75.55</v>
      </c>
      <c r="F17" s="24">
        <f t="shared" si="3"/>
        <v>0.70710568679570218</v>
      </c>
      <c r="G17" s="9">
        <v>24</v>
      </c>
      <c r="H17" s="24">
        <f t="shared" si="0"/>
        <v>0.37649657444498519</v>
      </c>
      <c r="I17" s="25">
        <f t="shared" si="4"/>
        <v>1.0836022612406873</v>
      </c>
      <c r="J17" s="24">
        <f t="shared" si="1"/>
        <v>1.9452323012990902</v>
      </c>
      <c r="K17" s="31">
        <f t="shared" si="5"/>
        <v>55.705545323148399</v>
      </c>
      <c r="M17" s="7">
        <v>106.84399999999999</v>
      </c>
    </row>
    <row r="18" spans="1:13" x14ac:dyDescent="0.2">
      <c r="A18" s="15" t="s">
        <v>4</v>
      </c>
      <c r="B18" s="22" t="s">
        <v>23</v>
      </c>
      <c r="C18" s="26">
        <v>0.53100000000000003</v>
      </c>
      <c r="D18" s="26">
        <f t="shared" si="2"/>
        <v>0.59864712514092444</v>
      </c>
      <c r="E18" s="26">
        <v>0.58799999999999997</v>
      </c>
      <c r="F18" s="26">
        <f t="shared" si="3"/>
        <v>0.66290868094701239</v>
      </c>
      <c r="G18" s="10">
        <v>23</v>
      </c>
      <c r="H18" s="26">
        <f t="shared" si="0"/>
        <v>0.29015783540022549</v>
      </c>
      <c r="I18" s="29">
        <f t="shared" si="4"/>
        <v>0.95306651634723782</v>
      </c>
      <c r="J18" s="26">
        <f t="shared" si="1"/>
        <v>1.5517136414881623</v>
      </c>
      <c r="K18" s="32">
        <f t="shared" si="5"/>
        <v>61.42025763421173</v>
      </c>
      <c r="M18" s="7">
        <v>0.88700000000000001</v>
      </c>
    </row>
    <row r="19" spans="1:13" x14ac:dyDescent="0.2">
      <c r="A19" s="14" t="s">
        <v>51</v>
      </c>
      <c r="B19" s="21" t="s">
        <v>30</v>
      </c>
      <c r="C19" s="24">
        <v>2.1800000000000002</v>
      </c>
      <c r="D19" s="24">
        <f t="shared" si="2"/>
        <v>0.60555555555555562</v>
      </c>
      <c r="E19" s="24">
        <v>3.016</v>
      </c>
      <c r="F19" s="24">
        <f t="shared" si="3"/>
        <v>0.83777777777777773</v>
      </c>
      <c r="G19" s="9">
        <v>17</v>
      </c>
      <c r="H19" s="24">
        <v>0.224</v>
      </c>
      <c r="I19" s="25">
        <f t="shared" si="4"/>
        <v>1.0617777777777777</v>
      </c>
      <c r="J19" s="24">
        <f t="shared" si="1"/>
        <v>1.6673333333333333</v>
      </c>
      <c r="K19" s="31">
        <f t="shared" si="5"/>
        <v>63.681194188991071</v>
      </c>
      <c r="M19" s="7">
        <v>3.6</v>
      </c>
    </row>
    <row r="20" spans="1:13" x14ac:dyDescent="0.2">
      <c r="A20" s="15" t="s">
        <v>5</v>
      </c>
      <c r="B20" s="22" t="s">
        <v>23</v>
      </c>
      <c r="C20" s="26">
        <v>0.53100000000000003</v>
      </c>
      <c r="D20" s="26">
        <f t="shared" si="2"/>
        <v>0.59864712514092444</v>
      </c>
      <c r="E20" s="26">
        <v>0.72799999999999998</v>
      </c>
      <c r="F20" s="26">
        <f t="shared" si="3"/>
        <v>0.82074408117249154</v>
      </c>
      <c r="G20" s="10">
        <v>22</v>
      </c>
      <c r="H20" s="26">
        <f t="shared" si="0"/>
        <v>0.31226606538895152</v>
      </c>
      <c r="I20" s="29">
        <f t="shared" si="4"/>
        <v>1.1330101465614431</v>
      </c>
      <c r="J20" s="26">
        <f t="shared" si="1"/>
        <v>1.7316572717023675</v>
      </c>
      <c r="K20" s="32">
        <f t="shared" si="5"/>
        <v>65.42923735986146</v>
      </c>
      <c r="M20" s="7">
        <v>0.88700000000000001</v>
      </c>
    </row>
    <row r="21" spans="1:13" x14ac:dyDescent="0.2">
      <c r="A21" s="14" t="s">
        <v>52</v>
      </c>
      <c r="B21" s="21" t="s">
        <v>31</v>
      </c>
      <c r="C21" s="24">
        <v>71.5</v>
      </c>
      <c r="D21" s="26">
        <f t="shared" si="2"/>
        <v>0.63744806804200915</v>
      </c>
      <c r="E21" s="24">
        <v>56.6</v>
      </c>
      <c r="F21" s="24">
        <f t="shared" si="3"/>
        <v>0.50460923987661144</v>
      </c>
      <c r="G21" s="9">
        <v>8</v>
      </c>
      <c r="H21" s="24">
        <f t="shared" si="0"/>
        <v>9.1364584633489662E-2</v>
      </c>
      <c r="I21" s="25">
        <f t="shared" si="4"/>
        <v>0.59597382451010106</v>
      </c>
      <c r="J21" s="24">
        <f t="shared" si="1"/>
        <v>1.2334218925521103</v>
      </c>
      <c r="K21" s="31">
        <f t="shared" si="5"/>
        <v>48.318732471737931</v>
      </c>
      <c r="M21" s="7">
        <v>112.166</v>
      </c>
    </row>
    <row r="22" spans="1:13" x14ac:dyDescent="0.2">
      <c r="A22" s="15" t="s">
        <v>15</v>
      </c>
      <c r="B22" s="22" t="s">
        <v>32</v>
      </c>
      <c r="C22" s="26">
        <v>896.35</v>
      </c>
      <c r="D22" s="26">
        <f t="shared" si="2"/>
        <v>0.79293186191034348</v>
      </c>
      <c r="E22" s="26">
        <v>781.89</v>
      </c>
      <c r="F22" s="26">
        <f t="shared" si="3"/>
        <v>0.69167790875113344</v>
      </c>
      <c r="G22" s="10">
        <v>10</v>
      </c>
      <c r="H22" s="26">
        <f t="shared" si="0"/>
        <v>0.14846097706614769</v>
      </c>
      <c r="I22" s="29">
        <f t="shared" si="4"/>
        <v>0.84013888581728113</v>
      </c>
      <c r="J22" s="26">
        <f t="shared" si="1"/>
        <v>1.6330707477276247</v>
      </c>
      <c r="K22" s="32">
        <f t="shared" si="5"/>
        <v>51.44534534013988</v>
      </c>
      <c r="M22" s="6">
        <v>1130.425</v>
      </c>
    </row>
    <row r="23" spans="1:13" x14ac:dyDescent="0.2">
      <c r="A23" s="14" t="s">
        <v>42</v>
      </c>
      <c r="B23" s="21" t="s">
        <v>23</v>
      </c>
      <c r="C23" s="24">
        <v>0.52400000000000002</v>
      </c>
      <c r="D23" s="24">
        <f t="shared" si="2"/>
        <v>0.59075535512965049</v>
      </c>
      <c r="E23" s="24">
        <v>0.436</v>
      </c>
      <c r="F23" s="24">
        <f t="shared" si="3"/>
        <v>0.49154453213077792</v>
      </c>
      <c r="G23" s="9">
        <v>21</v>
      </c>
      <c r="H23" s="24">
        <f t="shared" si="0"/>
        <v>0.22728297632468994</v>
      </c>
      <c r="I23" s="25">
        <f t="shared" si="4"/>
        <v>0.71882750845546783</v>
      </c>
      <c r="J23" s="24">
        <f t="shared" si="1"/>
        <v>1.3095828635851183</v>
      </c>
      <c r="K23" s="31">
        <f t="shared" si="5"/>
        <v>54.889807162534431</v>
      </c>
      <c r="M23" s="6">
        <v>0.88700000000000001</v>
      </c>
    </row>
    <row r="24" spans="1:13" x14ac:dyDescent="0.2">
      <c r="A24" s="14" t="s">
        <v>74</v>
      </c>
      <c r="B24" s="21" t="s">
        <v>23</v>
      </c>
      <c r="C24" s="24">
        <v>0.5</v>
      </c>
      <c r="D24" s="24">
        <f t="shared" si="2"/>
        <v>0.5617977528089888</v>
      </c>
      <c r="E24" s="24">
        <v>0.434</v>
      </c>
      <c r="F24" s="24">
        <f t="shared" si="3"/>
        <v>0.48764044943820223</v>
      </c>
      <c r="G24" s="9">
        <v>21</v>
      </c>
      <c r="H24" s="24">
        <f t="shared" si="0"/>
        <v>0.22038202247191013</v>
      </c>
      <c r="I24" s="25">
        <f t="shared" si="4"/>
        <v>0.70802247191011236</v>
      </c>
      <c r="J24" s="24">
        <f t="shared" si="1"/>
        <v>1.2698202247191013</v>
      </c>
      <c r="K24" s="31">
        <f t="shared" si="5"/>
        <v>55.757693737059114</v>
      </c>
      <c r="M24" s="6">
        <v>0.89</v>
      </c>
    </row>
    <row r="25" spans="1:13" x14ac:dyDescent="0.2">
      <c r="A25" s="15" t="s">
        <v>53</v>
      </c>
      <c r="B25" s="22" t="s">
        <v>23</v>
      </c>
      <c r="C25" s="26">
        <v>0.53900000000000003</v>
      </c>
      <c r="D25" s="26">
        <f t="shared" si="2"/>
        <v>0.60766629086809476</v>
      </c>
      <c r="E25" s="26">
        <v>0.46200000000000002</v>
      </c>
      <c r="F25" s="26">
        <f t="shared" si="3"/>
        <v>0.52085682074408124</v>
      </c>
      <c r="G25" s="10">
        <v>17</v>
      </c>
      <c r="H25" s="26">
        <f t="shared" si="0"/>
        <v>0.19184892897406991</v>
      </c>
      <c r="I25" s="29">
        <f t="shared" si="4"/>
        <v>0.71270574971815115</v>
      </c>
      <c r="J25" s="26">
        <f t="shared" si="1"/>
        <v>1.3203720405862458</v>
      </c>
      <c r="K25" s="32">
        <f t="shared" si="5"/>
        <v>53.977646285338594</v>
      </c>
      <c r="M25" s="7">
        <v>0.88700000000000001</v>
      </c>
    </row>
    <row r="26" spans="1:13" x14ac:dyDescent="0.2">
      <c r="A26" s="14" t="s">
        <v>54</v>
      </c>
      <c r="B26" s="21" t="s">
        <v>33</v>
      </c>
      <c r="C26" s="24">
        <v>15.38</v>
      </c>
      <c r="D26" s="24">
        <f t="shared" si="2"/>
        <v>0.81259576266708944</v>
      </c>
      <c r="E26" s="24">
        <v>0</v>
      </c>
      <c r="F26" s="24">
        <f t="shared" si="3"/>
        <v>0</v>
      </c>
      <c r="G26" s="9">
        <v>16</v>
      </c>
      <c r="H26" s="24">
        <f t="shared" si="0"/>
        <v>0.13001532202673433</v>
      </c>
      <c r="I26" s="25">
        <f t="shared" si="4"/>
        <v>0.13001532202673433</v>
      </c>
      <c r="J26" s="24">
        <f t="shared" si="1"/>
        <v>0.94261108469382382</v>
      </c>
      <c r="K26" s="31">
        <f t="shared" si="5"/>
        <v>13.793103448275863</v>
      </c>
      <c r="M26" s="6">
        <v>18.927</v>
      </c>
    </row>
    <row r="27" spans="1:13" x14ac:dyDescent="0.2">
      <c r="A27" s="15" t="s">
        <v>16</v>
      </c>
      <c r="B27" s="22" t="s">
        <v>23</v>
      </c>
      <c r="C27" s="26">
        <v>0.50900000000000001</v>
      </c>
      <c r="D27" s="26">
        <f t="shared" si="2"/>
        <v>0.57384441939120634</v>
      </c>
      <c r="E27" s="26">
        <v>0.78600000000000003</v>
      </c>
      <c r="F27" s="26">
        <f t="shared" si="3"/>
        <v>0.88613303269447574</v>
      </c>
      <c r="G27" s="10">
        <v>21</v>
      </c>
      <c r="H27" s="26">
        <f t="shared" si="0"/>
        <v>0.30659526493799322</v>
      </c>
      <c r="I27" s="29">
        <f t="shared" si="4"/>
        <v>1.1927282976324689</v>
      </c>
      <c r="J27" s="26">
        <f t="shared" si="1"/>
        <v>1.7665727170236751</v>
      </c>
      <c r="K27" s="32">
        <f t="shared" si="5"/>
        <v>67.516512971058432</v>
      </c>
      <c r="M27" s="7">
        <v>0.88700000000000001</v>
      </c>
    </row>
    <row r="28" spans="1:13" x14ac:dyDescent="0.2">
      <c r="A28" s="14" t="s">
        <v>55</v>
      </c>
      <c r="B28" s="21" t="s">
        <v>34</v>
      </c>
      <c r="C28" s="24">
        <v>1.0249999999999999</v>
      </c>
      <c r="D28" s="24">
        <f t="shared" si="2"/>
        <v>0.72850035536602697</v>
      </c>
      <c r="E28" s="24">
        <v>0.66500000000000004</v>
      </c>
      <c r="F28" s="24">
        <f t="shared" si="3"/>
        <v>0.47263681592039802</v>
      </c>
      <c r="G28" s="9">
        <v>15</v>
      </c>
      <c r="H28" s="24">
        <f t="shared" si="0"/>
        <v>0.18017057569296374</v>
      </c>
      <c r="I28" s="25">
        <f t="shared" si="4"/>
        <v>0.65280739161336176</v>
      </c>
      <c r="J28" s="24">
        <f t="shared" si="1"/>
        <v>1.3813077469793886</v>
      </c>
      <c r="K28" s="31">
        <f t="shared" si="5"/>
        <v>47.260097761770005</v>
      </c>
      <c r="M28" s="6">
        <v>1.407</v>
      </c>
    </row>
    <row r="29" spans="1:13" x14ac:dyDescent="0.2">
      <c r="A29" s="15" t="s">
        <v>56</v>
      </c>
      <c r="B29" s="22" t="s">
        <v>35</v>
      </c>
      <c r="C29" s="26">
        <v>5.35</v>
      </c>
      <c r="D29" s="26">
        <f t="shared" si="2"/>
        <v>0.64676015473887805</v>
      </c>
      <c r="E29" s="26">
        <v>6.23</v>
      </c>
      <c r="F29" s="26">
        <f t="shared" si="3"/>
        <v>0.75314313346228245</v>
      </c>
      <c r="G29" s="10">
        <v>25</v>
      </c>
      <c r="H29" s="26">
        <f t="shared" si="0"/>
        <v>0.3499758220502901</v>
      </c>
      <c r="I29" s="29">
        <f t="shared" si="4"/>
        <v>1.1031189555125724</v>
      </c>
      <c r="J29" s="26">
        <f t="shared" si="1"/>
        <v>1.7498791102514506</v>
      </c>
      <c r="K29" s="32">
        <f t="shared" si="5"/>
        <v>63.039723661485311</v>
      </c>
      <c r="M29" s="7">
        <v>8.2720000000000002</v>
      </c>
    </row>
    <row r="30" spans="1:13" x14ac:dyDescent="0.2">
      <c r="A30" s="14" t="s">
        <v>63</v>
      </c>
      <c r="B30" s="21" t="s">
        <v>36</v>
      </c>
      <c r="C30" s="24">
        <v>2.1019999999999999</v>
      </c>
      <c r="D30" s="24">
        <f t="shared" si="2"/>
        <v>0.55623180735644351</v>
      </c>
      <c r="E30" s="24">
        <v>1.669</v>
      </c>
      <c r="F30" s="24">
        <f t="shared" si="3"/>
        <v>0.44165123048425514</v>
      </c>
      <c r="G30" s="9">
        <v>23</v>
      </c>
      <c r="H30" s="24">
        <f t="shared" si="0"/>
        <v>0.2295130987033607</v>
      </c>
      <c r="I30" s="25">
        <f t="shared" si="4"/>
        <v>0.67116432918761582</v>
      </c>
      <c r="J30" s="24">
        <f t="shared" si="1"/>
        <v>1.2273961365440593</v>
      </c>
      <c r="K30" s="31">
        <f t="shared" si="5"/>
        <v>54.681965276295557</v>
      </c>
      <c r="M30" s="6">
        <v>3.7789999999999999</v>
      </c>
    </row>
    <row r="31" spans="1:13" x14ac:dyDescent="0.2">
      <c r="A31" s="15" t="s">
        <v>17</v>
      </c>
      <c r="B31" s="22" t="s">
        <v>23</v>
      </c>
      <c r="C31" s="26">
        <v>0.54800000000000004</v>
      </c>
      <c r="D31" s="26">
        <f t="shared" si="2"/>
        <v>0.61781285231116123</v>
      </c>
      <c r="E31" s="26">
        <v>0.65200000000000002</v>
      </c>
      <c r="F31" s="26">
        <f t="shared" si="3"/>
        <v>0.73506200676437428</v>
      </c>
      <c r="G31" s="10">
        <v>23</v>
      </c>
      <c r="H31" s="26">
        <f t="shared" si="0"/>
        <v>0.3111612175873732</v>
      </c>
      <c r="I31" s="29">
        <f t="shared" si="4"/>
        <v>1.0462232243517475</v>
      </c>
      <c r="J31" s="26">
        <f t="shared" si="1"/>
        <v>1.6640360766629088</v>
      </c>
      <c r="K31" s="32">
        <f t="shared" si="5"/>
        <v>62.87262872628726</v>
      </c>
      <c r="M31" s="7">
        <v>0.88700000000000001</v>
      </c>
    </row>
    <row r="32" spans="1:13" x14ac:dyDescent="0.2">
      <c r="A32" s="14" t="s">
        <v>57</v>
      </c>
      <c r="B32" s="21" t="s">
        <v>23</v>
      </c>
      <c r="C32" s="24">
        <v>0.57899999999999996</v>
      </c>
      <c r="D32" s="24">
        <f t="shared" si="2"/>
        <v>0.6527621195039458</v>
      </c>
      <c r="E32" s="24">
        <v>0.51400000000000001</v>
      </c>
      <c r="F32" s="24">
        <f t="shared" si="3"/>
        <v>0.57948139797068776</v>
      </c>
      <c r="G32" s="9">
        <v>20</v>
      </c>
      <c r="H32" s="24">
        <f t="shared" si="0"/>
        <v>0.24644870349492673</v>
      </c>
      <c r="I32" s="25">
        <f t="shared" si="4"/>
        <v>0.82593010146561452</v>
      </c>
      <c r="J32" s="24">
        <f t="shared" si="1"/>
        <v>1.4786922209695603</v>
      </c>
      <c r="K32" s="31">
        <f t="shared" si="5"/>
        <v>55.855443732845387</v>
      </c>
      <c r="M32" s="7">
        <v>0.88700000000000001</v>
      </c>
    </row>
    <row r="33" spans="1:13" x14ac:dyDescent="0.2">
      <c r="A33" s="15" t="s">
        <v>58</v>
      </c>
      <c r="B33" s="22" t="s">
        <v>23</v>
      </c>
      <c r="C33" s="26">
        <v>0.47099999999999997</v>
      </c>
      <c r="D33" s="26">
        <f t="shared" si="2"/>
        <v>0.5310033821871476</v>
      </c>
      <c r="E33" s="26">
        <v>0.56399999999999995</v>
      </c>
      <c r="F33" s="26">
        <f t="shared" si="3"/>
        <v>0.63585118376550165</v>
      </c>
      <c r="G33" s="10">
        <v>22</v>
      </c>
      <c r="H33" s="26">
        <f t="shared" si="0"/>
        <v>0.25670800450958281</v>
      </c>
      <c r="I33" s="29">
        <f t="shared" si="4"/>
        <v>0.89255918827508451</v>
      </c>
      <c r="J33" s="26">
        <f t="shared" si="1"/>
        <v>1.4235625704622321</v>
      </c>
      <c r="K33" s="32">
        <f t="shared" si="5"/>
        <v>62.698978379662634</v>
      </c>
      <c r="M33" s="7">
        <v>0.88700000000000001</v>
      </c>
    </row>
    <row r="34" spans="1:13" x14ac:dyDescent="0.2">
      <c r="A34" s="14" t="s">
        <v>59</v>
      </c>
      <c r="B34" s="21" t="s">
        <v>23</v>
      </c>
      <c r="C34" s="24">
        <v>0.55200000000000005</v>
      </c>
      <c r="D34" s="24">
        <f t="shared" si="2"/>
        <v>0.62232243517474639</v>
      </c>
      <c r="E34" s="24">
        <v>0.46100000000000002</v>
      </c>
      <c r="F34" s="24">
        <f t="shared" si="3"/>
        <v>0.51972942502818487</v>
      </c>
      <c r="G34" s="9">
        <v>21</v>
      </c>
      <c r="H34" s="24">
        <f t="shared" si="0"/>
        <v>0.23983089064261556</v>
      </c>
      <c r="I34" s="25">
        <f t="shared" si="4"/>
        <v>0.7595603156708004</v>
      </c>
      <c r="J34" s="24">
        <f t="shared" si="1"/>
        <v>1.3818827508455467</v>
      </c>
      <c r="K34" s="31">
        <f t="shared" si="5"/>
        <v>54.965612328979468</v>
      </c>
      <c r="M34" s="7">
        <v>0.88700000000000001</v>
      </c>
    </row>
    <row r="35" spans="1:13" x14ac:dyDescent="0.2">
      <c r="A35" s="15" t="s">
        <v>60</v>
      </c>
      <c r="B35" s="22" t="s">
        <v>37</v>
      </c>
      <c r="C35" s="26">
        <v>4.9880000000000004</v>
      </c>
      <c r="D35" s="26">
        <f t="shared" si="2"/>
        <v>0.58346005380746291</v>
      </c>
      <c r="E35" s="26">
        <v>6.1749999999999998</v>
      </c>
      <c r="F35" s="26">
        <f t="shared" si="3"/>
        <v>0.72230670253830864</v>
      </c>
      <c r="G35" s="10">
        <v>25</v>
      </c>
      <c r="H35" s="26">
        <f t="shared" si="0"/>
        <v>0.32644168908644289</v>
      </c>
      <c r="I35" s="29">
        <f t="shared" si="4"/>
        <v>1.0487483916247515</v>
      </c>
      <c r="J35" s="26">
        <f t="shared" si="1"/>
        <v>1.6322084454322145</v>
      </c>
      <c r="K35" s="32">
        <f t="shared" si="5"/>
        <v>64.25333691659948</v>
      </c>
      <c r="M35" s="7">
        <v>8.5489999999999995</v>
      </c>
    </row>
    <row r="36" spans="1:13" x14ac:dyDescent="0.2">
      <c r="A36" s="14" t="s">
        <v>75</v>
      </c>
      <c r="B36" s="21" t="s">
        <v>38</v>
      </c>
      <c r="C36" s="24">
        <v>0.70399999999999996</v>
      </c>
      <c r="D36" s="26">
        <f t="shared" si="2"/>
        <v>0.71472081218274108</v>
      </c>
      <c r="E36" s="24">
        <v>0.73099999999999998</v>
      </c>
      <c r="F36" s="24">
        <f t="shared" si="3"/>
        <v>0.74213197969543143</v>
      </c>
      <c r="G36" s="9">
        <v>8</v>
      </c>
      <c r="H36" s="24">
        <f t="shared" si="0"/>
        <v>0.11654822335025379</v>
      </c>
      <c r="I36" s="25">
        <f t="shared" si="4"/>
        <v>0.85868020304568526</v>
      </c>
      <c r="J36" s="24">
        <f t="shared" si="1"/>
        <v>1.5734010152284263</v>
      </c>
      <c r="K36" s="31">
        <f t="shared" si="5"/>
        <v>54.574783843076531</v>
      </c>
      <c r="M36" s="6">
        <v>0.98499999999999999</v>
      </c>
    </row>
    <row r="37" spans="1:13" x14ac:dyDescent="0.2">
      <c r="A37" s="15" t="s">
        <v>6</v>
      </c>
      <c r="B37" s="22" t="s">
        <v>39</v>
      </c>
      <c r="C37" s="26">
        <v>2.3319999999999999</v>
      </c>
      <c r="D37" s="26">
        <f t="shared" si="2"/>
        <v>0.63925438596491224</v>
      </c>
      <c r="E37" s="26">
        <v>2.3769999999999998</v>
      </c>
      <c r="F37" s="26">
        <f t="shared" si="3"/>
        <v>0.65158991228070162</v>
      </c>
      <c r="G37" s="10">
        <v>18</v>
      </c>
      <c r="H37" s="26">
        <f t="shared" si="0"/>
        <v>0.23235197368421048</v>
      </c>
      <c r="I37" s="29">
        <f t="shared" si="4"/>
        <v>0.88394188596491208</v>
      </c>
      <c r="J37" s="26">
        <f t="shared" si="1"/>
        <v>1.5231962719298244</v>
      </c>
      <c r="K37" s="32">
        <f t="shared" si="5"/>
        <v>58.032041060932713</v>
      </c>
      <c r="M37" s="7">
        <v>3.6480000000000001</v>
      </c>
    </row>
    <row r="38" spans="1:13" x14ac:dyDescent="0.2">
      <c r="A38" s="14" t="s">
        <v>18</v>
      </c>
      <c r="B38" s="21" t="s">
        <v>40</v>
      </c>
      <c r="C38" s="24">
        <v>0.41</v>
      </c>
      <c r="D38" s="26">
        <f t="shared" si="2"/>
        <v>0.52767052767052758</v>
      </c>
      <c r="E38" s="24">
        <v>0.57999999999999996</v>
      </c>
      <c r="F38" s="24">
        <f t="shared" si="3"/>
        <v>0.74646074646074634</v>
      </c>
      <c r="G38" s="9">
        <v>20</v>
      </c>
      <c r="H38" s="24">
        <f t="shared" si="0"/>
        <v>0.25482625482625476</v>
      </c>
      <c r="I38" s="25">
        <f t="shared" si="4"/>
        <v>1.0012870012870012</v>
      </c>
      <c r="J38" s="24">
        <f t="shared" si="1"/>
        <v>1.5289575289575288</v>
      </c>
      <c r="K38" s="31">
        <f t="shared" si="5"/>
        <v>65.488215488215488</v>
      </c>
      <c r="M38" s="6">
        <v>0.77700000000000002</v>
      </c>
    </row>
    <row r="39" spans="1:13" x14ac:dyDescent="0.2">
      <c r="A39" s="16" t="s">
        <v>61</v>
      </c>
      <c r="B39" s="23" t="s">
        <v>10</v>
      </c>
      <c r="C39" s="34">
        <v>0.49199999999999999</v>
      </c>
      <c r="D39" s="34">
        <v>0.59099999999999997</v>
      </c>
      <c r="E39" s="34">
        <v>0.14699999999999999</v>
      </c>
      <c r="F39" s="34">
        <f t="shared" si="3"/>
        <v>0.14699999999999999</v>
      </c>
      <c r="G39" s="11" t="s">
        <v>11</v>
      </c>
      <c r="H39" s="34" t="s">
        <v>11</v>
      </c>
      <c r="I39" s="35">
        <f t="shared" si="4"/>
        <v>0.14699999999999999</v>
      </c>
      <c r="J39" s="34">
        <f t="shared" si="1"/>
        <v>0.73799999999999999</v>
      </c>
      <c r="K39" s="33">
        <f t="shared" si="5"/>
        <v>19.918699186991869</v>
      </c>
      <c r="M39" s="7">
        <v>1</v>
      </c>
    </row>
    <row r="40" spans="1:13" ht="14.25" customHeight="1" x14ac:dyDescent="0.2">
      <c r="A40" s="40" t="s">
        <v>66</v>
      </c>
      <c r="B40" s="40"/>
      <c r="C40" s="40"/>
      <c r="D40" s="40"/>
      <c r="E40" s="40"/>
      <c r="F40" s="40"/>
      <c r="G40" s="40"/>
      <c r="H40" s="40"/>
      <c r="I40" s="40"/>
      <c r="J40" s="40"/>
      <c r="K40" s="40"/>
    </row>
    <row r="41" spans="1:13" ht="13.5" customHeight="1" x14ac:dyDescent="0.2">
      <c r="A41" s="39" t="s">
        <v>62</v>
      </c>
      <c r="B41" s="39"/>
      <c r="C41" s="39"/>
      <c r="D41" s="39"/>
      <c r="E41" s="39"/>
      <c r="F41" s="39"/>
      <c r="G41" s="39"/>
      <c r="H41" s="39"/>
      <c r="I41" s="39"/>
      <c r="J41" s="39"/>
      <c r="K41" s="39"/>
    </row>
    <row r="42" spans="1:13" ht="14.25" customHeight="1" x14ac:dyDescent="0.2">
      <c r="A42" s="39" t="s">
        <v>67</v>
      </c>
      <c r="B42" s="39"/>
      <c r="C42" s="39"/>
      <c r="D42" s="39"/>
      <c r="E42" s="39"/>
      <c r="F42" s="39"/>
      <c r="G42" s="39"/>
      <c r="H42" s="39"/>
      <c r="I42" s="39"/>
      <c r="J42" s="39"/>
      <c r="K42" s="39"/>
    </row>
    <row r="43" spans="1:13" ht="14.25" customHeight="1" x14ac:dyDescent="0.2">
      <c r="A43" s="39" t="s">
        <v>68</v>
      </c>
      <c r="B43" s="39"/>
      <c r="C43" s="39"/>
      <c r="D43" s="39"/>
      <c r="E43" s="39"/>
      <c r="F43" s="39"/>
      <c r="G43" s="39"/>
      <c r="H43" s="39"/>
      <c r="I43" s="39"/>
      <c r="J43" s="39"/>
      <c r="K43" s="39"/>
    </row>
    <row r="44" spans="1:13" ht="48" customHeight="1" x14ac:dyDescent="0.2">
      <c r="A44" s="39" t="s">
        <v>69</v>
      </c>
      <c r="B44" s="39"/>
      <c r="C44" s="39"/>
      <c r="D44" s="39"/>
      <c r="E44" s="39"/>
      <c r="F44" s="39"/>
      <c r="G44" s="39"/>
      <c r="H44" s="39"/>
      <c r="I44" s="39"/>
      <c r="J44" s="39"/>
      <c r="K44" s="39"/>
    </row>
    <row r="45" spans="1:13" ht="13.5" customHeight="1" x14ac:dyDescent="0.2">
      <c r="A45" s="39" t="s">
        <v>70</v>
      </c>
      <c r="B45" s="39"/>
      <c r="C45" s="39"/>
      <c r="D45" s="39"/>
      <c r="E45" s="39"/>
      <c r="F45" s="39"/>
      <c r="G45" s="39"/>
      <c r="H45" s="39"/>
      <c r="I45" s="39"/>
      <c r="J45" s="39"/>
      <c r="K45" s="39"/>
    </row>
    <row r="46" spans="1:13" s="17" customFormat="1" ht="24.75" customHeight="1" x14ac:dyDescent="0.2">
      <c r="A46" s="39" t="s">
        <v>65</v>
      </c>
      <c r="B46" s="36"/>
      <c r="C46" s="36"/>
      <c r="D46" s="36"/>
      <c r="E46" s="36"/>
      <c r="F46" s="36"/>
      <c r="G46" s="36"/>
      <c r="H46" s="36"/>
      <c r="I46" s="36"/>
      <c r="J46" s="36"/>
      <c r="K46" s="36"/>
    </row>
    <row r="47" spans="1:13" ht="18" customHeight="1" x14ac:dyDescent="0.2">
      <c r="A47" s="37"/>
      <c r="B47" s="37"/>
      <c r="C47" s="37"/>
      <c r="D47" s="37"/>
      <c r="E47" s="37"/>
      <c r="F47" s="37"/>
      <c r="G47" s="37"/>
      <c r="H47" s="37"/>
      <c r="I47" s="37"/>
      <c r="J47" s="37"/>
      <c r="K47" s="37"/>
    </row>
    <row r="48" spans="1:13" ht="18" customHeight="1" x14ac:dyDescent="0.2">
      <c r="A48" s="37"/>
      <c r="B48" s="37"/>
      <c r="C48" s="37"/>
      <c r="D48" s="37"/>
      <c r="E48" s="37"/>
      <c r="F48" s="37"/>
      <c r="G48" s="37"/>
      <c r="H48" s="37"/>
      <c r="I48" s="37"/>
      <c r="J48" s="37"/>
      <c r="K48" s="37"/>
    </row>
    <row r="49" spans="1:11" ht="38.25" customHeight="1" x14ac:dyDescent="0.2">
      <c r="A49" s="37"/>
      <c r="B49" s="37"/>
      <c r="C49" s="37"/>
      <c r="D49" s="37"/>
      <c r="E49" s="37"/>
      <c r="F49" s="37"/>
      <c r="G49" s="37"/>
      <c r="H49" s="37"/>
      <c r="I49" s="37"/>
      <c r="J49" s="37"/>
      <c r="K49" s="37"/>
    </row>
    <row r="50" spans="1:11" ht="25.5" customHeight="1" x14ac:dyDescent="0.2">
      <c r="A50" s="36"/>
      <c r="B50" s="36"/>
      <c r="C50" s="36"/>
      <c r="D50" s="36"/>
      <c r="E50" s="36"/>
      <c r="F50" s="36"/>
      <c r="G50" s="36"/>
      <c r="H50" s="36"/>
      <c r="I50" s="36"/>
      <c r="J50" s="36"/>
      <c r="K50" s="36"/>
    </row>
    <row r="51" spans="1:11" ht="37.5" customHeight="1" x14ac:dyDescent="0.2">
      <c r="A51" s="36"/>
      <c r="B51" s="36"/>
      <c r="C51" s="36"/>
      <c r="D51" s="36"/>
      <c r="E51" s="36"/>
      <c r="F51" s="36"/>
      <c r="G51" s="36"/>
      <c r="H51" s="36"/>
      <c r="I51" s="36"/>
      <c r="J51" s="36"/>
      <c r="K51" s="36"/>
    </row>
    <row r="52" spans="1:11" ht="13.5" customHeight="1" x14ac:dyDescent="0.2">
      <c r="A52" s="36"/>
      <c r="B52" s="36"/>
      <c r="C52" s="36"/>
      <c r="D52" s="36"/>
      <c r="E52" s="36"/>
      <c r="F52" s="36"/>
      <c r="G52" s="36"/>
      <c r="H52" s="36"/>
      <c r="I52" s="36"/>
      <c r="J52" s="36"/>
      <c r="K52" s="36"/>
    </row>
    <row r="53" spans="1:11" ht="24.75" customHeight="1" x14ac:dyDescent="0.2">
      <c r="A53" s="36"/>
      <c r="B53" s="36"/>
      <c r="C53" s="36"/>
      <c r="D53" s="36"/>
      <c r="E53" s="36"/>
      <c r="F53" s="36"/>
      <c r="G53" s="36"/>
      <c r="H53" s="36"/>
      <c r="I53" s="36"/>
      <c r="J53" s="36"/>
      <c r="K53" s="36"/>
    </row>
    <row r="54" spans="1:11" ht="15" customHeight="1" x14ac:dyDescent="0.2">
      <c r="A54" s="36"/>
      <c r="B54" s="36"/>
      <c r="C54" s="36"/>
      <c r="D54" s="36"/>
      <c r="E54" s="36"/>
      <c r="F54" s="36"/>
      <c r="G54" s="36"/>
      <c r="H54" s="36"/>
      <c r="I54" s="36"/>
      <c r="J54" s="36"/>
      <c r="K54" s="36"/>
    </row>
    <row r="55" spans="1:11" ht="14.25" customHeight="1" x14ac:dyDescent="0.2">
      <c r="A55" s="36"/>
      <c r="B55" s="36"/>
      <c r="C55" s="36"/>
      <c r="D55" s="36"/>
      <c r="E55" s="36"/>
      <c r="F55" s="36"/>
      <c r="G55" s="36"/>
      <c r="H55" s="36"/>
      <c r="I55" s="36"/>
      <c r="J55" s="36"/>
      <c r="K55" s="36"/>
    </row>
  </sheetData>
  <mergeCells count="21">
    <mergeCell ref="A46:K46"/>
    <mergeCell ref="A50:K50"/>
    <mergeCell ref="A51:K51"/>
    <mergeCell ref="A52:K52"/>
    <mergeCell ref="A53:K53"/>
    <mergeCell ref="K2:K3"/>
    <mergeCell ref="A1:K1"/>
    <mergeCell ref="A43:K43"/>
    <mergeCell ref="A45:K45"/>
    <mergeCell ref="A44:K44"/>
    <mergeCell ref="A40:K40"/>
    <mergeCell ref="E2:F2"/>
    <mergeCell ref="A2:A3"/>
    <mergeCell ref="A42:K42"/>
    <mergeCell ref="A41:K41"/>
    <mergeCell ref="C2:D2"/>
    <mergeCell ref="A54:K54"/>
    <mergeCell ref="A55:K55"/>
    <mergeCell ref="A48:K48"/>
    <mergeCell ref="A49:K49"/>
    <mergeCell ref="A47:K47"/>
  </mergeCells>
  <pageMargins left="0.7" right="0.7" top="0.75" bottom="0.75" header="0.3" footer="0.3"/>
  <pageSetup paperSize="9" scale="8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BUYDENS Stephane</dc:creator>
  <cp:lastModifiedBy>SHARRATT Michael</cp:lastModifiedBy>
  <cp:lastPrinted>2016-09-20T09:09:54Z</cp:lastPrinted>
  <dcterms:created xsi:type="dcterms:W3CDTF">2014-06-02T10:19:46Z</dcterms:created>
  <dcterms:modified xsi:type="dcterms:W3CDTF">2019-02-28T10:24:23Z</dcterms:modified>
</cp:coreProperties>
</file>