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Github\consumption-taxes\source_data\"/>
    </mc:Choice>
  </mc:AlternateContent>
  <xr:revisionPtr revIDLastSave="0" documentId="13_ncr:1_{880FB285-6121-45EA-92E7-8E5277563958}" xr6:coauthVersionLast="45" xr6:coauthVersionMax="45" xr10:uidLastSave="{00000000-0000-0000-0000-000000000000}"/>
  <bookViews>
    <workbookView xWindow="3675" yWindow="16080" windowWidth="21840" windowHeight="13140" xr2:uid="{00000000-000D-0000-FFFF-FFFF00000000}"/>
  </bookViews>
  <sheets>
    <sheet name="Sheet1" sheetId="1" r:id="rId1"/>
    <sheet name="Sheet2" sheetId="2" r:id="rId2"/>
    <sheet name="Sheet3" sheetId="3" r:id="rId3"/>
  </sheets>
  <definedNames>
    <definedName name="_xlnm.Print_Area" localSheetId="0">Sheet1!$A$1:$K$47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1" l="1"/>
  <c r="H9" i="1" l="1"/>
  <c r="I9" i="1" s="1"/>
  <c r="J9" i="1" s="1"/>
  <c r="D9" i="1"/>
  <c r="K9" i="1" l="1"/>
  <c r="I40" i="1"/>
  <c r="H37" i="1"/>
  <c r="I37" i="1" s="1"/>
  <c r="H32" i="1"/>
  <c r="I32" i="1" s="1"/>
  <c r="H25" i="1"/>
  <c r="I25" i="1" s="1"/>
  <c r="H21" i="1"/>
  <c r="I21" i="1" s="1"/>
  <c r="H16" i="1"/>
  <c r="I16" i="1" s="1"/>
  <c r="H12" i="1"/>
  <c r="I12" i="1" s="1"/>
  <c r="H11" i="1"/>
  <c r="I11" i="1" s="1"/>
  <c r="H8" i="1"/>
  <c r="I8" i="1" s="1"/>
  <c r="H6" i="1"/>
  <c r="I6" i="1" s="1"/>
  <c r="G38" i="1"/>
  <c r="H38" i="1" s="1"/>
  <c r="I38" i="1" s="1"/>
  <c r="G39" i="1"/>
  <c r="H39" i="1" s="1"/>
  <c r="I39" i="1" s="1"/>
  <c r="G37" i="1"/>
  <c r="G36" i="1"/>
  <c r="H36" i="1" s="1"/>
  <c r="I36" i="1" s="1"/>
  <c r="G34" i="1"/>
  <c r="H34" i="1" s="1"/>
  <c r="I34" i="1" s="1"/>
  <c r="G35" i="1"/>
  <c r="H35" i="1" s="1"/>
  <c r="I35" i="1" s="1"/>
  <c r="G33" i="1"/>
  <c r="H33" i="1" s="1"/>
  <c r="I33" i="1" s="1"/>
  <c r="G31" i="1"/>
  <c r="H31" i="1" s="1"/>
  <c r="I31" i="1" s="1"/>
  <c r="G32" i="1"/>
  <c r="G29" i="1"/>
  <c r="H29" i="1" s="1"/>
  <c r="I29" i="1" s="1"/>
  <c r="G30" i="1"/>
  <c r="H30" i="1" s="1"/>
  <c r="I30" i="1" s="1"/>
  <c r="G28" i="1"/>
  <c r="H28" i="1" s="1"/>
  <c r="I28" i="1" s="1"/>
  <c r="G27" i="1"/>
  <c r="H27" i="1" s="1"/>
  <c r="I27" i="1" s="1"/>
  <c r="G26" i="1"/>
  <c r="H26" i="1" s="1"/>
  <c r="I26" i="1" s="1"/>
  <c r="G25" i="1"/>
  <c r="G24" i="1"/>
  <c r="H24" i="1" s="1"/>
  <c r="I24" i="1" s="1"/>
  <c r="G23" i="1"/>
  <c r="H23" i="1" s="1"/>
  <c r="I23" i="1" s="1"/>
  <c r="G22" i="1"/>
  <c r="H22" i="1" s="1"/>
  <c r="I22" i="1" s="1"/>
  <c r="G21" i="1"/>
  <c r="G20" i="1"/>
  <c r="H20" i="1" s="1"/>
  <c r="I20" i="1" s="1"/>
  <c r="G19" i="1"/>
  <c r="H19" i="1" s="1"/>
  <c r="I19" i="1" s="1"/>
  <c r="G18" i="1"/>
  <c r="H18" i="1" s="1"/>
  <c r="I18" i="1" s="1"/>
  <c r="G17" i="1"/>
  <c r="H17" i="1" s="1"/>
  <c r="I17" i="1" s="1"/>
  <c r="G15" i="1"/>
  <c r="H15" i="1" s="1"/>
  <c r="I15" i="1" s="1"/>
  <c r="G16" i="1"/>
  <c r="G14" i="1"/>
  <c r="H14" i="1" s="1"/>
  <c r="I14" i="1" s="1"/>
  <c r="G13" i="1"/>
  <c r="H13" i="1" s="1"/>
  <c r="I13" i="1" s="1"/>
  <c r="G11" i="1"/>
  <c r="G10" i="1"/>
  <c r="H10" i="1" s="1"/>
  <c r="I10" i="1" s="1"/>
  <c r="G7" i="1"/>
  <c r="H7" i="1" s="1"/>
  <c r="G6" i="1"/>
  <c r="G5" i="1"/>
  <c r="H5" i="1" s="1"/>
  <c r="I5" i="1" s="1"/>
  <c r="G4" i="1"/>
  <c r="H4" i="1" s="1"/>
  <c r="I4" i="1" s="1"/>
  <c r="D40" i="1" l="1"/>
  <c r="J22" i="1" l="1"/>
  <c r="K22" i="1"/>
  <c r="K23" i="1"/>
  <c r="K24" i="1"/>
  <c r="K25" i="1"/>
  <c r="K26" i="1"/>
  <c r="K27" i="1"/>
  <c r="K28" i="1"/>
  <c r="K29" i="1"/>
  <c r="K30" i="1"/>
  <c r="K31" i="1"/>
  <c r="K32" i="1"/>
  <c r="K33" i="1"/>
  <c r="K34" i="1"/>
  <c r="K35" i="1"/>
  <c r="K36" i="1"/>
  <c r="K37" i="1"/>
  <c r="K38" i="1"/>
  <c r="K39" i="1"/>
  <c r="K40" i="1"/>
  <c r="K5" i="1"/>
  <c r="K6" i="1"/>
  <c r="K7" i="1"/>
  <c r="K8" i="1"/>
  <c r="K10" i="1"/>
  <c r="K11" i="1"/>
  <c r="K12" i="1"/>
  <c r="K13" i="1"/>
  <c r="K14" i="1"/>
  <c r="K15" i="1"/>
  <c r="K16" i="1"/>
  <c r="K17" i="1"/>
  <c r="K18" i="1"/>
  <c r="K20" i="1"/>
  <c r="K21" i="1"/>
  <c r="K4" i="1"/>
  <c r="J29" i="1" l="1"/>
  <c r="J30" i="1"/>
  <c r="J31" i="1"/>
  <c r="J32" i="1"/>
  <c r="J33" i="1"/>
  <c r="J34" i="1"/>
  <c r="J35" i="1"/>
  <c r="J36" i="1"/>
  <c r="J37" i="1"/>
  <c r="J38" i="1"/>
  <c r="J39" i="1"/>
  <c r="J40" i="1"/>
  <c r="J5" i="1"/>
  <c r="J6" i="1"/>
  <c r="J7" i="1"/>
  <c r="J8" i="1"/>
  <c r="J10" i="1"/>
  <c r="J11" i="1"/>
  <c r="J12" i="1"/>
  <c r="J13" i="1"/>
  <c r="J14" i="1"/>
  <c r="J15" i="1"/>
  <c r="J16" i="1"/>
  <c r="J17" i="1"/>
  <c r="J18" i="1"/>
  <c r="J19" i="1"/>
  <c r="J20" i="1"/>
  <c r="J21" i="1"/>
  <c r="J23" i="1"/>
  <c r="J24" i="1"/>
  <c r="J25" i="1"/>
  <c r="J26" i="1"/>
  <c r="J27" i="1"/>
  <c r="J28" i="1"/>
  <c r="J4" i="1"/>
  <c r="D25" i="1" l="1"/>
  <c r="D24" i="1" l="1"/>
  <c r="D22" i="1" l="1"/>
  <c r="D7" i="1" l="1"/>
  <c r="D5" i="1" l="1"/>
  <c r="D6" i="1"/>
  <c r="D8" i="1"/>
  <c r="D10" i="1"/>
  <c r="D11" i="1"/>
  <c r="D12" i="1"/>
  <c r="D13" i="1"/>
  <c r="D14" i="1"/>
  <c r="D15" i="1"/>
  <c r="D16" i="1"/>
  <c r="D17" i="1"/>
  <c r="D18" i="1"/>
  <c r="D19" i="1"/>
  <c r="D20" i="1"/>
  <c r="D21" i="1"/>
  <c r="D23" i="1"/>
  <c r="D26" i="1"/>
  <c r="D27" i="1"/>
  <c r="D28" i="1"/>
  <c r="D29" i="1"/>
  <c r="D30" i="1"/>
  <c r="D31" i="1"/>
  <c r="D32" i="1"/>
  <c r="D33" i="1"/>
  <c r="D34" i="1"/>
  <c r="D35" i="1"/>
  <c r="D36" i="1"/>
  <c r="D37" i="1"/>
  <c r="D38" i="1"/>
  <c r="D39" i="1"/>
  <c r="D4" i="1" l="1"/>
</calcChain>
</file>

<file path=xl/sharedStrings.xml><?xml version="1.0" encoding="utf-8"?>
<sst xmlns="http://schemas.openxmlformats.org/spreadsheetml/2006/main" count="97" uniqueCount="74">
  <si>
    <t>Czech Republic</t>
  </si>
  <si>
    <t>Estonia</t>
  </si>
  <si>
    <t>Greece</t>
  </si>
  <si>
    <t>Hungary</t>
  </si>
  <si>
    <t>Ireland</t>
  </si>
  <si>
    <t>Italy</t>
  </si>
  <si>
    <t>Turkey</t>
  </si>
  <si>
    <t>Total tax</t>
  </si>
  <si>
    <t>Total price</t>
  </si>
  <si>
    <t>National currency</t>
  </si>
  <si>
    <t>USD</t>
  </si>
  <si>
    <t>-</t>
  </si>
  <si>
    <t>Country</t>
  </si>
  <si>
    <t>Australia</t>
  </si>
  <si>
    <t>Belgium</t>
  </si>
  <si>
    <t>Korea</t>
  </si>
  <si>
    <t>Netherlands</t>
  </si>
  <si>
    <t>Portugal</t>
  </si>
  <si>
    <t>United Kingdom</t>
  </si>
  <si>
    <t>Total tax as % of total price</t>
  </si>
  <si>
    <t>VAT amount</t>
  </si>
  <si>
    <t>%</t>
  </si>
  <si>
    <t>AUD</t>
  </si>
  <si>
    <t>EUR</t>
  </si>
  <si>
    <t>CAD</t>
  </si>
  <si>
    <t>CLP</t>
  </si>
  <si>
    <t>CZK</t>
  </si>
  <si>
    <t>DKK</t>
  </si>
  <si>
    <t>HUF</t>
  </si>
  <si>
    <t>ISK</t>
  </si>
  <si>
    <t>ILS</t>
  </si>
  <si>
    <t>JPY</t>
  </si>
  <si>
    <t>KRW</t>
  </si>
  <si>
    <t>MXN</t>
  </si>
  <si>
    <t>NZD</t>
  </si>
  <si>
    <t>NOK</t>
  </si>
  <si>
    <t>PLN</t>
  </si>
  <si>
    <t>SEK</t>
  </si>
  <si>
    <t>CHF</t>
  </si>
  <si>
    <t>TRY</t>
  </si>
  <si>
    <t>GBP</t>
  </si>
  <si>
    <t>Currency</t>
  </si>
  <si>
    <t>Latvia</t>
  </si>
  <si>
    <t>Austria*</t>
  </si>
  <si>
    <t>Canada*</t>
  </si>
  <si>
    <t>Denmark*</t>
  </si>
  <si>
    <t>Chile*</t>
  </si>
  <si>
    <t>Finland*</t>
  </si>
  <si>
    <t>France*</t>
  </si>
  <si>
    <t>Germany*</t>
  </si>
  <si>
    <t>Iceland*</t>
  </si>
  <si>
    <t>Israel*</t>
  </si>
  <si>
    <t>Japan*</t>
  </si>
  <si>
    <t>Luxembourg*</t>
  </si>
  <si>
    <t>Mexico*</t>
  </si>
  <si>
    <t>New Zealand*</t>
  </si>
  <si>
    <t>Norway*</t>
  </si>
  <si>
    <t>Slovak Republic*</t>
  </si>
  <si>
    <t>Slovenia*</t>
  </si>
  <si>
    <t>Spain*</t>
  </si>
  <si>
    <t>Sweden*</t>
  </si>
  <si>
    <t>United States*</t>
  </si>
  <si>
    <t>Poland*</t>
  </si>
  <si>
    <t>Excise (3)</t>
  </si>
  <si>
    <t>VAT rate (4)</t>
  </si>
  <si>
    <t>Lithuania</t>
  </si>
  <si>
    <t>Switzerland</t>
  </si>
  <si>
    <t>Colombia</t>
  </si>
  <si>
    <t>COP</t>
  </si>
  <si>
    <t>Market Rates 2019</t>
  </si>
  <si>
    <t>Ex-tax price (2)</t>
  </si>
  <si>
    <t xml:space="preserve">Table 4.A.3  Taxation of premium unleaded (94-96 RON) gasoline (per litre), 2019 (1) </t>
  </si>
  <si>
    <t>Notes
Conversion of national currency in USD: conversion rates are average market rates (2019) published in OECD Monthly Monetary Statistics
(stats.oecd.org). See also Annex B.
Prices are average prices for the year 2019. Tax rates are those applicable as at 1 October 2019.
1. Ex-tax price is the price excluding VAT and excise.
2. Excise taxes include all non-VAT taxes levied on the product. For the purposes of this table, payments made to specific bodies that use all
the amounts collected to accomplish specific missions (e.g. some emergency stock fees) are not considered as "taxes" and are included in the
ex-tax price. When different rates apply to the same product depending e.g. on its biofuel or sulphur content, the rate shown is the one applicable
to the most commonly used fuel in the country.</t>
  </si>
  <si>
    <t>3. GST for Australia, and New Zealand; volume-weighted GST-HST/retail sales taxes for Canada; sales taxes for the United States and
Consumption Tax for Japan. VAT for all other countries.
Source: International Energy Agency, IEA Energy Prices, 2020 edition https://www.iea.org/reports/world-energy-prices-2020 and country
delegates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</si>
</sst>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0"/>
      <color theme="1"/>
      <name val="Arial"/>
      <family val="2"/>
    </font>
    <font>
      <b/>
      <sz val="8"/>
      <name val="Helvetica"/>
      <family val="2"/>
    </font>
    <font>
      <sz val="8"/>
      <name val="Helvetica"/>
      <family val="2"/>
    </font>
    <font>
      <sz val="9"/>
      <name val="Arial"/>
      <family val="2"/>
    </font>
    <font>
      <sz val="8"/>
      <name val="Arial"/>
      <family val="2"/>
    </font>
    <font>
      <b/>
      <sz val="8"/>
      <name val="Helvetica"/>
      <family val="2"/>
    </font>
    <font>
      <sz val="8"/>
      <name val="Helvetica"/>
      <family val="2"/>
    </font>
  </fonts>
  <fills count="3">
    <fill>
      <patternFill patternType="none"/>
    </fill>
    <fill>
      <patternFill patternType="gray125"/>
    </fill>
    <fill>
      <patternFill patternType="solid">
        <fgColor rgb="FFF0F8FF"/>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rgb="FFC0C0C0"/>
      </left>
      <right style="thin">
        <color rgb="FFC0C0C0"/>
      </right>
      <top style="thin">
        <color rgb="FFC0C0C0"/>
      </top>
      <bottom style="thin">
        <color rgb="FFC0C0C0"/>
      </bottom>
      <diagonal/>
    </border>
    <border>
      <left style="thin">
        <color indexed="64"/>
      </left>
      <right style="thin">
        <color indexed="64"/>
      </right>
      <top style="thin">
        <color indexed="64"/>
      </top>
      <bottom style="thin">
        <color rgb="FFC0C0C0"/>
      </bottom>
      <diagonal/>
    </border>
    <border>
      <left style="thin">
        <color indexed="64"/>
      </left>
      <right style="thin">
        <color indexed="64"/>
      </right>
      <top style="thin">
        <color rgb="FFC0C0C0"/>
      </top>
      <bottom style="thin">
        <color rgb="FFC0C0C0"/>
      </bottom>
      <diagonal/>
    </border>
    <border>
      <left style="thin">
        <color indexed="64"/>
      </left>
      <right style="thin">
        <color indexed="64"/>
      </right>
      <top style="thin">
        <color rgb="FFC0C0C0"/>
      </top>
      <bottom style="thin">
        <color indexed="64"/>
      </bottom>
      <diagonal/>
    </border>
    <border>
      <left style="thin">
        <color indexed="64"/>
      </left>
      <right/>
      <top style="thin">
        <color indexed="64"/>
      </top>
      <bottom style="thin">
        <color rgb="FFC0C0C0"/>
      </bottom>
      <diagonal/>
    </border>
    <border>
      <left style="thin">
        <color indexed="64"/>
      </left>
      <right/>
      <top style="thin">
        <color rgb="FFC0C0C0"/>
      </top>
      <bottom style="thin">
        <color rgb="FFC0C0C0"/>
      </bottom>
      <diagonal/>
    </border>
    <border>
      <left style="thin">
        <color indexed="64"/>
      </left>
      <right/>
      <top style="thin">
        <color rgb="FFC0C0C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3">
    <xf numFmtId="0" fontId="0" fillId="0" borderId="0" xfId="0"/>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5" xfId="0" applyFont="1" applyFill="1" applyBorder="1" applyAlignment="1">
      <alignment horizontal="center" vertical="center" wrapText="1"/>
    </xf>
    <xf numFmtId="0" fontId="1" fillId="0" borderId="3" xfId="0" applyFont="1" applyFill="1" applyBorder="1" applyAlignment="1">
      <alignment horizontal="center" vertical="center"/>
    </xf>
    <xf numFmtId="0" fontId="3" fillId="0" borderId="0" xfId="0" applyFont="1" applyAlignment="1">
      <alignment horizontal="center" wrapText="1"/>
    </xf>
    <xf numFmtId="2" fontId="4" fillId="0" borderId="6" xfId="0" applyNumberFormat="1" applyFont="1" applyBorder="1" applyAlignment="1">
      <alignment horizontal="right"/>
    </xf>
    <xf numFmtId="2" fontId="4" fillId="2" borderId="6" xfId="0" applyNumberFormat="1" applyFont="1" applyFill="1" applyBorder="1" applyAlignment="1">
      <alignment horizontal="right"/>
    </xf>
    <xf numFmtId="2" fontId="4" fillId="0" borderId="7" xfId="0" applyNumberFormat="1" applyFont="1" applyBorder="1" applyAlignment="1">
      <alignment horizontal="right"/>
    </xf>
    <xf numFmtId="2" fontId="4" fillId="2" borderId="8" xfId="0" applyNumberFormat="1" applyFont="1" applyFill="1" applyBorder="1" applyAlignment="1">
      <alignment horizontal="right"/>
    </xf>
    <xf numFmtId="2" fontId="4" fillId="0" borderId="8" xfId="0" applyNumberFormat="1" applyFont="1" applyBorder="1" applyAlignment="1">
      <alignment horizontal="right"/>
    </xf>
    <xf numFmtId="2" fontId="4" fillId="2" borderId="9" xfId="0" applyNumberFormat="1" applyFont="1" applyFill="1" applyBorder="1" applyAlignment="1">
      <alignment horizontal="right"/>
    </xf>
    <xf numFmtId="0" fontId="1" fillId="0" borderId="3" xfId="0" applyFont="1" applyFill="1" applyBorder="1" applyAlignment="1">
      <alignment horizontal="center" vertical="center" wrapText="1"/>
    </xf>
    <xf numFmtId="2" fontId="4" fillId="0" borderId="10" xfId="0" applyNumberFormat="1" applyFont="1" applyBorder="1" applyAlignment="1">
      <alignment horizontal="left"/>
    </xf>
    <xf numFmtId="2" fontId="4" fillId="2" borderId="11" xfId="0" applyNumberFormat="1" applyFont="1" applyFill="1" applyBorder="1" applyAlignment="1">
      <alignment horizontal="left"/>
    </xf>
    <xf numFmtId="2" fontId="4" fillId="0" borderId="11" xfId="0" applyNumberFormat="1" applyFont="1" applyBorder="1" applyAlignment="1">
      <alignment horizontal="left"/>
    </xf>
    <xf numFmtId="2" fontId="4" fillId="2" borderId="12" xfId="0" applyNumberFormat="1" applyFont="1" applyFill="1" applyBorder="1" applyAlignment="1">
      <alignment horizontal="left"/>
    </xf>
    <xf numFmtId="0" fontId="4" fillId="0" borderId="0" xfId="0" applyFont="1" applyFill="1"/>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2" fontId="4" fillId="0" borderId="10" xfId="0" applyNumberFormat="1" applyFont="1" applyBorder="1" applyAlignment="1">
      <alignment horizontal="center"/>
    </xf>
    <xf numFmtId="2" fontId="4" fillId="2" borderId="11" xfId="0" applyNumberFormat="1" applyFont="1" applyFill="1" applyBorder="1" applyAlignment="1">
      <alignment horizontal="center"/>
    </xf>
    <xf numFmtId="2" fontId="4" fillId="0" borderId="11" xfId="0" applyNumberFormat="1" applyFont="1" applyBorder="1" applyAlignment="1">
      <alignment horizontal="center"/>
    </xf>
    <xf numFmtId="2" fontId="4" fillId="2" borderId="12" xfId="0" applyNumberFormat="1" applyFont="1" applyFill="1" applyBorder="1" applyAlignment="1">
      <alignment horizontal="center"/>
    </xf>
    <xf numFmtId="164" fontId="4" fillId="2" borderId="8" xfId="0" applyNumberFormat="1" applyFont="1" applyFill="1" applyBorder="1" applyAlignment="1">
      <alignment horizontal="right"/>
    </xf>
    <xf numFmtId="164" fontId="4" fillId="2" borderId="11"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7" xfId="0" applyNumberFormat="1" applyFont="1" applyBorder="1" applyAlignment="1">
      <alignment horizontal="right"/>
    </xf>
    <xf numFmtId="164" fontId="4" fillId="0" borderId="10" xfId="0" applyNumberFormat="1" applyFont="1" applyBorder="1" applyAlignment="1">
      <alignment horizontal="right"/>
    </xf>
    <xf numFmtId="164" fontId="4" fillId="0" borderId="11" xfId="0" applyNumberFormat="1" applyFont="1" applyBorder="1" applyAlignment="1">
      <alignment horizontal="right"/>
    </xf>
    <xf numFmtId="165" fontId="4" fillId="0" borderId="7" xfId="0" applyNumberFormat="1" applyFont="1" applyBorder="1" applyAlignment="1">
      <alignment horizontal="right"/>
    </xf>
    <xf numFmtId="164" fontId="4" fillId="2" borderId="9" xfId="0" applyNumberFormat="1" applyFont="1" applyFill="1" applyBorder="1" applyAlignment="1">
      <alignment horizontal="right"/>
    </xf>
    <xf numFmtId="0" fontId="1" fillId="0" borderId="5" xfId="0" applyFont="1" applyFill="1" applyBorder="1" applyAlignment="1">
      <alignment horizontal="center" vertical="center" wrapText="1"/>
    </xf>
    <xf numFmtId="0" fontId="1" fillId="0" borderId="3" xfId="0" applyFont="1" applyFill="1" applyBorder="1" applyAlignment="1">
      <alignment horizontal="center" vertical="center"/>
    </xf>
    <xf numFmtId="0" fontId="4" fillId="0" borderId="6" xfId="0" applyNumberFormat="1" applyFont="1" applyBorder="1" applyAlignment="1">
      <alignment horizontal="right"/>
    </xf>
    <xf numFmtId="0" fontId="4" fillId="2" borderId="6" xfId="0" applyNumberFormat="1" applyFont="1" applyFill="1" applyBorder="1" applyAlignment="1">
      <alignment horizontal="right"/>
    </xf>
    <xf numFmtId="164" fontId="4" fillId="0" borderId="6" xfId="0" applyNumberFormat="1" applyFont="1" applyBorder="1" applyAlignment="1">
      <alignment horizontal="right"/>
    </xf>
    <xf numFmtId="164" fontId="4" fillId="2" borderId="6" xfId="0" applyNumberFormat="1" applyFont="1" applyFill="1" applyBorder="1" applyAlignment="1">
      <alignment horizontal="right"/>
    </xf>
    <xf numFmtId="165" fontId="4" fillId="0" borderId="7" xfId="0" applyNumberFormat="1" applyFont="1" applyFill="1" applyBorder="1" applyAlignment="1">
      <alignment horizontal="right"/>
    </xf>
    <xf numFmtId="164" fontId="4" fillId="0" borderId="6" xfId="0" applyNumberFormat="1" applyFont="1" applyFill="1" applyBorder="1" applyAlignment="1">
      <alignment horizontal="right"/>
    </xf>
    <xf numFmtId="0" fontId="2" fillId="0" borderId="0" xfId="0" applyFont="1" applyFill="1" applyBorder="1" applyAlignment="1">
      <alignment horizontal="left" wrapText="1"/>
    </xf>
    <xf numFmtId="0" fontId="6" fillId="0" borderId="0" xfId="0" applyFont="1" applyFill="1" applyBorder="1" applyAlignment="1">
      <alignment horizontal="left" wrapText="1"/>
    </xf>
    <xf numFmtId="0" fontId="1" fillId="0" borderId="13" xfId="0" applyFont="1" applyFill="1" applyBorder="1" applyAlignment="1">
      <alignment horizontal="center" vertical="center" wrapText="1"/>
    </xf>
    <xf numFmtId="0" fontId="1" fillId="0" borderId="15"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5" fillId="0" borderId="0" xfId="0" applyFont="1" applyFill="1" applyBorder="1" applyAlignment="1">
      <alignment horizontal="left" wrapText="1"/>
    </xf>
    <xf numFmtId="0" fontId="1" fillId="0" borderId="5" xfId="0" applyFont="1" applyFill="1" applyBorder="1" applyAlignment="1">
      <alignment horizontal="center" vertical="center" wrapText="1"/>
    </xf>
    <xf numFmtId="0" fontId="2" fillId="0" borderId="4" xfId="0" applyFont="1" applyFill="1" applyBorder="1" applyAlignment="1">
      <alignment horizontal="left" wrapText="1"/>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14" xfId="0" applyFont="1" applyFill="1" applyBorder="1" applyAlignment="1">
      <alignment horizontal="center" vertical="center"/>
    </xf>
    <xf numFmtId="0" fontId="1" fillId="0" borderId="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56"/>
  <sheetViews>
    <sheetView tabSelected="1" zoomScaleNormal="100" workbookViewId="0">
      <selection activeCell="L2" sqref="L2"/>
    </sheetView>
  </sheetViews>
  <sheetFormatPr defaultRowHeight="12.75" x14ac:dyDescent="0.2"/>
  <cols>
    <col min="1" max="1" width="14.140625" customWidth="1"/>
    <col min="2" max="2" width="8.140625" customWidth="1"/>
    <col min="3" max="3" width="10.7109375" customWidth="1"/>
    <col min="4" max="4" width="11.140625" customWidth="1"/>
    <col min="6" max="6" width="10.85546875" customWidth="1"/>
  </cols>
  <sheetData>
    <row r="1" spans="1:13" ht="12.75" customHeight="1" x14ac:dyDescent="0.2">
      <c r="A1" s="42" t="s">
        <v>71</v>
      </c>
      <c r="B1" s="43"/>
      <c r="C1" s="43"/>
      <c r="D1" s="43"/>
      <c r="E1" s="43"/>
      <c r="F1" s="43"/>
      <c r="G1" s="43"/>
      <c r="H1" s="43"/>
      <c r="I1" s="43"/>
      <c r="J1" s="43"/>
      <c r="K1" s="44"/>
    </row>
    <row r="2" spans="1:13" ht="33.75" customHeight="1" x14ac:dyDescent="0.2">
      <c r="A2" s="48" t="s">
        <v>12</v>
      </c>
      <c r="B2" s="18"/>
      <c r="C2" s="42" t="s">
        <v>70</v>
      </c>
      <c r="D2" s="44"/>
      <c r="E2" s="33" t="s">
        <v>63</v>
      </c>
      <c r="F2" s="1" t="s">
        <v>64</v>
      </c>
      <c r="G2" s="12" t="s">
        <v>20</v>
      </c>
      <c r="H2" s="4" t="s">
        <v>7</v>
      </c>
      <c r="I2" s="50" t="s">
        <v>8</v>
      </c>
      <c r="J2" s="51"/>
      <c r="K2" s="46" t="s">
        <v>19</v>
      </c>
    </row>
    <row r="3" spans="1:13" ht="36" x14ac:dyDescent="0.2">
      <c r="A3" s="49"/>
      <c r="B3" s="19" t="s">
        <v>41</v>
      </c>
      <c r="C3" s="3" t="s">
        <v>9</v>
      </c>
      <c r="D3" s="3" t="s">
        <v>10</v>
      </c>
      <c r="E3" s="3" t="s">
        <v>9</v>
      </c>
      <c r="F3" s="1" t="s">
        <v>21</v>
      </c>
      <c r="G3" s="32" t="s">
        <v>9</v>
      </c>
      <c r="H3" s="32" t="s">
        <v>9</v>
      </c>
      <c r="I3" s="32" t="s">
        <v>9</v>
      </c>
      <c r="J3" s="2" t="s">
        <v>10</v>
      </c>
      <c r="K3" s="46"/>
      <c r="L3" s="52"/>
      <c r="M3" s="5" t="s">
        <v>69</v>
      </c>
    </row>
    <row r="4" spans="1:13" x14ac:dyDescent="0.2">
      <c r="A4" s="13" t="s">
        <v>13</v>
      </c>
      <c r="B4" s="20" t="s">
        <v>22</v>
      </c>
      <c r="C4" s="36">
        <v>0.998</v>
      </c>
      <c r="D4" s="27">
        <f t="shared" ref="D4:D9" si="0">C4/M4</f>
        <v>0.69353717859624742</v>
      </c>
      <c r="E4" s="36">
        <v>0.41799999999999998</v>
      </c>
      <c r="F4" s="8">
        <v>10</v>
      </c>
      <c r="G4" s="36">
        <f>((C4+E4)*F4)/100</f>
        <v>0.1416</v>
      </c>
      <c r="H4" s="36">
        <f>G4+E4</f>
        <v>0.55959999999999999</v>
      </c>
      <c r="I4" s="36">
        <f t="shared" ref="I4:I13" si="1">C4+H4</f>
        <v>1.5575999999999999</v>
      </c>
      <c r="J4" s="28">
        <f>I4/M4</f>
        <v>1.0824183460736621</v>
      </c>
      <c r="K4" s="30">
        <f>(H4*100)/I4</f>
        <v>35.927067282999488</v>
      </c>
      <c r="M4" s="6">
        <v>1.4390000000000001</v>
      </c>
    </row>
    <row r="5" spans="1:13" x14ac:dyDescent="0.2">
      <c r="A5" s="14" t="s">
        <v>43</v>
      </c>
      <c r="B5" s="21" t="s">
        <v>23</v>
      </c>
      <c r="C5" s="37">
        <v>0.53794299999999995</v>
      </c>
      <c r="D5" s="24">
        <f t="shared" si="0"/>
        <v>0.60239977603583417</v>
      </c>
      <c r="E5" s="37">
        <v>0.48199999999999998</v>
      </c>
      <c r="F5" s="9">
        <v>20</v>
      </c>
      <c r="G5" s="36">
        <f>((C5+E5)*F5)/100</f>
        <v>0.20398859999999999</v>
      </c>
      <c r="H5" s="36">
        <f>G5+E5</f>
        <v>0.68598859999999995</v>
      </c>
      <c r="I5" s="36">
        <f t="shared" si="1"/>
        <v>1.2239315999999998</v>
      </c>
      <c r="J5" s="25">
        <f t="shared" ref="J5:J40" si="2">I5/M5</f>
        <v>1.3705840985442326</v>
      </c>
      <c r="K5" s="30">
        <f t="shared" ref="K5:K40" si="3">(H5*100)/I5</f>
        <v>56.047952352892935</v>
      </c>
      <c r="M5" s="7">
        <v>0.89300000000000002</v>
      </c>
    </row>
    <row r="6" spans="1:13" x14ac:dyDescent="0.2">
      <c r="A6" s="15" t="s">
        <v>14</v>
      </c>
      <c r="B6" s="22" t="s">
        <v>23</v>
      </c>
      <c r="C6" s="36">
        <v>0.61748099999999995</v>
      </c>
      <c r="D6" s="26">
        <f t="shared" si="0"/>
        <v>0.69146808510638291</v>
      </c>
      <c r="E6" s="36">
        <v>0.600159</v>
      </c>
      <c r="F6" s="10">
        <v>21</v>
      </c>
      <c r="G6" s="36">
        <f>((C6+E6)*F6)/100</f>
        <v>0.2557044</v>
      </c>
      <c r="H6" s="36">
        <f>G6+E6</f>
        <v>0.85586340000000005</v>
      </c>
      <c r="I6" s="36">
        <f t="shared" si="1"/>
        <v>1.4733444</v>
      </c>
      <c r="J6" s="29">
        <f t="shared" si="2"/>
        <v>1.6498817469204927</v>
      </c>
      <c r="K6" s="30">
        <f t="shared" si="3"/>
        <v>58.089839687177012</v>
      </c>
      <c r="M6" s="6">
        <v>0.89300000000000002</v>
      </c>
    </row>
    <row r="7" spans="1:13" x14ac:dyDescent="0.2">
      <c r="A7" s="14" t="s">
        <v>44</v>
      </c>
      <c r="B7" s="21" t="s">
        <v>24</v>
      </c>
      <c r="C7" s="37">
        <v>0.81399999999999995</v>
      </c>
      <c r="D7" s="26">
        <f t="shared" si="0"/>
        <v>0.61341371514694798</v>
      </c>
      <c r="E7" s="37">
        <v>0.254</v>
      </c>
      <c r="F7" s="9">
        <v>12.14</v>
      </c>
      <c r="G7" s="36">
        <f>((C7+E7)*F7)/100</f>
        <v>0.12965520000000003</v>
      </c>
      <c r="H7" s="36">
        <f t="shared" ref="H7:H39" si="4">G7+E7</f>
        <v>0.38365520000000003</v>
      </c>
      <c r="I7" s="36">
        <v>1.2</v>
      </c>
      <c r="J7" s="25">
        <f t="shared" si="2"/>
        <v>0.90429540316503387</v>
      </c>
      <c r="K7" s="30">
        <f t="shared" si="3"/>
        <v>31.971266666666672</v>
      </c>
      <c r="M7" s="7">
        <v>1.327</v>
      </c>
    </row>
    <row r="8" spans="1:13" x14ac:dyDescent="0.2">
      <c r="A8" s="15" t="s">
        <v>46</v>
      </c>
      <c r="B8" s="22" t="s">
        <v>25</v>
      </c>
      <c r="C8" s="36">
        <v>411.61781100000002</v>
      </c>
      <c r="D8" s="26">
        <f t="shared" si="0"/>
        <v>0.5852596742821069</v>
      </c>
      <c r="E8" s="36">
        <v>315.79900199999997</v>
      </c>
      <c r="F8" s="10">
        <v>19</v>
      </c>
      <c r="G8" s="36">
        <v>78.206999999999994</v>
      </c>
      <c r="H8" s="36">
        <f t="shared" si="4"/>
        <v>394.00600199999997</v>
      </c>
      <c r="I8" s="36">
        <f t="shared" si="1"/>
        <v>805.62381299999993</v>
      </c>
      <c r="J8" s="29">
        <f t="shared" si="2"/>
        <v>1.1454779598696445</v>
      </c>
      <c r="K8" s="30">
        <f t="shared" si="3"/>
        <v>48.906945852654431</v>
      </c>
      <c r="M8" s="6">
        <v>703.30799999999999</v>
      </c>
    </row>
    <row r="9" spans="1:13" x14ac:dyDescent="0.2">
      <c r="A9" s="15" t="s">
        <v>67</v>
      </c>
      <c r="B9" s="22" t="s">
        <v>68</v>
      </c>
      <c r="C9" s="10">
        <v>1879.36</v>
      </c>
      <c r="D9" s="26">
        <f t="shared" si="0"/>
        <v>0.57283030645884947</v>
      </c>
      <c r="E9" s="34">
        <v>414.74</v>
      </c>
      <c r="F9" s="10">
        <v>5</v>
      </c>
      <c r="G9" s="24">
        <f>((C9+E9)*F9)/100</f>
        <v>114.705</v>
      </c>
      <c r="H9" s="36">
        <f t="shared" si="4"/>
        <v>529.44500000000005</v>
      </c>
      <c r="I9" s="36">
        <f t="shared" si="1"/>
        <v>2408.8049999999998</v>
      </c>
      <c r="J9" s="29">
        <f t="shared" si="2"/>
        <v>0.73420553079218931</v>
      </c>
      <c r="K9" s="30">
        <f t="shared" si="3"/>
        <v>21.979570783023121</v>
      </c>
      <c r="M9" s="6">
        <v>3280.8319999999999</v>
      </c>
    </row>
    <row r="10" spans="1:13" x14ac:dyDescent="0.2">
      <c r="A10" s="14" t="s">
        <v>0</v>
      </c>
      <c r="B10" s="21" t="s">
        <v>26</v>
      </c>
      <c r="C10" s="35">
        <v>13.315</v>
      </c>
      <c r="D10" s="24">
        <f t="shared" ref="D10:D40" si="5">C10/M10</f>
        <v>0.58065500850377216</v>
      </c>
      <c r="E10" s="37">
        <v>12.84</v>
      </c>
      <c r="F10" s="9">
        <v>21</v>
      </c>
      <c r="G10" s="37">
        <f>((C10+E10)*F10)/100</f>
        <v>5.4925499999999996</v>
      </c>
      <c r="H10" s="36">
        <f t="shared" si="4"/>
        <v>18.332549999999998</v>
      </c>
      <c r="I10" s="36">
        <f t="shared" si="1"/>
        <v>31.647549999999995</v>
      </c>
      <c r="J10" s="25">
        <f t="shared" si="2"/>
        <v>1.3801207971741309</v>
      </c>
      <c r="K10" s="30">
        <f t="shared" si="3"/>
        <v>57.927232913764257</v>
      </c>
      <c r="M10" s="7">
        <v>22.931000000000001</v>
      </c>
    </row>
    <row r="11" spans="1:13" x14ac:dyDescent="0.2">
      <c r="A11" s="15" t="s">
        <v>45</v>
      </c>
      <c r="B11" s="22" t="s">
        <v>27</v>
      </c>
      <c r="C11" s="36">
        <v>4.8352500000000003</v>
      </c>
      <c r="D11" s="26">
        <f t="shared" si="5"/>
        <v>0.72503373819163297</v>
      </c>
      <c r="E11" s="34">
        <v>4.673</v>
      </c>
      <c r="F11" s="10">
        <v>25</v>
      </c>
      <c r="G11" s="37">
        <f>((C11+E11)*F11)/100</f>
        <v>2.3770625000000001</v>
      </c>
      <c r="H11" s="36">
        <f t="shared" si="4"/>
        <v>7.0500625000000001</v>
      </c>
      <c r="I11" s="36">
        <f t="shared" si="1"/>
        <v>11.885312500000001</v>
      </c>
      <c r="J11" s="29">
        <f t="shared" si="2"/>
        <v>1.7821731144099568</v>
      </c>
      <c r="K11" s="30">
        <f t="shared" si="3"/>
        <v>59.317434859201214</v>
      </c>
      <c r="M11" s="6">
        <v>6.6689999999999996</v>
      </c>
    </row>
    <row r="12" spans="1:13" x14ac:dyDescent="0.2">
      <c r="A12" s="14" t="s">
        <v>1</v>
      </c>
      <c r="B12" s="21" t="s">
        <v>23</v>
      </c>
      <c r="C12" s="37">
        <v>0.45500000000000002</v>
      </c>
      <c r="D12" s="24">
        <f t="shared" si="5"/>
        <v>0.50951847704367303</v>
      </c>
      <c r="E12" s="35">
        <v>0.56299999999999994</v>
      </c>
      <c r="F12" s="9">
        <v>20</v>
      </c>
      <c r="G12" s="39">
        <v>0.24399999999999999</v>
      </c>
      <c r="H12" s="39">
        <f t="shared" si="4"/>
        <v>0.80699999999999994</v>
      </c>
      <c r="I12" s="39">
        <f t="shared" si="1"/>
        <v>1.262</v>
      </c>
      <c r="J12" s="25">
        <f t="shared" si="2"/>
        <v>1.4132138857782754</v>
      </c>
      <c r="K12" s="30">
        <f t="shared" si="3"/>
        <v>63.946117274167975</v>
      </c>
      <c r="M12" s="7">
        <v>0.89300000000000002</v>
      </c>
    </row>
    <row r="13" spans="1:13" x14ac:dyDescent="0.2">
      <c r="A13" s="15" t="s">
        <v>47</v>
      </c>
      <c r="B13" s="22" t="s">
        <v>23</v>
      </c>
      <c r="C13" s="36">
        <v>0.52868300000000001</v>
      </c>
      <c r="D13" s="26">
        <f t="shared" si="5"/>
        <v>0.59203023516237407</v>
      </c>
      <c r="E13" s="36">
        <v>0.70250000000000001</v>
      </c>
      <c r="F13" s="10">
        <v>24</v>
      </c>
      <c r="G13" s="36">
        <f>((C13+E13)*F13)/100</f>
        <v>0.29548392000000001</v>
      </c>
      <c r="H13" s="36">
        <f t="shared" si="4"/>
        <v>0.99798392000000002</v>
      </c>
      <c r="I13" s="36">
        <f t="shared" si="1"/>
        <v>1.52666692</v>
      </c>
      <c r="J13" s="29">
        <f t="shared" si="2"/>
        <v>1.7095934154535275</v>
      </c>
      <c r="K13" s="30">
        <f t="shared" si="3"/>
        <v>65.370114916749486</v>
      </c>
      <c r="M13" s="7">
        <v>0.89300000000000002</v>
      </c>
    </row>
    <row r="14" spans="1:13" x14ac:dyDescent="0.2">
      <c r="A14" s="14" t="s">
        <v>48</v>
      </c>
      <c r="B14" s="21" t="s">
        <v>23</v>
      </c>
      <c r="C14" s="37">
        <v>0.56499999999999995</v>
      </c>
      <c r="D14" s="24">
        <f t="shared" si="5"/>
        <v>0.63269876819708837</v>
      </c>
      <c r="E14" s="37">
        <v>0.691214</v>
      </c>
      <c r="F14" s="9">
        <v>20</v>
      </c>
      <c r="G14" s="36">
        <f>((C14+E14)*F14)/100</f>
        <v>0.25124279999999999</v>
      </c>
      <c r="H14" s="36">
        <f t="shared" si="4"/>
        <v>0.94245679999999998</v>
      </c>
      <c r="I14" s="36">
        <f t="shared" ref="I14:I19" si="6">C14+H14</f>
        <v>1.5074567999999999</v>
      </c>
      <c r="J14" s="25">
        <f t="shared" si="2"/>
        <v>1.6880815229563269</v>
      </c>
      <c r="K14" s="30">
        <f t="shared" si="3"/>
        <v>62.519655621308679</v>
      </c>
      <c r="M14" s="7">
        <v>0.89300000000000002</v>
      </c>
    </row>
    <row r="15" spans="1:13" x14ac:dyDescent="0.2">
      <c r="A15" s="15" t="s">
        <v>49</v>
      </c>
      <c r="B15" s="22" t="s">
        <v>23</v>
      </c>
      <c r="C15" s="36">
        <v>0.55887799999999999</v>
      </c>
      <c r="D15" s="26">
        <f t="shared" si="5"/>
        <v>0.62584322508398649</v>
      </c>
      <c r="E15" s="36">
        <v>0.65449999999999997</v>
      </c>
      <c r="F15" s="10">
        <v>19</v>
      </c>
      <c r="G15" s="36">
        <f t="shared" ref="G15:G39" si="7">((C15+E15)*F15)/100</f>
        <v>0.23054182000000001</v>
      </c>
      <c r="H15" s="36">
        <f t="shared" si="4"/>
        <v>0.88504181999999998</v>
      </c>
      <c r="I15" s="36">
        <f t="shared" si="6"/>
        <v>1.4439198200000001</v>
      </c>
      <c r="J15" s="29">
        <f t="shared" si="2"/>
        <v>1.6169314893617022</v>
      </c>
      <c r="K15" s="30">
        <f t="shared" si="3"/>
        <v>61.294388216099144</v>
      </c>
      <c r="M15" s="7">
        <v>0.89300000000000002</v>
      </c>
    </row>
    <row r="16" spans="1:13" x14ac:dyDescent="0.2">
      <c r="A16" s="14" t="s">
        <v>2</v>
      </c>
      <c r="B16" s="21" t="s">
        <v>23</v>
      </c>
      <c r="C16" s="37">
        <v>0.57258699999999996</v>
      </c>
      <c r="D16" s="24">
        <f t="shared" si="5"/>
        <v>0.64119484882418809</v>
      </c>
      <c r="E16" s="37">
        <v>0.7</v>
      </c>
      <c r="F16" s="9">
        <v>24</v>
      </c>
      <c r="G16" s="36">
        <f t="shared" si="7"/>
        <v>0.30542088000000001</v>
      </c>
      <c r="H16" s="36">
        <f t="shared" si="4"/>
        <v>1.00542088</v>
      </c>
      <c r="I16" s="36">
        <f>C16+H16</f>
        <v>1.5780078799999999</v>
      </c>
      <c r="J16" s="25">
        <f t="shared" si="2"/>
        <v>1.7670860918253077</v>
      </c>
      <c r="K16" s="30">
        <f t="shared" si="3"/>
        <v>63.714566495067182</v>
      </c>
      <c r="M16" s="7">
        <v>0.89300000000000002</v>
      </c>
    </row>
    <row r="17" spans="1:13" x14ac:dyDescent="0.2">
      <c r="A17" s="15" t="s">
        <v>3</v>
      </c>
      <c r="B17" s="22" t="s">
        <v>28</v>
      </c>
      <c r="C17" s="36">
        <v>178.39373699999999</v>
      </c>
      <c r="D17" s="26">
        <f t="shared" si="5"/>
        <v>0.61387438188869348</v>
      </c>
      <c r="E17" s="36">
        <v>122.67400000000001</v>
      </c>
      <c r="F17" s="10">
        <v>27</v>
      </c>
      <c r="G17" s="36">
        <f t="shared" si="7"/>
        <v>81.288288989999998</v>
      </c>
      <c r="H17" s="36">
        <f t="shared" si="4"/>
        <v>203.96228898999999</v>
      </c>
      <c r="I17" s="36">
        <f t="shared" si="6"/>
        <v>382.35602598999998</v>
      </c>
      <c r="J17" s="29">
        <f t="shared" si="2"/>
        <v>1.3157332374063584</v>
      </c>
      <c r="K17" s="30">
        <f t="shared" si="3"/>
        <v>53.343552899918031</v>
      </c>
      <c r="M17" s="6">
        <v>290.60300000000001</v>
      </c>
    </row>
    <row r="18" spans="1:13" x14ac:dyDescent="0.2">
      <c r="A18" s="14" t="s">
        <v>50</v>
      </c>
      <c r="B18" s="21" t="s">
        <v>29</v>
      </c>
      <c r="C18" s="24">
        <v>82.33</v>
      </c>
      <c r="D18" s="24">
        <f t="shared" si="5"/>
        <v>0.67133083816466477</v>
      </c>
      <c r="E18" s="24">
        <v>82.35</v>
      </c>
      <c r="F18" s="9">
        <v>24</v>
      </c>
      <c r="G18" s="36">
        <f t="shared" si="7"/>
        <v>39.523200000000003</v>
      </c>
      <c r="H18" s="36">
        <f t="shared" si="4"/>
        <v>121.8732</v>
      </c>
      <c r="I18" s="36">
        <f>C18+H18</f>
        <v>204.20319999999998</v>
      </c>
      <c r="J18" s="25">
        <f t="shared" si="2"/>
        <v>1.6651027014685615</v>
      </c>
      <c r="K18" s="30">
        <f t="shared" si="3"/>
        <v>59.682316437744369</v>
      </c>
      <c r="M18" s="7">
        <v>122.637</v>
      </c>
    </row>
    <row r="19" spans="1:13" x14ac:dyDescent="0.2">
      <c r="A19" s="15" t="s">
        <v>4</v>
      </c>
      <c r="B19" s="22" t="s">
        <v>23</v>
      </c>
      <c r="C19" s="37">
        <v>0.55100000000000005</v>
      </c>
      <c r="D19" s="26">
        <f t="shared" si="5"/>
        <v>0.62119503945885013</v>
      </c>
      <c r="E19" s="35">
        <v>0.58799999999999997</v>
      </c>
      <c r="F19" s="10">
        <v>23</v>
      </c>
      <c r="G19" s="36">
        <f t="shared" si="7"/>
        <v>0.26196999999999998</v>
      </c>
      <c r="H19" s="36">
        <f t="shared" si="4"/>
        <v>0.84996999999999989</v>
      </c>
      <c r="I19" s="36">
        <f t="shared" si="6"/>
        <v>1.40097</v>
      </c>
      <c r="J19" s="29">
        <f t="shared" si="2"/>
        <v>1.5794475760992108</v>
      </c>
      <c r="K19" s="38">
        <v>62.3</v>
      </c>
      <c r="M19" s="7">
        <v>0.88700000000000001</v>
      </c>
    </row>
    <row r="20" spans="1:13" x14ac:dyDescent="0.2">
      <c r="A20" s="14" t="s">
        <v>51</v>
      </c>
      <c r="B20" s="21" t="s">
        <v>30</v>
      </c>
      <c r="C20" s="36">
        <v>2.2090000000000001</v>
      </c>
      <c r="D20" s="24">
        <f t="shared" si="5"/>
        <v>0.61980920314253651</v>
      </c>
      <c r="E20" s="36">
        <v>3.0739999999999998</v>
      </c>
      <c r="F20" s="9">
        <v>17</v>
      </c>
      <c r="G20" s="36">
        <f t="shared" si="7"/>
        <v>0.89810999999999996</v>
      </c>
      <c r="H20" s="36">
        <f t="shared" si="4"/>
        <v>3.9721099999999998</v>
      </c>
      <c r="I20" s="36">
        <f>C20+H20</f>
        <v>6.1811100000000003</v>
      </c>
      <c r="J20" s="25">
        <f t="shared" si="2"/>
        <v>1.7343181818181819</v>
      </c>
      <c r="K20" s="30">
        <f t="shared" si="3"/>
        <v>64.26208237678992</v>
      </c>
      <c r="M20" s="7">
        <v>3.5640000000000001</v>
      </c>
    </row>
    <row r="21" spans="1:13" x14ac:dyDescent="0.2">
      <c r="A21" s="15" t="s">
        <v>5</v>
      </c>
      <c r="B21" s="22" t="s">
        <v>23</v>
      </c>
      <c r="C21" s="37">
        <v>0.56196900000000005</v>
      </c>
      <c r="D21" s="26">
        <f t="shared" si="5"/>
        <v>0.62930459126539762</v>
      </c>
      <c r="E21" s="37">
        <v>0.72840000000000005</v>
      </c>
      <c r="F21" s="10">
        <v>22</v>
      </c>
      <c r="G21" s="36">
        <f t="shared" si="7"/>
        <v>0.28388118000000001</v>
      </c>
      <c r="H21" s="36">
        <f t="shared" si="4"/>
        <v>1.01228118</v>
      </c>
      <c r="I21" s="36">
        <f>C21+H21</f>
        <v>1.5742501799999999</v>
      </c>
      <c r="J21" s="29">
        <f t="shared" si="2"/>
        <v>1.7628781410974244</v>
      </c>
      <c r="K21" s="30">
        <f t="shared" si="3"/>
        <v>64.302433810107615</v>
      </c>
      <c r="M21" s="7">
        <v>0.89300000000000002</v>
      </c>
    </row>
    <row r="22" spans="1:13" x14ac:dyDescent="0.2">
      <c r="A22" s="14" t="s">
        <v>52</v>
      </c>
      <c r="B22" s="21" t="s">
        <v>31</v>
      </c>
      <c r="C22" s="24">
        <v>79.155000000000001</v>
      </c>
      <c r="D22" s="26">
        <f t="shared" si="5"/>
        <v>0.72588632320305191</v>
      </c>
      <c r="E22" s="36">
        <v>56.6</v>
      </c>
      <c r="F22" s="9">
        <v>10</v>
      </c>
      <c r="G22" s="36">
        <f t="shared" si="7"/>
        <v>13.5755</v>
      </c>
      <c r="H22" s="36">
        <f t="shared" si="4"/>
        <v>70.1755</v>
      </c>
      <c r="I22" s="36">
        <f t="shared" ref="I22" si="8">C22+H22</f>
        <v>149.3305</v>
      </c>
      <c r="J22" s="29">
        <f t="shared" si="2"/>
        <v>1.3694266639766703</v>
      </c>
      <c r="K22" s="30">
        <f t="shared" si="3"/>
        <v>46.993413937541227</v>
      </c>
      <c r="M22" s="7">
        <v>109.04600000000001</v>
      </c>
    </row>
    <row r="23" spans="1:13" x14ac:dyDescent="0.2">
      <c r="A23" s="15" t="s">
        <v>15</v>
      </c>
      <c r="B23" s="22" t="s">
        <v>32</v>
      </c>
      <c r="C23" s="37">
        <v>878.14599999999996</v>
      </c>
      <c r="D23" s="26">
        <f t="shared" si="5"/>
        <v>0.75358321590946142</v>
      </c>
      <c r="E23" s="37">
        <v>745.89</v>
      </c>
      <c r="F23" s="10">
        <v>10</v>
      </c>
      <c r="G23" s="36">
        <f t="shared" si="7"/>
        <v>162.40360000000001</v>
      </c>
      <c r="H23" s="36">
        <f t="shared" si="4"/>
        <v>908.29359999999997</v>
      </c>
      <c r="I23" s="36">
        <f>C23+H23</f>
        <v>1786.4395999999999</v>
      </c>
      <c r="J23" s="29">
        <f t="shared" si="2"/>
        <v>1.5330376711799767</v>
      </c>
      <c r="K23" s="30">
        <f t="shared" si="3"/>
        <v>50.843790072723422</v>
      </c>
      <c r="M23" s="6">
        <v>1165.2940000000001</v>
      </c>
    </row>
    <row r="24" spans="1:13" x14ac:dyDescent="0.2">
      <c r="A24" s="14" t="s">
        <v>42</v>
      </c>
      <c r="B24" s="21" t="s">
        <v>23</v>
      </c>
      <c r="C24" s="35">
        <v>0.55300000000000005</v>
      </c>
      <c r="D24" s="24">
        <f t="shared" si="5"/>
        <v>0.6192609182530795</v>
      </c>
      <c r="E24" s="37">
        <v>0.50900000000000001</v>
      </c>
      <c r="F24" s="9">
        <v>21</v>
      </c>
      <c r="G24" s="36">
        <f t="shared" si="7"/>
        <v>0.22302</v>
      </c>
      <c r="H24" s="36">
        <f t="shared" si="4"/>
        <v>0.73202</v>
      </c>
      <c r="I24" s="36">
        <f>C24+H24</f>
        <v>1.2850200000000001</v>
      </c>
      <c r="J24" s="25">
        <f t="shared" si="2"/>
        <v>1.4389921612541994</v>
      </c>
      <c r="K24" s="30">
        <f t="shared" si="3"/>
        <v>56.965650340072521</v>
      </c>
      <c r="M24" s="6">
        <v>0.89300000000000002</v>
      </c>
    </row>
    <row r="25" spans="1:13" x14ac:dyDescent="0.2">
      <c r="A25" s="14" t="s">
        <v>65</v>
      </c>
      <c r="B25" s="21" t="s">
        <v>23</v>
      </c>
      <c r="C25" s="24">
        <v>0.51600000000000001</v>
      </c>
      <c r="D25" s="24">
        <f t="shared" si="5"/>
        <v>0.57782754759238519</v>
      </c>
      <c r="E25" s="24">
        <v>0.434</v>
      </c>
      <c r="F25" s="9">
        <v>21</v>
      </c>
      <c r="G25" s="36">
        <f t="shared" si="7"/>
        <v>0.19949999999999998</v>
      </c>
      <c r="H25" s="36">
        <f t="shared" si="4"/>
        <v>0.63349999999999995</v>
      </c>
      <c r="I25" s="36">
        <f t="shared" ref="I25:I40" si="9">C25+H25</f>
        <v>1.1495</v>
      </c>
      <c r="J25" s="25">
        <f t="shared" si="2"/>
        <v>1.2872340425531914</v>
      </c>
      <c r="K25" s="30">
        <f t="shared" si="3"/>
        <v>55.110917790343628</v>
      </c>
      <c r="M25" s="6">
        <v>0.89300000000000002</v>
      </c>
    </row>
    <row r="26" spans="1:13" x14ac:dyDescent="0.2">
      <c r="A26" s="15" t="s">
        <v>53</v>
      </c>
      <c r="B26" s="22" t="s">
        <v>23</v>
      </c>
      <c r="C26" s="36">
        <v>0.62075000000000002</v>
      </c>
      <c r="D26" s="26">
        <f t="shared" si="5"/>
        <v>0.69512877939529671</v>
      </c>
      <c r="E26" s="36">
        <v>0.47199999999999998</v>
      </c>
      <c r="F26" s="10">
        <v>17</v>
      </c>
      <c r="G26" s="36">
        <f t="shared" si="7"/>
        <v>0.1857675</v>
      </c>
      <c r="H26" s="36">
        <f t="shared" si="4"/>
        <v>0.65776749999999995</v>
      </c>
      <c r="I26" s="36">
        <f t="shared" si="9"/>
        <v>1.2785175</v>
      </c>
      <c r="J26" s="29">
        <f t="shared" si="2"/>
        <v>1.4317105263157894</v>
      </c>
      <c r="K26" s="30">
        <f t="shared" si="3"/>
        <v>51.447672792902715</v>
      </c>
      <c r="M26" s="7">
        <v>0.89300000000000002</v>
      </c>
    </row>
    <row r="27" spans="1:13" x14ac:dyDescent="0.2">
      <c r="A27" s="14" t="s">
        <v>54</v>
      </c>
      <c r="B27" s="21" t="s">
        <v>33</v>
      </c>
      <c r="C27" s="24">
        <v>16.681000000000001</v>
      </c>
      <c r="D27" s="24">
        <f t="shared" si="5"/>
        <v>0.86803351199458822</v>
      </c>
      <c r="E27" s="24">
        <v>0</v>
      </c>
      <c r="F27" s="9">
        <v>16</v>
      </c>
      <c r="G27" s="36">
        <f t="shared" si="7"/>
        <v>2.6689600000000002</v>
      </c>
      <c r="H27" s="36">
        <f t="shared" si="4"/>
        <v>2.6689600000000002</v>
      </c>
      <c r="I27" s="36">
        <f t="shared" si="9"/>
        <v>19.349960000000003</v>
      </c>
      <c r="J27" s="25">
        <f t="shared" si="2"/>
        <v>1.0069188739137225</v>
      </c>
      <c r="K27" s="30">
        <f t="shared" si="3"/>
        <v>13.793103448275861</v>
      </c>
      <c r="M27" s="6">
        <v>19.216999999999999</v>
      </c>
    </row>
    <row r="28" spans="1:13" x14ac:dyDescent="0.2">
      <c r="A28" s="15" t="s">
        <v>16</v>
      </c>
      <c r="B28" s="22" t="s">
        <v>23</v>
      </c>
      <c r="C28" s="36">
        <v>0.58095699999999995</v>
      </c>
      <c r="D28" s="26">
        <f t="shared" si="5"/>
        <v>0.65056774916013427</v>
      </c>
      <c r="E28" s="34">
        <v>0.78800000000000003</v>
      </c>
      <c r="F28" s="10">
        <v>21</v>
      </c>
      <c r="G28" s="36">
        <f t="shared" si="7"/>
        <v>0.28748097</v>
      </c>
      <c r="H28" s="36">
        <f t="shared" si="4"/>
        <v>1.0754809700000001</v>
      </c>
      <c r="I28" s="36">
        <f t="shared" si="9"/>
        <v>1.65643797</v>
      </c>
      <c r="J28" s="29">
        <f t="shared" si="2"/>
        <v>1.8549137402015679</v>
      </c>
      <c r="K28" s="30">
        <f t="shared" si="3"/>
        <v>64.92733138687953</v>
      </c>
      <c r="M28" s="7">
        <v>0.89300000000000002</v>
      </c>
    </row>
    <row r="29" spans="1:13" x14ac:dyDescent="0.2">
      <c r="A29" s="14" t="s">
        <v>55</v>
      </c>
      <c r="B29" s="21" t="s">
        <v>34</v>
      </c>
      <c r="C29" s="37">
        <v>1.211881</v>
      </c>
      <c r="D29" s="24">
        <f t="shared" si="5"/>
        <v>0.79834057971014494</v>
      </c>
      <c r="E29" s="37">
        <v>0.75355300000000003</v>
      </c>
      <c r="F29" s="9">
        <v>15</v>
      </c>
      <c r="G29" s="36">
        <f t="shared" si="7"/>
        <v>0.2948151</v>
      </c>
      <c r="H29" s="36">
        <f t="shared" si="4"/>
        <v>1.0483681</v>
      </c>
      <c r="I29" s="36">
        <f t="shared" si="9"/>
        <v>2.2602491000000002</v>
      </c>
      <c r="J29" s="25">
        <f>I29/M29</f>
        <v>1.4889651515151516</v>
      </c>
      <c r="K29" s="30">
        <f t="shared" si="3"/>
        <v>46.382856650623147</v>
      </c>
      <c r="M29" s="6">
        <v>1.518</v>
      </c>
    </row>
    <row r="30" spans="1:13" x14ac:dyDescent="0.2">
      <c r="A30" s="15" t="s">
        <v>56</v>
      </c>
      <c r="B30" s="22" t="s">
        <v>35</v>
      </c>
      <c r="C30" s="36">
        <v>6.2220000000000004</v>
      </c>
      <c r="D30" s="26">
        <f t="shared" si="5"/>
        <v>0.70712580975110817</v>
      </c>
      <c r="E30" s="36">
        <v>6.43</v>
      </c>
      <c r="F30" s="10">
        <v>25</v>
      </c>
      <c r="G30" s="36">
        <f t="shared" si="7"/>
        <v>3.1630000000000003</v>
      </c>
      <c r="H30" s="36">
        <f t="shared" si="4"/>
        <v>9.593</v>
      </c>
      <c r="I30" s="36">
        <f t="shared" si="9"/>
        <v>15.815000000000001</v>
      </c>
      <c r="J30" s="29">
        <f t="shared" si="2"/>
        <v>1.7973633367428119</v>
      </c>
      <c r="K30" s="30">
        <f t="shared" si="3"/>
        <v>60.657603540942134</v>
      </c>
      <c r="M30" s="7">
        <v>8.7989999999999995</v>
      </c>
    </row>
    <row r="31" spans="1:13" x14ac:dyDescent="0.2">
      <c r="A31" s="14" t="s">
        <v>62</v>
      </c>
      <c r="B31" s="21" t="s">
        <v>36</v>
      </c>
      <c r="C31" s="37">
        <v>2.3938809999999999</v>
      </c>
      <c r="D31" s="24">
        <f t="shared" si="5"/>
        <v>0.62356889815056005</v>
      </c>
      <c r="E31" s="37">
        <v>1.6732100000000001</v>
      </c>
      <c r="F31" s="9">
        <v>23</v>
      </c>
      <c r="G31" s="36">
        <f t="shared" si="7"/>
        <v>0.93543092999999988</v>
      </c>
      <c r="H31" s="36">
        <f t="shared" si="4"/>
        <v>2.60864093</v>
      </c>
      <c r="I31" s="36">
        <f t="shared" si="9"/>
        <v>5.0025219300000003</v>
      </c>
      <c r="J31" s="25">
        <f t="shared" si="2"/>
        <v>1.3030794295389425</v>
      </c>
      <c r="K31" s="30">
        <f t="shared" si="3"/>
        <v>52.146516627064543</v>
      </c>
      <c r="M31" s="6">
        <v>3.839</v>
      </c>
    </row>
    <row r="32" spans="1:13" x14ac:dyDescent="0.2">
      <c r="A32" s="15" t="s">
        <v>17</v>
      </c>
      <c r="B32" s="22" t="s">
        <v>23</v>
      </c>
      <c r="C32" s="36">
        <v>0.56965699999999997</v>
      </c>
      <c r="D32" s="26">
        <f t="shared" si="5"/>
        <v>0.63791377379619252</v>
      </c>
      <c r="E32" s="36">
        <v>0.64258000000000004</v>
      </c>
      <c r="F32" s="10">
        <v>23</v>
      </c>
      <c r="G32" s="36">
        <f t="shared" si="7"/>
        <v>0.27881450999999996</v>
      </c>
      <c r="H32" s="36">
        <f t="shared" si="4"/>
        <v>0.92139451000000006</v>
      </c>
      <c r="I32" s="36">
        <f t="shared" si="9"/>
        <v>1.4910515100000001</v>
      </c>
      <c r="J32" s="29">
        <f t="shared" si="2"/>
        <v>1.6697105375139978</v>
      </c>
      <c r="K32" s="30">
        <f t="shared" si="3"/>
        <v>61.79494831804972</v>
      </c>
      <c r="M32" s="7">
        <v>0.89300000000000002</v>
      </c>
    </row>
    <row r="33" spans="1:13" x14ac:dyDescent="0.2">
      <c r="A33" s="14" t="s">
        <v>57</v>
      </c>
      <c r="B33" s="21" t="s">
        <v>23</v>
      </c>
      <c r="C33" s="24">
        <v>0.57899999999999996</v>
      </c>
      <c r="D33" s="24">
        <f t="shared" si="5"/>
        <v>0.64837625979843216</v>
      </c>
      <c r="E33" s="24">
        <v>0.51400000000000001</v>
      </c>
      <c r="F33" s="9">
        <v>20</v>
      </c>
      <c r="G33" s="36">
        <f t="shared" si="7"/>
        <v>0.21859999999999999</v>
      </c>
      <c r="H33" s="36">
        <f t="shared" si="4"/>
        <v>0.73260000000000003</v>
      </c>
      <c r="I33" s="36">
        <f t="shared" si="9"/>
        <v>1.3115999999999999</v>
      </c>
      <c r="J33" s="25">
        <f t="shared" si="2"/>
        <v>1.468756998880179</v>
      </c>
      <c r="K33" s="30">
        <f t="shared" si="3"/>
        <v>55.855443732845387</v>
      </c>
      <c r="M33" s="7">
        <v>0.89300000000000002</v>
      </c>
    </row>
    <row r="34" spans="1:13" x14ac:dyDescent="0.2">
      <c r="A34" s="15" t="s">
        <v>58</v>
      </c>
      <c r="B34" s="22" t="s">
        <v>23</v>
      </c>
      <c r="C34" s="37">
        <v>0.50644999999999996</v>
      </c>
      <c r="D34" s="26">
        <f t="shared" si="5"/>
        <v>0.56713325867861131</v>
      </c>
      <c r="E34" s="37">
        <v>0.53500000000000003</v>
      </c>
      <c r="F34" s="10">
        <v>22</v>
      </c>
      <c r="G34" s="36">
        <f t="shared" si="7"/>
        <v>0.22911899999999999</v>
      </c>
      <c r="H34" s="36">
        <f t="shared" si="4"/>
        <v>0.76411899999999999</v>
      </c>
      <c r="I34" s="36">
        <f t="shared" si="9"/>
        <v>1.2705690000000001</v>
      </c>
      <c r="J34" s="26">
        <f t="shared" si="2"/>
        <v>1.4228096304591267</v>
      </c>
      <c r="K34" s="30">
        <f t="shared" si="3"/>
        <v>60.139905821722394</v>
      </c>
      <c r="M34" s="7">
        <v>0.89300000000000002</v>
      </c>
    </row>
    <row r="35" spans="1:13" x14ac:dyDescent="0.2">
      <c r="A35" s="14" t="s">
        <v>59</v>
      </c>
      <c r="B35" s="21" t="s">
        <v>23</v>
      </c>
      <c r="C35" s="36">
        <v>0.59950000000000003</v>
      </c>
      <c r="D35" s="24">
        <f t="shared" si="5"/>
        <v>0.67133258678611429</v>
      </c>
      <c r="E35" s="34">
        <v>0.47299999999999998</v>
      </c>
      <c r="F35" s="9">
        <v>21</v>
      </c>
      <c r="G35" s="36">
        <f t="shared" si="7"/>
        <v>0.22522500000000001</v>
      </c>
      <c r="H35" s="36">
        <f t="shared" si="4"/>
        <v>0.69822499999999998</v>
      </c>
      <c r="I35" s="36">
        <f t="shared" si="9"/>
        <v>1.297725</v>
      </c>
      <c r="J35" s="24">
        <f t="shared" si="2"/>
        <v>1.4532194848824187</v>
      </c>
      <c r="K35" s="30">
        <f t="shared" si="3"/>
        <v>53.803771985590174</v>
      </c>
      <c r="M35" s="7">
        <v>0.89300000000000002</v>
      </c>
    </row>
    <row r="36" spans="1:13" x14ac:dyDescent="0.2">
      <c r="A36" s="15" t="s">
        <v>60</v>
      </c>
      <c r="B36" s="22" t="s">
        <v>37</v>
      </c>
      <c r="C36" s="37">
        <v>6.016</v>
      </c>
      <c r="D36" s="26">
        <f t="shared" si="5"/>
        <v>0.63620981387478848</v>
      </c>
      <c r="E36" s="35">
        <v>6.57</v>
      </c>
      <c r="F36" s="10">
        <v>25</v>
      </c>
      <c r="G36" s="36">
        <f t="shared" si="7"/>
        <v>3.1465000000000005</v>
      </c>
      <c r="H36" s="36">
        <f t="shared" si="4"/>
        <v>9.7164999999999999</v>
      </c>
      <c r="I36" s="36">
        <f t="shared" si="9"/>
        <v>15.7325</v>
      </c>
      <c r="J36" s="26">
        <f t="shared" si="2"/>
        <v>1.6637584602368867</v>
      </c>
      <c r="K36" s="30">
        <f t="shared" si="3"/>
        <v>61.760686477037979</v>
      </c>
      <c r="M36" s="7">
        <v>9.4559999999999995</v>
      </c>
    </row>
    <row r="37" spans="1:13" x14ac:dyDescent="0.2">
      <c r="A37" s="14" t="s">
        <v>66</v>
      </c>
      <c r="B37" s="21" t="s">
        <v>38</v>
      </c>
      <c r="C37" s="36">
        <v>0.72773900000000002</v>
      </c>
      <c r="D37" s="26">
        <f t="shared" si="5"/>
        <v>0.73213179074446688</v>
      </c>
      <c r="E37" s="34">
        <v>0.754</v>
      </c>
      <c r="F37" s="9">
        <v>8</v>
      </c>
      <c r="G37" s="36">
        <f t="shared" si="7"/>
        <v>0.11853912000000001</v>
      </c>
      <c r="H37" s="36">
        <f t="shared" si="4"/>
        <v>0.87253912</v>
      </c>
      <c r="I37" s="36">
        <f t="shared" si="9"/>
        <v>1.60027812</v>
      </c>
      <c r="J37" s="24">
        <f t="shared" si="2"/>
        <v>1.6099377464788733</v>
      </c>
      <c r="K37" s="30">
        <f t="shared" si="3"/>
        <v>54.524217327922976</v>
      </c>
      <c r="M37" s="6">
        <v>0.99399999999999999</v>
      </c>
    </row>
    <row r="38" spans="1:13" x14ac:dyDescent="0.2">
      <c r="A38" s="15" t="s">
        <v>6</v>
      </c>
      <c r="B38" s="22" t="s">
        <v>39</v>
      </c>
      <c r="C38" s="37">
        <v>3.4178500000000001</v>
      </c>
      <c r="D38" s="26">
        <f t="shared" si="5"/>
        <v>0.60215821000704717</v>
      </c>
      <c r="E38" s="37">
        <v>2.3765000000000001</v>
      </c>
      <c r="F38" s="10">
        <v>18</v>
      </c>
      <c r="G38" s="36">
        <f t="shared" si="7"/>
        <v>1.042983</v>
      </c>
      <c r="H38" s="36">
        <f t="shared" si="4"/>
        <v>3.4194830000000001</v>
      </c>
      <c r="I38" s="36">
        <f t="shared" si="9"/>
        <v>6.8373330000000001</v>
      </c>
      <c r="J38" s="26">
        <f t="shared" si="2"/>
        <v>1.2046041226215645</v>
      </c>
      <c r="K38" s="30">
        <f t="shared" si="3"/>
        <v>50.011941790753795</v>
      </c>
      <c r="M38" s="7">
        <v>5.6760000000000002</v>
      </c>
    </row>
    <row r="39" spans="1:13" x14ac:dyDescent="0.2">
      <c r="A39" s="14" t="s">
        <v>18</v>
      </c>
      <c r="B39" s="21" t="s">
        <v>40</v>
      </c>
      <c r="C39" s="36">
        <v>0.46115</v>
      </c>
      <c r="D39" s="26">
        <f t="shared" si="5"/>
        <v>0.58820153061224489</v>
      </c>
      <c r="E39" s="36">
        <v>0.57950000000000002</v>
      </c>
      <c r="F39" s="9">
        <v>20</v>
      </c>
      <c r="G39" s="36">
        <f t="shared" si="7"/>
        <v>0.20813000000000004</v>
      </c>
      <c r="H39" s="36">
        <f t="shared" si="4"/>
        <v>0.78763000000000005</v>
      </c>
      <c r="I39" s="36">
        <f t="shared" si="9"/>
        <v>1.24878</v>
      </c>
      <c r="J39" s="24">
        <f t="shared" si="2"/>
        <v>1.5928316326530612</v>
      </c>
      <c r="K39" s="30">
        <f t="shared" si="3"/>
        <v>63.071958231233687</v>
      </c>
      <c r="M39" s="6">
        <v>0.78400000000000003</v>
      </c>
    </row>
    <row r="40" spans="1:13" x14ac:dyDescent="0.2">
      <c r="A40" s="16" t="s">
        <v>61</v>
      </c>
      <c r="B40" s="23" t="s">
        <v>10</v>
      </c>
      <c r="C40" s="37">
        <v>0.63613200000000003</v>
      </c>
      <c r="D40" s="26">
        <f t="shared" si="5"/>
        <v>0.63613200000000003</v>
      </c>
      <c r="E40" s="37">
        <v>0.121</v>
      </c>
      <c r="F40" s="11" t="s">
        <v>11</v>
      </c>
      <c r="G40" s="31" t="s">
        <v>11</v>
      </c>
      <c r="H40" s="36">
        <v>0.14499999999999999</v>
      </c>
      <c r="I40" s="36">
        <f t="shared" si="9"/>
        <v>0.78113200000000005</v>
      </c>
      <c r="J40" s="29">
        <f t="shared" si="2"/>
        <v>0.78113200000000005</v>
      </c>
      <c r="K40" s="30">
        <f t="shared" si="3"/>
        <v>18.562803725874751</v>
      </c>
      <c r="M40" s="7">
        <v>1</v>
      </c>
    </row>
    <row r="41" spans="1:13" ht="95.45" customHeight="1" x14ac:dyDescent="0.2">
      <c r="A41" s="47" t="s">
        <v>72</v>
      </c>
      <c r="B41" s="47"/>
      <c r="C41" s="47"/>
      <c r="D41" s="47"/>
      <c r="E41" s="47"/>
      <c r="F41" s="47"/>
      <c r="G41" s="47"/>
      <c r="H41" s="47"/>
      <c r="I41" s="47"/>
      <c r="J41" s="47"/>
      <c r="K41" s="47"/>
    </row>
    <row r="42" spans="1:13" ht="54.95" customHeight="1" x14ac:dyDescent="0.2">
      <c r="A42" s="40" t="s">
        <v>73</v>
      </c>
      <c r="B42" s="40"/>
      <c r="C42" s="40"/>
      <c r="D42" s="40"/>
      <c r="E42" s="40"/>
      <c r="F42" s="40"/>
      <c r="G42" s="40"/>
      <c r="H42" s="40"/>
      <c r="I42" s="40"/>
      <c r="J42" s="40"/>
      <c r="K42" s="40"/>
    </row>
    <row r="43" spans="1:13" ht="14.25" customHeight="1" x14ac:dyDescent="0.2">
      <c r="A43" s="40"/>
      <c r="B43" s="40"/>
      <c r="C43" s="40"/>
      <c r="D43" s="40"/>
      <c r="E43" s="40"/>
      <c r="F43" s="40"/>
      <c r="G43" s="40"/>
      <c r="H43" s="40"/>
      <c r="I43" s="40"/>
      <c r="J43" s="40"/>
      <c r="K43" s="40"/>
    </row>
    <row r="44" spans="1:13" ht="14.25" customHeight="1" x14ac:dyDescent="0.2">
      <c r="A44" s="40"/>
      <c r="B44" s="40"/>
      <c r="C44" s="40"/>
      <c r="D44" s="40"/>
      <c r="E44" s="40"/>
      <c r="F44" s="40"/>
      <c r="G44" s="40"/>
      <c r="H44" s="40"/>
      <c r="I44" s="40"/>
      <c r="J44" s="40"/>
      <c r="K44" s="40"/>
    </row>
    <row r="45" spans="1:13" ht="48" customHeight="1" x14ac:dyDescent="0.2">
      <c r="A45" s="40"/>
      <c r="B45" s="40"/>
      <c r="C45" s="40"/>
      <c r="D45" s="40"/>
      <c r="E45" s="40"/>
      <c r="F45" s="40"/>
      <c r="G45" s="40"/>
      <c r="H45" s="40"/>
      <c r="I45" s="40"/>
      <c r="J45" s="40"/>
      <c r="K45" s="40"/>
    </row>
    <row r="46" spans="1:13" ht="13.5" customHeight="1" x14ac:dyDescent="0.2">
      <c r="A46" s="40"/>
      <c r="B46" s="40"/>
      <c r="C46" s="40"/>
      <c r="D46" s="40"/>
      <c r="E46" s="40"/>
      <c r="F46" s="40"/>
      <c r="G46" s="40"/>
      <c r="H46" s="40"/>
      <c r="I46" s="40"/>
      <c r="J46" s="40"/>
      <c r="K46" s="40"/>
    </row>
    <row r="47" spans="1:13" s="17" customFormat="1" ht="24.75" customHeight="1" x14ac:dyDescent="0.2">
      <c r="A47" s="40"/>
      <c r="B47" s="41"/>
      <c r="C47" s="41"/>
      <c r="D47" s="41"/>
      <c r="E47" s="41"/>
      <c r="F47" s="41"/>
      <c r="G47" s="41"/>
      <c r="H47" s="41"/>
      <c r="I47" s="41"/>
      <c r="J47" s="41"/>
      <c r="K47" s="41"/>
    </row>
    <row r="48" spans="1:13" ht="18" customHeight="1" x14ac:dyDescent="0.2">
      <c r="A48" s="45"/>
      <c r="B48" s="45"/>
      <c r="C48" s="45"/>
      <c r="D48" s="45"/>
      <c r="E48" s="45"/>
      <c r="F48" s="45"/>
      <c r="G48" s="45"/>
      <c r="H48" s="45"/>
      <c r="I48" s="45"/>
      <c r="J48" s="45"/>
      <c r="K48" s="45"/>
    </row>
    <row r="49" spans="1:11" ht="18" customHeight="1" x14ac:dyDescent="0.2">
      <c r="A49" s="45"/>
      <c r="B49" s="45"/>
      <c r="C49" s="45"/>
      <c r="D49" s="45"/>
      <c r="E49" s="45"/>
      <c r="F49" s="45"/>
      <c r="G49" s="45"/>
      <c r="H49" s="45"/>
      <c r="I49" s="45"/>
      <c r="J49" s="45"/>
      <c r="K49" s="45"/>
    </row>
    <row r="50" spans="1:11" ht="38.25" customHeight="1" x14ac:dyDescent="0.2">
      <c r="A50" s="45"/>
      <c r="B50" s="45"/>
      <c r="C50" s="45"/>
      <c r="D50" s="45"/>
      <c r="E50" s="45"/>
      <c r="F50" s="45"/>
      <c r="G50" s="45"/>
      <c r="H50" s="45"/>
      <c r="I50" s="45"/>
      <c r="J50" s="45"/>
      <c r="K50" s="45"/>
    </row>
    <row r="51" spans="1:11" ht="25.5" customHeight="1" x14ac:dyDescent="0.2">
      <c r="A51" s="41"/>
      <c r="B51" s="41"/>
      <c r="C51" s="41"/>
      <c r="D51" s="41"/>
      <c r="E51" s="41"/>
      <c r="F51" s="41"/>
      <c r="G51" s="41"/>
      <c r="H51" s="41"/>
      <c r="I51" s="41"/>
      <c r="J51" s="41"/>
      <c r="K51" s="41"/>
    </row>
    <row r="52" spans="1:11" ht="37.5" customHeight="1" x14ac:dyDescent="0.2">
      <c r="A52" s="41"/>
      <c r="B52" s="41"/>
      <c r="C52" s="41"/>
      <c r="D52" s="41"/>
      <c r="E52" s="41"/>
      <c r="F52" s="41"/>
      <c r="G52" s="41"/>
      <c r="H52" s="41"/>
      <c r="I52" s="41"/>
      <c r="J52" s="41"/>
      <c r="K52" s="41"/>
    </row>
    <row r="53" spans="1:11" ht="13.5" customHeight="1" x14ac:dyDescent="0.2">
      <c r="A53" s="41"/>
      <c r="B53" s="41"/>
      <c r="C53" s="41"/>
      <c r="D53" s="41"/>
      <c r="E53" s="41"/>
      <c r="F53" s="41"/>
      <c r="G53" s="41"/>
      <c r="H53" s="41"/>
      <c r="I53" s="41"/>
      <c r="J53" s="41"/>
      <c r="K53" s="41"/>
    </row>
    <row r="54" spans="1:11" ht="24.75" customHeight="1" x14ac:dyDescent="0.2">
      <c r="A54" s="41"/>
      <c r="B54" s="41"/>
      <c r="C54" s="41"/>
      <c r="D54" s="41"/>
      <c r="E54" s="41"/>
      <c r="F54" s="41"/>
      <c r="G54" s="41"/>
      <c r="H54" s="41"/>
      <c r="I54" s="41"/>
      <c r="J54" s="41"/>
      <c r="K54" s="41"/>
    </row>
    <row r="55" spans="1:11" ht="15" customHeight="1" x14ac:dyDescent="0.2">
      <c r="A55" s="41"/>
      <c r="B55" s="41"/>
      <c r="C55" s="41"/>
      <c r="D55" s="41"/>
      <c r="E55" s="41"/>
      <c r="F55" s="41"/>
      <c r="G55" s="41"/>
      <c r="H55" s="41"/>
      <c r="I55" s="41"/>
      <c r="J55" s="41"/>
      <c r="K55" s="41"/>
    </row>
    <row r="56" spans="1:11" ht="14.25" customHeight="1" x14ac:dyDescent="0.2">
      <c r="A56" s="41"/>
      <c r="B56" s="41"/>
      <c r="C56" s="41"/>
      <c r="D56" s="41"/>
      <c r="E56" s="41"/>
      <c r="F56" s="41"/>
      <c r="G56" s="41"/>
      <c r="H56" s="41"/>
      <c r="I56" s="41"/>
      <c r="J56" s="41"/>
      <c r="K56" s="41"/>
    </row>
  </sheetData>
  <mergeCells count="21">
    <mergeCell ref="A1:K1"/>
    <mergeCell ref="A55:K55"/>
    <mergeCell ref="A56:K56"/>
    <mergeCell ref="A49:K49"/>
    <mergeCell ref="A50:K50"/>
    <mergeCell ref="A48:K48"/>
    <mergeCell ref="K2:K3"/>
    <mergeCell ref="A44:K44"/>
    <mergeCell ref="A46:K46"/>
    <mergeCell ref="A45:K45"/>
    <mergeCell ref="A41:K41"/>
    <mergeCell ref="A2:A3"/>
    <mergeCell ref="A43:K43"/>
    <mergeCell ref="A42:K42"/>
    <mergeCell ref="C2:D2"/>
    <mergeCell ref="I2:J2"/>
    <mergeCell ref="A47:K47"/>
    <mergeCell ref="A51:K51"/>
    <mergeCell ref="A52:K52"/>
    <mergeCell ref="A53:K53"/>
    <mergeCell ref="A54:K54"/>
  </mergeCells>
  <pageMargins left="0.7" right="0.7" top="0.75" bottom="0.75" header="0.3" footer="0.3"/>
  <pageSetup paperSize="9"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BUYDENS Stephane</dc:creator>
  <cp:lastModifiedBy>Daniel Bunn</cp:lastModifiedBy>
  <cp:lastPrinted>2016-09-20T09:09:54Z</cp:lastPrinted>
  <dcterms:created xsi:type="dcterms:W3CDTF">2014-06-02T10:19:46Z</dcterms:created>
  <dcterms:modified xsi:type="dcterms:W3CDTF">2020-12-09T21:58:03Z</dcterms:modified>
</cp:coreProperties>
</file>