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axfoundation-my.sharepoint.com/personal/amengden_taxfoundation_org/Documents/Desktop/"/>
    </mc:Choice>
  </mc:AlternateContent>
  <xr:revisionPtr revIDLastSave="123" documentId="8_{1DC088AC-EB5C-4AC1-97C1-F4A6A9DF795C}" xr6:coauthVersionLast="47" xr6:coauthVersionMax="47" xr10:uidLastSave="{ECB2AF5F-0DAC-48E0-A7BC-72E0A43DED8F}"/>
  <bookViews>
    <workbookView xWindow="-98" yWindow="-98" windowWidth="20715" windowHeight="13276" activeTab="1" xr2:uid="{3FA7834D-3983-46FE-9682-5EE5ADC5B875}"/>
  </bookViews>
  <sheets>
    <sheet name="ITCI_results" sheetId="3" r:id="rId1"/>
    <sheet name="VAT Policy Gap Decomposition" sheetId="2" r:id="rId2"/>
  </sheets>
  <definedNames>
    <definedName name="ExternalData_1" localSheetId="1" hidden="1">'VAT Policy Gap Decomposition'!$A$1:$F$11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2" l="1"/>
  <c r="D29" i="2"/>
  <c r="C28" i="2"/>
  <c r="C29" i="2"/>
  <c r="F24" i="2"/>
  <c r="B24" i="2"/>
  <c r="B23" i="2"/>
  <c r="C17" i="2"/>
  <c r="C19" i="2" s="1"/>
  <c r="C25" i="2" s="1"/>
  <c r="D17" i="2"/>
  <c r="D19" i="2" s="1"/>
  <c r="D25" i="2" s="1"/>
  <c r="E17" i="2"/>
  <c r="E19" i="2" s="1"/>
  <c r="E25" i="2" s="1"/>
  <c r="F17" i="2"/>
  <c r="F18" i="2" s="1"/>
  <c r="G18" i="2" s="1"/>
  <c r="H18" i="2" s="1"/>
  <c r="B17" i="2"/>
  <c r="B18" i="2" s="1"/>
  <c r="F23" i="2" l="1"/>
  <c r="E23" i="2"/>
  <c r="D23" i="2"/>
  <c r="C23" i="2"/>
  <c r="G17" i="2"/>
  <c r="H17" i="2" s="1"/>
  <c r="E18" i="2"/>
  <c r="E24" i="2" s="1"/>
  <c r="D18" i="2"/>
  <c r="D24" i="2" s="1"/>
  <c r="B19" i="2"/>
  <c r="B25" i="2" s="1"/>
  <c r="F19" i="2"/>
  <c r="C18" i="2"/>
  <c r="C24" i="2" s="1"/>
  <c r="G19" i="2" l="1"/>
  <c r="H19" i="2" s="1"/>
  <c r="F2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0944DE-B7BB-4E74-98FA-471EBCB1F0B8}" keepAlive="1" name="Query - Page113" description="Connection to the 'Page113' query in the workbook." type="5" refreshedVersion="8" background="1" saveData="1">
    <dbPr connection="Provider=Microsoft.Mashup.OleDb.1;Data Source=$Workbook$;Location=Page113;Extended Properties=&quot;&quot;" command="SELECT * FROM [Page113]"/>
  </connection>
</connections>
</file>

<file path=xl/sharedStrings.xml><?xml version="1.0" encoding="utf-8"?>
<sst xmlns="http://schemas.openxmlformats.org/spreadsheetml/2006/main" count="97" uniqueCount="51">
  <si>
    <t>Table 48: PL: VAT policy gap and its components (PLN million, 2017-2021)</t>
  </si>
  <si>
    <t>2017</t>
  </si>
  <si>
    <t>2018</t>
  </si>
  <si>
    <t>2020</t>
  </si>
  <si>
    <t>2021</t>
  </si>
  <si>
    <t>VAT policy gap</t>
  </si>
  <si>
    <t>Rate gap</t>
  </si>
  <si>
    <t>Exemption gap</t>
  </si>
  <si>
    <t>o/w imputed rents</t>
  </si>
  <si>
    <t>o/w public services</t>
  </si>
  <si>
    <t>o/w financial services</t>
  </si>
  <si>
    <t>Actionable exemption gap</t>
  </si>
  <si>
    <t>Actionable policy gap</t>
  </si>
  <si>
    <t>C-efficiency</t>
  </si>
  <si>
    <t>50.30%</t>
  </si>
  <si>
    <t>53.05%</t>
  </si>
  <si>
    <t>52.30%</t>
  </si>
  <si>
    <t>52.34%</t>
  </si>
  <si>
    <t>56.00%</t>
  </si>
  <si>
    <t>2019</t>
  </si>
  <si>
    <t>ISO_2</t>
  </si>
  <si>
    <t>ISO_3</t>
  </si>
  <si>
    <t>Country</t>
  </si>
  <si>
    <t>Year</t>
  </si>
  <si>
    <t>Final Rank</t>
  </si>
  <si>
    <t>Final Score</t>
  </si>
  <si>
    <t>Corporate Rank</t>
  </si>
  <si>
    <t>Corporate Score</t>
  </si>
  <si>
    <t>Income Rank</t>
  </si>
  <si>
    <t>Income Score</t>
  </si>
  <si>
    <t>Consumption Rank</t>
  </si>
  <si>
    <t>Consumption Score</t>
  </si>
  <si>
    <t>Property Rank</t>
  </si>
  <si>
    <t>Property Score</t>
  </si>
  <si>
    <t>Cross-Border Rank</t>
  </si>
  <si>
    <t>Cross-Border Score</t>
  </si>
  <si>
    <t>PL</t>
  </si>
  <si>
    <t>POL</t>
  </si>
  <si>
    <t>Poland</t>
  </si>
  <si>
    <t>2022</t>
  </si>
  <si>
    <t>VAT revenue</t>
  </si>
  <si>
    <t xml:space="preserve">Source: VAT Gap in the EU, 2023 Report. https://op.europa.eu/pl/publication-detail/-/publication/84ba1bdf-7230-11ee-9220-01aa75ed71a1 </t>
  </si>
  <si>
    <t>Static Revenue Calculation: Closing the Actionable Policy Gap</t>
  </si>
  <si>
    <t>Single VAT Rate</t>
  </si>
  <si>
    <t>2023</t>
  </si>
  <si>
    <t>Real Final Consumption Expenditure</t>
  </si>
  <si>
    <t>Revenue increase</t>
  </si>
  <si>
    <t>Closing the VAT Gap</t>
  </si>
  <si>
    <t>2021 Revenue</t>
  </si>
  <si>
    <t>Share of Ideal Revenue</t>
  </si>
  <si>
    <t>Adj. C-Efficiency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</si>
</sst>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1" fontId="0" fillId="0" borderId="0" xfId="0" applyNumberFormat="1"/>
    <xf numFmtId="0" fontId="1" fillId="0" borderId="0" xfId="0" applyFont="1"/>
    <xf numFmtId="9" fontId="0" fillId="0" borderId="0" xfId="0" applyNumberFormat="1"/>
    <xf numFmtId="14" fontId="0" fillId="0" borderId="0" xfId="0" applyNumberFormat="1"/>
    <xf numFmtId="1" fontId="3" fillId="0" borderId="0" xfId="0" applyNumberFormat="1" applyFont="1"/>
    <xf numFmtId="14" fontId="1" fillId="0" borderId="0" xfId="0" applyNumberFormat="1" applyFont="1"/>
    <xf numFmtId="0" fontId="1" fillId="0" borderId="0" xfId="0" applyFont="1" applyBorder="1"/>
    <xf numFmtId="1" fontId="0" fillId="0" borderId="0" xfId="0" applyNumberFormat="1" applyFont="1" applyBorder="1"/>
    <xf numFmtId="0" fontId="0" fillId="0" borderId="0" xfId="0" applyBorder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21"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63AA3E-7780-44BE-BF79-46F5FAB39D93}" autoFormatId="16" applyNumberFormats="0" applyBorderFormats="0" applyFontFormats="0" applyPatternFormats="0" applyAlignmentFormats="0" applyWidthHeightFormats="0">
  <queryTableRefresh nextId="15" unboundColumnsRight="1">
    <queryTableFields count="7">
      <queryTableField id="3" name="Column3" tableColumnId="3"/>
      <queryTableField id="4" name="Column4" tableColumnId="4"/>
      <queryTableField id="5" name="Column5" tableColumnId="5"/>
      <queryTableField id="7" name="Column7" tableColumnId="7"/>
      <queryTableField id="9" name="Column9" tableColumnId="9"/>
      <queryTableField id="12" name="VAT gap in the EU" tableColumnId="12"/>
      <queryTableField id="14" dataBound="0" tableColumnId="14"/>
    </queryTableFields>
    <queryTableDeletedFields count="7">
      <deletedField name="Column6"/>
      <deletedField name="Column11"/>
      <deletedField name="Column13"/>
      <deletedField name="Column10"/>
      <deletedField name="Column8"/>
      <deletedField name="Column1"/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20EE2A-7C0B-4712-B9E0-79DE1AE52A12}" name="Page113" displayName="Page113" ref="A1:G11" tableType="queryTable" totalsRowShown="0">
  <autoFilter ref="A1:G11" xr:uid="{C320EE2A-7C0B-4712-B9E0-79DE1AE52A12}"/>
  <tableColumns count="7">
    <tableColumn id="3" xr3:uid="{1A365300-1EB8-4609-A683-35A856231B48}" uniqueName="3" name="Table 48: PL: VAT policy gap and its components (PLN million, 2017-2021)" queryTableFieldId="3" dataDxfId="20"/>
    <tableColumn id="4" xr3:uid="{9DCF6D2E-78BC-4375-8C4E-F2B05EA25F0E}" uniqueName="4" name="2017" queryTableFieldId="4" dataDxfId="19"/>
    <tableColumn id="5" xr3:uid="{F9BF63DE-CFED-4171-B6D3-0EB9BFD9EF87}" uniqueName="5" name="2018" queryTableFieldId="5" dataDxfId="18"/>
    <tableColumn id="7" xr3:uid="{B88917E0-80C5-4858-8CF6-9B37154502AA}" uniqueName="7" name="2019" queryTableFieldId="7" dataDxfId="17"/>
    <tableColumn id="9" xr3:uid="{7BD5B35B-5083-4D7E-8B43-ABB3130B3E53}" uniqueName="9" name="2020" queryTableFieldId="9" dataDxfId="16"/>
    <tableColumn id="12" xr3:uid="{AD3B513C-FC00-426A-9D1B-FCF533CE81B3}" uniqueName="12" name="2021" queryTableFieldId="12" dataDxfId="15"/>
    <tableColumn id="14" xr3:uid="{9D063A7D-8302-4220-85A4-DAD08B264E2C}" uniqueName="14" name="2022" queryTableFieldId="14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5C3163-423D-4106-8D21-87A982274028}" name="Table2" displayName="Table2" ref="A16:H21" totalsRowShown="0">
  <autoFilter ref="A16:H21" xr:uid="{075C3163-423D-4106-8D21-87A982274028}"/>
  <tableColumns count="8">
    <tableColumn id="1" xr3:uid="{7C6C1C29-A051-49F6-BCE4-49CE01E1E046}" name="Single VAT Rate"/>
    <tableColumn id="2" xr3:uid="{C327B517-68B0-47DE-B945-40DE4B15CBF0}" name="2017" dataDxfId="13"/>
    <tableColumn id="3" xr3:uid="{CE621C82-309B-4B56-8CCB-EEEF63744BCC}" name="2018" dataDxfId="12"/>
    <tableColumn id="4" xr3:uid="{4910BF15-1D75-4F79-B266-2A989E84EFCF}" name="2019" dataDxfId="11"/>
    <tableColumn id="5" xr3:uid="{6E89A168-B7B3-441E-942D-EB06D0E08C62}" name="2020" dataDxfId="10"/>
    <tableColumn id="6" xr3:uid="{407E77F5-1986-4881-BDB7-AB0131D9EE0B}" name="2021" dataDxfId="9"/>
    <tableColumn id="7" xr3:uid="{3805CCA2-EFC6-4665-B152-BDBCF6867404}" name="2022" dataDxfId="8">
      <calculatedColumnFormula>SUM(F14:F17)</calculatedColumnFormula>
    </tableColumn>
    <tableColumn id="8" xr3:uid="{5AB8A260-7C9A-42F8-B56C-D274B9CDBDCC}" name="2023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B53166-E89F-4083-AE29-DCA10F24C3DB}" name="Table24" displayName="Table24" ref="A22:H25" totalsRowShown="0">
  <autoFilter ref="A22:H25" xr:uid="{8CB53166-E89F-4083-AE29-DCA10F24C3DB}"/>
  <tableColumns count="8">
    <tableColumn id="1" xr3:uid="{B8EA7D30-3243-4DBD-B6B4-3EF369C6A607}" name="Single VAT Rate"/>
    <tableColumn id="2" xr3:uid="{01052B2E-BE6D-43B6-ADB5-2AF31EF51596}" name="2017" dataDxfId="6"/>
    <tableColumn id="3" xr3:uid="{60D1C095-221F-4A12-9C71-7AE86A2D6E45}" name="2018" dataDxfId="5"/>
    <tableColumn id="4" xr3:uid="{D6C9A335-F265-4FA1-8C56-8ADF77F01FC7}" name="2019" dataDxfId="4"/>
    <tableColumn id="5" xr3:uid="{70F7BE93-5FE3-4B51-828F-7B2839A1E4E8}" name="2020" dataDxfId="3"/>
    <tableColumn id="6" xr3:uid="{C1FB6DF4-D5FE-4D90-8359-44463E5F690D}" name="2021" dataDxfId="2"/>
    <tableColumn id="7" xr3:uid="{85C2DE21-102F-4AD1-8C83-9D18F66AD856}" name="2022" dataDxfId="1"/>
    <tableColumn id="8" xr3:uid="{B34D3B59-6982-48ED-A0A2-003A232D2CA9}" name="202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3198E-60D0-4ACC-B915-FDBCDC5ADB9D}">
  <dimension ref="A1:P12"/>
  <sheetViews>
    <sheetView topLeftCell="D1" workbookViewId="0">
      <selection activeCell="G22" sqref="G22"/>
    </sheetView>
  </sheetViews>
  <sheetFormatPr defaultRowHeight="14.25" x14ac:dyDescent="0.45"/>
  <sheetData>
    <row r="1" spans="1:16" x14ac:dyDescent="0.4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</row>
    <row r="2" spans="1:16" x14ac:dyDescent="0.45">
      <c r="A2" t="s">
        <v>36</v>
      </c>
      <c r="B2" t="s">
        <v>37</v>
      </c>
      <c r="C2" t="s">
        <v>38</v>
      </c>
      <c r="D2">
        <v>2014</v>
      </c>
      <c r="E2">
        <v>25</v>
      </c>
      <c r="F2">
        <v>66.269384334011903</v>
      </c>
      <c r="G2">
        <v>6</v>
      </c>
      <c r="H2">
        <v>76.553503241871297</v>
      </c>
      <c r="I2">
        <v>11</v>
      </c>
      <c r="J2">
        <v>79.767184189684201</v>
      </c>
      <c r="K2">
        <v>38</v>
      </c>
      <c r="L2">
        <v>32.168684121698497</v>
      </c>
      <c r="M2">
        <v>30</v>
      </c>
      <c r="N2">
        <v>52.720133848917797</v>
      </c>
      <c r="O2">
        <v>17</v>
      </c>
      <c r="P2">
        <v>68.237747594316403</v>
      </c>
    </row>
    <row r="3" spans="1:16" x14ac:dyDescent="0.45">
      <c r="A3" t="s">
        <v>36</v>
      </c>
      <c r="B3" t="s">
        <v>37</v>
      </c>
      <c r="C3" t="s">
        <v>38</v>
      </c>
      <c r="D3">
        <v>2015</v>
      </c>
      <c r="E3">
        <v>27</v>
      </c>
      <c r="F3">
        <v>63.190114249540102</v>
      </c>
      <c r="G3">
        <v>6</v>
      </c>
      <c r="H3">
        <v>74.932110669379895</v>
      </c>
      <c r="I3">
        <v>11</v>
      </c>
      <c r="J3">
        <v>79.175225936354806</v>
      </c>
      <c r="K3">
        <v>38</v>
      </c>
      <c r="L3">
        <v>33.551705665020897</v>
      </c>
      <c r="M3">
        <v>30</v>
      </c>
      <c r="N3">
        <v>52.302458925182798</v>
      </c>
      <c r="O3">
        <v>29</v>
      </c>
      <c r="P3">
        <v>58.958884946586402</v>
      </c>
    </row>
    <row r="4" spans="1:16" x14ac:dyDescent="0.45">
      <c r="A4" t="s">
        <v>36</v>
      </c>
      <c r="B4" t="s">
        <v>37</v>
      </c>
      <c r="C4" t="s">
        <v>38</v>
      </c>
      <c r="D4">
        <v>2016</v>
      </c>
      <c r="E4">
        <v>30</v>
      </c>
      <c r="F4">
        <v>61.492370359762297</v>
      </c>
      <c r="G4">
        <v>6</v>
      </c>
      <c r="H4">
        <v>76.179620042360497</v>
      </c>
      <c r="I4">
        <v>11</v>
      </c>
      <c r="J4">
        <v>79.934458018230302</v>
      </c>
      <c r="K4">
        <v>38</v>
      </c>
      <c r="L4">
        <v>31.841183563754502</v>
      </c>
      <c r="M4">
        <v>32</v>
      </c>
      <c r="N4">
        <v>47.364810341793799</v>
      </c>
      <c r="O4">
        <v>30</v>
      </c>
      <c r="P4">
        <v>61.455260748537</v>
      </c>
    </row>
    <row r="5" spans="1:16" x14ac:dyDescent="0.45">
      <c r="A5" t="s">
        <v>36</v>
      </c>
      <c r="B5" t="s">
        <v>37</v>
      </c>
      <c r="C5" t="s">
        <v>38</v>
      </c>
      <c r="D5">
        <v>2017</v>
      </c>
      <c r="E5">
        <v>30</v>
      </c>
      <c r="F5">
        <v>59.3859374586904</v>
      </c>
      <c r="G5">
        <v>7</v>
      </c>
      <c r="H5">
        <v>73.309017651928798</v>
      </c>
      <c r="I5">
        <v>11</v>
      </c>
      <c r="J5">
        <v>79.491069070390395</v>
      </c>
      <c r="K5">
        <v>38</v>
      </c>
      <c r="L5">
        <v>32.235207859970203</v>
      </c>
      <c r="M5">
        <v>32</v>
      </c>
      <c r="N5">
        <v>47.337806050990302</v>
      </c>
      <c r="O5">
        <v>29</v>
      </c>
      <c r="P5">
        <v>60.935989190074999</v>
      </c>
    </row>
    <row r="6" spans="1:16" x14ac:dyDescent="0.45">
      <c r="A6" t="s">
        <v>36</v>
      </c>
      <c r="B6" t="s">
        <v>37</v>
      </c>
      <c r="C6" t="s">
        <v>38</v>
      </c>
      <c r="D6">
        <v>2018</v>
      </c>
      <c r="E6">
        <v>33</v>
      </c>
      <c r="F6">
        <v>57.900612973179499</v>
      </c>
      <c r="G6">
        <v>6</v>
      </c>
      <c r="H6">
        <v>75.085688870702398</v>
      </c>
      <c r="I6">
        <v>11</v>
      </c>
      <c r="J6">
        <v>78.629526805113997</v>
      </c>
      <c r="K6">
        <v>38</v>
      </c>
      <c r="L6">
        <v>31.163918644296398</v>
      </c>
      <c r="M6">
        <v>31</v>
      </c>
      <c r="N6">
        <v>43.945188139603097</v>
      </c>
      <c r="O6">
        <v>30</v>
      </c>
      <c r="P6">
        <v>60.248056062758899</v>
      </c>
    </row>
    <row r="7" spans="1:16" x14ac:dyDescent="0.45">
      <c r="A7" t="s">
        <v>36</v>
      </c>
      <c r="B7" t="s">
        <v>37</v>
      </c>
      <c r="C7" t="s">
        <v>38</v>
      </c>
      <c r="D7">
        <v>2019</v>
      </c>
      <c r="E7">
        <v>33</v>
      </c>
      <c r="F7">
        <v>59.6553835999283</v>
      </c>
      <c r="G7">
        <v>12</v>
      </c>
      <c r="H7">
        <v>70.654932544612194</v>
      </c>
      <c r="I7">
        <v>11</v>
      </c>
      <c r="J7">
        <v>78.155468054097</v>
      </c>
      <c r="K7">
        <v>38</v>
      </c>
      <c r="L7">
        <v>31.681326056307501</v>
      </c>
      <c r="M7">
        <v>31</v>
      </c>
      <c r="N7">
        <v>43.595032604432099</v>
      </c>
      <c r="O7">
        <v>28</v>
      </c>
      <c r="P7">
        <v>66.868904500227003</v>
      </c>
    </row>
    <row r="8" spans="1:16" x14ac:dyDescent="0.45">
      <c r="A8" t="s">
        <v>36</v>
      </c>
      <c r="B8" t="s">
        <v>37</v>
      </c>
      <c r="C8" t="s">
        <v>38</v>
      </c>
      <c r="D8">
        <v>2020</v>
      </c>
      <c r="E8">
        <v>34</v>
      </c>
      <c r="F8">
        <v>57.478910687674698</v>
      </c>
      <c r="G8">
        <v>11</v>
      </c>
      <c r="H8">
        <v>67.524506185662702</v>
      </c>
      <c r="I8">
        <v>11</v>
      </c>
      <c r="J8">
        <v>74.205694444788705</v>
      </c>
      <c r="K8">
        <v>36</v>
      </c>
      <c r="L8">
        <v>33.459923303162697</v>
      </c>
      <c r="M8">
        <v>31</v>
      </c>
      <c r="N8">
        <v>43.966857189653503</v>
      </c>
      <c r="O8">
        <v>30</v>
      </c>
      <c r="P8">
        <v>66.204883584457505</v>
      </c>
    </row>
    <row r="9" spans="1:16" x14ac:dyDescent="0.45">
      <c r="A9" t="s">
        <v>36</v>
      </c>
      <c r="B9" t="s">
        <v>37</v>
      </c>
      <c r="C9" t="s">
        <v>38</v>
      </c>
      <c r="D9">
        <v>2021</v>
      </c>
      <c r="E9">
        <v>33</v>
      </c>
      <c r="F9">
        <v>56.641201754240903</v>
      </c>
      <c r="G9">
        <v>12</v>
      </c>
      <c r="H9">
        <v>68.294825875476604</v>
      </c>
      <c r="I9">
        <v>11</v>
      </c>
      <c r="J9">
        <v>76.850273774915493</v>
      </c>
      <c r="K9">
        <v>36</v>
      </c>
      <c r="L9">
        <v>33.353629293066803</v>
      </c>
      <c r="M9">
        <v>31</v>
      </c>
      <c r="N9">
        <v>44.226849154687599</v>
      </c>
      <c r="O9">
        <v>30</v>
      </c>
      <c r="P9">
        <v>66.520450914586505</v>
      </c>
    </row>
    <row r="10" spans="1:16" x14ac:dyDescent="0.45">
      <c r="A10" t="s">
        <v>36</v>
      </c>
      <c r="B10" t="s">
        <v>37</v>
      </c>
      <c r="C10" t="s">
        <v>38</v>
      </c>
      <c r="D10">
        <v>2022</v>
      </c>
      <c r="E10">
        <v>31</v>
      </c>
      <c r="F10">
        <v>58.279483909632802</v>
      </c>
      <c r="G10">
        <v>12</v>
      </c>
      <c r="H10">
        <v>69.136965845827802</v>
      </c>
      <c r="I10">
        <v>12</v>
      </c>
      <c r="J10">
        <v>76.914346314992102</v>
      </c>
      <c r="K10">
        <v>35</v>
      </c>
      <c r="L10">
        <v>33.0154730196993</v>
      </c>
      <c r="M10">
        <v>30</v>
      </c>
      <c r="N10">
        <v>43.728104068145299</v>
      </c>
      <c r="O10">
        <v>29</v>
      </c>
      <c r="P10">
        <v>65.263907204347504</v>
      </c>
    </row>
    <row r="11" spans="1:16" x14ac:dyDescent="0.45">
      <c r="A11" t="s">
        <v>36</v>
      </c>
      <c r="B11" t="s">
        <v>37</v>
      </c>
      <c r="C11" t="s">
        <v>38</v>
      </c>
      <c r="D11">
        <v>2023</v>
      </c>
      <c r="E11">
        <v>30</v>
      </c>
      <c r="F11">
        <v>58.6146809436448</v>
      </c>
      <c r="G11">
        <v>14</v>
      </c>
      <c r="H11">
        <v>66.861182243396897</v>
      </c>
      <c r="I11">
        <v>11</v>
      </c>
      <c r="J11">
        <v>77.033200730491401</v>
      </c>
      <c r="K11">
        <v>35</v>
      </c>
      <c r="L11">
        <v>39.689390061321497</v>
      </c>
      <c r="M11">
        <v>30</v>
      </c>
      <c r="N11">
        <v>43.846261451724502</v>
      </c>
      <c r="O11">
        <v>26</v>
      </c>
      <c r="P11">
        <v>65.433202394820995</v>
      </c>
    </row>
    <row r="12" spans="1:16" x14ac:dyDescent="0.45">
      <c r="A12" t="s">
        <v>36</v>
      </c>
      <c r="B12" t="s">
        <v>37</v>
      </c>
      <c r="C12" t="s">
        <v>38</v>
      </c>
      <c r="D12">
        <v>2024</v>
      </c>
      <c r="E12">
        <v>31</v>
      </c>
      <c r="F12">
        <v>57.485957435490803</v>
      </c>
      <c r="G12">
        <v>12</v>
      </c>
      <c r="H12">
        <v>65.617393897129901</v>
      </c>
      <c r="I12">
        <v>11</v>
      </c>
      <c r="J12">
        <v>76.746564451966407</v>
      </c>
      <c r="K12">
        <v>37</v>
      </c>
      <c r="L12">
        <v>33.714200338380799</v>
      </c>
      <c r="M12">
        <v>30</v>
      </c>
      <c r="N12">
        <v>43.598300517947301</v>
      </c>
      <c r="O12">
        <v>23</v>
      </c>
      <c r="P12">
        <v>65.993236688761698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610C-849F-4265-B388-E1F52DF5B5CD}">
  <dimension ref="A1:H35"/>
  <sheetViews>
    <sheetView tabSelected="1" workbookViewId="0">
      <selection activeCell="D20" sqref="D20"/>
    </sheetView>
  </sheetViews>
  <sheetFormatPr defaultRowHeight="14.25" x14ac:dyDescent="0.45"/>
  <cols>
    <col min="1" max="1" width="58.73046875" customWidth="1"/>
    <col min="2" max="6" width="10.265625" bestFit="1" customWidth="1"/>
    <col min="7" max="7" width="9.86328125" customWidth="1"/>
  </cols>
  <sheetData>
    <row r="1" spans="1:8" x14ac:dyDescent="0.45">
      <c r="A1" t="s">
        <v>0</v>
      </c>
      <c r="B1" s="1" t="s">
        <v>1</v>
      </c>
      <c r="C1" s="1" t="s">
        <v>2</v>
      </c>
      <c r="D1" s="1" t="s">
        <v>19</v>
      </c>
      <c r="E1" s="1" t="s">
        <v>3</v>
      </c>
      <c r="F1" s="1" t="s">
        <v>4</v>
      </c>
      <c r="G1" t="s">
        <v>39</v>
      </c>
    </row>
    <row r="2" spans="1:8" x14ac:dyDescent="0.45">
      <c r="A2" t="s">
        <v>5</v>
      </c>
      <c r="B2" s="3">
        <v>163411</v>
      </c>
      <c r="C2" s="3">
        <v>170701</v>
      </c>
      <c r="D2" s="3">
        <v>185108</v>
      </c>
      <c r="E2" s="3">
        <v>191476</v>
      </c>
      <c r="F2" s="3">
        <v>221411</v>
      </c>
      <c r="G2" s="3"/>
    </row>
    <row r="3" spans="1:8" x14ac:dyDescent="0.45">
      <c r="A3" t="s">
        <v>6</v>
      </c>
      <c r="B3" s="3">
        <v>51170</v>
      </c>
      <c r="C3" s="3">
        <v>53345</v>
      </c>
      <c r="D3" s="3">
        <v>57572</v>
      </c>
      <c r="E3" s="3">
        <v>57951</v>
      </c>
      <c r="F3" s="3">
        <v>69867</v>
      </c>
      <c r="G3" s="3"/>
    </row>
    <row r="4" spans="1:8" x14ac:dyDescent="0.45">
      <c r="A4" t="s">
        <v>7</v>
      </c>
      <c r="B4" s="3">
        <v>112242</v>
      </c>
      <c r="C4" s="3">
        <v>117356</v>
      </c>
      <c r="D4" s="3">
        <v>127535</v>
      </c>
      <c r="E4" s="3">
        <v>133524</v>
      </c>
      <c r="F4" s="3">
        <v>151544</v>
      </c>
      <c r="G4" s="3"/>
    </row>
    <row r="5" spans="1:8" x14ac:dyDescent="0.45">
      <c r="A5" t="s">
        <v>8</v>
      </c>
      <c r="B5" s="3">
        <v>12685</v>
      </c>
      <c r="C5" s="3">
        <v>12746</v>
      </c>
      <c r="D5" s="3">
        <v>13277</v>
      </c>
      <c r="E5" s="3">
        <v>13861</v>
      </c>
      <c r="F5" s="3">
        <v>15576</v>
      </c>
      <c r="G5" s="3"/>
    </row>
    <row r="6" spans="1:8" x14ac:dyDescent="0.45">
      <c r="A6" t="s">
        <v>9</v>
      </c>
      <c r="B6" s="3">
        <v>51744</v>
      </c>
      <c r="C6" s="3">
        <v>51746</v>
      </c>
      <c r="D6" s="3">
        <v>57802</v>
      </c>
      <c r="E6" s="3">
        <v>62861</v>
      </c>
      <c r="F6" s="3">
        <v>74291</v>
      </c>
      <c r="G6" s="3"/>
    </row>
    <row r="7" spans="1:8" x14ac:dyDescent="0.45">
      <c r="A7" t="s">
        <v>10</v>
      </c>
      <c r="B7" s="3">
        <v>11986</v>
      </c>
      <c r="C7" s="3">
        <v>11425</v>
      </c>
      <c r="D7" s="3">
        <v>11820</v>
      </c>
      <c r="E7" s="3">
        <v>11556</v>
      </c>
      <c r="F7" s="3">
        <v>12911</v>
      </c>
      <c r="G7" s="3"/>
    </row>
    <row r="8" spans="1:8" x14ac:dyDescent="0.45">
      <c r="A8" t="s">
        <v>11</v>
      </c>
      <c r="B8" s="3">
        <v>35826</v>
      </c>
      <c r="C8" s="3">
        <v>41439</v>
      </c>
      <c r="D8" s="3">
        <v>44636</v>
      </c>
      <c r="E8" s="3">
        <v>45247</v>
      </c>
      <c r="F8" s="3">
        <v>48767</v>
      </c>
      <c r="G8" s="3"/>
    </row>
    <row r="9" spans="1:8" x14ac:dyDescent="0.45">
      <c r="A9" t="s">
        <v>12</v>
      </c>
      <c r="B9" s="3">
        <v>86995</v>
      </c>
      <c r="C9" s="3">
        <v>94784</v>
      </c>
      <c r="D9" s="3">
        <v>102208</v>
      </c>
      <c r="E9" s="3">
        <v>103198</v>
      </c>
      <c r="F9" s="3">
        <v>118634</v>
      </c>
      <c r="G9" s="3"/>
    </row>
    <row r="10" spans="1:8" x14ac:dyDescent="0.45">
      <c r="A10" t="s">
        <v>13</v>
      </c>
      <c r="B10" t="s">
        <v>14</v>
      </c>
      <c r="C10" t="s">
        <v>15</v>
      </c>
      <c r="D10" t="s">
        <v>16</v>
      </c>
      <c r="E10" t="s">
        <v>17</v>
      </c>
      <c r="F10" t="s">
        <v>18</v>
      </c>
      <c r="G10" s="2">
        <v>0.4597</v>
      </c>
    </row>
    <row r="11" spans="1:8" x14ac:dyDescent="0.45">
      <c r="A11" t="s">
        <v>40</v>
      </c>
      <c r="B11">
        <v>154695</v>
      </c>
      <c r="C11">
        <v>172264</v>
      </c>
      <c r="D11">
        <v>182147</v>
      </c>
      <c r="E11">
        <v>185964</v>
      </c>
      <c r="F11">
        <v>225140</v>
      </c>
      <c r="G11" s="2"/>
    </row>
    <row r="13" spans="1:8" x14ac:dyDescent="0.45">
      <c r="A13" t="s">
        <v>41</v>
      </c>
    </row>
    <row r="15" spans="1:8" x14ac:dyDescent="0.45">
      <c r="A15" s="4" t="s">
        <v>42</v>
      </c>
    </row>
    <row r="16" spans="1:8" x14ac:dyDescent="0.45">
      <c r="A16" t="s">
        <v>43</v>
      </c>
      <c r="B16" t="s">
        <v>1</v>
      </c>
      <c r="C16" t="s">
        <v>2</v>
      </c>
      <c r="D16" t="s">
        <v>19</v>
      </c>
      <c r="E16" t="s">
        <v>3</v>
      </c>
      <c r="F16" t="s">
        <v>4</v>
      </c>
      <c r="G16" t="s">
        <v>39</v>
      </c>
      <c r="H16" t="s">
        <v>44</v>
      </c>
    </row>
    <row r="17" spans="1:8" x14ac:dyDescent="0.45">
      <c r="A17" s="5">
        <v>0.23</v>
      </c>
      <c r="B17" s="3">
        <f>B9+B11</f>
        <v>241690</v>
      </c>
      <c r="C17" s="3">
        <f t="shared" ref="C17:F17" si="0">C9+C11</f>
        <v>267048</v>
      </c>
      <c r="D17" s="3">
        <f t="shared" si="0"/>
        <v>284355</v>
      </c>
      <c r="E17" s="3">
        <f t="shared" si="0"/>
        <v>289162</v>
      </c>
      <c r="F17" s="3">
        <f t="shared" si="0"/>
        <v>343774</v>
      </c>
      <c r="G17" s="7">
        <f>F17/F$20*G$20</f>
        <v>358518.21854334831</v>
      </c>
      <c r="H17" s="7">
        <f>G17/G$20*H$20</f>
        <v>358335.02288310055</v>
      </c>
    </row>
    <row r="18" spans="1:8" x14ac:dyDescent="0.45">
      <c r="A18" s="2">
        <v>0.17499999999999999</v>
      </c>
      <c r="B18" s="3">
        <f>B17/23*17.5</f>
        <v>183894.56521739133</v>
      </c>
      <c r="C18" s="3">
        <f t="shared" ref="C18:F18" si="1">C17/23*17.5</f>
        <v>203188.69565217392</v>
      </c>
      <c r="D18" s="3">
        <f t="shared" si="1"/>
        <v>216357.06521739133</v>
      </c>
      <c r="E18" s="3">
        <f t="shared" si="1"/>
        <v>220014.56521739133</v>
      </c>
      <c r="F18" s="3">
        <f t="shared" si="1"/>
        <v>261567.17391304349</v>
      </c>
      <c r="G18" s="7">
        <f t="shared" ref="G18:H19" si="2">F18/F$20*G$20</f>
        <v>272785.60106559109</v>
      </c>
      <c r="H18" s="7">
        <f t="shared" si="2"/>
        <v>272646.2130632287</v>
      </c>
    </row>
    <row r="19" spans="1:8" x14ac:dyDescent="0.45">
      <c r="A19" s="2">
        <v>0.19500000000000001</v>
      </c>
      <c r="B19" s="3">
        <f>B17/23*19.5</f>
        <v>204911.08695652176</v>
      </c>
      <c r="C19" s="3">
        <f t="shared" ref="C19:F19" si="3">C17/23*19.5</f>
        <v>226410.26086956522</v>
      </c>
      <c r="D19" s="3">
        <f t="shared" si="3"/>
        <v>241083.58695652176</v>
      </c>
      <c r="E19" s="3">
        <f t="shared" si="3"/>
        <v>245159.08695652176</v>
      </c>
      <c r="F19" s="3">
        <f t="shared" si="3"/>
        <v>291460.5652173913</v>
      </c>
      <c r="G19" s="7">
        <f t="shared" si="2"/>
        <v>303961.09833023004</v>
      </c>
      <c r="H19" s="7">
        <f>G19/G$20*H$20</f>
        <v>303805.78027045476</v>
      </c>
    </row>
    <row r="20" spans="1:8" x14ac:dyDescent="0.45">
      <c r="A20" t="s">
        <v>45</v>
      </c>
      <c r="B20" s="3"/>
      <c r="C20" s="3"/>
      <c r="D20" s="3"/>
      <c r="E20" s="3"/>
      <c r="F20" s="3">
        <v>1578822.6015099499</v>
      </c>
      <c r="G20">
        <v>1646537.1624652299</v>
      </c>
      <c r="H20">
        <v>1645695.8148098001</v>
      </c>
    </row>
    <row r="21" spans="1:8" x14ac:dyDescent="0.45">
      <c r="A21" s="4" t="s">
        <v>46</v>
      </c>
      <c r="B21" s="3"/>
      <c r="C21" s="3"/>
      <c r="D21" s="3"/>
      <c r="E21" s="3"/>
      <c r="F21" s="3"/>
      <c r="H21" s="3"/>
    </row>
    <row r="22" spans="1:8" x14ac:dyDescent="0.45">
      <c r="A22" t="s">
        <v>43</v>
      </c>
      <c r="B22" t="s">
        <v>1</v>
      </c>
      <c r="C22" t="s">
        <v>2</v>
      </c>
      <c r="D22" t="s">
        <v>19</v>
      </c>
      <c r="E22" t="s">
        <v>3</v>
      </c>
      <c r="F22" t="s">
        <v>4</v>
      </c>
      <c r="G22" t="s">
        <v>39</v>
      </c>
      <c r="H22" t="s">
        <v>44</v>
      </c>
    </row>
    <row r="23" spans="1:8" x14ac:dyDescent="0.45">
      <c r="A23" s="5">
        <v>0.23</v>
      </c>
      <c r="B23" s="3">
        <f>B17-B$11</f>
        <v>86995</v>
      </c>
      <c r="C23" s="3">
        <f t="shared" ref="C23:F23" si="4">C17-C$11</f>
        <v>94784</v>
      </c>
      <c r="D23" s="3">
        <f t="shared" si="4"/>
        <v>102208</v>
      </c>
      <c r="E23" s="3">
        <f t="shared" si="4"/>
        <v>103198</v>
      </c>
      <c r="F23" s="3">
        <f t="shared" si="4"/>
        <v>118634</v>
      </c>
      <c r="G23" s="3"/>
      <c r="H23" s="3"/>
    </row>
    <row r="24" spans="1:8" x14ac:dyDescent="0.45">
      <c r="A24" s="2">
        <v>0.17499999999999999</v>
      </c>
      <c r="B24" s="3">
        <f t="shared" ref="B24:F25" si="5">B18-B$11</f>
        <v>29199.565217391326</v>
      </c>
      <c r="C24" s="3">
        <f t="shared" si="5"/>
        <v>30924.695652173919</v>
      </c>
      <c r="D24" s="3">
        <f t="shared" si="5"/>
        <v>34210.065217391326</v>
      </c>
      <c r="E24" s="3">
        <f t="shared" si="5"/>
        <v>34050.565217391326</v>
      </c>
      <c r="F24" s="3">
        <f t="shared" si="5"/>
        <v>36427.173913043487</v>
      </c>
      <c r="G24" s="3"/>
      <c r="H24" s="3"/>
    </row>
    <row r="25" spans="1:8" x14ac:dyDescent="0.45">
      <c r="A25" s="2">
        <v>0.19500000000000001</v>
      </c>
      <c r="B25" s="3">
        <f t="shared" si="5"/>
        <v>50216.086956521758</v>
      </c>
      <c r="C25" s="3">
        <f t="shared" si="5"/>
        <v>54146.260869565216</v>
      </c>
      <c r="D25" s="3">
        <f t="shared" si="5"/>
        <v>58936.586956521758</v>
      </c>
      <c r="E25" s="3">
        <f t="shared" si="5"/>
        <v>59195.086956521758</v>
      </c>
      <c r="F25" s="3">
        <f t="shared" si="5"/>
        <v>66320.565217391297</v>
      </c>
      <c r="G25" s="3"/>
      <c r="H25" s="3"/>
    </row>
    <row r="26" spans="1:8" x14ac:dyDescent="0.45">
      <c r="A26" s="6"/>
    </row>
    <row r="27" spans="1:8" x14ac:dyDescent="0.45">
      <c r="A27" s="8" t="s">
        <v>47</v>
      </c>
      <c r="B27" s="9" t="s">
        <v>48</v>
      </c>
      <c r="C27" s="4" t="s">
        <v>49</v>
      </c>
      <c r="D27" s="4" t="s">
        <v>50</v>
      </c>
    </row>
    <row r="28" spans="1:8" x14ac:dyDescent="0.45">
      <c r="A28" s="6" t="s">
        <v>6</v>
      </c>
      <c r="B28" s="10">
        <v>69867</v>
      </c>
      <c r="C28" s="12">
        <f>F3/(F20*0.23)</f>
        <v>0.19240259477339192</v>
      </c>
      <c r="D28" s="2">
        <f>$F$10+C28</f>
        <v>0.752402594773392</v>
      </c>
    </row>
    <row r="29" spans="1:8" x14ac:dyDescent="0.45">
      <c r="A29" s="6" t="s">
        <v>12</v>
      </c>
      <c r="B29" s="10">
        <v>118634</v>
      </c>
      <c r="C29" s="12">
        <f>F9/(F20*0.23)</f>
        <v>0.32669914878764761</v>
      </c>
      <c r="D29" s="2">
        <f>$F$10+C29</f>
        <v>0.88669914878764766</v>
      </c>
    </row>
    <row r="30" spans="1:8" x14ac:dyDescent="0.45">
      <c r="A30" s="6"/>
      <c r="B30" s="11"/>
    </row>
    <row r="31" spans="1:8" x14ac:dyDescent="0.45">
      <c r="A31" s="6"/>
    </row>
    <row r="32" spans="1:8" x14ac:dyDescent="0.45">
      <c r="A32" s="6"/>
    </row>
    <row r="33" spans="1:1" x14ac:dyDescent="0.45">
      <c r="A33" s="6"/>
    </row>
    <row r="34" spans="1:1" x14ac:dyDescent="0.45">
      <c r="A34" s="6"/>
    </row>
    <row r="35" spans="1:1" x14ac:dyDescent="0.45">
      <c r="A35" s="6"/>
    </row>
  </sheetData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W W k 4 W f Y W a 3 O l A A A A 9 g A A A B I A H A B D b 2 5 m a W c v U G F j a 2 F n Z S 5 4 b W w g o h g A K K A U A A A A A A A A A A A A A A A A A A A A A A A A A A A A h Y + x D o I w F E V / h X S n L W U h 5 F E T H V w k M T E x r g 1 U a I S H o c X y b w 5 + k r 8 g R l E 3 x 3 v u G e 6 9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L 4 H N E d j 7 g 3 w A U E s D B B Q A A g A I A F l p O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a T h Z z d w Q T V c B A A D g A g A A E w A c A E Z v c m 1 1 b G F z L 1 N l Y 3 R p b 2 4 x L m 0 g o h g A K K A U A A A A A A A A A A A A A A A A A A A A A A A A A A A A d Z J f a 8 I w F M X f h X 6 H E F 8 q d M V a 5 / 5 I H 0 p 1 T G Q i W P d i f c j s t R b S p C T p 5 h C / + 6 L t N s d M X g K / e 8 + 5 5 5 J I 2 K i c M 7 S o b 2 9 o t a y W 3 B E B K Z q T D D z P R w G i o K w W 0 m f B K 7 E B T e b p 1 o 3 J G w V p P + U U 3 I g z B U x J G 0 e P y V K C k E l I Y U 9 Y C u I F W J Y C S 0 b 8 g 1 F O U p m 8 E 4 U y U q K c I b U D B N X N d B 5 O e 3 6 3 6 4 1 n M 2 T 3 O m 6 Z b n H H Q a t J U V I o t D U 5 5 Q u w 5 / p 4 3 X H q O O e E O k 0 d 6 7 C a p A F u U u P 1 c T U i i q y b 1 j a e C 1 5 w p f d 6 B q J T S a y F 5 x X c p t J w + + y g R z c 4 p H S x I Z Q I G S h R w c / w N o 5 2 h G X a M P 4 s 4 d c t F o T J L R d F x G l V s F N R 2 l f G O 4 c D r l s 8 7 C C l 2 5 C C v T o 6 6 J v 3 D N w 3 8 L 6 B 3 x r 4 Q P M J U 4 O + e w p 5 U b g z C O 5 N g g e D w O u a C t 5 / q 9 c w v v w V 4 6 V J 6 / / V H j t W K 2 d X H 2 X 4 B V B L A Q I t A B Q A A g A I A F l p O F n 2 F m t z p Q A A A P Y A A A A S A A A A A A A A A A A A A A A A A A A A A A B D b 2 5 m a W c v U G F j a 2 F n Z S 5 4 b W x Q S w E C L Q A U A A I A C A B Z a T h Z D 8 r p q 6 Q A A A D p A A A A E w A A A A A A A A A A A A A A A A D x A A A A W 0 N v b n R l b n R f V H l w Z X N d L n h t b F B L A Q I t A B Q A A g A I A F l p O F n N 3 B B N V w E A A O A C A A A T A A A A A A A A A A A A A A A A A O I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E Q A A A A A A A A D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h Z 2 U x M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z F k N T c y M C 1 i O T g 5 L T Q x Z G M t Y m E 0 Y y 0 0 M j V h M z Y x Y j k 4 M z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F n Z T E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F Q x M T o x M D o 1 M C 4 0 O T A w O T g 0 W i I g L z 4 8 R W 5 0 c n k g V H l w Z T 0 i R m l s b E N v b H V t b l R 5 c G V z I i B W Y W x 1 Z T 0 i c 0 J n W U d C Z 1 l E Q m d N R 0 J n T U d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1 Z B V C B n Y X A g a W 4 g d G h l I E V V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x M T M v Q X V 0 b 1 J l b W 9 2 Z W R D b 2 x 1 b W 5 z M S 5 7 Q 2 9 s d W 1 u M S w w f S Z x d W 9 0 O y w m c X V v d D t T Z W N 0 a W 9 u M S 9 Q Y W d l M T E z L 0 F 1 d G 9 S Z W 1 v d m V k Q 2 9 s d W 1 u c z E u e 0 N v b H V t b j I s M X 0 m c X V v d D s s J n F 1 b 3 Q 7 U 2 V j d G l v b j E v U G F n Z T E x M y 9 B d X R v U m V t b 3 Z l Z E N v b H V t b n M x L n t D b 2 x 1 b W 4 z L D J 9 J n F 1 b 3 Q 7 L C Z x d W 9 0 O 1 N l Y 3 R p b 2 4 x L 1 B h Z 2 U x M T M v Q X V 0 b 1 J l b W 9 2 Z W R D b 2 x 1 b W 5 z M S 5 7 Q 2 9 s d W 1 u N C w z f S Z x d W 9 0 O y w m c X V v d D t T Z W N 0 a W 9 u M S 9 Q Y W d l M T E z L 0 F 1 d G 9 S Z W 1 v d m V k Q 2 9 s d W 1 u c z E u e 0 N v b H V t b j U s N H 0 m c X V v d D s s J n F 1 b 3 Q 7 U 2 V j d G l v b j E v U G F n Z T E x M y 9 B d X R v U m V t b 3 Z l Z E N v b H V t b n M x L n t D b 2 x 1 b W 4 2 L D V 9 J n F 1 b 3 Q 7 L C Z x d W 9 0 O 1 N l Y 3 R p b 2 4 x L 1 B h Z 2 U x M T M v Q X V 0 b 1 J l b W 9 2 Z W R D b 2 x 1 b W 5 z M S 5 7 Q 2 9 s d W 1 u N y w 2 f S Z x d W 9 0 O y w m c X V v d D t T Z W N 0 a W 9 u M S 9 Q Y W d l M T E z L 0 F 1 d G 9 S Z W 1 v d m V k Q 2 9 s d W 1 u c z E u e 0 N v b H V t b j g s N 3 0 m c X V v d D s s J n F 1 b 3 Q 7 U 2 V j d G l v b j E v U G F n Z T E x M y 9 B d X R v U m V t b 3 Z l Z E N v b H V t b n M x L n t D b 2 x 1 b W 4 5 L D h 9 J n F 1 b 3 Q 7 L C Z x d W 9 0 O 1 N l Y 3 R p b 2 4 x L 1 B h Z 2 U x M T M v Q X V 0 b 1 J l b W 9 2 Z W R D b 2 x 1 b W 5 z M S 5 7 Q 2 9 s d W 1 u M T A s O X 0 m c X V v d D s s J n F 1 b 3 Q 7 U 2 V j d G l v b j E v U G F n Z T E x M y 9 B d X R v U m V t b 3 Z l Z E N v b H V t b n M x L n t D b 2 x 1 b W 4 x M S w x M H 0 m c X V v d D s s J n F 1 b 3 Q 7 U 2 V j d G l v b j E v U G F n Z T E x M y 9 B d X R v U m V t b 3 Z l Z E N v b H V t b n M x L n t W Q V Q g Z 2 F w I G l u I H R o Z S B F V S w x M X 0 m c X V v d D s s J n F 1 b 3 Q 7 U 2 V j d G l v b j E v U G F n Z T E x M y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B h Z 2 U x M T M v Q X V 0 b 1 J l b W 9 2 Z W R D b 2 x 1 b W 5 z M S 5 7 Q 2 9 s d W 1 u M S w w f S Z x d W 9 0 O y w m c X V v d D t T Z W N 0 a W 9 u M S 9 Q Y W d l M T E z L 0 F 1 d G 9 S Z W 1 v d m V k Q 2 9 s d W 1 u c z E u e 0 N v b H V t b j I s M X 0 m c X V v d D s s J n F 1 b 3 Q 7 U 2 V j d G l v b j E v U G F n Z T E x M y 9 B d X R v U m V t b 3 Z l Z E N v b H V t b n M x L n t D b 2 x 1 b W 4 z L D J 9 J n F 1 b 3 Q 7 L C Z x d W 9 0 O 1 N l Y 3 R p b 2 4 x L 1 B h Z 2 U x M T M v Q X V 0 b 1 J l b W 9 2 Z W R D b 2 x 1 b W 5 z M S 5 7 Q 2 9 s d W 1 u N C w z f S Z x d W 9 0 O y w m c X V v d D t T Z W N 0 a W 9 u M S 9 Q Y W d l M T E z L 0 F 1 d G 9 S Z W 1 v d m V k Q 2 9 s d W 1 u c z E u e 0 N v b H V t b j U s N H 0 m c X V v d D s s J n F 1 b 3 Q 7 U 2 V j d G l v b j E v U G F n Z T E x M y 9 B d X R v U m V t b 3 Z l Z E N v b H V t b n M x L n t D b 2 x 1 b W 4 2 L D V 9 J n F 1 b 3 Q 7 L C Z x d W 9 0 O 1 N l Y 3 R p b 2 4 x L 1 B h Z 2 U x M T M v Q X V 0 b 1 J l b W 9 2 Z W R D b 2 x 1 b W 5 z M S 5 7 Q 2 9 s d W 1 u N y w 2 f S Z x d W 9 0 O y w m c X V v d D t T Z W N 0 a W 9 u M S 9 Q Y W d l M T E z L 0 F 1 d G 9 S Z W 1 v d m V k Q 2 9 s d W 1 u c z E u e 0 N v b H V t b j g s N 3 0 m c X V v d D s s J n F 1 b 3 Q 7 U 2 V j d G l v b j E v U G F n Z T E x M y 9 B d X R v U m V t b 3 Z l Z E N v b H V t b n M x L n t D b 2 x 1 b W 4 5 L D h 9 J n F 1 b 3 Q 7 L C Z x d W 9 0 O 1 N l Y 3 R p b 2 4 x L 1 B h Z 2 U x M T M v Q X V 0 b 1 J l b W 9 2 Z W R D b 2 x 1 b W 5 z M S 5 7 Q 2 9 s d W 1 u M T A s O X 0 m c X V v d D s s J n F 1 b 3 Q 7 U 2 V j d G l v b j E v U G F n Z T E x M y 9 B d X R v U m V t b 3 Z l Z E N v b H V t b n M x L n t D b 2 x 1 b W 4 x M S w x M H 0 m c X V v d D s s J n F 1 b 3 Q 7 U 2 V j d G l v b j E v U G F n Z T E x M y 9 B d X R v U m V t b 3 Z l Z E N v b H V t b n M x L n t W Q V Q g Z 2 F w I G l u I H R o Z S B F V S w x M X 0 m c X V v d D s s J n F 1 b 3 Q 7 U 2 V j d G l v b j E v U G F n Z T E x M y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x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E x M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x M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E x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4 0 / F S v w 3 9 T L W w 5 S J 2 l G J 7 A A A A A A I A A A A A A B B m A A A A A Q A A I A A A A B H Y a l e g y e 9 3 u s 0 L w Q 8 M U C 0 J U T L d Q Q t 2 S u 0 k B l l 5 A 7 D N A A A A A A 6 A A A A A A g A A I A A A A D N W c t r C z M b y b A O s J B 8 d A A a b E 7 q F E F a u 2 g Z W 5 j m y u q y w U A A A A M / r M u / F G a W m 6 N X x U O 9 G e q r y V b g x e 8 1 t D 9 e 1 j d / M + e 1 H I Q / V Y R 5 X N d 5 y B I 9 z t 4 V U H h I o a D z F v R B H i b i j 1 N T 9 i J I S 6 E K x d x U u O b m R Y S U E h Y A O Q A A A A O B 3 S f E q b B A h l q p C 1 f M f X J 5 v 8 S H u Z V z 6 R W S E M X x 7 u X o I x 1 Q G g j K k g z B O r a T S E t W U e X L c P c p v p U 6 d D q T t 4 I 3 J 0 t k = < / D a t a M a s h u p > 
</file>

<file path=customXml/itemProps1.xml><?xml version="1.0" encoding="utf-8"?>
<ds:datastoreItem xmlns:ds="http://schemas.openxmlformats.org/officeDocument/2006/customXml" ds:itemID="{5304A63B-0BD6-4C5B-B6B9-253E9FAB08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ITCI_results</vt:lpstr>
      <vt:lpstr>VAT Policy Gap Decomposition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Mengden</dc:creator>
  <cp:lastModifiedBy>Alexander Mengden</cp:lastModifiedBy>
  <dcterms:created xsi:type="dcterms:W3CDTF">2024-09-24T11:07:27Z</dcterms:created>
  <dcterms:modified xsi:type="dcterms:W3CDTF">2024-09-30T12:18:22Z</dcterms:modified>
</cp:coreProperties>
</file>