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Users\ASRock\Documents\Dropbox\Projects\Tax Matters Project\FORMS-2018-V2\"/>
    </mc:Choice>
  </mc:AlternateContent>
  <xr:revisionPtr revIDLastSave="0" documentId="10_ncr:8100000_{016D0AF9-2F17-4544-995F-7E56A5AEAADE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Six Monthly Account" sheetId="1" r:id="rId1"/>
    <sheet name="Logic" sheetId="3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E5" i="3" l="1"/>
  <c r="I23" i="1"/>
  <c r="G23" i="1"/>
  <c r="M23" i="1"/>
  <c r="L23" i="1"/>
  <c r="K23" i="1"/>
  <c r="J23" i="1"/>
  <c r="H23" i="1"/>
  <c r="F23" i="1"/>
  <c r="E23" i="1"/>
  <c r="D23" i="1"/>
  <c r="C23" i="1"/>
  <c r="B23" i="1"/>
  <c r="M24" i="1" l="1"/>
  <c r="E7" i="3"/>
  <c r="F7" i="3" s="1"/>
  <c r="C7" i="3" s="1"/>
  <c r="E6" i="3"/>
  <c r="F6" i="3" s="1"/>
  <c r="D7" i="3"/>
  <c r="E4" i="3"/>
  <c r="F4" i="3" s="1"/>
  <c r="C4" i="3" s="1"/>
  <c r="D6" i="3"/>
  <c r="D4" i="3"/>
  <c r="F5" i="3"/>
  <c r="C5" i="3" s="1"/>
  <c r="D5" i="3"/>
  <c r="C6" i="3" l="1"/>
  <c r="A8" i="1" s="1"/>
  <c r="A4" i="1" l="1"/>
  <c r="A10" i="1"/>
  <c r="A12" i="1" s="1"/>
  <c r="A14" i="1" s="1"/>
  <c r="A16" i="1" s="1"/>
  <c r="A18" i="1" s="1"/>
  <c r="A2" i="1" s="1"/>
</calcChain>
</file>

<file path=xl/sharedStrings.xml><?xml version="1.0" encoding="utf-8"?>
<sst xmlns="http://schemas.openxmlformats.org/spreadsheetml/2006/main" count="27" uniqueCount="27">
  <si>
    <t>Six Monthly Account</t>
  </si>
  <si>
    <t xml:space="preserve">Accounting &amp; Taxation Services </t>
  </si>
  <si>
    <t xml:space="preserve">(021) 024 64 212 </t>
  </si>
  <si>
    <t xml:space="preserve">nawaz@taxmattersnz.co.nz </t>
  </si>
  <si>
    <t xml:space="preserve">www.taxmattersnz.co.nz </t>
  </si>
  <si>
    <t>Please fill in your income &amp; expenses for each month, inside the green text fields.</t>
  </si>
  <si>
    <t>Income</t>
  </si>
  <si>
    <t>Insurance</t>
  </si>
  <si>
    <t>Shop Rent</t>
  </si>
  <si>
    <t>Repairs</t>
  </si>
  <si>
    <t>Utilities</t>
  </si>
  <si>
    <t>Office Expenses</t>
  </si>
  <si>
    <t>Marketing Expenses</t>
  </si>
  <si>
    <t>Travelling 
&amp; Food</t>
  </si>
  <si>
    <t>Conveyance Charges</t>
  </si>
  <si>
    <t>Today</t>
  </si>
  <si>
    <t>Date Between</t>
  </si>
  <si>
    <t>Year</t>
  </si>
  <si>
    <t>Start</t>
  </si>
  <si>
    <t>End</t>
  </si>
  <si>
    <t>Franchise Fee</t>
  </si>
  <si>
    <t>Enter Your Name Here</t>
  </si>
  <si>
    <t>Customer Entertainment</t>
  </si>
  <si>
    <t>Staff Salary</t>
  </si>
  <si>
    <t>TOTAL</t>
  </si>
  <si>
    <t>EXPENSES GRAND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</si>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</sst>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58">
    <xf numFmtId="0" fontId="0" fillId="0" borderId="0" xfId="0"/>
    <xf numFmtId="0" fontId="6" fillId="0" borderId="0" xfId="0" applyFont="1" applyAlignment="1">
      <alignment horizontal="center" vertical="center"/>
    </xf>
    <xf numFmtId="14" fontId="7" fillId="0" borderId="0" xfId="0" applyNumberFormat="1" applyFont="1"/>
    <xf numFmtId="165" fontId="7" fillId="0" borderId="0" xfId="0" applyNumberFormat="1" applyFont="1"/>
    <xf numFmtId="0" fontId="8" fillId="0" borderId="0" xfId="2" applyFont="1" applyAlignment="1">
      <alignment horizontal="center" vertical="center"/>
    </xf>
    <xf numFmtId="0" fontId="2" fillId="0" borderId="0" xfId="2" applyNumberFormat="1"/>
    <xf numFmtId="165" fontId="6" fillId="0" borderId="0" xfId="0" applyNumberFormat="1" applyFont="1"/>
    <xf numFmtId="14" fontId="7" fillId="2" borderId="0" xfId="0" applyNumberFormat="1" applyFont="1" applyFill="1"/>
    <xf numFmtId="0" fontId="2" fillId="0" borderId="0" xfId="2"/>
    <xf numFmtId="0" fontId="9" fillId="0" borderId="5" xfId="0" applyFont="1" applyBorder="1" applyAlignment="1">
      <alignment horizontal="left" indent="1"/>
    </xf>
    <xf numFmtId="0" fontId="10" fillId="0" borderId="5" xfId="0" applyFont="1" applyBorder="1" applyAlignment="1"/>
    <xf numFmtId="0" fontId="10" fillId="0" borderId="0" xfId="0" applyFont="1" applyFill="1" applyAlignment="1"/>
    <xf numFmtId="0" fontId="11" fillId="0" borderId="0" xfId="0" applyFont="1"/>
    <xf numFmtId="0" fontId="9" fillId="0" borderId="0" xfId="0" applyFont="1" applyBorder="1" applyAlignment="1">
      <alignment horizontal="left" inden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indent="1"/>
    </xf>
    <xf numFmtId="0" fontId="13" fillId="0" borderId="0" xfId="0" applyFont="1" applyBorder="1" applyAlignment="1"/>
    <xf numFmtId="0" fontId="13" fillId="0" borderId="0" xfId="0" applyFont="1" applyFill="1" applyAlignment="1"/>
    <xf numFmtId="0" fontId="12" fillId="0" borderId="6" xfId="0" applyFont="1" applyBorder="1" applyAlignment="1">
      <alignment horizontal="left" indent="1"/>
    </xf>
    <xf numFmtId="0" fontId="13" fillId="0" borderId="6" xfId="0" applyFont="1" applyBorder="1" applyAlignment="1"/>
    <xf numFmtId="0" fontId="11" fillId="0" borderId="0" xfId="0" applyFont="1" applyAlignment="1">
      <alignment horizontal="center" vertical="center"/>
    </xf>
    <xf numFmtId="17" fontId="9" fillId="0" borderId="11" xfId="0" applyNumberFormat="1" applyFont="1" applyBorder="1"/>
    <xf numFmtId="0" fontId="9" fillId="0" borderId="2" xfId="0" applyFont="1" applyBorder="1"/>
    <xf numFmtId="164" fontId="9" fillId="0" borderId="2" xfId="1" applyFont="1" applyBorder="1"/>
    <xf numFmtId="17" fontId="9" fillId="0" borderId="11" xfId="0" applyNumberFormat="1" applyFont="1" applyBorder="1" applyAlignment="1">
      <alignment horizontal="left"/>
    </xf>
    <xf numFmtId="17" fontId="12" fillId="0" borderId="10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vertical="center"/>
    </xf>
    <xf numFmtId="164" fontId="12" fillId="0" borderId="1" xfId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3" applyFont="1"/>
    <xf numFmtId="17" fontId="11" fillId="0" borderId="0" xfId="0" applyNumberFormat="1" applyFont="1" applyBorder="1"/>
    <xf numFmtId="0" fontId="9" fillId="0" borderId="0" xfId="0" applyFont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22" fontId="11" fillId="0" borderId="0" xfId="0" applyNumberFormat="1" applyFont="1"/>
    <xf numFmtId="14" fontId="11" fillId="0" borderId="0" xfId="0" applyNumberFormat="1" applyFont="1"/>
    <xf numFmtId="17" fontId="11" fillId="0" borderId="0" xfId="0" applyNumberFormat="1" applyFont="1"/>
    <xf numFmtId="17" fontId="14" fillId="0" borderId="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0" xfId="3" applyFont="1" applyBorder="1"/>
    <xf numFmtId="164" fontId="11" fillId="3" borderId="0" xfId="3" applyNumberFormat="1" applyFont="1" applyBorder="1" applyAlignment="1">
      <alignment vertical="center"/>
    </xf>
    <xf numFmtId="0" fontId="17" fillId="4" borderId="0" xfId="3" applyFont="1" applyFill="1" applyBorder="1" applyAlignment="1">
      <alignment horizontal="left" vertical="center" indent="1"/>
    </xf>
    <xf numFmtId="17" fontId="9" fillId="0" borderId="11" xfId="0" applyNumberFormat="1" applyFont="1" applyBorder="1" applyAlignment="1">
      <alignment horizontal="left" indent="1"/>
    </xf>
    <xf numFmtId="0" fontId="11" fillId="0" borderId="9" xfId="0" applyFont="1" applyBorder="1" applyAlignment="1">
      <alignment horizontal="left" indent="1"/>
    </xf>
    <xf numFmtId="0" fontId="11" fillId="0" borderId="8" xfId="0" applyFont="1" applyBorder="1" applyAlignment="1">
      <alignment horizontal="left" indent="1"/>
    </xf>
    <xf numFmtId="0" fontId="14" fillId="0" borderId="8" xfId="0" applyFont="1" applyBorder="1" applyAlignment="1">
      <alignment horizontal="left" indent="1"/>
    </xf>
    <xf numFmtId="0" fontId="14" fillId="0" borderId="7" xfId="0" applyFont="1" applyBorder="1" applyAlignment="1">
      <alignment horizontal="left" indent="1"/>
    </xf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 indent="3"/>
    </xf>
    <xf numFmtId="0" fontId="15" fillId="0" borderId="0" xfId="2" applyFont="1" applyBorder="1" applyAlignment="1">
      <alignment horizontal="right" vertical="center" indent="3"/>
    </xf>
    <xf numFmtId="0" fontId="16" fillId="0" borderId="0" xfId="2" applyFont="1" applyBorder="1" applyAlignment="1">
      <alignment horizontal="right" vertical="center" indent="3"/>
    </xf>
    <xf numFmtId="0" fontId="15" fillId="0" borderId="6" xfId="2" applyFont="1" applyBorder="1" applyAlignment="1">
      <alignment horizontal="right" vertical="center" indent="3"/>
    </xf>
    <xf numFmtId="0" fontId="16" fillId="0" borderId="6" xfId="2" applyFont="1" applyBorder="1" applyAlignment="1">
      <alignment horizontal="right" vertical="center" indent="3"/>
    </xf>
    <xf numFmtId="0" fontId="3" fillId="0" borderId="5" xfId="0" applyFont="1" applyBorder="1" applyAlignment="1">
      <alignment horizontal="right" vertical="center" indent="3"/>
    </xf>
    <xf numFmtId="0" fontId="4" fillId="0" borderId="3" xfId="0" applyFont="1" applyBorder="1" applyAlignment="1">
      <alignment horizontal="left" indent="1"/>
    </xf>
    <xf numFmtId="0" fontId="10" fillId="0" borderId="3" xfId="0" applyFont="1" applyBorder="1" applyAlignment="1">
      <alignment horizontal="left" indent="1"/>
    </xf>
  </cellXfs>
  <cellStyles count="4">
    <cellStyle name="20% - Accent3" xfId="3" builtinId="38"/>
    <cellStyle name="Comma" xfId="1" builtinId="3"/>
    <cellStyle name="Hyperlink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m/yyyy"/>
    </dxf>
    <dxf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929967</xdr:colOff>
      <xdr:row>0</xdr:row>
      <xdr:rowOff>0</xdr:rowOff>
    </xdr:from>
    <xdr:to>
      <xdr:col>13</xdr:col>
      <xdr:colOff>10234</xdr:colOff>
      <xdr:row>4</xdr:row>
      <xdr:rowOff>49160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2679" y="0"/>
          <a:ext cx="904670" cy="957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F7" totalsRowShown="0" headerRowDxfId="5" headerRowCellStyle="Hyperlink" dataCellStyle="Hyperlink">
  <tableColumns count="5">
    <tableColumn id="1" xr3:uid="{00000000-0010-0000-0000-000001000000}" name="Today" dataDxfId="4">
      <calculatedColumnFormula>TODAY()</calculatedColumnFormula>
    </tableColumn>
    <tableColumn id="6" xr3:uid="{00000000-0010-0000-0000-000006000000}" name="Date Between" dataDxfId="3" dataCellStyle="Hyperlink">
      <calculatedColumnFormula>IF(AND($B$4&gt;=E4,$B$4&lt;=F4),TRUE,FALSE)</calculatedColumnFormula>
    </tableColumn>
    <tableColumn id="3" xr3:uid="{00000000-0010-0000-0000-000003000000}" name="Year" dataDxfId="2"/>
    <tableColumn id="4" xr3:uid="{00000000-0010-0000-0000-000004000000}" name="Start" dataDxfId="1"/>
    <tableColumn id="5" xr3:uid="{00000000-0010-0000-0000-000005000000}" name="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showRuler="0" zoomScale="115" zoomScaleNormal="115" zoomScaleSheetLayoutView="130" zoomScalePageLayoutView="130" workbookViewId="0">
      <selection activeCell="B8" sqref="B8"/>
    </sheetView>
  </sheetViews>
  <sheetFormatPr defaultColWidth="9.140625" defaultRowHeight="15" x14ac:dyDescent="0.2"/>
  <cols>
    <col min="1" max="1" width="11.5703125" style="36" customWidth="1"/>
    <col min="2" max="2" width="14.85546875" style="12" bestFit="1" customWidth="1"/>
    <col min="3" max="3" width="11.85546875" style="12" bestFit="1" customWidth="1"/>
    <col min="4" max="4" width="11.5703125" style="12" bestFit="1" customWidth="1"/>
    <col min="5" max="5" width="11.85546875" style="12" bestFit="1" customWidth="1"/>
    <col min="6" max="6" width="12.42578125" style="12" customWidth="1"/>
    <col min="7" max="7" width="11.42578125" style="12" customWidth="1"/>
    <col min="8" max="8" width="11.85546875" style="31" bestFit="1" customWidth="1"/>
    <col min="9" max="9" width="12.85546875" style="31" bestFit="1" customWidth="1"/>
    <col min="10" max="10" width="12.7109375" style="31" customWidth="1"/>
    <col min="11" max="11" width="13.42578125" style="12" customWidth="1"/>
    <col min="12" max="12" width="15.42578125" style="12" customWidth="1"/>
    <col min="13" max="13" width="12" style="12" customWidth="1"/>
    <col min="14" max="16384" width="9.140625" style="12"/>
  </cols>
  <sheetData>
    <row r="1" spans="1:13" ht="18" x14ac:dyDescent="0.25">
      <c r="A1" s="45" t="s">
        <v>0</v>
      </c>
      <c r="B1" s="9"/>
      <c r="C1" s="9"/>
      <c r="D1" s="9"/>
      <c r="E1" s="9"/>
      <c r="F1" s="9"/>
      <c r="G1" s="9"/>
      <c r="H1" s="10"/>
      <c r="I1" s="55" t="s">
        <v>1</v>
      </c>
      <c r="J1" s="55"/>
      <c r="K1" s="55"/>
      <c r="L1" s="55"/>
      <c r="M1" s="11"/>
    </row>
    <row r="2" spans="1:13" ht="18" x14ac:dyDescent="0.25">
      <c r="A2" s="46" t="str">
        <f ca="1">CONCATENATE("GST For the Period of ",TEXT(A8,"dd-mm-yyyy")," to ",TEXT(DATE(YEAR(A18),MONTH(A18)+1,0),"dd-mm-yyyy"))</f>
        <v>GST For the Period of 01-04-2018 to 30-09-2018</v>
      </c>
      <c r="B2" s="13"/>
      <c r="C2" s="13"/>
      <c r="D2" s="13"/>
      <c r="E2" s="13"/>
      <c r="F2" s="13"/>
      <c r="G2" s="13"/>
      <c r="H2" s="14"/>
      <c r="I2" s="50" t="s">
        <v>2</v>
      </c>
      <c r="J2" s="50"/>
      <c r="K2" s="50"/>
      <c r="L2" s="50"/>
      <c r="M2" s="11"/>
    </row>
    <row r="3" spans="1:13" ht="18" x14ac:dyDescent="0.25">
      <c r="A3" s="47" t="s">
        <v>21</v>
      </c>
      <c r="B3" s="15"/>
      <c r="C3" s="15"/>
      <c r="D3" s="15"/>
      <c r="E3" s="15"/>
      <c r="F3" s="15"/>
      <c r="G3" s="15"/>
      <c r="H3" s="16"/>
      <c r="I3" s="51" t="s">
        <v>3</v>
      </c>
      <c r="J3" s="52"/>
      <c r="K3" s="52"/>
      <c r="L3" s="52"/>
      <c r="M3" s="17"/>
    </row>
    <row r="4" spans="1:13" ht="18" x14ac:dyDescent="0.25">
      <c r="A4" s="48" t="str">
        <f ca="1">CONCATENATE("Income &amp; Expenses for ",VLOOKUP(TRUE,Table13[[#All],[Date Between]:[End]],2,FALSE))</f>
        <v>Income &amp; Expenses for 1st Half of 2019</v>
      </c>
      <c r="B4" s="18"/>
      <c r="C4" s="18"/>
      <c r="D4" s="18"/>
      <c r="E4" s="18"/>
      <c r="F4" s="18"/>
      <c r="G4" s="18"/>
      <c r="H4" s="19"/>
      <c r="I4" s="53" t="s">
        <v>4</v>
      </c>
      <c r="J4" s="54"/>
      <c r="K4" s="54"/>
      <c r="L4" s="54"/>
      <c r="M4" s="17"/>
    </row>
    <row r="5" spans="1:13" ht="40.5" customHeight="1" x14ac:dyDescent="0.25">
      <c r="A5" s="56" t="s">
        <v>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s="20" customFormat="1" ht="36.75" customHeight="1" thickBot="1" x14ac:dyDescent="0.3">
      <c r="A6" s="37" t="s">
        <v>26</v>
      </c>
      <c r="B6" s="38" t="s">
        <v>6</v>
      </c>
      <c r="C6" s="38" t="s">
        <v>7</v>
      </c>
      <c r="D6" s="38" t="s">
        <v>8</v>
      </c>
      <c r="E6" s="38" t="s">
        <v>9</v>
      </c>
      <c r="F6" s="39" t="s">
        <v>10</v>
      </c>
      <c r="G6" s="39" t="s">
        <v>11</v>
      </c>
      <c r="H6" s="39" t="s">
        <v>12</v>
      </c>
      <c r="I6" s="39" t="s">
        <v>20</v>
      </c>
      <c r="J6" s="40" t="s">
        <v>13</v>
      </c>
      <c r="K6" s="40" t="s">
        <v>14</v>
      </c>
      <c r="L6" s="40" t="s">
        <v>22</v>
      </c>
      <c r="M6" s="40" t="s">
        <v>23</v>
      </c>
    </row>
    <row r="7" spans="1:13" ht="7.5" customHeight="1" thickTop="1" x14ac:dyDescent="0.2">
      <c r="A7" s="21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</row>
    <row r="8" spans="1:13" x14ac:dyDescent="0.2">
      <c r="A8" s="44">
        <f ca="1">VLOOKUP(TRUE,Table13[[#All],[Date Between]:[End]],3,FALSE)</f>
        <v>43191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7.5" customHeight="1" x14ac:dyDescent="0.2">
      <c r="A9" s="4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2">
      <c r="A10" s="44">
        <f ca="1">EDATE(A8,1)</f>
        <v>43221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ht="7.5" customHeight="1" x14ac:dyDescent="0.2">
      <c r="A11" s="4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x14ac:dyDescent="0.2">
      <c r="A12" s="44">
        <f ca="1">EDATE(A10,1)</f>
        <v>43252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7.5" customHeight="1" x14ac:dyDescent="0.2">
      <c r="A13" s="4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2">
      <c r="A14" s="44">
        <f ca="1">EDATE(A12,1)</f>
        <v>43282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ht="7.5" customHeight="1" x14ac:dyDescent="0.2">
      <c r="A15" s="4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2">
      <c r="A16" s="44">
        <f ca="1">EDATE(A14,1)</f>
        <v>43313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7.5" customHeight="1" x14ac:dyDescent="0.2">
      <c r="A17" s="4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">
      <c r="A18" s="44">
        <f ca="1">EDATE(A16,1)</f>
        <v>43344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7.5" customHeight="1" x14ac:dyDescent="0.2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7.5" hidden="1" customHeight="1" x14ac:dyDescent="0.2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7.5" hidden="1" customHeight="1" x14ac:dyDescent="0.2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7.5" customHeight="1" x14ac:dyDescent="0.2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8" customFormat="1" ht="22.5" customHeight="1" thickBot="1" x14ac:dyDescent="0.3">
      <c r="A23" s="25" t="s">
        <v>24</v>
      </c>
      <c r="B23" s="26">
        <f>SUM(B8:B22)</f>
        <v>0</v>
      </c>
      <c r="C23" s="27">
        <f>SUM(C8:C22)</f>
        <v>0</v>
      </c>
      <c r="D23" s="27">
        <f>SUM(D8:D22)</f>
        <v>0</v>
      </c>
      <c r="E23" s="27">
        <f>SUM(E8:E22)</f>
        <v>0</v>
      </c>
      <c r="F23" s="27">
        <f>SUM(F8:F22)</f>
        <v>0</v>
      </c>
      <c r="G23" s="27">
        <f t="shared" ref="G23:M23" si="0">SUM(G7:G22)</f>
        <v>0</v>
      </c>
      <c r="H23" s="27">
        <f t="shared" si="0"/>
        <v>0</v>
      </c>
      <c r="I23" s="27">
        <f>SUM(I7:I22)</f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</row>
    <row r="24" spans="1:13" ht="29.25" customHeight="1" thickTop="1" x14ac:dyDescent="0.2">
      <c r="A24" s="43" t="s">
        <v>25</v>
      </c>
      <c r="B24" s="29"/>
      <c r="C24" s="29"/>
      <c r="D24" s="29"/>
      <c r="E24" s="29"/>
      <c r="F24" s="29"/>
      <c r="G24" s="29"/>
      <c r="H24" s="29"/>
      <c r="I24" s="29"/>
      <c r="J24" s="41"/>
      <c r="K24" s="41"/>
      <c r="L24" s="41"/>
      <c r="M24" s="42">
        <f>SUM(C23:M23)</f>
        <v>0</v>
      </c>
    </row>
    <row r="25" spans="1:13" x14ac:dyDescent="0.2">
      <c r="A25" s="30"/>
      <c r="J25" s="49"/>
      <c r="K25" s="49"/>
      <c r="L25" s="49"/>
      <c r="M25" s="49"/>
    </row>
    <row r="26" spans="1:13" ht="31.5" customHeight="1" x14ac:dyDescent="0.2">
      <c r="A26" s="32"/>
      <c r="H26" s="12"/>
      <c r="I26" s="12"/>
      <c r="J26" s="12"/>
    </row>
    <row r="27" spans="1:13" ht="14.25" x14ac:dyDescent="0.2">
      <c r="A27" s="32"/>
      <c r="H27" s="12"/>
      <c r="I27" s="12"/>
      <c r="J27" s="12"/>
    </row>
    <row r="28" spans="1:13" ht="14.25" x14ac:dyDescent="0.2">
      <c r="A28" s="33"/>
      <c r="H28" s="12"/>
      <c r="I28" s="12"/>
      <c r="J28" s="12"/>
    </row>
    <row r="29" spans="1:13" ht="14.25" x14ac:dyDescent="0.2">
      <c r="A29" s="32"/>
      <c r="B29" s="34"/>
      <c r="C29" s="35"/>
      <c r="H29" s="12"/>
      <c r="I29" s="12"/>
      <c r="J29" s="12"/>
    </row>
    <row r="30" spans="1:13" ht="14.25" x14ac:dyDescent="0.2">
      <c r="A30" s="12"/>
      <c r="H30" s="12"/>
      <c r="I30" s="12"/>
      <c r="J30" s="12"/>
    </row>
    <row r="31" spans="1:13" ht="14.25" x14ac:dyDescent="0.2">
      <c r="A31" s="12"/>
      <c r="H31" s="12"/>
      <c r="I31" s="12"/>
      <c r="J31" s="12"/>
    </row>
    <row r="32" spans="1:13" ht="14.25" x14ac:dyDescent="0.2">
      <c r="A32" s="12"/>
      <c r="H32" s="12"/>
      <c r="I32" s="12"/>
      <c r="J32" s="12"/>
    </row>
    <row r="33" spans="1:10" ht="14.25" x14ac:dyDescent="0.2">
      <c r="A33" s="12"/>
      <c r="H33" s="12"/>
      <c r="I33" s="12"/>
      <c r="J33" s="12"/>
    </row>
  </sheetData>
  <sheetProtection formatCells="0" formatColumns="0" formatRows="0" insertColumns="0" insertRows="0" insertHyperlinks="0" deleteColumns="0" deleteRows="0" sort="0" autoFilter="0" pivotTables="0"/>
  <mergeCells count="6">
    <mergeCell ref="J25:M25"/>
    <mergeCell ref="I2:L2"/>
    <mergeCell ref="I3:L3"/>
    <mergeCell ref="I4:L4"/>
    <mergeCell ref="I1:L1"/>
    <mergeCell ref="A5:M5"/>
  </mergeCells>
  <conditionalFormatting sqref="B20:M21 B18:M18 B16:M16 B14:M14 B12:M12 B10:M10 B8:M8">
    <cfRule type="containsBlanks" dxfId="6" priority="2">
      <formula>LEN(TRIM(B8))=0</formula>
    </cfRule>
  </conditionalFormatting>
  <hyperlinks>
    <hyperlink ref="I4" r:id="rId1" xr:uid="{00000000-0004-0000-0000-000000000000}"/>
    <hyperlink ref="I3" r:id="rId2" xr:uid="{00000000-0004-0000-0000-000001000000}"/>
  </hyperlinks>
  <pageMargins left="0.7" right="0.7" top="0.75" bottom="0.75" header="0.3" footer="0.3"/>
  <pageSetup paperSize="9" scale="80" orientation="landscape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B4" sqref="B4"/>
    </sheetView>
  </sheetViews>
  <sheetFormatPr defaultRowHeight="15" x14ac:dyDescent="0.25"/>
  <cols>
    <col min="2" max="2" width="9.42578125" bestFit="1" customWidth="1"/>
    <col min="3" max="3" width="13" bestFit="1" customWidth="1"/>
    <col min="4" max="4" width="12.7109375" bestFit="1" customWidth="1"/>
    <col min="5" max="6" width="9.42578125" bestFit="1" customWidth="1"/>
  </cols>
  <sheetData>
    <row r="3" spans="2:6" x14ac:dyDescent="0.25">
      <c r="B3" s="1" t="s">
        <v>15</v>
      </c>
      <c r="C3" s="4" t="s">
        <v>16</v>
      </c>
      <c r="D3" s="4" t="s">
        <v>17</v>
      </c>
      <c r="E3" s="4" t="s">
        <v>18</v>
      </c>
      <c r="F3" s="4" t="s">
        <v>19</v>
      </c>
    </row>
    <row r="4" spans="2:6" x14ac:dyDescent="0.25">
      <c r="B4" s="2">
        <f ca="1">TODAY()</f>
        <v>43303</v>
      </c>
      <c r="C4" s="5" t="b">
        <f ca="1">IF(AND($B$4&gt;=E4,$B$4&lt;=F4),TRUE,FALSE)</f>
        <v>0</v>
      </c>
      <c r="D4" s="6" t="str">
        <f ca="1">CONCATENATE("1st Half of ",YEAR(B4))</f>
        <v>1st Half of 2018</v>
      </c>
      <c r="E4" s="3">
        <f ca="1">DATE((YEAR(B4)-1),4,1)</f>
        <v>42826</v>
      </c>
      <c r="F4" s="3">
        <f ca="1">DATE((YEAR(B4)-1),MONTH(E4)+6,0)</f>
        <v>43008</v>
      </c>
    </row>
    <row r="5" spans="2:6" x14ac:dyDescent="0.25">
      <c r="B5" s="7"/>
      <c r="C5" s="5" t="b">
        <f ca="1">IF(AND($B$4&gt;=E5,$B$4&lt;=F5),TRUE,FALSE)</f>
        <v>0</v>
      </c>
      <c r="D5" s="6" t="str">
        <f ca="1">CONCATENATE("2nd Half of ",YEAR(B4))</f>
        <v>2nd Half of 2018</v>
      </c>
      <c r="E5" s="3">
        <f ca="1">DATE((YEAR(B4)-1),10,1)</f>
        <v>43009</v>
      </c>
      <c r="F5" s="3">
        <f ca="1">DATE((YEAR(B4)-1),MONTH(E5)+6,0)</f>
        <v>43190</v>
      </c>
    </row>
    <row r="6" spans="2:6" x14ac:dyDescent="0.25">
      <c r="B6" s="7"/>
      <c r="C6" s="5" t="b">
        <f ca="1">IF(AND($B$4&gt;=E6,$B$4&lt;=F6),TRUE,FALSE)</f>
        <v>1</v>
      </c>
      <c r="D6" s="6" t="str">
        <f ca="1">CONCATENATE("1st Half of ",YEAR(B4)+1)</f>
        <v>1st Half of 2019</v>
      </c>
      <c r="E6" s="3">
        <f ca="1">DATE(YEAR(B4),4,1)</f>
        <v>43191</v>
      </c>
      <c r="F6" s="3">
        <f t="shared" ref="F6:F7" ca="1" si="0">DATE(YEAR(E6),MONTH(E6)+6,0)</f>
        <v>43373</v>
      </c>
    </row>
    <row r="7" spans="2:6" x14ac:dyDescent="0.25">
      <c r="B7" s="7"/>
      <c r="C7" s="8" t="b">
        <f ca="1">IF(AND($B$4&gt;=E7,$B$4&lt;=F7),TRUE,FALSE)</f>
        <v>0</v>
      </c>
      <c r="D7" s="6" t="str">
        <f ca="1">CONCATENATE("2nd Half of ",YEAR(B4)+1)</f>
        <v>2nd Half of 2019</v>
      </c>
      <c r="E7" s="3">
        <f ca="1">DATE(YEAR(B4),10,1)</f>
        <v>43374</v>
      </c>
      <c r="F7" s="3">
        <f t="shared" ca="1" si="0"/>
        <v>43555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Six Monthly Account</vt:lpstr>
      <vt:lpstr>Logic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ASRock</cp:lastModifiedBy>
  <cp:revision/>
  <cp:lastPrinted>2018-07-22T00:35:15Z</cp:lastPrinted>
  <dcterms:created xsi:type="dcterms:W3CDTF">2017-10-03T22:50:19Z</dcterms:created>
  <dcterms:modified xsi:type="dcterms:W3CDTF">2018-07-22T00:35:42Z</dcterms:modified>
  <cp:category/>
  <cp:contentStatus/>
</cp:coreProperties>
</file>