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2"/>
  <workbookPr/>
  <mc:AlternateContent xmlns:mc="http://schemas.openxmlformats.org/markup-compatibility/2006">
    <mc:Choice Requires="x15">
      <x15ac:absPath xmlns:x15ac="http://schemas.microsoft.com/office/spreadsheetml/2010/11/ac" url="https://d.docs.live.net/d2bfeb7335ffc3ac/Tax_Matters_Forms/V2/"/>
    </mc:Choice>
  </mc:AlternateContent>
  <xr:revisionPtr revIDLastSave="24" documentId="0EA38CFD6005541DEB5F83F06F7A8527595E9C43" xr6:coauthVersionLast="32" xr6:coauthVersionMax="32" xr10:uidLastSave="{1CF66BD1-1CC7-4453-A570-C600EA875296}"/>
  <bookViews>
    <workbookView xWindow="0" yWindow="0" windowWidth="28800" windowHeight="12210" xr2:uid="{00000000-000D-0000-FFFF-FFFF00000000}"/>
  </bookViews>
  <sheets>
    <sheet name="Six Monthly Account" sheetId="1" r:id="rId1"/>
    <sheet name="Logic" sheetId="3" r:id="rId2"/>
  </sheets>
  <calcPr calcId="179016" calcCompleted="0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  <c r="E5" i="3"/>
  <c r="F5" i="3"/>
  <c r="D7" i="3"/>
  <c r="D6" i="3"/>
  <c r="D5" i="3"/>
  <c r="D4" i="3"/>
  <c r="C5" i="3"/>
  <c r="E4" i="3"/>
  <c r="F4" i="3"/>
  <c r="C4" i="3"/>
  <c r="E6" i="3"/>
  <c r="E7" i="3"/>
  <c r="I23" i="1"/>
  <c r="G23" i="1"/>
  <c r="M23" i="1"/>
  <c r="L23" i="1"/>
  <c r="K23" i="1"/>
  <c r="J23" i="1"/>
  <c r="H23" i="1"/>
  <c r="F23" i="1"/>
  <c r="E23" i="1"/>
  <c r="D23" i="1"/>
  <c r="C23" i="1"/>
  <c r="B23" i="1"/>
  <c r="F6" i="3"/>
  <c r="C6" i="3"/>
  <c r="F7" i="3"/>
  <c r="C7" i="3"/>
  <c r="A8" i="1"/>
  <c r="A4" i="1"/>
  <c r="A10" i="1"/>
  <c r="A12" i="1"/>
  <c r="A14" i="1"/>
  <c r="A16" i="1"/>
  <c r="A18" i="1"/>
  <c r="A2" i="1"/>
</calcChain>
</file>

<file path=xl/sharedStrings.xml><?xml version="1.0" encoding="utf-8"?>
<sst xmlns="http://schemas.openxmlformats.org/spreadsheetml/2006/main" count="27" uniqueCount="27">
  <si>
    <t>Six Monthly Account</t>
  </si>
  <si>
    <t xml:space="preserve">Accounting &amp; Taxation Services </t>
  </si>
  <si>
    <t xml:space="preserve">(021) 024 64 212 </t>
  </si>
  <si>
    <t>Enter Your Name</t>
  </si>
  <si>
    <t xml:space="preserve">nawaz@taxmattersnz.co.nz </t>
  </si>
  <si>
    <t xml:space="preserve">www.taxmattersnz.co.nz </t>
  </si>
  <si>
    <t>Please fill in your income &amp; expenses for each month, inside the green text fields.</t>
  </si>
  <si>
    <t>Month</t>
  </si>
  <si>
    <t>Income</t>
  </si>
  <si>
    <t>Insurance</t>
  </si>
  <si>
    <t>Shop Rent</t>
  </si>
  <si>
    <t>Repairs</t>
  </si>
  <si>
    <t>Utilities</t>
  </si>
  <si>
    <t>Office Expenses</t>
  </si>
  <si>
    <t>Marketing Expenses</t>
  </si>
  <si>
    <t>Business Promotion</t>
  </si>
  <si>
    <t>Travelling 
&amp; Food</t>
  </si>
  <si>
    <t>Conveyance Charges</t>
  </si>
  <si>
    <t>Entertainment</t>
  </si>
  <si>
    <t>Stationery</t>
  </si>
  <si>
    <t>Total</t>
  </si>
  <si>
    <t>*blank cells are highligted green</t>
  </si>
  <si>
    <t>Today</t>
  </si>
  <si>
    <t>Date Between</t>
  </si>
  <si>
    <t>Year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</si>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</sst>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dd/mm/yyyy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u/>
      <sz val="10"/>
      <color theme="10"/>
      <name val="Calibri"/>
      <family val="2"/>
      <scheme val="minor"/>
    </font>
    <font>
      <sz val="9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theme="0" tint="-0.14999847407452621"/>
      </top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/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3" fillId="0" borderId="9" xfId="0" applyFont="1" applyBorder="1" applyAlignment="1">
      <alignment horizontal="left" indent="1"/>
    </xf>
    <xf numFmtId="0" fontId="3" fillId="0" borderId="5" xfId="0" applyFont="1" applyBorder="1" applyAlignment="1">
      <alignment horizontal="left" indent="1"/>
    </xf>
    <xf numFmtId="0" fontId="4" fillId="0" borderId="5" xfId="0" applyFont="1" applyBorder="1" applyAlignment="1"/>
    <xf numFmtId="0" fontId="4" fillId="0" borderId="0" xfId="0" applyFont="1" applyFill="1" applyAlignment="1"/>
    <xf numFmtId="0" fontId="6" fillId="0" borderId="0" xfId="0" applyFont="1"/>
    <xf numFmtId="0" fontId="3" fillId="0" borderId="8" xfId="0" applyFont="1" applyBorder="1" applyAlignment="1">
      <alignment horizontal="left" indent="1"/>
    </xf>
    <xf numFmtId="0" fontId="3" fillId="0" borderId="0" xfId="0" applyFont="1" applyBorder="1" applyAlignment="1">
      <alignment horizontal="left" indent="1"/>
    </xf>
    <xf numFmtId="0" fontId="4" fillId="0" borderId="0" xfId="0" applyFont="1" applyBorder="1" applyAlignment="1"/>
    <xf numFmtId="0" fontId="7" fillId="0" borderId="8" xfId="0" applyFont="1" applyBorder="1" applyAlignment="1">
      <alignment horizontal="left" indent="1"/>
    </xf>
    <xf numFmtId="0" fontId="7" fillId="0" borderId="0" xfId="0" applyFont="1" applyBorder="1" applyAlignment="1">
      <alignment horizontal="left" indent="1"/>
    </xf>
    <xf numFmtId="0" fontId="8" fillId="0" borderId="0" xfId="0" applyFont="1" applyBorder="1" applyAlignment="1"/>
    <xf numFmtId="0" fontId="8" fillId="0" borderId="0" xfId="0" applyFont="1" applyFill="1" applyAlignment="1"/>
    <xf numFmtId="0" fontId="7" fillId="0" borderId="7" xfId="0" applyFont="1" applyBorder="1" applyAlignment="1">
      <alignment horizontal="left" indent="1"/>
    </xf>
    <xf numFmtId="0" fontId="7" fillId="0" borderId="6" xfId="0" applyFont="1" applyBorder="1" applyAlignment="1">
      <alignment horizontal="left" indent="1"/>
    </xf>
    <xf numFmtId="0" fontId="8" fillId="0" borderId="6" xfId="0" applyFont="1" applyBorder="1" applyAlignment="1"/>
    <xf numFmtId="17" fontId="7" fillId="0" borderId="4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7" fontId="3" fillId="0" borderId="12" xfId="0" applyNumberFormat="1" applyFont="1" applyBorder="1"/>
    <xf numFmtId="0" fontId="3" fillId="0" borderId="2" xfId="0" applyFont="1" applyBorder="1"/>
    <xf numFmtId="164" fontId="3" fillId="0" borderId="2" xfId="1" applyFont="1" applyBorder="1"/>
    <xf numFmtId="17" fontId="3" fillId="0" borderId="12" xfId="0" applyNumberFormat="1" applyFont="1" applyBorder="1" applyAlignment="1">
      <alignment horizontal="left"/>
    </xf>
    <xf numFmtId="17" fontId="7" fillId="0" borderId="11" xfId="0" applyNumberFormat="1" applyFont="1" applyBorder="1" applyAlignment="1">
      <alignment horizontal="center" vertical="center"/>
    </xf>
    <xf numFmtId="4" fontId="7" fillId="0" borderId="4" xfId="0" applyNumberFormat="1" applyFont="1" applyBorder="1" applyAlignment="1">
      <alignment vertical="center"/>
    </xf>
    <xf numFmtId="164" fontId="7" fillId="0" borderId="1" xfId="1" applyFont="1" applyBorder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/>
    <xf numFmtId="0" fontId="12" fillId="0" borderId="0" xfId="0" applyFont="1" applyAlignment="1">
      <alignment horizontal="center" vertical="center"/>
    </xf>
    <xf numFmtId="14" fontId="13" fillId="0" borderId="0" xfId="0" applyNumberFormat="1" applyFont="1"/>
    <xf numFmtId="165" fontId="13" fillId="0" borderId="0" xfId="0" applyNumberFormat="1" applyFont="1"/>
    <xf numFmtId="17" fontId="6" fillId="0" borderId="0" xfId="0" applyNumberFormat="1" applyFont="1"/>
    <xf numFmtId="17" fontId="1" fillId="0" borderId="0" xfId="0" applyNumberFormat="1" applyFont="1" applyBorder="1"/>
    <xf numFmtId="0" fontId="1" fillId="0" borderId="0" xfId="0" applyFont="1"/>
    <xf numFmtId="0" fontId="1" fillId="0" borderId="0" xfId="0" applyFont="1" applyBorder="1"/>
    <xf numFmtId="0" fontId="1" fillId="0" borderId="0" xfId="0" applyFont="1" applyBorder="1" applyAlignment="1">
      <alignment wrapText="1"/>
    </xf>
    <xf numFmtId="22" fontId="1" fillId="0" borderId="0" xfId="0" applyNumberFormat="1" applyFont="1"/>
    <xf numFmtId="14" fontId="1" fillId="0" borderId="0" xfId="0" applyNumberFormat="1" applyFont="1"/>
    <xf numFmtId="0" fontId="14" fillId="0" borderId="0" xfId="2" applyFont="1" applyAlignment="1">
      <alignment horizontal="center" vertical="center"/>
    </xf>
    <xf numFmtId="0" fontId="2" fillId="0" borderId="0" xfId="2" applyNumberFormat="1"/>
    <xf numFmtId="165" fontId="12" fillId="0" borderId="0" xfId="0" applyNumberFormat="1" applyFont="1"/>
    <xf numFmtId="14" fontId="13" fillId="2" borderId="0" xfId="0" applyNumberFormat="1" applyFont="1" applyFill="1"/>
    <xf numFmtId="0" fontId="2" fillId="0" borderId="0" xfId="2"/>
    <xf numFmtId="0" fontId="11" fillId="0" borderId="10" xfId="0" applyFont="1" applyBorder="1" applyAlignment="1">
      <alignment horizontal="right"/>
    </xf>
    <xf numFmtId="0" fontId="5" fillId="0" borderId="0" xfId="0" applyFont="1" applyBorder="1" applyAlignment="1">
      <alignment horizontal="right" vertical="center" indent="3"/>
    </xf>
    <xf numFmtId="0" fontId="2" fillId="0" borderId="0" xfId="2" applyFont="1" applyBorder="1" applyAlignment="1">
      <alignment horizontal="right" vertical="center" indent="3"/>
    </xf>
    <xf numFmtId="0" fontId="9" fillId="0" borderId="0" xfId="2" applyFont="1" applyBorder="1" applyAlignment="1">
      <alignment horizontal="right" vertical="center" indent="3"/>
    </xf>
    <xf numFmtId="0" fontId="2" fillId="0" borderId="6" xfId="2" applyFont="1" applyBorder="1" applyAlignment="1">
      <alignment horizontal="right" vertical="center" indent="3"/>
    </xf>
    <xf numFmtId="0" fontId="9" fillId="0" borderId="6" xfId="2" applyFont="1" applyBorder="1" applyAlignment="1">
      <alignment horizontal="right" vertical="center" indent="3"/>
    </xf>
    <xf numFmtId="0" fontId="5" fillId="0" borderId="5" xfId="0" applyFont="1" applyBorder="1" applyAlignment="1">
      <alignment horizontal="right" vertical="center" indent="3"/>
    </xf>
    <xf numFmtId="0" fontId="10" fillId="0" borderId="3" xfId="0" applyFont="1" applyBorder="1" applyAlignment="1">
      <alignment horizontal="right"/>
    </xf>
    <xf numFmtId="0" fontId="4" fillId="0" borderId="3" xfId="0" applyFont="1" applyBorder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7"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dd/mm/yyyy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dd/mm/yyyy"/>
    </dxf>
    <dxf>
      <font>
        <b/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solid">
          <fgColor indexed="64"/>
          <bgColor rgb="FF000000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9" formatCode="d/mm/yyyy"/>
    </dxf>
    <dxf>
      <alignment horizontal="center" vertical="center" textRotation="0" wrapText="0" indent="0" justifyLastLine="0" shrinkToFit="0" readingOrder="0"/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871352</xdr:colOff>
      <xdr:row>0</xdr:row>
      <xdr:rowOff>0</xdr:rowOff>
    </xdr:from>
    <xdr:to>
      <xdr:col>12</xdr:col>
      <xdr:colOff>799864</xdr:colOff>
      <xdr:row>4</xdr:row>
      <xdr:rowOff>1535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C15E0CD-E98B-463B-BB6D-3D74E11DF6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32583" y="0"/>
          <a:ext cx="1040739" cy="96868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B3:F7" totalsRowShown="0" headerRowDxfId="5" headerRowCellStyle="Hyperlink" dataCellStyle="Hyperlink">
  <tableColumns count="5">
    <tableColumn id="1" xr3:uid="{00000000-0010-0000-0000-000001000000}" name="Today" dataDxfId="4">
      <calculatedColumnFormula>TODAY()</calculatedColumnFormula>
    </tableColumn>
    <tableColumn id="6" xr3:uid="{00000000-0010-0000-0000-000006000000}" name="Date Between" dataDxfId="3" dataCellStyle="Hyperlink">
      <calculatedColumnFormula>IF(AND($B$4&gt;=E4,$B$4&lt;=F4),TRUE,FALSE)</calculatedColumnFormula>
    </tableColumn>
    <tableColumn id="3" xr3:uid="{00000000-0010-0000-0000-000003000000}" name="Year" dataDxfId="2"/>
    <tableColumn id="4" xr3:uid="{00000000-0010-0000-0000-000004000000}" name="Start" dataDxfId="1"/>
    <tableColumn id="5" xr3:uid="{00000000-0010-0000-0000-000005000000}" name="End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nawaz@taxmattersnz.co.nz" TargetMode="External"/><Relationship Id="rId1" Type="http://schemas.openxmlformats.org/officeDocument/2006/relationships/hyperlink" Target="http://www.taxmattersnz.co.nz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3"/>
  <sheetViews>
    <sheetView showGridLines="0" tabSelected="1" showRuler="0" view="pageLayout" topLeftCell="A5" zoomScale="130" zoomScaleNormal="120" zoomScaleSheetLayoutView="130" zoomScalePageLayoutView="130" workbookViewId="0" xr3:uid="{AEA406A1-0E4B-5B11-9CD5-51D6E497D94C}">
      <selection activeCell="B8" sqref="B8"/>
    </sheetView>
  </sheetViews>
  <sheetFormatPr defaultColWidth="9.140625" defaultRowHeight="15.75"/>
  <cols>
    <col min="1" max="1" width="7.85546875" style="33" bestFit="1" customWidth="1"/>
    <col min="2" max="2" width="14.7109375" style="5" bestFit="1" customWidth="1"/>
    <col min="3" max="3" width="11.7109375" style="5" bestFit="1" customWidth="1"/>
    <col min="4" max="4" width="11.42578125" style="5" bestFit="1" customWidth="1"/>
    <col min="5" max="5" width="11.7109375" style="5" bestFit="1" customWidth="1"/>
    <col min="6" max="6" width="12.42578125" style="5" customWidth="1"/>
    <col min="7" max="7" width="11.42578125" style="5" customWidth="1"/>
    <col min="8" max="8" width="11.7109375" style="29" bestFit="1" customWidth="1"/>
    <col min="9" max="9" width="12.7109375" style="29" bestFit="1" customWidth="1"/>
    <col min="10" max="10" width="10.85546875" style="29" bestFit="1" customWidth="1"/>
    <col min="11" max="11" width="12.5703125" style="5" customWidth="1"/>
    <col min="12" max="12" width="14.7109375" style="5" bestFit="1" customWidth="1"/>
    <col min="13" max="13" width="12" style="5" customWidth="1"/>
    <col min="14" max="16384" width="9.140625" style="5"/>
  </cols>
  <sheetData>
    <row r="1" spans="1:13" ht="18.75">
      <c r="A1" s="1" t="s">
        <v>0</v>
      </c>
      <c r="B1" s="2"/>
      <c r="C1" s="2"/>
      <c r="D1" s="2"/>
      <c r="E1" s="2"/>
      <c r="F1" s="2"/>
      <c r="G1" s="2"/>
      <c r="H1" s="3"/>
      <c r="I1" s="51" t="s">
        <v>1</v>
      </c>
      <c r="J1" s="51"/>
      <c r="K1" s="51"/>
      <c r="L1" s="51"/>
      <c r="M1" s="4"/>
    </row>
    <row r="2" spans="1:13" ht="18.75">
      <c r="A2" s="6" t="str">
        <f ca="1">CONCATENATE("GST For the Period of ",TEXT(A8,"dd-mm-yyyy")," to ",TEXT(DATE(YEAR(A18),MONTH(A18)+1,0),"dd-mm-yyyy"))</f>
        <v>GST For the Period of 01-04-2018 to 30-09-2018</v>
      </c>
      <c r="B2" s="7"/>
      <c r="C2" s="7"/>
      <c r="D2" s="7"/>
      <c r="E2" s="7"/>
      <c r="F2" s="7"/>
      <c r="G2" s="7"/>
      <c r="H2" s="8"/>
      <c r="I2" s="46" t="s">
        <v>2</v>
      </c>
      <c r="J2" s="46"/>
      <c r="K2" s="46"/>
      <c r="L2" s="46"/>
      <c r="M2" s="4"/>
    </row>
    <row r="3" spans="1:13" ht="18.75">
      <c r="A3" s="9" t="s">
        <v>3</v>
      </c>
      <c r="B3" s="10"/>
      <c r="C3" s="10"/>
      <c r="D3" s="10"/>
      <c r="E3" s="10"/>
      <c r="F3" s="10"/>
      <c r="G3" s="10"/>
      <c r="H3" s="11"/>
      <c r="I3" s="47" t="s">
        <v>4</v>
      </c>
      <c r="J3" s="48"/>
      <c r="K3" s="48"/>
      <c r="L3" s="48"/>
      <c r="M3" s="12"/>
    </row>
    <row r="4" spans="1:13" ht="18.75">
      <c r="A4" s="13" t="str">
        <f ca="1">CONCATENATE("Income &amp; Expenses for ",VLOOKUP(TRUE,Table13[[#All],[Date Between]:[End]],2,FALSE))</f>
        <v>Income &amp; Expenses for 1st Half of 2019</v>
      </c>
      <c r="B4" s="14"/>
      <c r="C4" s="14"/>
      <c r="D4" s="14"/>
      <c r="E4" s="14"/>
      <c r="F4" s="14"/>
      <c r="G4" s="14"/>
      <c r="H4" s="15"/>
      <c r="I4" s="49" t="s">
        <v>5</v>
      </c>
      <c r="J4" s="50"/>
      <c r="K4" s="50"/>
      <c r="L4" s="50"/>
      <c r="M4" s="12"/>
    </row>
    <row r="5" spans="1:13" ht="40.5" customHeight="1">
      <c r="A5" s="52" t="s">
        <v>6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</row>
    <row r="6" spans="1:13" s="20" customFormat="1" ht="31.5" customHeight="1">
      <c r="A6" s="16" t="s">
        <v>7</v>
      </c>
      <c r="B6" s="17" t="s">
        <v>8</v>
      </c>
      <c r="C6" s="17" t="s">
        <v>9</v>
      </c>
      <c r="D6" s="17" t="s">
        <v>10</v>
      </c>
      <c r="E6" s="17" t="s">
        <v>11</v>
      </c>
      <c r="F6" s="18" t="s">
        <v>12</v>
      </c>
      <c r="G6" s="18" t="s">
        <v>13</v>
      </c>
      <c r="H6" s="18" t="s">
        <v>14</v>
      </c>
      <c r="I6" s="18" t="s">
        <v>15</v>
      </c>
      <c r="J6" s="19" t="s">
        <v>16</v>
      </c>
      <c r="K6" s="19" t="s">
        <v>17</v>
      </c>
      <c r="L6" s="17" t="s">
        <v>18</v>
      </c>
      <c r="M6" s="17" t="s">
        <v>19</v>
      </c>
    </row>
    <row r="7" spans="1:13" ht="7.5" customHeight="1" thickTop="1">
      <c r="A7" s="21"/>
      <c r="B7" s="22"/>
      <c r="C7" s="22"/>
      <c r="D7" s="22"/>
      <c r="E7" s="22"/>
      <c r="F7" s="22"/>
      <c r="G7" s="23"/>
      <c r="H7" s="23"/>
      <c r="I7" s="23"/>
      <c r="J7" s="23"/>
      <c r="K7" s="23"/>
      <c r="L7" s="23"/>
      <c r="M7" s="23"/>
    </row>
    <row r="8" spans="1:13">
      <c r="A8" s="24">
        <f ca="1">VLOOKUP(TRUE,Table13[[#All],[Date Between]:[End]],3,FALSE)</f>
        <v>43191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</row>
    <row r="9" spans="1:13" ht="7.5" customHeight="1">
      <c r="A9" s="24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</row>
    <row r="10" spans="1:13">
      <c r="A10" s="24">
        <f ca="1">EDATE(A8,1)</f>
        <v>43221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</row>
    <row r="11" spans="1:13" ht="7.5" customHeight="1">
      <c r="A11" s="24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</row>
    <row r="12" spans="1:13">
      <c r="A12" s="24">
        <f ca="1">EDATE(A10,1)</f>
        <v>43252</v>
      </c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</row>
    <row r="13" spans="1:13" ht="7.5" customHeight="1">
      <c r="A13" s="24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</row>
    <row r="14" spans="1:13">
      <c r="A14" s="24">
        <f ca="1">EDATE(A12,1)</f>
        <v>43282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</row>
    <row r="15" spans="1:13" ht="7.5" customHeight="1">
      <c r="A15" s="24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</row>
    <row r="16" spans="1:13">
      <c r="A16" s="24">
        <f ca="1">EDATE(A14,1)</f>
        <v>43313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</row>
    <row r="17" spans="1:13" ht="7.5" customHeight="1">
      <c r="A17" s="24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</row>
    <row r="18" spans="1:13">
      <c r="A18" s="24">
        <f ca="1">EDATE(A16,1)</f>
        <v>43344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</row>
    <row r="19" spans="1:13" ht="7.5" customHeight="1">
      <c r="A19" s="24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</row>
    <row r="20" spans="1:13" ht="7.5" hidden="1" customHeight="1">
      <c r="A20" s="24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</row>
    <row r="21" spans="1:13" ht="7.5" hidden="1" customHeight="1">
      <c r="A21" s="24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</row>
    <row r="22" spans="1:13" ht="7.5" customHeight="1">
      <c r="A22" s="24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s="28" customFormat="1" ht="16.5" thickBot="1">
      <c r="A23" s="25" t="s">
        <v>20</v>
      </c>
      <c r="B23" s="26">
        <f>SUM(B8:B22)</f>
        <v>0</v>
      </c>
      <c r="C23" s="27">
        <f>SUM(C8:C22)</f>
        <v>0</v>
      </c>
      <c r="D23" s="27">
        <f>SUM(D8:D22)</f>
        <v>0</v>
      </c>
      <c r="E23" s="27">
        <f>SUM(E8:E22)</f>
        <v>0</v>
      </c>
      <c r="F23" s="27">
        <f>SUM(F8:F22)</f>
        <v>0</v>
      </c>
      <c r="G23" s="27">
        <f t="shared" ref="G23:M23" si="0">SUM(G7:G22)</f>
        <v>0</v>
      </c>
      <c r="H23" s="27">
        <f t="shared" si="0"/>
        <v>0</v>
      </c>
      <c r="I23" s="27">
        <f>SUM(I7:I22)</f>
        <v>0</v>
      </c>
      <c r="J23" s="27">
        <f t="shared" si="0"/>
        <v>0</v>
      </c>
      <c r="K23" s="27">
        <f t="shared" si="0"/>
        <v>0</v>
      </c>
      <c r="L23" s="27">
        <f t="shared" si="0"/>
        <v>0</v>
      </c>
      <c r="M23" s="27">
        <f t="shared" si="0"/>
        <v>0</v>
      </c>
    </row>
    <row r="24" spans="1:13" ht="16.5" thickTop="1">
      <c r="A24" s="34"/>
      <c r="B24" s="35"/>
      <c r="C24" s="35"/>
      <c r="D24" s="35"/>
      <c r="E24" s="35"/>
      <c r="F24" s="35"/>
      <c r="G24" s="35"/>
      <c r="J24" s="45" t="s">
        <v>21</v>
      </c>
      <c r="K24" s="45"/>
      <c r="L24" s="45"/>
      <c r="M24" s="45"/>
    </row>
    <row r="25" spans="1:13">
      <c r="A25" s="34"/>
      <c r="B25" s="35"/>
      <c r="C25" s="35"/>
      <c r="D25" s="35"/>
      <c r="E25" s="35"/>
      <c r="F25" s="35"/>
      <c r="G25" s="35"/>
      <c r="K25" s="35"/>
      <c r="L25" s="35"/>
      <c r="M25" s="35"/>
    </row>
    <row r="26" spans="1:13" ht="31.5" customHeight="1">
      <c r="A26" s="36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</row>
    <row r="27" spans="1:13" ht="15">
      <c r="A27" s="36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</row>
    <row r="28" spans="1:13" ht="15">
      <c r="A28" s="37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</row>
    <row r="29" spans="1:13" ht="15">
      <c r="A29" s="36"/>
      <c r="B29" s="38"/>
      <c r="C29" s="39"/>
      <c r="D29" s="35"/>
      <c r="E29" s="35"/>
      <c r="F29" s="35"/>
      <c r="G29" s="35"/>
      <c r="H29" s="35"/>
      <c r="I29" s="35"/>
      <c r="J29" s="35"/>
      <c r="K29" s="35"/>
      <c r="L29" s="35"/>
      <c r="M29" s="35"/>
    </row>
    <row r="30" spans="1:13" ht="15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</row>
    <row r="31" spans="1:13" ht="15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</row>
    <row r="32" spans="1:13" ht="15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</row>
    <row r="33" spans="1:10" ht="15">
      <c r="A33" s="35"/>
      <c r="B33" s="35"/>
      <c r="C33" s="35"/>
      <c r="D33" s="35"/>
      <c r="E33" s="35"/>
      <c r="F33" s="35"/>
      <c r="G33" s="35"/>
      <c r="H33" s="35"/>
      <c r="I33" s="35"/>
      <c r="J33" s="35"/>
    </row>
  </sheetData>
  <sheetProtection formatCells="0" formatColumns="0" formatRows="0" insertColumns="0" insertRows="0" insertHyperlinks="0" deleteColumns="0" deleteRows="0" sort="0" autoFilter="0" pivotTables="0"/>
  <mergeCells count="6">
    <mergeCell ref="J24:M24"/>
    <mergeCell ref="I2:L2"/>
    <mergeCell ref="I3:L3"/>
    <mergeCell ref="I4:L4"/>
    <mergeCell ref="I1:L1"/>
    <mergeCell ref="A5:M5"/>
  </mergeCells>
  <conditionalFormatting sqref="B20:M21 B18:M18 B16:M16 B14:M14 B12:M12 B10:M10 B8:M8">
    <cfRule type="containsBlanks" dxfId="6" priority="2">
      <formula>LEN(TRIM(B8))=0</formula>
    </cfRule>
  </conditionalFormatting>
  <hyperlinks>
    <hyperlink ref="I4" r:id="rId1" xr:uid="{00000000-0004-0000-0000-000000000000}"/>
    <hyperlink ref="I3" r:id="rId2" xr:uid="{00000000-0004-0000-0000-000001000000}"/>
  </hyperlinks>
  <pageMargins left="0.7" right="0.7" top="0.75" bottom="0.75" header="0.3" footer="0.3"/>
  <pageSetup paperSize="9" scale="84" orientation="landscape" horizontalDpi="4294967293" verticalDpi="4294967293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7"/>
  <sheetViews>
    <sheetView workbookViewId="0" xr3:uid="{958C4451-9541-5A59-BF78-D2F731DF1C81}">
      <selection activeCell="B4" sqref="B4"/>
    </sheetView>
  </sheetViews>
  <sheetFormatPr defaultRowHeight="15"/>
  <cols>
    <col min="2" max="2" width="9.42578125" bestFit="1" customWidth="1"/>
    <col min="3" max="3" width="13" bestFit="1" customWidth="1"/>
    <col min="4" max="4" width="12.7109375" bestFit="1" customWidth="1"/>
    <col min="5" max="6" width="9.42578125" bestFit="1" customWidth="1"/>
  </cols>
  <sheetData>
    <row r="3" spans="2:6">
      <c r="B3" s="30" t="s">
        <v>22</v>
      </c>
      <c r="C3" s="40" t="s">
        <v>23</v>
      </c>
      <c r="D3" s="40" t="s">
        <v>24</v>
      </c>
      <c r="E3" s="40" t="s">
        <v>25</v>
      </c>
      <c r="F3" s="40" t="s">
        <v>26</v>
      </c>
    </row>
    <row r="4" spans="2:6">
      <c r="B4" s="31">
        <f ca="1">TODAY()</f>
        <v>43191</v>
      </c>
      <c r="C4" s="41" t="b">
        <f ca="1">IF(AND($B$4&gt;=E4,$B$4&lt;=F4),TRUE,FALSE)</f>
        <v>0</v>
      </c>
      <c r="D4" s="42" t="str">
        <f ca="1">CONCATENATE("1st Half of ",YEAR(B4))</f>
        <v>1st Half of 2018</v>
      </c>
      <c r="E4" s="32">
        <f ca="1">DATE((YEAR(B4)-1),4,1)</f>
        <v>42826</v>
      </c>
      <c r="F4" s="32">
        <f ca="1">DATE((YEAR(B4)-1),MONTH(E4)+6,0)</f>
        <v>43008</v>
      </c>
    </row>
    <row r="5" spans="2:6">
      <c r="B5" s="43"/>
      <c r="C5" s="41" t="b">
        <f ca="1">IF(AND($B$4&gt;=E5,$B$4&lt;=F5),TRUE,FALSE)</f>
        <v>0</v>
      </c>
      <c r="D5" s="42" t="str">
        <f ca="1">CONCATENATE("2nd Half of ",YEAR(B4))</f>
        <v>2nd Half of 2018</v>
      </c>
      <c r="E5" s="32">
        <f ca="1">DATE((YEAR(B4)-1),10,1)</f>
        <v>43009</v>
      </c>
      <c r="F5" s="32">
        <f ca="1">DATE((YEAR(B4)-1),MONTH(E5)+6,0)</f>
        <v>43190</v>
      </c>
    </row>
    <row r="6" spans="2:6">
      <c r="B6" s="43"/>
      <c r="C6" s="41" t="b">
        <f ca="1">IF(AND($B$4&gt;=E6,$B$4&lt;=F6),TRUE,FALSE)</f>
        <v>1</v>
      </c>
      <c r="D6" s="42" t="str">
        <f ca="1">CONCATENATE("1st Half of ",YEAR(B4)+1)</f>
        <v>1st Half of 2019</v>
      </c>
      <c r="E6" s="32">
        <f ca="1">DATE(YEAR(B4),4,1)</f>
        <v>43191</v>
      </c>
      <c r="F6" s="32">
        <f t="shared" ref="F6:F7" ca="1" si="0">DATE(YEAR(E6),MONTH(E6)+6,0)</f>
        <v>43373</v>
      </c>
    </row>
    <row r="7" spans="2:6">
      <c r="B7" s="43"/>
      <c r="C7" s="44" t="b">
        <f ca="1">IF(AND($B$4&gt;=E7,$B$4&lt;=F7),TRUE,FALSE)</f>
        <v>0</v>
      </c>
      <c r="D7" s="42" t="str">
        <f ca="1">CONCATENATE("2nd Half of ",YEAR(B4)+1)</f>
        <v>2nd Half of 2019</v>
      </c>
      <c r="E7" s="32">
        <f ca="1">DATE(YEAR(B4),10,1)</f>
        <v>43374</v>
      </c>
      <c r="F7" s="32">
        <f t="shared" ca="1" si="0"/>
        <v>43555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Nawaz Ahmed</cp:lastModifiedBy>
  <cp:revision/>
  <dcterms:created xsi:type="dcterms:W3CDTF">2017-10-03T22:50:19Z</dcterms:created>
  <dcterms:modified xsi:type="dcterms:W3CDTF">2018-04-01T06:22:23Z</dcterms:modified>
  <cp:category/>
  <cp:contentStatus/>
</cp:coreProperties>
</file>