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6cb50804823270/Mamba/PowerBI/Example Projects/Large Firms/"/>
    </mc:Choice>
  </mc:AlternateContent>
  <xr:revisionPtr revIDLastSave="0" documentId="109_{5972F31B-C333-4095-BC7F-6691633E65E3}" xr6:coauthVersionLast="47" xr6:coauthVersionMax="47" xr10:uidLastSave="{00000000-0000-0000-0000-000000000000}"/>
  <bookViews>
    <workbookView xWindow="24096" yWindow="288" windowWidth="9720" windowHeight="18696" activeTab="1" xr2:uid="{3F88DF65-F605-4B77-B2D1-03351085E4A8}"/>
  </bookViews>
  <sheets>
    <sheet name="Current" sheetId="1" r:id="rId1"/>
    <sheet name="Firm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2" l="1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3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3" i="2"/>
  <c r="G12" i="1"/>
  <c r="F8" i="1"/>
  <c r="F3" i="1"/>
  <c r="F4" i="1"/>
  <c r="F6" i="1"/>
  <c r="F7" i="1"/>
  <c r="F10" i="1"/>
  <c r="F2" i="1"/>
  <c r="E12" i="1"/>
  <c r="E7" i="1"/>
  <c r="E8" i="1"/>
  <c r="E6" i="1"/>
  <c r="E3" i="1"/>
  <c r="E4" i="1"/>
  <c r="E2" i="1"/>
</calcChain>
</file>

<file path=xl/sharedStrings.xml><?xml version="1.0" encoding="utf-8"?>
<sst xmlns="http://schemas.openxmlformats.org/spreadsheetml/2006/main" count="721" uniqueCount="156">
  <si>
    <t>AAPL</t>
  </si>
  <si>
    <t>BB</t>
  </si>
  <si>
    <t>NOK</t>
  </si>
  <si>
    <t>MSFT</t>
  </si>
  <si>
    <t>PSTH</t>
  </si>
  <si>
    <t>Cash</t>
  </si>
  <si>
    <t>aim</t>
  </si>
  <si>
    <t>gtf</t>
  </si>
  <si>
    <t>psc</t>
  </si>
  <si>
    <t>lmm</t>
  </si>
  <si>
    <t>hrsvx</t>
  </si>
  <si>
    <t>https://dataroma.com/m/holdings.php?m=</t>
  </si>
  <si>
    <t>oaklx</t>
  </si>
  <si>
    <t>fairx</t>
  </si>
  <si>
    <t>ic</t>
  </si>
  <si>
    <t>arffx</t>
  </si>
  <si>
    <t>iva</t>
  </si>
  <si>
    <t>djco</t>
  </si>
  <si>
    <t>tgm</t>
  </si>
  <si>
    <t>tci</t>
  </si>
  <si>
    <t>sa</t>
  </si>
  <si>
    <t>ac</t>
  </si>
  <si>
    <t>lmvtx</t>
  </si>
  <si>
    <t>tp</t>
  </si>
  <si>
    <t>abc</t>
  </si>
  <si>
    <t>glre</t>
  </si>
  <si>
    <t>mavfx</t>
  </si>
  <si>
    <t>wp</t>
  </si>
  <si>
    <t>am</t>
  </si>
  <si>
    <t>dodgx</t>
  </si>
  <si>
    <t>yaffx</t>
  </si>
  <si>
    <t>el</t>
  </si>
  <si>
    <t>fevax</t>
  </si>
  <si>
    <t>fpptx</t>
  </si>
  <si>
    <t>ca</t>
  </si>
  <si>
    <t>ccm</t>
  </si>
  <si>
    <t>cm</t>
  </si>
  <si>
    <t>aq</t>
  </si>
  <si>
    <t>sshfx</t>
  </si>
  <si>
    <t>oc</t>
  </si>
  <si>
    <t>luk</t>
  </si>
  <si>
    <t>jensx</t>
  </si>
  <si>
    <t>caapx</t>
  </si>
  <si>
    <t>kb</t>
  </si>
  <si>
    <t>mc</t>
  </si>
  <si>
    <t>oa</t>
  </si>
  <si>
    <t>hc</t>
  </si>
  <si>
    <t>mpgfx</t>
  </si>
  <si>
    <t>hcmax</t>
  </si>
  <si>
    <t>llpfx</t>
  </si>
  <si>
    <t>sam</t>
  </si>
  <si>
    <t>mfp</t>
  </si>
  <si>
    <t>pi</t>
  </si>
  <si>
    <t>tf</t>
  </si>
  <si>
    <t>pc</t>
  </si>
  <si>
    <t>da</t>
  </si>
  <si>
    <t>ffh</t>
  </si>
  <si>
    <t>pzfvx</t>
  </si>
  <si>
    <t>ofalx</t>
  </si>
  <si>
    <t>sequx</t>
  </si>
  <si>
    <t>baupost</t>
  </si>
  <si>
    <t>lpc</t>
  </si>
  <si>
    <t>fpacx</t>
  </si>
  <si>
    <t>fs</t>
  </si>
  <si>
    <t>ta</t>
  </si>
  <si>
    <t>mkl</t>
  </si>
  <si>
    <t>gr</t>
  </si>
  <si>
    <t>tvafx</t>
  </si>
  <si>
    <t>toryx</t>
  </si>
  <si>
    <t>twebx</t>
  </si>
  <si>
    <t>va</t>
  </si>
  <si>
    <t>wvalx</t>
  </si>
  <si>
    <t>brk</t>
  </si>
  <si>
    <t>cc</t>
  </si>
  <si>
    <t>yam</t>
  </si>
  <si>
    <t>https://dataroma.com/m/hist/p_hist.php?f=</t>
  </si>
  <si>
    <t>https://dataroma.com/m/m_activity.php?m=</t>
  </si>
  <si>
    <t>&amp;typ=a</t>
  </si>
  <si>
    <t>Activity</t>
  </si>
  <si>
    <t>Alex Roepers - Atlantic Investment Management</t>
  </si>
  <si>
    <t>Bill &amp; Melinda Gates Foundation Trust</t>
  </si>
  <si>
    <t>Bill Ackman - Pershing Square Capital Management</t>
  </si>
  <si>
    <t>Bill Miller - Miller Value Partners</t>
  </si>
  <si>
    <t>Bill Nasgovitz - Heartland Select Value</t>
  </si>
  <si>
    <t>Bill Nygren - Oakmark Select Fund</t>
  </si>
  <si>
    <t>Bruce Berkowitz - Fairholme Capital</t>
  </si>
  <si>
    <t>Carl Icahn - Icahn Capital Management</t>
  </si>
  <si>
    <t>Charles Bobrinskoy - Ariel Focus</t>
  </si>
  <si>
    <t>Charles de Vaulx - International Value Advisers</t>
  </si>
  <si>
    <t>Charlie Munger - Daily Journal Corp.</t>
  </si>
  <si>
    <t>Chase Coleman - Tiger Global Management</t>
  </si>
  <si>
    <t>Chris Hohn - TCI Fund Management</t>
  </si>
  <si>
    <t>Christopher Bloomstran - Semper Augustus</t>
  </si>
  <si>
    <t>Christopher Davis - Clipper Fund</t>
  </si>
  <si>
    <t>Chuck Akre - Akre Capital Management</t>
  </si>
  <si>
    <t>ClearBridge Value Trust</t>
  </si>
  <si>
    <t>Daniel Loeb - Third Point</t>
  </si>
  <si>
    <t>David Abrams - Abrams Capital Management</t>
  </si>
  <si>
    <t>David Einhorn - Greenlight Capital</t>
  </si>
  <si>
    <t>David Katz - Matrix Advisors Value</t>
  </si>
  <si>
    <t>David Rolfe - Wedgewood Partners</t>
  </si>
  <si>
    <t>David Tepper - Appaloosa Management</t>
  </si>
  <si>
    <t>Dodge &amp; Cox</t>
  </si>
  <si>
    <t>Donald Yacktman - Yacktman Focused Fund</t>
  </si>
  <si>
    <t>Eddie Lampert - RBS Partners</t>
  </si>
  <si>
    <t>First Eagle Investment U.S. Value</t>
  </si>
  <si>
    <t>FPA - Capital Fund</t>
  </si>
  <si>
    <t>Francis Chou - Chou Associates</t>
  </si>
  <si>
    <t>Glenn Greenberg - Brave Warrior Advisors</t>
  </si>
  <si>
    <t>Greg Alexander - Conifer Management</t>
  </si>
  <si>
    <t>Guy Spier - Aquamarine Capital</t>
  </si>
  <si>
    <t>Harry Burn - Sound Shore</t>
  </si>
  <si>
    <t>Howard Marks - Oaktree Capital Management</t>
  </si>
  <si>
    <t>Jefferies - Jefferies Financial Group</t>
  </si>
  <si>
    <t>Jensen Quality Growth Fund</t>
  </si>
  <si>
    <t>John Rogers - Ariel Appreciation</t>
  </si>
  <si>
    <t>Kahn Brothers Advisors - Kahn Brothers Group</t>
  </si>
  <si>
    <t>Lee Ainslie - Maverick Capital</t>
  </si>
  <si>
    <t>Leon Cooperman - Omega Advisors</t>
  </si>
  <si>
    <t>Li Lu - Himalaya Capital Management</t>
  </si>
  <si>
    <t>Mairs &amp; Power Growth Fund</t>
  </si>
  <si>
    <t>Mark Hillman - Hillman Fund</t>
  </si>
  <si>
    <t>Mason Hawkins - Longleaf Partners</t>
  </si>
  <si>
    <t>Meridian Contrarian Fund</t>
  </si>
  <si>
    <t>Michael Burry - Scion Asset Management</t>
  </si>
  <si>
    <t>Michael Price - MFP Investors</t>
  </si>
  <si>
    <t>Mohnish Pabrai - Pabrai Investments</t>
  </si>
  <si>
    <t>Nelson Peltz - Trian Fund Management</t>
  </si>
  <si>
    <t>Norbert Lou - Punch Card Management</t>
  </si>
  <si>
    <t>Pat Dorsey - Dorsey Asset Management</t>
  </si>
  <si>
    <t>Prem Watsa - Fairfax Financial Holdings</t>
  </si>
  <si>
    <t>Richard Pzena - Hancock Classic Value</t>
  </si>
  <si>
    <t>Robert Olstein - Olstein Capital Management</t>
  </si>
  <si>
    <t>Ruane, Cunniff &amp; Goldfarb - Sequoia Fund</t>
  </si>
  <si>
    <t>Seth Klarman - Baupost Group</t>
  </si>
  <si>
    <t>Stephen Mandel - Lone Pine Capital</t>
  </si>
  <si>
    <t>Steven Romick - FPA Crescent Fund</t>
  </si>
  <si>
    <t>Terry Smith - Fundsmith</t>
  </si>
  <si>
    <t>Third Avenue Management</t>
  </si>
  <si>
    <t>Thomas Gayner - Markel Asset Management</t>
  </si>
  <si>
    <t>Thomas Russo - Gardner Russo &amp; Gardner</t>
  </si>
  <si>
    <t>Thornburg Value Fund</t>
  </si>
  <si>
    <t>Torray Fund</t>
  </si>
  <si>
    <t>Tweedy Browne Co. - Tweedy Browne Value</t>
  </si>
  <si>
    <t>ValueAct Capital</t>
  </si>
  <si>
    <t>Wallace Weitz - Weitz Value</t>
  </si>
  <si>
    <t>Warren Buffett - Berkshire Hathaway</t>
  </si>
  <si>
    <t>William Von Mueffling - Cantillon Capital Management</t>
  </si>
  <si>
    <t>Yacktman Asset Management</t>
  </si>
  <si>
    <t>Firm</t>
  </si>
  <si>
    <t>HoldingsLinks</t>
  </si>
  <si>
    <t>HistoryLinks</t>
  </si>
  <si>
    <t>Firm Symbol</t>
  </si>
  <si>
    <t>gft</t>
  </si>
  <si>
    <t>cfimx</t>
  </si>
  <si>
    <t>mvalx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</si>
</sst>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1" fillId="0" borderId="0" xfId="1" applyNumberFormat="1" applyFont="1"/>
    <xf numFmtId="164" fontId="0" fillId="0" borderId="0" xfId="0" applyNumberFormat="1"/>
    <xf numFmtId="164" fontId="0" fillId="0" borderId="0" xfId="1" applyNumberFormat="1" applyFont="1"/>
    <xf numFmtId="9" fontId="0" fillId="0" borderId="0" xfId="2" applyFont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2" borderId="0" xfId="0" applyFill="1"/>
  </cellXfs>
  <cellStyles count="3">
    <cellStyle name="Currency" xfId="1" builtinId="4"/>
    <cellStyle name="Normal" xfId="0" builtinId="0"/>
    <cellStyle name="Percent" xfId="2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0C930-C5AD-4080-BF95-8B75EC67274C}" name="Holdings" displayName="Holdings" ref="C2:E72" totalsRowShown="0">
  <autoFilter ref="C2:E72" xr:uid="{E4FA8462-FF45-4351-84A1-71F8872F2637}"/>
  <tableColumns count="3">
    <tableColumn id="1" xr3:uid="{A8F3F2BE-40EE-4AE4-A2FE-96DE0B0D7A8B}" name="Firm Symbol" dataDxfId="2"/>
    <tableColumn id="2" xr3:uid="{933A307E-AC40-44C6-87E0-234CDAE11AA1}" name="Firm"/>
    <tableColumn id="3" xr3:uid="{A9240528-C2CF-40B1-969A-239CF299BFA7}" name="HoldingsLinks">
      <calculatedColumnFormula>B3&amp;C3</calculatedColumnFormula>
    </tableColumn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643D0F6-ED1D-475D-BCE7-0F0752664B47}" name="History" displayName="History" ref="H2:J72" totalsRowShown="0">
  <autoFilter ref="H2:J72" xr:uid="{AE6ACF19-49B2-478C-BA99-9B4C788A7291}"/>
  <tableColumns count="3">
    <tableColumn id="1" xr3:uid="{E3DB4044-BD14-4813-8729-39DACCB70B21}" name="Firm Symbol" dataDxfId="1"/>
    <tableColumn id="2" xr3:uid="{DA6F7F1E-C66B-474E-9A4D-29A1B2DDBA98}" name="Firm"/>
    <tableColumn id="3" xr3:uid="{44418A9A-5B55-46F5-BB31-FC6E328C3192}" name="HistoryLinks">
      <calculatedColumnFormula>G3&amp;H3</calculatedColumnFormula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D2EFDF-F58D-4355-8E6A-5C9291F4D846}" name="Activity" displayName="Activity" ref="N2:P72" totalsRowShown="0">
  <autoFilter ref="N2:P72" xr:uid="{88AEC7AC-8B2B-479F-A822-B23D792E18F6}"/>
  <tableColumns count="3">
    <tableColumn id="1" xr3:uid="{0BD14B50-3DFC-42F8-871B-F0B193F7ACA7}" name="Firm Symbol" dataDxfId="0"/>
    <tableColumn id="2" xr3:uid="{D5F1A2D7-77BE-4434-AC98-44CFD6D16671}" name="Firm"/>
    <tableColumn id="3" xr3:uid="{5F0FB055-20C9-44B8-B0BE-0FAF016E2A47}" name="Activity">
      <calculatedColumnFormula>L3&amp;N3&amp;M3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2BCE-0E45-4A54-9239-AD4856A4F11B}">
  <dimension ref="B2:G19"/>
  <sheetViews>
    <sheetView workbookViewId="0">
      <selection activeCell="C15" sqref="C15:C20"/>
    </sheetView>
  </sheetViews>
  <sheetFormatPr defaultRowHeight="14.4" x14ac:dyDescent="0.3"/>
  <cols>
    <col min="5" max="5" width="10.109375" bestFit="1" customWidth="1"/>
  </cols>
  <sheetData>
    <row r="2" spans="2:7" x14ac:dyDescent="0.3">
      <c r="B2" t="s">
        <v>0</v>
      </c>
      <c r="C2">
        <v>1</v>
      </c>
      <c r="D2">
        <v>4.4000000000000004</v>
      </c>
      <c r="E2" s="1">
        <f>C2*D2*100</f>
        <v>440.00000000000006</v>
      </c>
      <c r="F2" s="4">
        <f>E2/$E$12</f>
        <v>0.12070767618519851</v>
      </c>
      <c r="G2">
        <v>410</v>
      </c>
    </row>
    <row r="3" spans="2:7" x14ac:dyDescent="0.3">
      <c r="B3" t="s">
        <v>1</v>
      </c>
      <c r="C3">
        <v>1</v>
      </c>
      <c r="D3">
        <v>10.75</v>
      </c>
      <c r="E3" s="1">
        <f t="shared" ref="E3:E4" si="0">C3*D3*100</f>
        <v>1075</v>
      </c>
      <c r="F3" s="4">
        <f t="shared" ref="F3:F10" si="1">E3/$E$12</f>
        <v>0.29491079977065543</v>
      </c>
      <c r="G3">
        <v>1558</v>
      </c>
    </row>
    <row r="4" spans="2:7" x14ac:dyDescent="0.3">
      <c r="B4" t="s">
        <v>2</v>
      </c>
      <c r="C4">
        <v>2</v>
      </c>
      <c r="D4">
        <v>1.59</v>
      </c>
      <c r="E4" s="1">
        <f t="shared" si="0"/>
        <v>318</v>
      </c>
      <c r="F4" s="4">
        <f t="shared" si="1"/>
        <v>8.7238729606575277E-2</v>
      </c>
      <c r="G4">
        <v>726</v>
      </c>
    </row>
    <row r="5" spans="2:7" x14ac:dyDescent="0.3">
      <c r="E5" s="1"/>
      <c r="F5" s="4"/>
    </row>
    <row r="6" spans="2:7" x14ac:dyDescent="0.3">
      <c r="B6" t="s">
        <v>1</v>
      </c>
      <c r="C6">
        <v>27</v>
      </c>
      <c r="D6">
        <v>19.79</v>
      </c>
      <c r="E6" s="1">
        <f>C6*D6</f>
        <v>534.32999999999993</v>
      </c>
      <c r="F6" s="4">
        <f t="shared" si="1"/>
        <v>0.14658575594553888</v>
      </c>
      <c r="G6">
        <v>230</v>
      </c>
    </row>
    <row r="7" spans="2:7" x14ac:dyDescent="0.3">
      <c r="B7" t="s">
        <v>3</v>
      </c>
      <c r="C7">
        <v>1</v>
      </c>
      <c r="D7">
        <v>190</v>
      </c>
      <c r="E7" s="1">
        <f>C7*D7</f>
        <v>190</v>
      </c>
      <c r="F7" s="4">
        <f t="shared" si="1"/>
        <v>5.2123769261790256E-2</v>
      </c>
      <c r="G7">
        <v>610</v>
      </c>
    </row>
    <row r="8" spans="2:7" x14ac:dyDescent="0.3">
      <c r="B8" t="s">
        <v>4</v>
      </c>
      <c r="C8">
        <v>36</v>
      </c>
      <c r="D8">
        <v>25.94</v>
      </c>
      <c r="E8" s="1">
        <f t="shared" ref="E8" si="2">C8*D8</f>
        <v>933.84</v>
      </c>
      <c r="F8" s="4">
        <f t="shared" si="1"/>
        <v>0.25618558256542218</v>
      </c>
      <c r="G8">
        <v>941</v>
      </c>
    </row>
    <row r="9" spans="2:7" x14ac:dyDescent="0.3">
      <c r="F9" s="4"/>
    </row>
    <row r="10" spans="2:7" x14ac:dyDescent="0.3">
      <c r="B10" t="s">
        <v>5</v>
      </c>
      <c r="E10" s="3">
        <v>154</v>
      </c>
      <c r="F10" s="4">
        <f t="shared" si="1"/>
        <v>4.224768666481947E-2</v>
      </c>
      <c r="G10">
        <v>154</v>
      </c>
    </row>
    <row r="12" spans="2:7" x14ac:dyDescent="0.3">
      <c r="E12" s="2">
        <f>SUM(E2:E10)</f>
        <v>3645.17</v>
      </c>
      <c r="G12">
        <f>SUM(G2:G10)</f>
        <v>4629</v>
      </c>
    </row>
    <row r="15" spans="2:7" x14ac:dyDescent="0.3">
      <c r="C15" t="s">
        <v>6</v>
      </c>
    </row>
    <row r="16" spans="2:7" x14ac:dyDescent="0.3">
      <c r="C16" t="s">
        <v>7</v>
      </c>
    </row>
    <row r="17" spans="3:3" x14ac:dyDescent="0.3">
      <c r="C17" t="s">
        <v>8</v>
      </c>
    </row>
    <row r="18" spans="3:3" x14ac:dyDescent="0.3">
      <c r="C18" t="s">
        <v>9</v>
      </c>
    </row>
    <row r="19" spans="3:3" x14ac:dyDescent="0.3">
      <c r="C19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F3EC-46C3-4A8B-8B8D-F0A4ACB18BFE}">
  <dimension ref="B2:P72"/>
  <sheetViews>
    <sheetView tabSelected="1" workbookViewId="0">
      <selection activeCell="N47" sqref="N47"/>
    </sheetView>
  </sheetViews>
  <sheetFormatPr defaultRowHeight="14.4" x14ac:dyDescent="0.3"/>
  <cols>
    <col min="2" max="2" width="2.44140625" style="7" customWidth="1"/>
    <col min="3" max="3" width="13.33203125" customWidth="1"/>
    <col min="4" max="4" width="46.109375" bestFit="1" customWidth="1"/>
    <col min="5" max="5" width="43.5546875" bestFit="1" customWidth="1"/>
    <col min="7" max="7" width="2.44140625" style="7" customWidth="1"/>
    <col min="8" max="8" width="13.33203125" customWidth="1"/>
    <col min="9" max="9" width="46.109375" bestFit="1" customWidth="1"/>
    <col min="10" max="10" width="44.5546875" bestFit="1" customWidth="1"/>
    <col min="12" max="13" width="2.44140625" style="7" customWidth="1"/>
    <col min="14" max="14" width="13.33203125" customWidth="1"/>
    <col min="15" max="15" width="46.109375" bestFit="1" customWidth="1"/>
    <col min="16" max="16" width="51.44140625" bestFit="1" customWidth="1"/>
  </cols>
  <sheetData>
    <row r="2" spans="2:16" ht="15" thickBot="1" x14ac:dyDescent="0.35">
      <c r="C2" t="s">
        <v>152</v>
      </c>
      <c r="D2" t="s">
        <v>149</v>
      </c>
      <c r="E2" t="s">
        <v>150</v>
      </c>
      <c r="H2" t="s">
        <v>152</v>
      </c>
      <c r="I2" t="s">
        <v>149</v>
      </c>
      <c r="J2" t="s">
        <v>151</v>
      </c>
      <c r="N2" t="s">
        <v>152</v>
      </c>
      <c r="O2" t="s">
        <v>149</v>
      </c>
      <c r="P2" t="s">
        <v>78</v>
      </c>
    </row>
    <row r="3" spans="2:16" ht="15" thickBot="1" x14ac:dyDescent="0.35">
      <c r="B3" s="7" t="s">
        <v>11</v>
      </c>
      <c r="C3" s="5" t="s">
        <v>6</v>
      </c>
      <c r="D3" t="s">
        <v>79</v>
      </c>
      <c r="E3" t="str">
        <f t="shared" ref="E3:E34" si="0">B3&amp;C3</f>
        <v>https://dataroma.com/m/holdings.php?m=aim</v>
      </c>
      <c r="G3" s="7" t="s">
        <v>75</v>
      </c>
      <c r="H3" s="5" t="s">
        <v>6</v>
      </c>
      <c r="I3" t="s">
        <v>79</v>
      </c>
      <c r="J3" t="str">
        <f>G3&amp;H3</f>
        <v>https://dataroma.com/m/hist/p_hist.php?f=aim</v>
      </c>
      <c r="L3" s="7" t="s">
        <v>76</v>
      </c>
      <c r="M3" s="7" t="s">
        <v>77</v>
      </c>
      <c r="N3" s="5" t="s">
        <v>6</v>
      </c>
      <c r="O3" t="s">
        <v>79</v>
      </c>
      <c r="P3" t="str">
        <f>L3&amp;N3&amp;M3</f>
        <v>https://dataroma.com/m/m_activity.php?m=aim&amp;typ=a</v>
      </c>
    </row>
    <row r="4" spans="2:16" ht="15" thickBot="1" x14ac:dyDescent="0.35">
      <c r="B4" s="7" t="s">
        <v>11</v>
      </c>
      <c r="C4" s="5" t="s">
        <v>153</v>
      </c>
      <c r="D4" t="s">
        <v>80</v>
      </c>
      <c r="E4" t="str">
        <f t="shared" si="0"/>
        <v>https://dataroma.com/m/holdings.php?m=gft</v>
      </c>
      <c r="G4" s="7" t="s">
        <v>75</v>
      </c>
      <c r="H4" s="5" t="s">
        <v>153</v>
      </c>
      <c r="I4" t="s">
        <v>80</v>
      </c>
      <c r="J4" t="str">
        <f t="shared" ref="J4:J67" si="1">G4&amp;H4</f>
        <v>https://dataroma.com/m/hist/p_hist.php?f=gft</v>
      </c>
      <c r="L4" s="7" t="s">
        <v>76</v>
      </c>
      <c r="M4" s="7" t="s">
        <v>77</v>
      </c>
      <c r="N4" s="5" t="s">
        <v>153</v>
      </c>
      <c r="O4" t="s">
        <v>80</v>
      </c>
      <c r="P4" t="str">
        <f t="shared" ref="P4:P67" si="2">L4&amp;N4&amp;M4</f>
        <v>https://dataroma.com/m/m_activity.php?m=gft&amp;typ=a</v>
      </c>
    </row>
    <row r="5" spans="2:16" ht="15" thickBot="1" x14ac:dyDescent="0.35">
      <c r="B5" s="7" t="s">
        <v>11</v>
      </c>
      <c r="C5" s="5" t="s">
        <v>8</v>
      </c>
      <c r="D5" t="s">
        <v>81</v>
      </c>
      <c r="E5" t="str">
        <f t="shared" si="0"/>
        <v>https://dataroma.com/m/holdings.php?m=psc</v>
      </c>
      <c r="G5" s="7" t="s">
        <v>75</v>
      </c>
      <c r="H5" s="5" t="s">
        <v>8</v>
      </c>
      <c r="I5" t="s">
        <v>81</v>
      </c>
      <c r="J5" t="str">
        <f t="shared" si="1"/>
        <v>https://dataroma.com/m/hist/p_hist.php?f=psc</v>
      </c>
      <c r="L5" s="7" t="s">
        <v>76</v>
      </c>
      <c r="M5" s="7" t="s">
        <v>77</v>
      </c>
      <c r="N5" s="5" t="s">
        <v>8</v>
      </c>
      <c r="O5" t="s">
        <v>81</v>
      </c>
      <c r="P5" t="str">
        <f t="shared" si="2"/>
        <v>https://dataroma.com/m/m_activity.php?m=psc&amp;typ=a</v>
      </c>
    </row>
    <row r="6" spans="2:16" ht="15" thickBot="1" x14ac:dyDescent="0.35">
      <c r="B6" s="7" t="s">
        <v>11</v>
      </c>
      <c r="C6" s="5" t="s">
        <v>9</v>
      </c>
      <c r="D6" t="s">
        <v>82</v>
      </c>
      <c r="E6" t="str">
        <f t="shared" si="0"/>
        <v>https://dataroma.com/m/holdings.php?m=lmm</v>
      </c>
      <c r="G6" s="7" t="s">
        <v>75</v>
      </c>
      <c r="H6" s="5" t="s">
        <v>9</v>
      </c>
      <c r="I6" t="s">
        <v>82</v>
      </c>
      <c r="J6" t="str">
        <f t="shared" si="1"/>
        <v>https://dataroma.com/m/hist/p_hist.php?f=lmm</v>
      </c>
      <c r="L6" s="7" t="s">
        <v>76</v>
      </c>
      <c r="M6" s="7" t="s">
        <v>77</v>
      </c>
      <c r="N6" s="5" t="s">
        <v>9</v>
      </c>
      <c r="O6" t="s">
        <v>82</v>
      </c>
      <c r="P6" t="str">
        <f t="shared" si="2"/>
        <v>https://dataroma.com/m/m_activity.php?m=lmm&amp;typ=a</v>
      </c>
    </row>
    <row r="7" spans="2:16" ht="15" thickBot="1" x14ac:dyDescent="0.35">
      <c r="B7" s="7" t="s">
        <v>11</v>
      </c>
      <c r="C7" s="5" t="s">
        <v>10</v>
      </c>
      <c r="D7" t="s">
        <v>83</v>
      </c>
      <c r="E7" t="str">
        <f t="shared" si="0"/>
        <v>https://dataroma.com/m/holdings.php?m=hrsvx</v>
      </c>
      <c r="G7" s="7" t="s">
        <v>75</v>
      </c>
      <c r="H7" s="5" t="s">
        <v>10</v>
      </c>
      <c r="I7" t="s">
        <v>83</v>
      </c>
      <c r="J7" t="str">
        <f t="shared" si="1"/>
        <v>https://dataroma.com/m/hist/p_hist.php?f=hrsvx</v>
      </c>
      <c r="L7" s="7" t="s">
        <v>76</v>
      </c>
      <c r="M7" s="7" t="s">
        <v>77</v>
      </c>
      <c r="N7" s="5" t="s">
        <v>10</v>
      </c>
      <c r="O7" t="s">
        <v>83</v>
      </c>
      <c r="P7" t="str">
        <f t="shared" si="2"/>
        <v>https://dataroma.com/m/m_activity.php?m=hrsvx&amp;typ=a</v>
      </c>
    </row>
    <row r="8" spans="2:16" ht="15" thickBot="1" x14ac:dyDescent="0.35">
      <c r="B8" s="7" t="s">
        <v>11</v>
      </c>
      <c r="C8" s="5" t="s">
        <v>12</v>
      </c>
      <c r="D8" t="s">
        <v>84</v>
      </c>
      <c r="E8" t="str">
        <f t="shared" si="0"/>
        <v>https://dataroma.com/m/holdings.php?m=oaklx</v>
      </c>
      <c r="G8" s="7" t="s">
        <v>75</v>
      </c>
      <c r="H8" s="5" t="s">
        <v>12</v>
      </c>
      <c r="I8" t="s">
        <v>84</v>
      </c>
      <c r="J8" t="str">
        <f t="shared" si="1"/>
        <v>https://dataroma.com/m/hist/p_hist.php?f=oaklx</v>
      </c>
      <c r="L8" s="7" t="s">
        <v>76</v>
      </c>
      <c r="M8" s="7" t="s">
        <v>77</v>
      </c>
      <c r="N8" s="5" t="s">
        <v>12</v>
      </c>
      <c r="O8" t="s">
        <v>84</v>
      </c>
      <c r="P8" t="str">
        <f t="shared" si="2"/>
        <v>https://dataroma.com/m/m_activity.php?m=oaklx&amp;typ=a</v>
      </c>
    </row>
    <row r="9" spans="2:16" ht="15" thickBot="1" x14ac:dyDescent="0.35">
      <c r="B9" s="7" t="s">
        <v>11</v>
      </c>
      <c r="C9" s="6" t="s">
        <v>13</v>
      </c>
      <c r="D9" t="s">
        <v>85</v>
      </c>
      <c r="E9" t="str">
        <f t="shared" si="0"/>
        <v>https://dataroma.com/m/holdings.php?m=fairx</v>
      </c>
      <c r="G9" s="7" t="s">
        <v>75</v>
      </c>
      <c r="H9" s="6" t="s">
        <v>13</v>
      </c>
      <c r="I9" t="s">
        <v>85</v>
      </c>
      <c r="J9" t="str">
        <f t="shared" si="1"/>
        <v>https://dataroma.com/m/hist/p_hist.php?f=fairx</v>
      </c>
      <c r="L9" s="7" t="s">
        <v>76</v>
      </c>
      <c r="M9" s="7" t="s">
        <v>77</v>
      </c>
      <c r="N9" s="6" t="s">
        <v>13</v>
      </c>
      <c r="O9" t="s">
        <v>85</v>
      </c>
      <c r="P9" t="str">
        <f t="shared" si="2"/>
        <v>https://dataroma.com/m/m_activity.php?m=fairx&amp;typ=a</v>
      </c>
    </row>
    <row r="10" spans="2:16" ht="15" thickBot="1" x14ac:dyDescent="0.35">
      <c r="B10" s="7" t="s">
        <v>11</v>
      </c>
      <c r="C10" s="6" t="s">
        <v>14</v>
      </c>
      <c r="D10" t="s">
        <v>86</v>
      </c>
      <c r="E10" t="str">
        <f t="shared" si="0"/>
        <v>https://dataroma.com/m/holdings.php?m=ic</v>
      </c>
      <c r="G10" s="7" t="s">
        <v>75</v>
      </c>
      <c r="H10" s="6" t="s">
        <v>14</v>
      </c>
      <c r="I10" t="s">
        <v>86</v>
      </c>
      <c r="J10" t="str">
        <f t="shared" si="1"/>
        <v>https://dataroma.com/m/hist/p_hist.php?f=ic</v>
      </c>
      <c r="L10" s="7" t="s">
        <v>76</v>
      </c>
      <c r="M10" s="7" t="s">
        <v>77</v>
      </c>
      <c r="N10" s="6" t="s">
        <v>14</v>
      </c>
      <c r="O10" t="s">
        <v>86</v>
      </c>
      <c r="P10" t="str">
        <f t="shared" si="2"/>
        <v>https://dataroma.com/m/m_activity.php?m=ic&amp;typ=a</v>
      </c>
    </row>
    <row r="11" spans="2:16" ht="15" thickBot="1" x14ac:dyDescent="0.35">
      <c r="B11" s="7" t="s">
        <v>11</v>
      </c>
      <c r="C11" s="6" t="s">
        <v>15</v>
      </c>
      <c r="D11" t="s">
        <v>87</v>
      </c>
      <c r="E11" t="str">
        <f t="shared" si="0"/>
        <v>https://dataroma.com/m/holdings.php?m=arffx</v>
      </c>
      <c r="G11" s="7" t="s">
        <v>75</v>
      </c>
      <c r="H11" s="6" t="s">
        <v>15</v>
      </c>
      <c r="I11" t="s">
        <v>87</v>
      </c>
      <c r="J11" t="str">
        <f t="shared" si="1"/>
        <v>https://dataroma.com/m/hist/p_hist.php?f=arffx</v>
      </c>
      <c r="L11" s="7" t="s">
        <v>76</v>
      </c>
      <c r="M11" s="7" t="s">
        <v>77</v>
      </c>
      <c r="N11" s="6" t="s">
        <v>15</v>
      </c>
      <c r="O11" t="s">
        <v>87</v>
      </c>
      <c r="P11" t="str">
        <f t="shared" si="2"/>
        <v>https://dataroma.com/m/m_activity.php?m=arffx&amp;typ=a</v>
      </c>
    </row>
    <row r="12" spans="2:16" ht="15" thickBot="1" x14ac:dyDescent="0.35">
      <c r="B12" s="7" t="s">
        <v>11</v>
      </c>
      <c r="C12" s="6" t="s">
        <v>16</v>
      </c>
      <c r="D12" t="s">
        <v>88</v>
      </c>
      <c r="E12" t="str">
        <f t="shared" si="0"/>
        <v>https://dataroma.com/m/holdings.php?m=iva</v>
      </c>
      <c r="G12" s="7" t="s">
        <v>75</v>
      </c>
      <c r="H12" s="6" t="s">
        <v>16</v>
      </c>
      <c r="I12" t="s">
        <v>88</v>
      </c>
      <c r="J12" t="str">
        <f t="shared" si="1"/>
        <v>https://dataroma.com/m/hist/p_hist.php?f=iva</v>
      </c>
      <c r="L12" s="7" t="s">
        <v>76</v>
      </c>
      <c r="M12" s="7" t="s">
        <v>77</v>
      </c>
      <c r="N12" s="6" t="s">
        <v>16</v>
      </c>
      <c r="O12" t="s">
        <v>88</v>
      </c>
      <c r="P12" t="str">
        <f t="shared" si="2"/>
        <v>https://dataroma.com/m/m_activity.php?m=iva&amp;typ=a</v>
      </c>
    </row>
    <row r="13" spans="2:16" ht="15" thickBot="1" x14ac:dyDescent="0.35">
      <c r="B13" s="7" t="s">
        <v>11</v>
      </c>
      <c r="C13" s="6" t="s">
        <v>17</v>
      </c>
      <c r="D13" t="s">
        <v>89</v>
      </c>
      <c r="E13" t="str">
        <f t="shared" si="0"/>
        <v>https://dataroma.com/m/holdings.php?m=djco</v>
      </c>
      <c r="G13" s="7" t="s">
        <v>75</v>
      </c>
      <c r="H13" s="6" t="s">
        <v>17</v>
      </c>
      <c r="I13" t="s">
        <v>89</v>
      </c>
      <c r="J13" t="str">
        <f t="shared" si="1"/>
        <v>https://dataroma.com/m/hist/p_hist.php?f=djco</v>
      </c>
      <c r="L13" s="7" t="s">
        <v>76</v>
      </c>
      <c r="M13" s="7" t="s">
        <v>77</v>
      </c>
      <c r="N13" s="6" t="s">
        <v>17</v>
      </c>
      <c r="O13" t="s">
        <v>89</v>
      </c>
      <c r="P13" t="str">
        <f t="shared" si="2"/>
        <v>https://dataroma.com/m/m_activity.php?m=djco&amp;typ=a</v>
      </c>
    </row>
    <row r="14" spans="2:16" ht="15" thickBot="1" x14ac:dyDescent="0.35">
      <c r="B14" s="7" t="s">
        <v>11</v>
      </c>
      <c r="C14" s="6" t="s">
        <v>18</v>
      </c>
      <c r="D14" t="s">
        <v>90</v>
      </c>
      <c r="E14" t="str">
        <f t="shared" si="0"/>
        <v>https://dataroma.com/m/holdings.php?m=tgm</v>
      </c>
      <c r="G14" s="7" t="s">
        <v>75</v>
      </c>
      <c r="H14" s="6" t="s">
        <v>18</v>
      </c>
      <c r="I14" t="s">
        <v>90</v>
      </c>
      <c r="J14" t="str">
        <f t="shared" si="1"/>
        <v>https://dataroma.com/m/hist/p_hist.php?f=tgm</v>
      </c>
      <c r="L14" s="7" t="s">
        <v>76</v>
      </c>
      <c r="M14" s="7" t="s">
        <v>77</v>
      </c>
      <c r="N14" s="6" t="s">
        <v>18</v>
      </c>
      <c r="O14" t="s">
        <v>90</v>
      </c>
      <c r="P14" t="str">
        <f t="shared" si="2"/>
        <v>https://dataroma.com/m/m_activity.php?m=tgm&amp;typ=a</v>
      </c>
    </row>
    <row r="15" spans="2:16" ht="15" thickBot="1" x14ac:dyDescent="0.35">
      <c r="B15" s="7" t="s">
        <v>11</v>
      </c>
      <c r="C15" s="6" t="s">
        <v>19</v>
      </c>
      <c r="D15" t="s">
        <v>91</v>
      </c>
      <c r="E15" t="str">
        <f t="shared" si="0"/>
        <v>https://dataroma.com/m/holdings.php?m=tci</v>
      </c>
      <c r="G15" s="7" t="s">
        <v>75</v>
      </c>
      <c r="H15" s="6" t="s">
        <v>19</v>
      </c>
      <c r="I15" t="s">
        <v>91</v>
      </c>
      <c r="J15" t="str">
        <f t="shared" si="1"/>
        <v>https://dataroma.com/m/hist/p_hist.php?f=tci</v>
      </c>
      <c r="L15" s="7" t="s">
        <v>76</v>
      </c>
      <c r="M15" s="7" t="s">
        <v>77</v>
      </c>
      <c r="N15" s="6" t="s">
        <v>19</v>
      </c>
      <c r="O15" t="s">
        <v>91</v>
      </c>
      <c r="P15" t="str">
        <f t="shared" si="2"/>
        <v>https://dataroma.com/m/m_activity.php?m=tci&amp;typ=a</v>
      </c>
    </row>
    <row r="16" spans="2:16" ht="15" thickBot="1" x14ac:dyDescent="0.35">
      <c r="B16" s="7" t="s">
        <v>11</v>
      </c>
      <c r="C16" s="6" t="s">
        <v>20</v>
      </c>
      <c r="D16" t="s">
        <v>92</v>
      </c>
      <c r="E16" t="str">
        <f t="shared" si="0"/>
        <v>https://dataroma.com/m/holdings.php?m=sa</v>
      </c>
      <c r="G16" s="7" t="s">
        <v>75</v>
      </c>
      <c r="H16" s="6" t="s">
        <v>20</v>
      </c>
      <c r="I16" t="s">
        <v>92</v>
      </c>
      <c r="J16" t="str">
        <f t="shared" si="1"/>
        <v>https://dataroma.com/m/hist/p_hist.php?f=sa</v>
      </c>
      <c r="L16" s="7" t="s">
        <v>76</v>
      </c>
      <c r="M16" s="7" t="s">
        <v>77</v>
      </c>
      <c r="N16" s="6" t="s">
        <v>20</v>
      </c>
      <c r="O16" t="s">
        <v>92</v>
      </c>
      <c r="P16" t="str">
        <f t="shared" si="2"/>
        <v>https://dataroma.com/m/m_activity.php?m=sa&amp;typ=a</v>
      </c>
    </row>
    <row r="17" spans="2:16" ht="15" thickBot="1" x14ac:dyDescent="0.35">
      <c r="B17" s="7" t="s">
        <v>11</v>
      </c>
      <c r="C17" s="6" t="s">
        <v>154</v>
      </c>
      <c r="D17" t="s">
        <v>93</v>
      </c>
      <c r="E17" t="str">
        <f t="shared" si="0"/>
        <v>https://dataroma.com/m/holdings.php?m=cfimx</v>
      </c>
      <c r="G17" s="7" t="s">
        <v>75</v>
      </c>
      <c r="H17" s="6" t="s">
        <v>154</v>
      </c>
      <c r="I17" t="s">
        <v>93</v>
      </c>
      <c r="J17" t="str">
        <f t="shared" si="1"/>
        <v>https://dataroma.com/m/hist/p_hist.php?f=cfimx</v>
      </c>
      <c r="L17" s="7" t="s">
        <v>76</v>
      </c>
      <c r="M17" s="7" t="s">
        <v>77</v>
      </c>
      <c r="N17" s="6" t="s">
        <v>154</v>
      </c>
      <c r="O17" t="s">
        <v>93</v>
      </c>
      <c r="P17" t="str">
        <f t="shared" si="2"/>
        <v>https://dataroma.com/m/m_activity.php?m=cfimx&amp;typ=a</v>
      </c>
    </row>
    <row r="18" spans="2:16" ht="15" thickBot="1" x14ac:dyDescent="0.35">
      <c r="B18" s="7" t="s">
        <v>11</v>
      </c>
      <c r="C18" s="6" t="s">
        <v>21</v>
      </c>
      <c r="D18" t="s">
        <v>94</v>
      </c>
      <c r="E18" t="str">
        <f t="shared" si="0"/>
        <v>https://dataroma.com/m/holdings.php?m=ac</v>
      </c>
      <c r="G18" s="7" t="s">
        <v>75</v>
      </c>
      <c r="H18" s="6" t="s">
        <v>21</v>
      </c>
      <c r="I18" t="s">
        <v>94</v>
      </c>
      <c r="J18" t="str">
        <f t="shared" si="1"/>
        <v>https://dataroma.com/m/hist/p_hist.php?f=ac</v>
      </c>
      <c r="L18" s="7" t="s">
        <v>76</v>
      </c>
      <c r="M18" s="7" t="s">
        <v>77</v>
      </c>
      <c r="N18" s="6" t="s">
        <v>21</v>
      </c>
      <c r="O18" t="s">
        <v>94</v>
      </c>
      <c r="P18" t="str">
        <f t="shared" si="2"/>
        <v>https://dataroma.com/m/m_activity.php?m=ac&amp;typ=a</v>
      </c>
    </row>
    <row r="19" spans="2:16" ht="15" thickBot="1" x14ac:dyDescent="0.35">
      <c r="B19" s="7" t="s">
        <v>11</v>
      </c>
      <c r="C19" s="6" t="s">
        <v>22</v>
      </c>
      <c r="D19" t="s">
        <v>95</v>
      </c>
      <c r="E19" t="str">
        <f t="shared" si="0"/>
        <v>https://dataroma.com/m/holdings.php?m=lmvtx</v>
      </c>
      <c r="G19" s="7" t="s">
        <v>75</v>
      </c>
      <c r="H19" s="6" t="s">
        <v>22</v>
      </c>
      <c r="I19" t="s">
        <v>95</v>
      </c>
      <c r="J19" t="str">
        <f t="shared" si="1"/>
        <v>https://dataroma.com/m/hist/p_hist.php?f=lmvtx</v>
      </c>
      <c r="L19" s="7" t="s">
        <v>76</v>
      </c>
      <c r="M19" s="7" t="s">
        <v>77</v>
      </c>
      <c r="N19" s="6" t="s">
        <v>22</v>
      </c>
      <c r="O19" t="s">
        <v>95</v>
      </c>
      <c r="P19" t="str">
        <f t="shared" si="2"/>
        <v>https://dataroma.com/m/m_activity.php?m=lmvtx&amp;typ=a</v>
      </c>
    </row>
    <row r="20" spans="2:16" ht="15" thickBot="1" x14ac:dyDescent="0.35">
      <c r="B20" s="7" t="s">
        <v>11</v>
      </c>
      <c r="C20" s="6" t="s">
        <v>23</v>
      </c>
      <c r="D20" t="s">
        <v>96</v>
      </c>
      <c r="E20" t="str">
        <f t="shared" si="0"/>
        <v>https://dataroma.com/m/holdings.php?m=tp</v>
      </c>
      <c r="G20" s="7" t="s">
        <v>75</v>
      </c>
      <c r="H20" s="6" t="s">
        <v>23</v>
      </c>
      <c r="I20" t="s">
        <v>96</v>
      </c>
      <c r="J20" t="str">
        <f t="shared" si="1"/>
        <v>https://dataroma.com/m/hist/p_hist.php?f=tp</v>
      </c>
      <c r="L20" s="7" t="s">
        <v>76</v>
      </c>
      <c r="M20" s="7" t="s">
        <v>77</v>
      </c>
      <c r="N20" s="6" t="s">
        <v>23</v>
      </c>
      <c r="O20" t="s">
        <v>96</v>
      </c>
      <c r="P20" t="str">
        <f t="shared" si="2"/>
        <v>https://dataroma.com/m/m_activity.php?m=tp&amp;typ=a</v>
      </c>
    </row>
    <row r="21" spans="2:16" ht="15" thickBot="1" x14ac:dyDescent="0.35">
      <c r="B21" s="7" t="s">
        <v>11</v>
      </c>
      <c r="C21" s="6" t="s">
        <v>24</v>
      </c>
      <c r="D21" t="s">
        <v>97</v>
      </c>
      <c r="E21" t="str">
        <f t="shared" si="0"/>
        <v>https://dataroma.com/m/holdings.php?m=abc</v>
      </c>
      <c r="G21" s="7" t="s">
        <v>75</v>
      </c>
      <c r="H21" s="6" t="s">
        <v>24</v>
      </c>
      <c r="I21" t="s">
        <v>97</v>
      </c>
      <c r="J21" t="str">
        <f t="shared" si="1"/>
        <v>https://dataroma.com/m/hist/p_hist.php?f=abc</v>
      </c>
      <c r="L21" s="7" t="s">
        <v>76</v>
      </c>
      <c r="M21" s="7" t="s">
        <v>77</v>
      </c>
      <c r="N21" s="6" t="s">
        <v>24</v>
      </c>
      <c r="O21" t="s">
        <v>97</v>
      </c>
      <c r="P21" t="str">
        <f t="shared" si="2"/>
        <v>https://dataroma.com/m/m_activity.php?m=abc&amp;typ=a</v>
      </c>
    </row>
    <row r="22" spans="2:16" ht="15" thickBot="1" x14ac:dyDescent="0.35">
      <c r="B22" s="7" t="s">
        <v>11</v>
      </c>
      <c r="C22" s="6" t="s">
        <v>25</v>
      </c>
      <c r="D22" t="s">
        <v>98</v>
      </c>
      <c r="E22" t="str">
        <f t="shared" si="0"/>
        <v>https://dataroma.com/m/holdings.php?m=glre</v>
      </c>
      <c r="G22" s="7" t="s">
        <v>75</v>
      </c>
      <c r="H22" s="6" t="s">
        <v>25</v>
      </c>
      <c r="I22" t="s">
        <v>98</v>
      </c>
      <c r="J22" t="str">
        <f t="shared" si="1"/>
        <v>https://dataroma.com/m/hist/p_hist.php?f=glre</v>
      </c>
      <c r="L22" s="7" t="s">
        <v>76</v>
      </c>
      <c r="M22" s="7" t="s">
        <v>77</v>
      </c>
      <c r="N22" s="6" t="s">
        <v>25</v>
      </c>
      <c r="O22" t="s">
        <v>98</v>
      </c>
      <c r="P22" t="str">
        <f t="shared" si="2"/>
        <v>https://dataroma.com/m/m_activity.php?m=glre&amp;typ=a</v>
      </c>
    </row>
    <row r="23" spans="2:16" ht="15" thickBot="1" x14ac:dyDescent="0.35">
      <c r="B23" s="7" t="s">
        <v>11</v>
      </c>
      <c r="C23" s="6" t="s">
        <v>26</v>
      </c>
      <c r="D23" t="s">
        <v>99</v>
      </c>
      <c r="E23" t="str">
        <f t="shared" si="0"/>
        <v>https://dataroma.com/m/holdings.php?m=mavfx</v>
      </c>
      <c r="G23" s="7" t="s">
        <v>75</v>
      </c>
      <c r="H23" s="6" t="s">
        <v>26</v>
      </c>
      <c r="I23" t="s">
        <v>99</v>
      </c>
      <c r="J23" t="str">
        <f t="shared" si="1"/>
        <v>https://dataroma.com/m/hist/p_hist.php?f=mavfx</v>
      </c>
      <c r="L23" s="7" t="s">
        <v>76</v>
      </c>
      <c r="M23" s="7" t="s">
        <v>77</v>
      </c>
      <c r="N23" s="6" t="s">
        <v>26</v>
      </c>
      <c r="O23" t="s">
        <v>99</v>
      </c>
      <c r="P23" t="str">
        <f t="shared" si="2"/>
        <v>https://dataroma.com/m/m_activity.php?m=mavfx&amp;typ=a</v>
      </c>
    </row>
    <row r="24" spans="2:16" ht="15" thickBot="1" x14ac:dyDescent="0.35">
      <c r="B24" s="7" t="s">
        <v>11</v>
      </c>
      <c r="C24" s="6" t="s">
        <v>27</v>
      </c>
      <c r="D24" t="s">
        <v>100</v>
      </c>
      <c r="E24" t="str">
        <f t="shared" si="0"/>
        <v>https://dataroma.com/m/holdings.php?m=wp</v>
      </c>
      <c r="G24" s="7" t="s">
        <v>75</v>
      </c>
      <c r="H24" s="6" t="s">
        <v>27</v>
      </c>
      <c r="I24" t="s">
        <v>100</v>
      </c>
      <c r="J24" t="str">
        <f t="shared" si="1"/>
        <v>https://dataroma.com/m/hist/p_hist.php?f=wp</v>
      </c>
      <c r="L24" s="7" t="s">
        <v>76</v>
      </c>
      <c r="M24" s="7" t="s">
        <v>77</v>
      </c>
      <c r="N24" s="6" t="s">
        <v>27</v>
      </c>
      <c r="O24" t="s">
        <v>100</v>
      </c>
      <c r="P24" t="str">
        <f t="shared" si="2"/>
        <v>https://dataroma.com/m/m_activity.php?m=wp&amp;typ=a</v>
      </c>
    </row>
    <row r="25" spans="2:16" ht="15" thickBot="1" x14ac:dyDescent="0.35">
      <c r="B25" s="7" t="s">
        <v>11</v>
      </c>
      <c r="C25" s="6" t="s">
        <v>28</v>
      </c>
      <c r="D25" t="s">
        <v>101</v>
      </c>
      <c r="E25" t="str">
        <f t="shared" si="0"/>
        <v>https://dataroma.com/m/holdings.php?m=am</v>
      </c>
      <c r="G25" s="7" t="s">
        <v>75</v>
      </c>
      <c r="H25" s="6" t="s">
        <v>28</v>
      </c>
      <c r="I25" t="s">
        <v>101</v>
      </c>
      <c r="J25" t="str">
        <f t="shared" si="1"/>
        <v>https://dataroma.com/m/hist/p_hist.php?f=am</v>
      </c>
      <c r="L25" s="7" t="s">
        <v>76</v>
      </c>
      <c r="M25" s="7" t="s">
        <v>77</v>
      </c>
      <c r="N25" s="6" t="s">
        <v>28</v>
      </c>
      <c r="O25" t="s">
        <v>101</v>
      </c>
      <c r="P25" t="str">
        <f t="shared" si="2"/>
        <v>https://dataroma.com/m/m_activity.php?m=am&amp;typ=a</v>
      </c>
    </row>
    <row r="26" spans="2:16" ht="15" thickBot="1" x14ac:dyDescent="0.35">
      <c r="B26" s="7" t="s">
        <v>11</v>
      </c>
      <c r="C26" s="6" t="s">
        <v>29</v>
      </c>
      <c r="D26" t="s">
        <v>102</v>
      </c>
      <c r="E26" t="str">
        <f t="shared" si="0"/>
        <v>https://dataroma.com/m/holdings.php?m=dodgx</v>
      </c>
      <c r="G26" s="7" t="s">
        <v>75</v>
      </c>
      <c r="H26" s="6" t="s">
        <v>29</v>
      </c>
      <c r="I26" t="s">
        <v>102</v>
      </c>
      <c r="J26" t="str">
        <f t="shared" si="1"/>
        <v>https://dataroma.com/m/hist/p_hist.php?f=dodgx</v>
      </c>
      <c r="L26" s="7" t="s">
        <v>76</v>
      </c>
      <c r="M26" s="7" t="s">
        <v>77</v>
      </c>
      <c r="N26" s="6" t="s">
        <v>29</v>
      </c>
      <c r="O26" t="s">
        <v>102</v>
      </c>
      <c r="P26" t="str">
        <f t="shared" si="2"/>
        <v>https://dataroma.com/m/m_activity.php?m=dodgx&amp;typ=a</v>
      </c>
    </row>
    <row r="27" spans="2:16" ht="15" thickBot="1" x14ac:dyDescent="0.35">
      <c r="B27" s="7" t="s">
        <v>11</v>
      </c>
      <c r="C27" s="6" t="s">
        <v>30</v>
      </c>
      <c r="D27" t="s">
        <v>103</v>
      </c>
      <c r="E27" t="str">
        <f t="shared" si="0"/>
        <v>https://dataroma.com/m/holdings.php?m=yaffx</v>
      </c>
      <c r="G27" s="7" t="s">
        <v>75</v>
      </c>
      <c r="H27" s="6" t="s">
        <v>30</v>
      </c>
      <c r="I27" t="s">
        <v>103</v>
      </c>
      <c r="J27" t="str">
        <f t="shared" si="1"/>
        <v>https://dataroma.com/m/hist/p_hist.php?f=yaffx</v>
      </c>
      <c r="L27" s="7" t="s">
        <v>76</v>
      </c>
      <c r="M27" s="7" t="s">
        <v>77</v>
      </c>
      <c r="N27" s="6" t="s">
        <v>30</v>
      </c>
      <c r="O27" t="s">
        <v>103</v>
      </c>
      <c r="P27" t="str">
        <f t="shared" si="2"/>
        <v>https://dataroma.com/m/m_activity.php?m=yaffx&amp;typ=a</v>
      </c>
    </row>
    <row r="28" spans="2:16" ht="15" thickBot="1" x14ac:dyDescent="0.35">
      <c r="B28" s="7" t="s">
        <v>11</v>
      </c>
      <c r="C28" s="6" t="s">
        <v>31</v>
      </c>
      <c r="D28" t="s">
        <v>104</v>
      </c>
      <c r="E28" t="str">
        <f t="shared" si="0"/>
        <v>https://dataroma.com/m/holdings.php?m=el</v>
      </c>
      <c r="G28" s="7" t="s">
        <v>75</v>
      </c>
      <c r="H28" s="6" t="s">
        <v>31</v>
      </c>
      <c r="I28" t="s">
        <v>104</v>
      </c>
      <c r="J28" t="str">
        <f t="shared" si="1"/>
        <v>https://dataroma.com/m/hist/p_hist.php?f=el</v>
      </c>
      <c r="L28" s="7" t="s">
        <v>76</v>
      </c>
      <c r="M28" s="7" t="s">
        <v>77</v>
      </c>
      <c r="N28" s="6" t="s">
        <v>31</v>
      </c>
      <c r="O28" t="s">
        <v>104</v>
      </c>
      <c r="P28" t="str">
        <f t="shared" si="2"/>
        <v>https://dataroma.com/m/m_activity.php?m=el&amp;typ=a</v>
      </c>
    </row>
    <row r="29" spans="2:16" ht="15" thickBot="1" x14ac:dyDescent="0.35">
      <c r="B29" s="7" t="s">
        <v>11</v>
      </c>
      <c r="C29" s="6" t="s">
        <v>32</v>
      </c>
      <c r="D29" t="s">
        <v>105</v>
      </c>
      <c r="E29" t="str">
        <f t="shared" si="0"/>
        <v>https://dataroma.com/m/holdings.php?m=fevax</v>
      </c>
      <c r="G29" s="7" t="s">
        <v>75</v>
      </c>
      <c r="H29" s="6" t="s">
        <v>32</v>
      </c>
      <c r="I29" t="s">
        <v>105</v>
      </c>
      <c r="J29" t="str">
        <f t="shared" si="1"/>
        <v>https://dataroma.com/m/hist/p_hist.php?f=fevax</v>
      </c>
      <c r="L29" s="7" t="s">
        <v>76</v>
      </c>
      <c r="M29" s="7" t="s">
        <v>77</v>
      </c>
      <c r="N29" s="6" t="s">
        <v>32</v>
      </c>
      <c r="O29" t="s">
        <v>105</v>
      </c>
      <c r="P29" t="str">
        <f t="shared" si="2"/>
        <v>https://dataroma.com/m/m_activity.php?m=fevax&amp;typ=a</v>
      </c>
    </row>
    <row r="30" spans="2:16" ht="15" thickBot="1" x14ac:dyDescent="0.35">
      <c r="B30" s="7" t="s">
        <v>11</v>
      </c>
      <c r="C30" s="6" t="s">
        <v>33</v>
      </c>
      <c r="D30" t="s">
        <v>106</v>
      </c>
      <c r="E30" t="str">
        <f t="shared" si="0"/>
        <v>https://dataroma.com/m/holdings.php?m=fpptx</v>
      </c>
      <c r="G30" s="7" t="s">
        <v>75</v>
      </c>
      <c r="H30" s="6" t="s">
        <v>33</v>
      </c>
      <c r="I30" t="s">
        <v>106</v>
      </c>
      <c r="J30" t="str">
        <f t="shared" si="1"/>
        <v>https://dataroma.com/m/hist/p_hist.php?f=fpptx</v>
      </c>
      <c r="L30" s="7" t="s">
        <v>76</v>
      </c>
      <c r="M30" s="7" t="s">
        <v>77</v>
      </c>
      <c r="N30" s="6" t="s">
        <v>33</v>
      </c>
      <c r="O30" t="s">
        <v>106</v>
      </c>
      <c r="P30" t="str">
        <f t="shared" si="2"/>
        <v>https://dataroma.com/m/m_activity.php?m=fpptx&amp;typ=a</v>
      </c>
    </row>
    <row r="31" spans="2:16" ht="15" thickBot="1" x14ac:dyDescent="0.35">
      <c r="B31" s="7" t="s">
        <v>11</v>
      </c>
      <c r="C31" s="6" t="s">
        <v>34</v>
      </c>
      <c r="D31" t="s">
        <v>107</v>
      </c>
      <c r="E31" t="str">
        <f t="shared" si="0"/>
        <v>https://dataroma.com/m/holdings.php?m=ca</v>
      </c>
      <c r="G31" s="7" t="s">
        <v>75</v>
      </c>
      <c r="H31" s="6" t="s">
        <v>34</v>
      </c>
      <c r="I31" t="s">
        <v>107</v>
      </c>
      <c r="J31" t="str">
        <f t="shared" si="1"/>
        <v>https://dataroma.com/m/hist/p_hist.php?f=ca</v>
      </c>
      <c r="L31" s="7" t="s">
        <v>76</v>
      </c>
      <c r="M31" s="7" t="s">
        <v>77</v>
      </c>
      <c r="N31" s="6" t="s">
        <v>34</v>
      </c>
      <c r="O31" t="s">
        <v>107</v>
      </c>
      <c r="P31" t="str">
        <f t="shared" si="2"/>
        <v>https://dataroma.com/m/m_activity.php?m=ca&amp;typ=a</v>
      </c>
    </row>
    <row r="32" spans="2:16" ht="15" thickBot="1" x14ac:dyDescent="0.35">
      <c r="B32" s="7" t="s">
        <v>11</v>
      </c>
      <c r="C32" s="6" t="s">
        <v>35</v>
      </c>
      <c r="D32" t="s">
        <v>108</v>
      </c>
      <c r="E32" t="str">
        <f t="shared" si="0"/>
        <v>https://dataroma.com/m/holdings.php?m=ccm</v>
      </c>
      <c r="G32" s="7" t="s">
        <v>75</v>
      </c>
      <c r="H32" s="6" t="s">
        <v>35</v>
      </c>
      <c r="I32" t="s">
        <v>108</v>
      </c>
      <c r="J32" t="str">
        <f t="shared" si="1"/>
        <v>https://dataroma.com/m/hist/p_hist.php?f=ccm</v>
      </c>
      <c r="L32" s="7" t="s">
        <v>76</v>
      </c>
      <c r="M32" s="7" t="s">
        <v>77</v>
      </c>
      <c r="N32" s="6" t="s">
        <v>35</v>
      </c>
      <c r="O32" t="s">
        <v>108</v>
      </c>
      <c r="P32" t="str">
        <f t="shared" si="2"/>
        <v>https://dataroma.com/m/m_activity.php?m=ccm&amp;typ=a</v>
      </c>
    </row>
    <row r="33" spans="2:16" ht="15" thickBot="1" x14ac:dyDescent="0.35">
      <c r="B33" s="7" t="s">
        <v>11</v>
      </c>
      <c r="C33" s="6" t="s">
        <v>36</v>
      </c>
      <c r="D33" t="s">
        <v>109</v>
      </c>
      <c r="E33" t="str">
        <f t="shared" si="0"/>
        <v>https://dataroma.com/m/holdings.php?m=cm</v>
      </c>
      <c r="G33" s="7" t="s">
        <v>75</v>
      </c>
      <c r="H33" s="6" t="s">
        <v>36</v>
      </c>
      <c r="I33" t="s">
        <v>109</v>
      </c>
      <c r="J33" t="str">
        <f t="shared" si="1"/>
        <v>https://dataroma.com/m/hist/p_hist.php?f=cm</v>
      </c>
      <c r="L33" s="7" t="s">
        <v>76</v>
      </c>
      <c r="M33" s="7" t="s">
        <v>77</v>
      </c>
      <c r="N33" s="6" t="s">
        <v>36</v>
      </c>
      <c r="O33" t="s">
        <v>109</v>
      </c>
      <c r="P33" t="str">
        <f t="shared" si="2"/>
        <v>https://dataroma.com/m/m_activity.php?m=cm&amp;typ=a</v>
      </c>
    </row>
    <row r="34" spans="2:16" ht="15" thickBot="1" x14ac:dyDescent="0.35">
      <c r="B34" s="7" t="s">
        <v>11</v>
      </c>
      <c r="C34" s="6" t="s">
        <v>37</v>
      </c>
      <c r="D34" t="s">
        <v>110</v>
      </c>
      <c r="E34" t="str">
        <f t="shared" si="0"/>
        <v>https://dataroma.com/m/holdings.php?m=aq</v>
      </c>
      <c r="G34" s="7" t="s">
        <v>75</v>
      </c>
      <c r="H34" s="6" t="s">
        <v>37</v>
      </c>
      <c r="I34" t="s">
        <v>110</v>
      </c>
      <c r="J34" t="str">
        <f t="shared" si="1"/>
        <v>https://dataroma.com/m/hist/p_hist.php?f=aq</v>
      </c>
      <c r="L34" s="7" t="s">
        <v>76</v>
      </c>
      <c r="M34" s="7" t="s">
        <v>77</v>
      </c>
      <c r="N34" s="6" t="s">
        <v>37</v>
      </c>
      <c r="O34" t="s">
        <v>110</v>
      </c>
      <c r="P34" t="str">
        <f t="shared" si="2"/>
        <v>https://dataroma.com/m/m_activity.php?m=aq&amp;typ=a</v>
      </c>
    </row>
    <row r="35" spans="2:16" ht="15" thickBot="1" x14ac:dyDescent="0.35">
      <c r="B35" s="7" t="s">
        <v>11</v>
      </c>
      <c r="C35" s="6" t="s">
        <v>38</v>
      </c>
      <c r="D35" t="s">
        <v>111</v>
      </c>
      <c r="E35" t="str">
        <f t="shared" ref="E35:E66" si="3">B35&amp;C35</f>
        <v>https://dataroma.com/m/holdings.php?m=sshfx</v>
      </c>
      <c r="G35" s="7" t="s">
        <v>75</v>
      </c>
      <c r="H35" s="6" t="s">
        <v>38</v>
      </c>
      <c r="I35" t="s">
        <v>111</v>
      </c>
      <c r="J35" t="str">
        <f t="shared" si="1"/>
        <v>https://dataroma.com/m/hist/p_hist.php?f=sshfx</v>
      </c>
      <c r="L35" s="7" t="s">
        <v>76</v>
      </c>
      <c r="M35" s="7" t="s">
        <v>77</v>
      </c>
      <c r="N35" s="6" t="s">
        <v>38</v>
      </c>
      <c r="O35" t="s">
        <v>111</v>
      </c>
      <c r="P35" t="str">
        <f t="shared" si="2"/>
        <v>https://dataroma.com/m/m_activity.php?m=sshfx&amp;typ=a</v>
      </c>
    </row>
    <row r="36" spans="2:16" ht="15" thickBot="1" x14ac:dyDescent="0.35">
      <c r="B36" s="7" t="s">
        <v>11</v>
      </c>
      <c r="C36" s="6" t="s">
        <v>39</v>
      </c>
      <c r="D36" t="s">
        <v>112</v>
      </c>
      <c r="E36" t="str">
        <f t="shared" si="3"/>
        <v>https://dataroma.com/m/holdings.php?m=oc</v>
      </c>
      <c r="G36" s="7" t="s">
        <v>75</v>
      </c>
      <c r="H36" s="6" t="s">
        <v>39</v>
      </c>
      <c r="I36" t="s">
        <v>112</v>
      </c>
      <c r="J36" t="str">
        <f t="shared" si="1"/>
        <v>https://dataroma.com/m/hist/p_hist.php?f=oc</v>
      </c>
      <c r="L36" s="7" t="s">
        <v>76</v>
      </c>
      <c r="M36" s="7" t="s">
        <v>77</v>
      </c>
      <c r="N36" s="6" t="s">
        <v>39</v>
      </c>
      <c r="O36" t="s">
        <v>112</v>
      </c>
      <c r="P36" t="str">
        <f t="shared" si="2"/>
        <v>https://dataroma.com/m/m_activity.php?m=oc&amp;typ=a</v>
      </c>
    </row>
    <row r="37" spans="2:16" ht="15" thickBot="1" x14ac:dyDescent="0.35">
      <c r="B37" s="7" t="s">
        <v>11</v>
      </c>
      <c r="C37" s="6" t="s">
        <v>40</v>
      </c>
      <c r="D37" t="s">
        <v>113</v>
      </c>
      <c r="E37" t="str">
        <f t="shared" si="3"/>
        <v>https://dataroma.com/m/holdings.php?m=luk</v>
      </c>
      <c r="G37" s="7" t="s">
        <v>75</v>
      </c>
      <c r="H37" s="6" t="s">
        <v>40</v>
      </c>
      <c r="I37" t="s">
        <v>113</v>
      </c>
      <c r="J37" t="str">
        <f t="shared" si="1"/>
        <v>https://dataroma.com/m/hist/p_hist.php?f=luk</v>
      </c>
      <c r="L37" s="7" t="s">
        <v>76</v>
      </c>
      <c r="M37" s="7" t="s">
        <v>77</v>
      </c>
      <c r="N37" s="6" t="s">
        <v>40</v>
      </c>
      <c r="O37" t="s">
        <v>113</v>
      </c>
      <c r="P37" t="str">
        <f t="shared" si="2"/>
        <v>https://dataroma.com/m/m_activity.php?m=luk&amp;typ=a</v>
      </c>
    </row>
    <row r="38" spans="2:16" ht="15" thickBot="1" x14ac:dyDescent="0.35">
      <c r="B38" s="7" t="s">
        <v>11</v>
      </c>
      <c r="C38" s="6" t="s">
        <v>41</v>
      </c>
      <c r="D38" t="s">
        <v>114</v>
      </c>
      <c r="E38" t="str">
        <f t="shared" si="3"/>
        <v>https://dataroma.com/m/holdings.php?m=jensx</v>
      </c>
      <c r="G38" s="7" t="s">
        <v>75</v>
      </c>
      <c r="H38" s="6" t="s">
        <v>41</v>
      </c>
      <c r="I38" t="s">
        <v>114</v>
      </c>
      <c r="J38" t="str">
        <f t="shared" si="1"/>
        <v>https://dataroma.com/m/hist/p_hist.php?f=jensx</v>
      </c>
      <c r="L38" s="7" t="s">
        <v>76</v>
      </c>
      <c r="M38" s="7" t="s">
        <v>77</v>
      </c>
      <c r="N38" s="6" t="s">
        <v>41</v>
      </c>
      <c r="O38" t="s">
        <v>114</v>
      </c>
      <c r="P38" t="str">
        <f t="shared" si="2"/>
        <v>https://dataroma.com/m/m_activity.php?m=jensx&amp;typ=a</v>
      </c>
    </row>
    <row r="39" spans="2:16" ht="15" thickBot="1" x14ac:dyDescent="0.35">
      <c r="B39" s="7" t="s">
        <v>11</v>
      </c>
      <c r="C39" s="6" t="s">
        <v>42</v>
      </c>
      <c r="D39" t="s">
        <v>115</v>
      </c>
      <c r="E39" t="str">
        <f t="shared" si="3"/>
        <v>https://dataroma.com/m/holdings.php?m=caapx</v>
      </c>
      <c r="G39" s="7" t="s">
        <v>75</v>
      </c>
      <c r="H39" s="6" t="s">
        <v>42</v>
      </c>
      <c r="I39" t="s">
        <v>115</v>
      </c>
      <c r="J39" t="str">
        <f t="shared" si="1"/>
        <v>https://dataroma.com/m/hist/p_hist.php?f=caapx</v>
      </c>
      <c r="L39" s="7" t="s">
        <v>76</v>
      </c>
      <c r="M39" s="7" t="s">
        <v>77</v>
      </c>
      <c r="N39" s="6" t="s">
        <v>42</v>
      </c>
      <c r="O39" t="s">
        <v>115</v>
      </c>
      <c r="P39" t="str">
        <f t="shared" si="2"/>
        <v>https://dataroma.com/m/m_activity.php?m=caapx&amp;typ=a</v>
      </c>
    </row>
    <row r="40" spans="2:16" ht="15" thickBot="1" x14ac:dyDescent="0.35">
      <c r="B40" s="7" t="s">
        <v>11</v>
      </c>
      <c r="C40" s="6" t="s">
        <v>43</v>
      </c>
      <c r="D40" t="s">
        <v>116</v>
      </c>
      <c r="E40" t="str">
        <f t="shared" si="3"/>
        <v>https://dataroma.com/m/holdings.php?m=kb</v>
      </c>
      <c r="G40" s="7" t="s">
        <v>75</v>
      </c>
      <c r="H40" s="6" t="s">
        <v>43</v>
      </c>
      <c r="I40" t="s">
        <v>116</v>
      </c>
      <c r="J40" t="str">
        <f t="shared" si="1"/>
        <v>https://dataroma.com/m/hist/p_hist.php?f=kb</v>
      </c>
      <c r="L40" s="7" t="s">
        <v>76</v>
      </c>
      <c r="M40" s="7" t="s">
        <v>77</v>
      </c>
      <c r="N40" s="6" t="s">
        <v>43</v>
      </c>
      <c r="O40" t="s">
        <v>116</v>
      </c>
      <c r="P40" t="str">
        <f t="shared" si="2"/>
        <v>https://dataroma.com/m/m_activity.php?m=kb&amp;typ=a</v>
      </c>
    </row>
    <row r="41" spans="2:16" ht="15" thickBot="1" x14ac:dyDescent="0.35">
      <c r="B41" s="7" t="s">
        <v>11</v>
      </c>
      <c r="C41" s="6" t="s">
        <v>44</v>
      </c>
      <c r="D41" t="s">
        <v>117</v>
      </c>
      <c r="E41" t="str">
        <f t="shared" si="3"/>
        <v>https://dataroma.com/m/holdings.php?m=mc</v>
      </c>
      <c r="G41" s="7" t="s">
        <v>75</v>
      </c>
      <c r="H41" s="6" t="s">
        <v>44</v>
      </c>
      <c r="I41" t="s">
        <v>117</v>
      </c>
      <c r="J41" t="str">
        <f t="shared" si="1"/>
        <v>https://dataroma.com/m/hist/p_hist.php?f=mc</v>
      </c>
      <c r="L41" s="7" t="s">
        <v>76</v>
      </c>
      <c r="M41" s="7" t="s">
        <v>77</v>
      </c>
      <c r="N41" s="6" t="s">
        <v>44</v>
      </c>
      <c r="O41" t="s">
        <v>117</v>
      </c>
      <c r="P41" t="str">
        <f t="shared" si="2"/>
        <v>https://dataroma.com/m/m_activity.php?m=mc&amp;typ=a</v>
      </c>
    </row>
    <row r="42" spans="2:16" ht="15" thickBot="1" x14ac:dyDescent="0.35">
      <c r="B42" s="7" t="s">
        <v>11</v>
      </c>
      <c r="C42" s="6" t="s">
        <v>45</v>
      </c>
      <c r="D42" t="s">
        <v>118</v>
      </c>
      <c r="E42" t="str">
        <f t="shared" si="3"/>
        <v>https://dataroma.com/m/holdings.php?m=oa</v>
      </c>
      <c r="G42" s="7" t="s">
        <v>75</v>
      </c>
      <c r="H42" s="6" t="s">
        <v>45</v>
      </c>
      <c r="I42" t="s">
        <v>118</v>
      </c>
      <c r="J42" t="str">
        <f t="shared" si="1"/>
        <v>https://dataroma.com/m/hist/p_hist.php?f=oa</v>
      </c>
      <c r="L42" s="7" t="s">
        <v>76</v>
      </c>
      <c r="M42" s="7" t="s">
        <v>77</v>
      </c>
      <c r="N42" s="6" t="s">
        <v>45</v>
      </c>
      <c r="O42" t="s">
        <v>118</v>
      </c>
      <c r="P42" t="str">
        <f t="shared" si="2"/>
        <v>https://dataroma.com/m/m_activity.php?m=oa&amp;typ=a</v>
      </c>
    </row>
    <row r="43" spans="2:16" ht="15" thickBot="1" x14ac:dyDescent="0.35">
      <c r="B43" s="7" t="s">
        <v>11</v>
      </c>
      <c r="C43" s="6" t="s">
        <v>46</v>
      </c>
      <c r="D43" t="s">
        <v>119</v>
      </c>
      <c r="E43" t="str">
        <f t="shared" si="3"/>
        <v>https://dataroma.com/m/holdings.php?m=hc</v>
      </c>
      <c r="G43" s="7" t="s">
        <v>75</v>
      </c>
      <c r="H43" s="6" t="s">
        <v>46</v>
      </c>
      <c r="I43" t="s">
        <v>119</v>
      </c>
      <c r="J43" t="str">
        <f t="shared" si="1"/>
        <v>https://dataroma.com/m/hist/p_hist.php?f=hc</v>
      </c>
      <c r="L43" s="7" t="s">
        <v>76</v>
      </c>
      <c r="M43" s="7" t="s">
        <v>77</v>
      </c>
      <c r="N43" s="6" t="s">
        <v>46</v>
      </c>
      <c r="O43" t="s">
        <v>119</v>
      </c>
      <c r="P43" t="str">
        <f t="shared" si="2"/>
        <v>https://dataroma.com/m/m_activity.php?m=hc&amp;typ=a</v>
      </c>
    </row>
    <row r="44" spans="2:16" ht="15" thickBot="1" x14ac:dyDescent="0.35">
      <c r="B44" s="7" t="s">
        <v>11</v>
      </c>
      <c r="C44" s="6" t="s">
        <v>47</v>
      </c>
      <c r="D44" t="s">
        <v>120</v>
      </c>
      <c r="E44" t="str">
        <f t="shared" si="3"/>
        <v>https://dataroma.com/m/holdings.php?m=mpgfx</v>
      </c>
      <c r="G44" s="7" t="s">
        <v>75</v>
      </c>
      <c r="H44" s="6" t="s">
        <v>47</v>
      </c>
      <c r="I44" t="s">
        <v>120</v>
      </c>
      <c r="J44" t="str">
        <f t="shared" si="1"/>
        <v>https://dataroma.com/m/hist/p_hist.php?f=mpgfx</v>
      </c>
      <c r="L44" s="7" t="s">
        <v>76</v>
      </c>
      <c r="M44" s="7" t="s">
        <v>77</v>
      </c>
      <c r="N44" s="6" t="s">
        <v>47</v>
      </c>
      <c r="O44" t="s">
        <v>120</v>
      </c>
      <c r="P44" t="str">
        <f t="shared" si="2"/>
        <v>https://dataroma.com/m/m_activity.php?m=mpgfx&amp;typ=a</v>
      </c>
    </row>
    <row r="45" spans="2:16" ht="15" thickBot="1" x14ac:dyDescent="0.35">
      <c r="B45" s="7" t="s">
        <v>11</v>
      </c>
      <c r="C45" s="6" t="s">
        <v>48</v>
      </c>
      <c r="D45" t="s">
        <v>121</v>
      </c>
      <c r="E45" t="str">
        <f t="shared" si="3"/>
        <v>https://dataroma.com/m/holdings.php?m=hcmax</v>
      </c>
      <c r="G45" s="7" t="s">
        <v>75</v>
      </c>
      <c r="H45" s="6" t="s">
        <v>48</v>
      </c>
      <c r="I45" t="s">
        <v>121</v>
      </c>
      <c r="J45" t="str">
        <f t="shared" si="1"/>
        <v>https://dataroma.com/m/hist/p_hist.php?f=hcmax</v>
      </c>
      <c r="L45" s="7" t="s">
        <v>76</v>
      </c>
      <c r="M45" s="7" t="s">
        <v>77</v>
      </c>
      <c r="N45" s="6" t="s">
        <v>48</v>
      </c>
      <c r="O45" t="s">
        <v>121</v>
      </c>
      <c r="P45" t="str">
        <f t="shared" si="2"/>
        <v>https://dataroma.com/m/m_activity.php?m=hcmax&amp;typ=a</v>
      </c>
    </row>
    <row r="46" spans="2:16" ht="15" thickBot="1" x14ac:dyDescent="0.35">
      <c r="B46" s="7" t="s">
        <v>11</v>
      </c>
      <c r="C46" s="6" t="s">
        <v>49</v>
      </c>
      <c r="D46" t="s">
        <v>122</v>
      </c>
      <c r="E46" t="str">
        <f t="shared" si="3"/>
        <v>https://dataroma.com/m/holdings.php?m=llpfx</v>
      </c>
      <c r="G46" s="7" t="s">
        <v>75</v>
      </c>
      <c r="H46" s="6" t="s">
        <v>49</v>
      </c>
      <c r="I46" t="s">
        <v>122</v>
      </c>
      <c r="J46" t="str">
        <f t="shared" si="1"/>
        <v>https://dataroma.com/m/hist/p_hist.php?f=llpfx</v>
      </c>
      <c r="L46" s="7" t="s">
        <v>76</v>
      </c>
      <c r="M46" s="7" t="s">
        <v>77</v>
      </c>
      <c r="N46" s="6" t="s">
        <v>49</v>
      </c>
      <c r="O46" t="s">
        <v>122</v>
      </c>
      <c r="P46" t="str">
        <f t="shared" si="2"/>
        <v>https://dataroma.com/m/m_activity.php?m=llpfx&amp;typ=a</v>
      </c>
    </row>
    <row r="47" spans="2:16" ht="15" thickBot="1" x14ac:dyDescent="0.35">
      <c r="B47" s="7" t="s">
        <v>11</v>
      </c>
      <c r="C47" s="6" t="s">
        <v>155</v>
      </c>
      <c r="D47" t="s">
        <v>123</v>
      </c>
      <c r="E47" t="str">
        <f t="shared" si="3"/>
        <v>https://dataroma.com/m/holdings.php?m=mvalx</v>
      </c>
      <c r="G47" s="7" t="s">
        <v>75</v>
      </c>
      <c r="H47" s="6" t="s">
        <v>155</v>
      </c>
      <c r="I47" t="s">
        <v>123</v>
      </c>
      <c r="J47" t="str">
        <f t="shared" si="1"/>
        <v>https://dataroma.com/m/hist/p_hist.php?f=mvalx</v>
      </c>
      <c r="L47" s="7" t="s">
        <v>76</v>
      </c>
      <c r="M47" s="7" t="s">
        <v>77</v>
      </c>
      <c r="N47" s="6" t="s">
        <v>155</v>
      </c>
      <c r="O47" t="s">
        <v>123</v>
      </c>
      <c r="P47" t="str">
        <f t="shared" si="2"/>
        <v>https://dataroma.com/m/m_activity.php?m=mvalx&amp;typ=a</v>
      </c>
    </row>
    <row r="48" spans="2:16" ht="15" thickBot="1" x14ac:dyDescent="0.35">
      <c r="B48" s="7" t="s">
        <v>11</v>
      </c>
      <c r="C48" s="6" t="s">
        <v>50</v>
      </c>
      <c r="D48" t="s">
        <v>124</v>
      </c>
      <c r="E48" t="str">
        <f t="shared" si="3"/>
        <v>https://dataroma.com/m/holdings.php?m=sam</v>
      </c>
      <c r="G48" s="7" t="s">
        <v>75</v>
      </c>
      <c r="H48" s="6" t="s">
        <v>50</v>
      </c>
      <c r="I48" t="s">
        <v>124</v>
      </c>
      <c r="J48" t="str">
        <f t="shared" si="1"/>
        <v>https://dataroma.com/m/hist/p_hist.php?f=sam</v>
      </c>
      <c r="L48" s="7" t="s">
        <v>76</v>
      </c>
      <c r="M48" s="7" t="s">
        <v>77</v>
      </c>
      <c r="N48" s="6" t="s">
        <v>50</v>
      </c>
      <c r="O48" t="s">
        <v>124</v>
      </c>
      <c r="P48" t="str">
        <f t="shared" si="2"/>
        <v>https://dataroma.com/m/m_activity.php?m=sam&amp;typ=a</v>
      </c>
    </row>
    <row r="49" spans="2:16" ht="15" thickBot="1" x14ac:dyDescent="0.35">
      <c r="B49" s="7" t="s">
        <v>11</v>
      </c>
      <c r="C49" s="6" t="s">
        <v>51</v>
      </c>
      <c r="D49" t="s">
        <v>125</v>
      </c>
      <c r="E49" t="str">
        <f t="shared" si="3"/>
        <v>https://dataroma.com/m/holdings.php?m=mfp</v>
      </c>
      <c r="G49" s="7" t="s">
        <v>75</v>
      </c>
      <c r="H49" s="6" t="s">
        <v>51</v>
      </c>
      <c r="I49" t="s">
        <v>125</v>
      </c>
      <c r="J49" t="str">
        <f t="shared" si="1"/>
        <v>https://dataroma.com/m/hist/p_hist.php?f=mfp</v>
      </c>
      <c r="L49" s="7" t="s">
        <v>76</v>
      </c>
      <c r="M49" s="7" t="s">
        <v>77</v>
      </c>
      <c r="N49" s="6" t="s">
        <v>51</v>
      </c>
      <c r="O49" t="s">
        <v>125</v>
      </c>
      <c r="P49" t="str">
        <f t="shared" si="2"/>
        <v>https://dataroma.com/m/m_activity.php?m=mfp&amp;typ=a</v>
      </c>
    </row>
    <row r="50" spans="2:16" ht="15" thickBot="1" x14ac:dyDescent="0.35">
      <c r="B50" s="7" t="s">
        <v>11</v>
      </c>
      <c r="C50" s="6" t="s">
        <v>52</v>
      </c>
      <c r="D50" t="s">
        <v>126</v>
      </c>
      <c r="E50" t="str">
        <f t="shared" si="3"/>
        <v>https://dataroma.com/m/holdings.php?m=pi</v>
      </c>
      <c r="G50" s="7" t="s">
        <v>75</v>
      </c>
      <c r="H50" s="6" t="s">
        <v>52</v>
      </c>
      <c r="I50" t="s">
        <v>126</v>
      </c>
      <c r="J50" t="str">
        <f t="shared" si="1"/>
        <v>https://dataroma.com/m/hist/p_hist.php?f=pi</v>
      </c>
      <c r="L50" s="7" t="s">
        <v>76</v>
      </c>
      <c r="M50" s="7" t="s">
        <v>77</v>
      </c>
      <c r="N50" s="6" t="s">
        <v>52</v>
      </c>
      <c r="O50" t="s">
        <v>126</v>
      </c>
      <c r="P50" t="str">
        <f t="shared" si="2"/>
        <v>https://dataroma.com/m/m_activity.php?m=pi&amp;typ=a</v>
      </c>
    </row>
    <row r="51" spans="2:16" ht="15" thickBot="1" x14ac:dyDescent="0.35">
      <c r="B51" s="7" t="s">
        <v>11</v>
      </c>
      <c r="C51" s="6" t="s">
        <v>53</v>
      </c>
      <c r="D51" t="s">
        <v>127</v>
      </c>
      <c r="E51" t="str">
        <f t="shared" si="3"/>
        <v>https://dataroma.com/m/holdings.php?m=tf</v>
      </c>
      <c r="G51" s="7" t="s">
        <v>75</v>
      </c>
      <c r="H51" s="6" t="s">
        <v>53</v>
      </c>
      <c r="I51" t="s">
        <v>127</v>
      </c>
      <c r="J51" t="str">
        <f t="shared" si="1"/>
        <v>https://dataroma.com/m/hist/p_hist.php?f=tf</v>
      </c>
      <c r="L51" s="7" t="s">
        <v>76</v>
      </c>
      <c r="M51" s="7" t="s">
        <v>77</v>
      </c>
      <c r="N51" s="6" t="s">
        <v>53</v>
      </c>
      <c r="O51" t="s">
        <v>127</v>
      </c>
      <c r="P51" t="str">
        <f t="shared" si="2"/>
        <v>https://dataroma.com/m/m_activity.php?m=tf&amp;typ=a</v>
      </c>
    </row>
    <row r="52" spans="2:16" ht="15" thickBot="1" x14ac:dyDescent="0.35">
      <c r="B52" s="7" t="s">
        <v>11</v>
      </c>
      <c r="C52" s="6" t="s">
        <v>54</v>
      </c>
      <c r="D52" t="s">
        <v>128</v>
      </c>
      <c r="E52" t="str">
        <f t="shared" si="3"/>
        <v>https://dataroma.com/m/holdings.php?m=pc</v>
      </c>
      <c r="G52" s="7" t="s">
        <v>75</v>
      </c>
      <c r="H52" s="6" t="s">
        <v>54</v>
      </c>
      <c r="I52" t="s">
        <v>128</v>
      </c>
      <c r="J52" t="str">
        <f t="shared" si="1"/>
        <v>https://dataroma.com/m/hist/p_hist.php?f=pc</v>
      </c>
      <c r="L52" s="7" t="s">
        <v>76</v>
      </c>
      <c r="M52" s="7" t="s">
        <v>77</v>
      </c>
      <c r="N52" s="6" t="s">
        <v>54</v>
      </c>
      <c r="O52" t="s">
        <v>128</v>
      </c>
      <c r="P52" t="str">
        <f t="shared" si="2"/>
        <v>https://dataroma.com/m/m_activity.php?m=pc&amp;typ=a</v>
      </c>
    </row>
    <row r="53" spans="2:16" ht="15" thickBot="1" x14ac:dyDescent="0.35">
      <c r="B53" s="7" t="s">
        <v>11</v>
      </c>
      <c r="C53" s="6" t="s">
        <v>55</v>
      </c>
      <c r="D53" t="s">
        <v>129</v>
      </c>
      <c r="E53" t="str">
        <f t="shared" si="3"/>
        <v>https://dataroma.com/m/holdings.php?m=da</v>
      </c>
      <c r="G53" s="7" t="s">
        <v>75</v>
      </c>
      <c r="H53" s="6" t="s">
        <v>55</v>
      </c>
      <c r="I53" t="s">
        <v>129</v>
      </c>
      <c r="J53" t="str">
        <f t="shared" si="1"/>
        <v>https://dataroma.com/m/hist/p_hist.php?f=da</v>
      </c>
      <c r="L53" s="7" t="s">
        <v>76</v>
      </c>
      <c r="M53" s="7" t="s">
        <v>77</v>
      </c>
      <c r="N53" s="6" t="s">
        <v>55</v>
      </c>
      <c r="O53" t="s">
        <v>129</v>
      </c>
      <c r="P53" t="str">
        <f t="shared" si="2"/>
        <v>https://dataroma.com/m/m_activity.php?m=da&amp;typ=a</v>
      </c>
    </row>
    <row r="54" spans="2:16" ht="15" thickBot="1" x14ac:dyDescent="0.35">
      <c r="B54" s="7" t="s">
        <v>11</v>
      </c>
      <c r="C54" s="6" t="s">
        <v>56</v>
      </c>
      <c r="D54" t="s">
        <v>130</v>
      </c>
      <c r="E54" t="str">
        <f t="shared" si="3"/>
        <v>https://dataroma.com/m/holdings.php?m=ffh</v>
      </c>
      <c r="G54" s="7" t="s">
        <v>75</v>
      </c>
      <c r="H54" s="6" t="s">
        <v>56</v>
      </c>
      <c r="I54" t="s">
        <v>130</v>
      </c>
      <c r="J54" t="str">
        <f t="shared" si="1"/>
        <v>https://dataroma.com/m/hist/p_hist.php?f=ffh</v>
      </c>
      <c r="L54" s="7" t="s">
        <v>76</v>
      </c>
      <c r="M54" s="7" t="s">
        <v>77</v>
      </c>
      <c r="N54" s="6" t="s">
        <v>56</v>
      </c>
      <c r="O54" t="s">
        <v>130</v>
      </c>
      <c r="P54" t="str">
        <f t="shared" si="2"/>
        <v>https://dataroma.com/m/m_activity.php?m=ffh&amp;typ=a</v>
      </c>
    </row>
    <row r="55" spans="2:16" ht="15" thickBot="1" x14ac:dyDescent="0.35">
      <c r="B55" s="7" t="s">
        <v>11</v>
      </c>
      <c r="C55" s="6" t="s">
        <v>57</v>
      </c>
      <c r="D55" t="s">
        <v>131</v>
      </c>
      <c r="E55" t="str">
        <f t="shared" si="3"/>
        <v>https://dataroma.com/m/holdings.php?m=pzfvx</v>
      </c>
      <c r="G55" s="7" t="s">
        <v>75</v>
      </c>
      <c r="H55" s="6" t="s">
        <v>57</v>
      </c>
      <c r="I55" t="s">
        <v>131</v>
      </c>
      <c r="J55" t="str">
        <f t="shared" si="1"/>
        <v>https://dataroma.com/m/hist/p_hist.php?f=pzfvx</v>
      </c>
      <c r="L55" s="7" t="s">
        <v>76</v>
      </c>
      <c r="M55" s="7" t="s">
        <v>77</v>
      </c>
      <c r="N55" s="6" t="s">
        <v>57</v>
      </c>
      <c r="O55" t="s">
        <v>131</v>
      </c>
      <c r="P55" t="str">
        <f t="shared" si="2"/>
        <v>https://dataroma.com/m/m_activity.php?m=pzfvx&amp;typ=a</v>
      </c>
    </row>
    <row r="56" spans="2:16" ht="15" thickBot="1" x14ac:dyDescent="0.35">
      <c r="B56" s="7" t="s">
        <v>11</v>
      </c>
      <c r="C56" s="6" t="s">
        <v>58</v>
      </c>
      <c r="D56" t="s">
        <v>132</v>
      </c>
      <c r="E56" t="str">
        <f t="shared" si="3"/>
        <v>https://dataroma.com/m/holdings.php?m=ofalx</v>
      </c>
      <c r="G56" s="7" t="s">
        <v>75</v>
      </c>
      <c r="H56" s="6" t="s">
        <v>58</v>
      </c>
      <c r="I56" t="s">
        <v>132</v>
      </c>
      <c r="J56" t="str">
        <f t="shared" si="1"/>
        <v>https://dataroma.com/m/hist/p_hist.php?f=ofalx</v>
      </c>
      <c r="L56" s="7" t="s">
        <v>76</v>
      </c>
      <c r="M56" s="7" t="s">
        <v>77</v>
      </c>
      <c r="N56" s="6" t="s">
        <v>58</v>
      </c>
      <c r="O56" t="s">
        <v>132</v>
      </c>
      <c r="P56" t="str">
        <f t="shared" si="2"/>
        <v>https://dataroma.com/m/m_activity.php?m=ofalx&amp;typ=a</v>
      </c>
    </row>
    <row r="57" spans="2:16" ht="15" thickBot="1" x14ac:dyDescent="0.35">
      <c r="B57" s="7" t="s">
        <v>11</v>
      </c>
      <c r="C57" s="6" t="s">
        <v>59</v>
      </c>
      <c r="D57" t="s">
        <v>133</v>
      </c>
      <c r="E57" t="str">
        <f t="shared" si="3"/>
        <v>https://dataroma.com/m/holdings.php?m=sequx</v>
      </c>
      <c r="G57" s="7" t="s">
        <v>75</v>
      </c>
      <c r="H57" s="6" t="s">
        <v>59</v>
      </c>
      <c r="I57" t="s">
        <v>133</v>
      </c>
      <c r="J57" t="str">
        <f t="shared" si="1"/>
        <v>https://dataroma.com/m/hist/p_hist.php?f=sequx</v>
      </c>
      <c r="L57" s="7" t="s">
        <v>76</v>
      </c>
      <c r="M57" s="7" t="s">
        <v>77</v>
      </c>
      <c r="N57" s="6" t="s">
        <v>59</v>
      </c>
      <c r="O57" t="s">
        <v>133</v>
      </c>
      <c r="P57" t="str">
        <f t="shared" si="2"/>
        <v>https://dataroma.com/m/m_activity.php?m=sequx&amp;typ=a</v>
      </c>
    </row>
    <row r="58" spans="2:16" ht="15" thickBot="1" x14ac:dyDescent="0.35">
      <c r="B58" s="7" t="s">
        <v>11</v>
      </c>
      <c r="C58" s="6" t="s">
        <v>60</v>
      </c>
      <c r="D58" t="s">
        <v>134</v>
      </c>
      <c r="E58" t="str">
        <f t="shared" si="3"/>
        <v>https://dataroma.com/m/holdings.php?m=baupost</v>
      </c>
      <c r="G58" s="7" t="s">
        <v>75</v>
      </c>
      <c r="H58" s="6" t="s">
        <v>60</v>
      </c>
      <c r="I58" t="s">
        <v>134</v>
      </c>
      <c r="J58" t="str">
        <f t="shared" si="1"/>
        <v>https://dataroma.com/m/hist/p_hist.php?f=baupost</v>
      </c>
      <c r="L58" s="7" t="s">
        <v>76</v>
      </c>
      <c r="M58" s="7" t="s">
        <v>77</v>
      </c>
      <c r="N58" s="6" t="s">
        <v>60</v>
      </c>
      <c r="O58" t="s">
        <v>134</v>
      </c>
      <c r="P58" t="str">
        <f t="shared" si="2"/>
        <v>https://dataroma.com/m/m_activity.php?m=baupost&amp;typ=a</v>
      </c>
    </row>
    <row r="59" spans="2:16" ht="15" thickBot="1" x14ac:dyDescent="0.35">
      <c r="B59" s="7" t="s">
        <v>11</v>
      </c>
      <c r="C59" s="6" t="s">
        <v>61</v>
      </c>
      <c r="D59" t="s">
        <v>135</v>
      </c>
      <c r="E59" t="str">
        <f t="shared" si="3"/>
        <v>https://dataroma.com/m/holdings.php?m=lpc</v>
      </c>
      <c r="G59" s="7" t="s">
        <v>75</v>
      </c>
      <c r="H59" s="6" t="s">
        <v>61</v>
      </c>
      <c r="I59" t="s">
        <v>135</v>
      </c>
      <c r="J59" t="str">
        <f t="shared" si="1"/>
        <v>https://dataroma.com/m/hist/p_hist.php?f=lpc</v>
      </c>
      <c r="L59" s="7" t="s">
        <v>76</v>
      </c>
      <c r="M59" s="7" t="s">
        <v>77</v>
      </c>
      <c r="N59" s="6" t="s">
        <v>61</v>
      </c>
      <c r="O59" t="s">
        <v>135</v>
      </c>
      <c r="P59" t="str">
        <f t="shared" si="2"/>
        <v>https://dataroma.com/m/m_activity.php?m=lpc&amp;typ=a</v>
      </c>
    </row>
    <row r="60" spans="2:16" ht="15" thickBot="1" x14ac:dyDescent="0.35">
      <c r="B60" s="7" t="s">
        <v>11</v>
      </c>
      <c r="C60" s="6" t="s">
        <v>62</v>
      </c>
      <c r="D60" t="s">
        <v>136</v>
      </c>
      <c r="E60" t="str">
        <f t="shared" si="3"/>
        <v>https://dataroma.com/m/holdings.php?m=fpacx</v>
      </c>
      <c r="G60" s="7" t="s">
        <v>75</v>
      </c>
      <c r="H60" s="6" t="s">
        <v>62</v>
      </c>
      <c r="I60" t="s">
        <v>136</v>
      </c>
      <c r="J60" t="str">
        <f t="shared" si="1"/>
        <v>https://dataroma.com/m/hist/p_hist.php?f=fpacx</v>
      </c>
      <c r="L60" s="7" t="s">
        <v>76</v>
      </c>
      <c r="M60" s="7" t="s">
        <v>77</v>
      </c>
      <c r="N60" s="6" t="s">
        <v>62</v>
      </c>
      <c r="O60" t="s">
        <v>136</v>
      </c>
      <c r="P60" t="str">
        <f t="shared" si="2"/>
        <v>https://dataroma.com/m/m_activity.php?m=fpacx&amp;typ=a</v>
      </c>
    </row>
    <row r="61" spans="2:16" ht="15" thickBot="1" x14ac:dyDescent="0.35">
      <c r="B61" s="7" t="s">
        <v>11</v>
      </c>
      <c r="C61" s="6" t="s">
        <v>63</v>
      </c>
      <c r="D61" t="s">
        <v>137</v>
      </c>
      <c r="E61" t="str">
        <f t="shared" si="3"/>
        <v>https://dataroma.com/m/holdings.php?m=fs</v>
      </c>
      <c r="G61" s="7" t="s">
        <v>75</v>
      </c>
      <c r="H61" s="6" t="s">
        <v>63</v>
      </c>
      <c r="I61" t="s">
        <v>137</v>
      </c>
      <c r="J61" t="str">
        <f t="shared" si="1"/>
        <v>https://dataroma.com/m/hist/p_hist.php?f=fs</v>
      </c>
      <c r="L61" s="7" t="s">
        <v>76</v>
      </c>
      <c r="M61" s="7" t="s">
        <v>77</v>
      </c>
      <c r="N61" s="6" t="s">
        <v>63</v>
      </c>
      <c r="O61" t="s">
        <v>137</v>
      </c>
      <c r="P61" t="str">
        <f t="shared" si="2"/>
        <v>https://dataroma.com/m/m_activity.php?m=fs&amp;typ=a</v>
      </c>
    </row>
    <row r="62" spans="2:16" ht="15" thickBot="1" x14ac:dyDescent="0.35">
      <c r="B62" s="7" t="s">
        <v>11</v>
      </c>
      <c r="C62" s="6" t="s">
        <v>64</v>
      </c>
      <c r="D62" t="s">
        <v>138</v>
      </c>
      <c r="E62" t="str">
        <f t="shared" si="3"/>
        <v>https://dataroma.com/m/holdings.php?m=ta</v>
      </c>
      <c r="G62" s="7" t="s">
        <v>75</v>
      </c>
      <c r="H62" s="6" t="s">
        <v>64</v>
      </c>
      <c r="I62" t="s">
        <v>138</v>
      </c>
      <c r="J62" t="str">
        <f t="shared" si="1"/>
        <v>https://dataroma.com/m/hist/p_hist.php?f=ta</v>
      </c>
      <c r="L62" s="7" t="s">
        <v>76</v>
      </c>
      <c r="M62" s="7" t="s">
        <v>77</v>
      </c>
      <c r="N62" s="6" t="s">
        <v>64</v>
      </c>
      <c r="O62" t="s">
        <v>138</v>
      </c>
      <c r="P62" t="str">
        <f t="shared" si="2"/>
        <v>https://dataroma.com/m/m_activity.php?m=ta&amp;typ=a</v>
      </c>
    </row>
    <row r="63" spans="2:16" ht="15" thickBot="1" x14ac:dyDescent="0.35">
      <c r="B63" s="7" t="s">
        <v>11</v>
      </c>
      <c r="C63" s="6" t="s">
        <v>65</v>
      </c>
      <c r="D63" t="s">
        <v>139</v>
      </c>
      <c r="E63" t="str">
        <f t="shared" si="3"/>
        <v>https://dataroma.com/m/holdings.php?m=mkl</v>
      </c>
      <c r="G63" s="7" t="s">
        <v>75</v>
      </c>
      <c r="H63" s="6" t="s">
        <v>65</v>
      </c>
      <c r="I63" t="s">
        <v>139</v>
      </c>
      <c r="J63" t="str">
        <f t="shared" si="1"/>
        <v>https://dataroma.com/m/hist/p_hist.php?f=mkl</v>
      </c>
      <c r="L63" s="7" t="s">
        <v>76</v>
      </c>
      <c r="M63" s="7" t="s">
        <v>77</v>
      </c>
      <c r="N63" s="6" t="s">
        <v>65</v>
      </c>
      <c r="O63" t="s">
        <v>139</v>
      </c>
      <c r="P63" t="str">
        <f t="shared" si="2"/>
        <v>https://dataroma.com/m/m_activity.php?m=mkl&amp;typ=a</v>
      </c>
    </row>
    <row r="64" spans="2:16" ht="15" thickBot="1" x14ac:dyDescent="0.35">
      <c r="B64" s="7" t="s">
        <v>11</v>
      </c>
      <c r="C64" s="6" t="s">
        <v>66</v>
      </c>
      <c r="D64" t="s">
        <v>140</v>
      </c>
      <c r="E64" t="str">
        <f t="shared" si="3"/>
        <v>https://dataroma.com/m/holdings.php?m=gr</v>
      </c>
      <c r="G64" s="7" t="s">
        <v>75</v>
      </c>
      <c r="H64" s="6" t="s">
        <v>66</v>
      </c>
      <c r="I64" t="s">
        <v>140</v>
      </c>
      <c r="J64" t="str">
        <f t="shared" si="1"/>
        <v>https://dataroma.com/m/hist/p_hist.php?f=gr</v>
      </c>
      <c r="L64" s="7" t="s">
        <v>76</v>
      </c>
      <c r="M64" s="7" t="s">
        <v>77</v>
      </c>
      <c r="N64" s="6" t="s">
        <v>66</v>
      </c>
      <c r="O64" t="s">
        <v>140</v>
      </c>
      <c r="P64" t="str">
        <f t="shared" si="2"/>
        <v>https://dataroma.com/m/m_activity.php?m=gr&amp;typ=a</v>
      </c>
    </row>
    <row r="65" spans="2:16" ht="15" thickBot="1" x14ac:dyDescent="0.35">
      <c r="B65" s="7" t="s">
        <v>11</v>
      </c>
      <c r="C65" s="6" t="s">
        <v>67</v>
      </c>
      <c r="D65" t="s">
        <v>141</v>
      </c>
      <c r="E65" t="str">
        <f t="shared" si="3"/>
        <v>https://dataroma.com/m/holdings.php?m=tvafx</v>
      </c>
      <c r="G65" s="7" t="s">
        <v>75</v>
      </c>
      <c r="H65" s="6" t="s">
        <v>67</v>
      </c>
      <c r="I65" t="s">
        <v>141</v>
      </c>
      <c r="J65" t="str">
        <f t="shared" si="1"/>
        <v>https://dataroma.com/m/hist/p_hist.php?f=tvafx</v>
      </c>
      <c r="L65" s="7" t="s">
        <v>76</v>
      </c>
      <c r="M65" s="7" t="s">
        <v>77</v>
      </c>
      <c r="N65" s="6" t="s">
        <v>67</v>
      </c>
      <c r="O65" t="s">
        <v>141</v>
      </c>
      <c r="P65" t="str">
        <f t="shared" si="2"/>
        <v>https://dataroma.com/m/m_activity.php?m=tvafx&amp;typ=a</v>
      </c>
    </row>
    <row r="66" spans="2:16" ht="15" thickBot="1" x14ac:dyDescent="0.35">
      <c r="B66" s="7" t="s">
        <v>11</v>
      </c>
      <c r="C66" s="6" t="s">
        <v>68</v>
      </c>
      <c r="D66" t="s">
        <v>142</v>
      </c>
      <c r="E66" t="str">
        <f t="shared" si="3"/>
        <v>https://dataroma.com/m/holdings.php?m=toryx</v>
      </c>
      <c r="G66" s="7" t="s">
        <v>75</v>
      </c>
      <c r="H66" s="6" t="s">
        <v>68</v>
      </c>
      <c r="I66" t="s">
        <v>142</v>
      </c>
      <c r="J66" t="str">
        <f t="shared" si="1"/>
        <v>https://dataroma.com/m/hist/p_hist.php?f=toryx</v>
      </c>
      <c r="L66" s="7" t="s">
        <v>76</v>
      </c>
      <c r="M66" s="7" t="s">
        <v>77</v>
      </c>
      <c r="N66" s="6" t="s">
        <v>68</v>
      </c>
      <c r="O66" t="s">
        <v>142</v>
      </c>
      <c r="P66" t="str">
        <f t="shared" si="2"/>
        <v>https://dataroma.com/m/m_activity.php?m=toryx&amp;typ=a</v>
      </c>
    </row>
    <row r="67" spans="2:16" ht="15" thickBot="1" x14ac:dyDescent="0.35">
      <c r="B67" s="7" t="s">
        <v>11</v>
      </c>
      <c r="C67" s="6" t="s">
        <v>69</v>
      </c>
      <c r="D67" t="s">
        <v>143</v>
      </c>
      <c r="E67" t="str">
        <f t="shared" ref="E67:E72" si="4">B67&amp;C67</f>
        <v>https://dataroma.com/m/holdings.php?m=twebx</v>
      </c>
      <c r="G67" s="7" t="s">
        <v>75</v>
      </c>
      <c r="H67" s="6" t="s">
        <v>69</v>
      </c>
      <c r="I67" t="s">
        <v>143</v>
      </c>
      <c r="J67" t="str">
        <f t="shared" si="1"/>
        <v>https://dataroma.com/m/hist/p_hist.php?f=twebx</v>
      </c>
      <c r="L67" s="7" t="s">
        <v>76</v>
      </c>
      <c r="M67" s="7" t="s">
        <v>77</v>
      </c>
      <c r="N67" s="6" t="s">
        <v>69</v>
      </c>
      <c r="O67" t="s">
        <v>143</v>
      </c>
      <c r="P67" t="str">
        <f t="shared" si="2"/>
        <v>https://dataroma.com/m/m_activity.php?m=twebx&amp;typ=a</v>
      </c>
    </row>
    <row r="68" spans="2:16" ht="15" thickBot="1" x14ac:dyDescent="0.35">
      <c r="B68" s="7" t="s">
        <v>11</v>
      </c>
      <c r="C68" s="6" t="s">
        <v>70</v>
      </c>
      <c r="D68" t="s">
        <v>144</v>
      </c>
      <c r="E68" t="str">
        <f t="shared" si="4"/>
        <v>https://dataroma.com/m/holdings.php?m=va</v>
      </c>
      <c r="G68" s="7" t="s">
        <v>75</v>
      </c>
      <c r="H68" s="6" t="s">
        <v>70</v>
      </c>
      <c r="I68" t="s">
        <v>144</v>
      </c>
      <c r="J68" t="str">
        <f t="shared" ref="J68:J72" si="5">G68&amp;H68</f>
        <v>https://dataroma.com/m/hist/p_hist.php?f=va</v>
      </c>
      <c r="L68" s="7" t="s">
        <v>76</v>
      </c>
      <c r="M68" s="7" t="s">
        <v>77</v>
      </c>
      <c r="N68" s="6" t="s">
        <v>70</v>
      </c>
      <c r="O68" t="s">
        <v>144</v>
      </c>
      <c r="P68" t="str">
        <f t="shared" ref="P68:P72" si="6">L68&amp;N68&amp;M68</f>
        <v>https://dataroma.com/m/m_activity.php?m=va&amp;typ=a</v>
      </c>
    </row>
    <row r="69" spans="2:16" ht="15" thickBot="1" x14ac:dyDescent="0.35">
      <c r="B69" s="7" t="s">
        <v>11</v>
      </c>
      <c r="C69" s="6" t="s">
        <v>71</v>
      </c>
      <c r="D69" t="s">
        <v>145</v>
      </c>
      <c r="E69" t="str">
        <f t="shared" si="4"/>
        <v>https://dataroma.com/m/holdings.php?m=wvalx</v>
      </c>
      <c r="G69" s="7" t="s">
        <v>75</v>
      </c>
      <c r="H69" s="6" t="s">
        <v>71</v>
      </c>
      <c r="I69" t="s">
        <v>145</v>
      </c>
      <c r="J69" t="str">
        <f t="shared" si="5"/>
        <v>https://dataroma.com/m/hist/p_hist.php?f=wvalx</v>
      </c>
      <c r="L69" s="7" t="s">
        <v>76</v>
      </c>
      <c r="M69" s="7" t="s">
        <v>77</v>
      </c>
      <c r="N69" s="6" t="s">
        <v>71</v>
      </c>
      <c r="O69" t="s">
        <v>145</v>
      </c>
      <c r="P69" t="str">
        <f t="shared" si="6"/>
        <v>https://dataroma.com/m/m_activity.php?m=wvalx&amp;typ=a</v>
      </c>
    </row>
    <row r="70" spans="2:16" ht="15" thickBot="1" x14ac:dyDescent="0.35">
      <c r="B70" s="7" t="s">
        <v>11</v>
      </c>
      <c r="C70" s="6" t="s">
        <v>72</v>
      </c>
      <c r="D70" t="s">
        <v>146</v>
      </c>
      <c r="E70" t="str">
        <f t="shared" si="4"/>
        <v>https://dataroma.com/m/holdings.php?m=brk</v>
      </c>
      <c r="G70" s="7" t="s">
        <v>75</v>
      </c>
      <c r="H70" s="6" t="s">
        <v>72</v>
      </c>
      <c r="I70" t="s">
        <v>146</v>
      </c>
      <c r="J70" t="str">
        <f t="shared" si="5"/>
        <v>https://dataroma.com/m/hist/p_hist.php?f=brk</v>
      </c>
      <c r="L70" s="7" t="s">
        <v>76</v>
      </c>
      <c r="M70" s="7" t="s">
        <v>77</v>
      </c>
      <c r="N70" s="6" t="s">
        <v>72</v>
      </c>
      <c r="O70" t="s">
        <v>146</v>
      </c>
      <c r="P70" t="str">
        <f t="shared" si="6"/>
        <v>https://dataroma.com/m/m_activity.php?m=brk&amp;typ=a</v>
      </c>
    </row>
    <row r="71" spans="2:16" ht="15" thickBot="1" x14ac:dyDescent="0.35">
      <c r="B71" s="7" t="s">
        <v>11</v>
      </c>
      <c r="C71" s="6" t="s">
        <v>73</v>
      </c>
      <c r="D71" t="s">
        <v>147</v>
      </c>
      <c r="E71" t="str">
        <f t="shared" si="4"/>
        <v>https://dataroma.com/m/holdings.php?m=cc</v>
      </c>
      <c r="G71" s="7" t="s">
        <v>75</v>
      </c>
      <c r="H71" s="6" t="s">
        <v>73</v>
      </c>
      <c r="I71" t="s">
        <v>147</v>
      </c>
      <c r="J71" t="str">
        <f t="shared" si="5"/>
        <v>https://dataroma.com/m/hist/p_hist.php?f=cc</v>
      </c>
      <c r="L71" s="7" t="s">
        <v>76</v>
      </c>
      <c r="M71" s="7" t="s">
        <v>77</v>
      </c>
      <c r="N71" s="6" t="s">
        <v>73</v>
      </c>
      <c r="O71" t="s">
        <v>147</v>
      </c>
      <c r="P71" t="str">
        <f t="shared" si="6"/>
        <v>https://dataroma.com/m/m_activity.php?m=cc&amp;typ=a</v>
      </c>
    </row>
    <row r="72" spans="2:16" ht="15" thickBot="1" x14ac:dyDescent="0.35">
      <c r="B72" s="7" t="s">
        <v>11</v>
      </c>
      <c r="C72" s="6" t="s">
        <v>74</v>
      </c>
      <c r="D72" t="s">
        <v>148</v>
      </c>
      <c r="E72" t="str">
        <f t="shared" si="4"/>
        <v>https://dataroma.com/m/holdings.php?m=yam</v>
      </c>
      <c r="G72" s="7" t="s">
        <v>75</v>
      </c>
      <c r="H72" s="6" t="s">
        <v>74</v>
      </c>
      <c r="I72" t="s">
        <v>148</v>
      </c>
      <c r="J72" t="str">
        <f t="shared" si="5"/>
        <v>https://dataroma.com/m/hist/p_hist.php?f=yam</v>
      </c>
      <c r="L72" s="7" t="s">
        <v>76</v>
      </c>
      <c r="M72" s="7" t="s">
        <v>77</v>
      </c>
      <c r="N72" s="6" t="s">
        <v>74</v>
      </c>
      <c r="O72" t="s">
        <v>148</v>
      </c>
      <c r="P72" t="str">
        <f t="shared" si="6"/>
        <v>https://dataroma.com/m/m_activity.php?m=yam&amp;typ=a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</vt:lpstr>
      <vt:lpstr>FirmData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Mason</dc:creator>
  <cp:lastModifiedBy>Taylor Mason</cp:lastModifiedBy>
  <dcterms:created xsi:type="dcterms:W3CDTF">2021-01-28T01:12:36Z</dcterms:created>
  <dcterms:modified xsi:type="dcterms:W3CDTF">2022-12-12T01:46:49Z</dcterms:modified>
</cp:coreProperties>
</file>