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ny\Desktop\data science\porfolio\"/>
    </mc:Choice>
  </mc:AlternateContent>
  <xr:revisionPtr revIDLastSave="0" documentId="13_ncr:1_{A920E70C-A057-49E9-8D8D-D027494CEFDB}" xr6:coauthVersionLast="47" xr6:coauthVersionMax="47" xr10:uidLastSave="{00000000-0000-0000-0000-000000000000}"/>
  <bookViews>
    <workbookView xWindow="-120" yWindow="-120" windowWidth="29040" windowHeight="15840" xr2:uid="{53D08D46-31E8-42E1-B76C-9794CDAB59D7}"/>
  </bookViews>
  <sheets>
    <sheet name="Data" sheetId="1" r:id="rId1"/>
    <sheet name="Descriptive statistics " sheetId="6" r:id="rId2"/>
    <sheet name="Correlation analysis" sheetId="3" r:id="rId3"/>
    <sheet name="Regression analysis" sheetId="2" r:id="rId4"/>
    <sheet name="Firm performance dashboard" sheetId="4" r:id="rId5"/>
  </sheets>
  <externalReferences>
    <externalReference r:id="rId6"/>
  </externalReferences>
  <calcPr calcId="181029"/>
  <extLst>
    <ext xmlns:x15="http://schemas.microsoft.com/office/spreadsheetml/2010/11/main" uri="{140A7094-0E35-4892-8432-C4D2E57EDEB5}">
      <x15:workbookPr chartTrackingRefBase="1"/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I9" i="2" l="1"/>
  <c r="I10" i="2"/>
  <c r="I11" i="2"/>
  <c r="I12" i="2"/>
  <c r="I13" i="2"/>
  <c r="I14" i="2"/>
  <c r="I15" i="2"/>
  <c r="I16" i="2"/>
  <c r="I17" i="2"/>
  <c r="I8" i="2"/>
  <c r="V8" i="3"/>
  <c r="V10" i="3" s="1"/>
  <c r="I25" i="1" l="1"/>
  <c r="I24" i="1"/>
  <c r="G25" i="1"/>
  <c r="G24" i="1"/>
  <c r="I23" i="1"/>
  <c r="G23" i="1"/>
  <c r="I22" i="1"/>
  <c r="G22" i="1"/>
  <c r="I21" i="1"/>
  <c r="G21" i="1"/>
  <c r="I20" i="1"/>
  <c r="G20" i="1"/>
  <c r="I19" i="1"/>
  <c r="G19" i="1"/>
  <c r="I18" i="1"/>
  <c r="G18" i="1"/>
  <c r="I17" i="1"/>
  <c r="G17" i="1"/>
  <c r="I16" i="1"/>
  <c r="G16" i="1"/>
</calcChain>
</file>

<file path=xl/sharedStrings.xml><?xml version="1.0" encoding="utf-8"?>
<sst xmlns="http://schemas.openxmlformats.org/spreadsheetml/2006/main" count="241" uniqueCount="70">
  <si>
    <t xml:space="preserve">Year </t>
  </si>
  <si>
    <t>Net income (In million $)</t>
  </si>
  <si>
    <t xml:space="preserve">Total asset (In million $) </t>
  </si>
  <si>
    <t>ROA (%)</t>
  </si>
  <si>
    <t xml:space="preserve">Shareholder's equity (In million $) </t>
  </si>
  <si>
    <t>ROE (%)</t>
  </si>
  <si>
    <t>EPS (in thousands $)</t>
  </si>
  <si>
    <t>R&amp;D (In million $)</t>
  </si>
  <si>
    <t>Revenue (In million $)</t>
  </si>
  <si>
    <t>ROA</t>
  </si>
  <si>
    <t>ROE</t>
  </si>
  <si>
    <t>DESCRIPTIVE STATISTICS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</si>
  <si>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</si>
  <si>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</si>
  <si>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</si>
  <si>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</si>
  <si>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</si>
  <si>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</si>
  <si>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</si>
  <si>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</si>
  <si>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</si>
  <si>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</si>
  <si>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</si>
  <si>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</si>
  <si>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 xml:space="preserve">Variables </t>
  </si>
  <si>
    <t>N</t>
  </si>
  <si>
    <t>Count</t>
  </si>
  <si>
    <t xml:space="preserve">Revenue 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</si>
  <si>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</si>
  <si>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</si>
  <si>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</si>
  <si>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</si>
  <si>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</si>
  <si>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</si>
  <si>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</si>
  <si>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</si>
  <si>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</si>
  <si>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</si>
  <si>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</si>
  <si>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</si>
  <si>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</si>
  <si>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</si>
  <si>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</si>
  <si>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</si>
  <si>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</si>
  <si>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</si>
  <si>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</si>
  <si>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</si>
  <si>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</si>
  <si>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</si>
  <si>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</si>
  <si>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REVENUE MODEL</t>
  </si>
  <si>
    <t xml:space="preserve">p value calulator </t>
  </si>
  <si>
    <t>r</t>
  </si>
  <si>
    <t>n</t>
  </si>
  <si>
    <t>t</t>
  </si>
  <si>
    <t>p</t>
  </si>
  <si>
    <t>p value</t>
  </si>
  <si>
    <t>ROI (%)</t>
  </si>
  <si>
    <t>Confidence Level(95.0%)</t>
  </si>
  <si>
    <t>CORRELATION</t>
  </si>
  <si>
    <t>Correlation coefficient</t>
  </si>
  <si>
    <t>RESIDUAL OUTPUT</t>
  </si>
  <si>
    <t>Observation</t>
  </si>
  <si>
    <t>Residuals</t>
  </si>
  <si>
    <t>Standard Residuals</t>
  </si>
  <si>
    <t>Predicted Revenue (In million $)</t>
  </si>
  <si>
    <t>Firm performance</t>
  </si>
  <si>
    <t>Predicted Firm performance</t>
  </si>
  <si>
    <t>APPLE PERFORMANCE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</si>
</sst>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00000"/>
    <numFmt numFmtId="166" formatCode="0.00000"/>
    <numFmt numFmtId="168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4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1" xfId="0" applyFont="1" applyFill="1" applyBorder="1" applyAlignment="1">
      <alignment horizontal="center"/>
    </xf>
    <xf numFmtId="2" fontId="0" fillId="0" borderId="0" xfId="0" applyNumberFormat="1" applyFill="1" applyBorder="1" applyAlignment="1"/>
    <xf numFmtId="0" fontId="0" fillId="0" borderId="0" xfId="0" applyBorder="1"/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Alignment="1"/>
    <xf numFmtId="0" fontId="5" fillId="0" borderId="0" xfId="0" applyFont="1" applyFill="1" applyBorder="1" applyAlignment="1"/>
    <xf numFmtId="0" fontId="5" fillId="0" borderId="0" xfId="0" applyFont="1" applyBorder="1" applyAlignment="1">
      <alignment vertical="center" wrapText="1"/>
    </xf>
    <xf numFmtId="165" fontId="0" fillId="0" borderId="0" xfId="0" applyNumberFormat="1" applyBorder="1"/>
    <xf numFmtId="166" fontId="5" fillId="0" borderId="0" xfId="0" applyNumberFormat="1" applyFont="1" applyBorder="1" applyAlignment="1">
      <alignment vertical="center" wrapText="1"/>
    </xf>
    <xf numFmtId="168" fontId="0" fillId="0" borderId="0" xfId="0" applyNumberFormat="1" applyFill="1" applyBorder="1" applyAlignment="1"/>
    <xf numFmtId="168" fontId="0" fillId="0" borderId="2" xfId="0" applyNumberFormat="1" applyFill="1" applyBorder="1" applyAlignment="1"/>
    <xf numFmtId="2" fontId="0" fillId="0" borderId="2" xfId="0" applyNumberFormat="1" applyFill="1" applyBorder="1" applyAlignment="1"/>
    <xf numFmtId="2" fontId="0" fillId="0" borderId="2" xfId="0" applyNumberFormat="1" applyBorder="1"/>
    <xf numFmtId="0" fontId="2" fillId="0" borderId="1" xfId="0" applyFont="1" applyFill="1" applyBorder="1" applyAlignment="1">
      <alignment horizontal="centerContinuous"/>
    </xf>
    <xf numFmtId="0" fontId="2" fillId="0" borderId="0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Revenue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'Descriptive statistics '!$C$5</c:f>
              <c:strCache>
                <c:ptCount val="1"/>
                <c:pt idx="0">
                  <c:v>Revenue (In million $)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'Descriptive statistics '!$B$6:$B$15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'Descriptive statistics '!$C$6:$C$15</c:f>
              <c:numCache>
                <c:formatCode>General</c:formatCode>
                <c:ptCount val="10"/>
                <c:pt idx="0">
                  <c:v>233715</c:v>
                </c:pt>
                <c:pt idx="1">
                  <c:v>215639</c:v>
                </c:pt>
                <c:pt idx="2">
                  <c:v>229234</c:v>
                </c:pt>
                <c:pt idx="3">
                  <c:v>265595</c:v>
                </c:pt>
                <c:pt idx="4">
                  <c:v>260174</c:v>
                </c:pt>
                <c:pt idx="5">
                  <c:v>274515</c:v>
                </c:pt>
                <c:pt idx="6">
                  <c:v>365817</c:v>
                </c:pt>
                <c:pt idx="7">
                  <c:v>394328</c:v>
                </c:pt>
                <c:pt idx="8">
                  <c:v>383285</c:v>
                </c:pt>
                <c:pt idx="9">
                  <c:v>391035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0-425C-9083-CC937596F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548975"/>
        <c:axId val="1219536079"/>
      </c:lineChart>
      <c:catAx>
        <c:axId val="1219548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536079"/>
        <c:crosses val="autoZero"/>
        <c:auto val="1"/>
        <c:lblAlgn val="ctr"/>
        <c:lblOffset val="100"/>
        <c:noMultiLvlLbl val="0"/>
      </c:catAx>
      <c:valAx>
        <c:axId val="12195360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 (In million 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54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Revenue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'Descriptive statistics '!$C$5</c:f>
              <c:strCache>
                <c:ptCount val="1"/>
                <c:pt idx="0">
                  <c:v>Revenue (In million $)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'Descriptive statistics '!$B$6:$B$15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'Descriptive statistics '!$C$6:$C$15</c:f>
              <c:numCache>
                <c:formatCode>General</c:formatCode>
                <c:ptCount val="10"/>
                <c:pt idx="0">
                  <c:v>233715</c:v>
                </c:pt>
                <c:pt idx="1">
                  <c:v>215639</c:v>
                </c:pt>
                <c:pt idx="2">
                  <c:v>229234</c:v>
                </c:pt>
                <c:pt idx="3">
                  <c:v>265595</c:v>
                </c:pt>
                <c:pt idx="4">
                  <c:v>260174</c:v>
                </c:pt>
                <c:pt idx="5">
                  <c:v>274515</c:v>
                </c:pt>
                <c:pt idx="6">
                  <c:v>365817</c:v>
                </c:pt>
                <c:pt idx="7">
                  <c:v>394328</c:v>
                </c:pt>
                <c:pt idx="8">
                  <c:v>383285</c:v>
                </c:pt>
                <c:pt idx="9">
                  <c:v>391035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0C-4483-A4C5-51169FE85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548975"/>
        <c:axId val="1219536079"/>
      </c:lineChart>
      <c:catAx>
        <c:axId val="1219548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536079"/>
        <c:crosses val="autoZero"/>
        <c:auto val="1"/>
        <c:lblAlgn val="ctr"/>
        <c:lblOffset val="100"/>
        <c:noMultiLvlLbl val="0"/>
      </c:catAx>
      <c:valAx>
        <c:axId val="12195360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 (In million 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54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R&amp;D Expenditure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'Descriptive statistics '!$D$5</c:f>
              <c:strCache>
                <c:ptCount val="1"/>
                <c:pt idx="0">
                  <c:v>R&amp;D (In million $)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'Descriptive statistics '!$B$6:$B$15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'Descriptive statistics '!$D$6:$D$15</c:f>
              <c:numCache>
                <c:formatCode>General</c:formatCode>
                <c:ptCount val="10"/>
                <c:pt idx="0">
                  <c:v>8067</c:v>
                </c:pt>
                <c:pt idx="1">
                  <c:v>10045</c:v>
                </c:pt>
                <c:pt idx="2">
                  <c:v>11581</c:v>
                </c:pt>
                <c:pt idx="3">
                  <c:v>14236</c:v>
                </c:pt>
                <c:pt idx="4">
                  <c:v>16217</c:v>
                </c:pt>
                <c:pt idx="5">
                  <c:v>18752</c:v>
                </c:pt>
                <c:pt idx="6">
                  <c:v>21914</c:v>
                </c:pt>
                <c:pt idx="7">
                  <c:v>26251</c:v>
                </c:pt>
                <c:pt idx="8">
                  <c:v>29915</c:v>
                </c:pt>
                <c:pt idx="9">
                  <c:v>31370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BF-40B3-9D29-68576198D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10217103"/>
        <c:axId val="910221263"/>
      </c:barChart>
      <c:catAx>
        <c:axId val="910217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221263"/>
        <c:crosses val="autoZero"/>
        <c:auto val="1"/>
        <c:lblAlgn val="ctr"/>
        <c:lblOffset val="100"/>
        <c:noMultiLvlLbl val="0"/>
      </c:catAx>
      <c:valAx>
        <c:axId val="9102212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 &amp; D (In million 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21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Firm performance indicators (ROA, ROE AND ROI)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'Descriptive statistics '!$E$5</c:f>
              <c:strCache>
                <c:ptCount val="1"/>
                <c:pt idx="0">
                  <c:v>ROA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'Descriptive statistics '!$B$6:$B$15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'Descriptive statistics '!$E$6:$E$15</c:f>
              <c:numCache>
                <c:formatCode>General</c:formatCode>
                <c:ptCount val="10"/>
                <c:pt idx="0">
                  <c:v>18.389846561848834</c:v>
                </c:pt>
                <c:pt idx="1">
                  <c:v>14.202358821956814</c:v>
                </c:pt>
                <c:pt idx="2">
                  <c:v>12.882641166580964</c:v>
                </c:pt>
                <c:pt idx="3">
                  <c:v>16.277530931710984</c:v>
                </c:pt>
                <c:pt idx="4">
                  <c:v>16.323009842961632</c:v>
                </c:pt>
                <c:pt idx="5">
                  <c:v>17.725571802598431</c:v>
                </c:pt>
                <c:pt idx="6">
                  <c:v>26.974205275183614</c:v>
                </c:pt>
                <c:pt idx="7">
                  <c:v>28.292440929256852</c:v>
                </c:pt>
                <c:pt idx="8">
                  <c:v>27.509834563776476</c:v>
                </c:pt>
                <c:pt idx="9">
                  <c:v>25.682503150857585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66-4555-80E5-1A111342DDB5}"/>
            </c:ext>
          </c:extLst>
        </c:ser>
        <c:ser>
          <c:idx val="1"/>
          <c:order val="1"/>
          <c:tx>
            <c:strRef>
              <c:f>'Descriptive statistics '!$F$5</c:f>
              <c:strCache>
                <c:ptCount val="1"/>
                <c:pt idx="0">
                  <c:v>ROE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'Descriptive statistics '!$B$6:$B$15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'Descriptive statistics '!$F$6:$F$15</c:f>
              <c:numCache>
                <c:formatCode>General</c:formatCode>
                <c:ptCount val="10"/>
                <c:pt idx="0">
                  <c:v>44.735453060198566</c:v>
                </c:pt>
                <c:pt idx="1">
                  <c:v>35.623669580269627</c:v>
                </c:pt>
                <c:pt idx="2">
                  <c:v>36.070184338329092</c:v>
                </c:pt>
                <c:pt idx="3">
                  <c:v>55.560118342090767</c:v>
                </c:pt>
                <c:pt idx="4">
                  <c:v>61.064450534877558</c:v>
                </c:pt>
                <c:pt idx="5">
                  <c:v>87.866358530127485</c:v>
                </c:pt>
                <c:pt idx="6">
                  <c:v>150.07132667617688</c:v>
                </c:pt>
                <c:pt idx="7">
                  <c:v>196.95887275023682</c:v>
                </c:pt>
                <c:pt idx="8">
                  <c:v>156.07601454639075</c:v>
                </c:pt>
                <c:pt idx="9">
                  <c:v>164.59350307287096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66-4555-80E5-1A111342DDB5}"/>
            </c:ext>
          </c:extLst>
        </c:ser>
        <c:ser>
          <c:idx val="2"/>
          <c:order val="2"/>
          <c:tx>
            <c:strRef>
              <c:f>'Descriptive statistics '!$G$5</c:f>
              <c:strCache>
                <c:ptCount val="1"/>
                <c:pt idx="0">
                  <c:v>ROI (%)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'Descriptive statistics '!$B$6:$B$15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'Descriptive statistics '!$G$6:$G$15</c:f>
              <c:numCache>
                <c:formatCode>General</c:formatCode>
                <c:ptCount val="10"/>
                <c:pt idx="0">
                  <c:v>30.920100000000001</c:v>
                </c:pt>
                <c:pt idx="1">
                  <c:v>22.4312</c:v>
                </c:pt>
                <c:pt idx="2">
                  <c:v>20.908200000000001</c:v>
                </c:pt>
                <c:pt idx="3">
                  <c:v>29.634799999999998</c:v>
                </c:pt>
                <c:pt idx="4">
                  <c:v>30.113</c:v>
                </c:pt>
                <c:pt idx="5">
                  <c:v>35.005400000000002</c:v>
                </c:pt>
                <c:pt idx="6">
                  <c:v>54.983899999999998</c:v>
                </c:pt>
                <c:pt idx="7">
                  <c:v>66.699399999999997</c:v>
                </c:pt>
                <c:pt idx="8">
                  <c:v>61.612699999999997</c:v>
                </c:pt>
                <c:pt idx="9">
                  <c:v>65.6875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66-4555-80E5-1A111342D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285695"/>
        <c:axId val="2054274463"/>
      </c:lineChart>
      <c:catAx>
        <c:axId val="2054285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274463"/>
        <c:crosses val="autoZero"/>
        <c:auto val="1"/>
        <c:lblAlgn val="ctr"/>
        <c:lblOffset val="100"/>
        <c:noMultiLvlLbl val="0"/>
      </c:catAx>
      <c:valAx>
        <c:axId val="20542744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28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Earnings</a:t>
            </a:r>
            <a:r>
              <a:rPr lang="en-US" baseline="0"/>
              <a:t> per share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'Descriptive statistics '!$H$5</c:f>
              <c:strCache>
                <c:ptCount val="1"/>
                <c:pt idx="0">
                  <c:v>EPS (in thousands $)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'Descriptive statistics '!$B$6:$B$15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'Descriptive statistics '!$H$6:$H$15</c:f>
              <c:numCache>
                <c:formatCode>General</c:formatCode>
                <c:ptCount val="10"/>
                <c:pt idx="0">
                  <c:v>9.2799999999999994</c:v>
                </c:pt>
                <c:pt idx="1">
                  <c:v>8.35</c:v>
                </c:pt>
                <c:pt idx="2">
                  <c:v>9.27</c:v>
                </c:pt>
                <c:pt idx="3">
                  <c:v>12.01</c:v>
                </c:pt>
                <c:pt idx="4">
                  <c:v>11.97</c:v>
                </c:pt>
                <c:pt idx="5">
                  <c:v>3.31</c:v>
                </c:pt>
                <c:pt idx="6">
                  <c:v>5.67</c:v>
                </c:pt>
                <c:pt idx="7">
                  <c:v>6.15</c:v>
                </c:pt>
                <c:pt idx="8">
                  <c:v>6.16</c:v>
                </c:pt>
                <c:pt idx="9">
                  <c:v>6.11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1-4BF5-9E02-E0B7CAF89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6705503"/>
        <c:axId val="2046700511"/>
      </c:lineChart>
      <c:catAx>
        <c:axId val="2046705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700511"/>
        <c:crosses val="autoZero"/>
        <c:auto val="1"/>
        <c:lblAlgn val="ctr"/>
        <c:lblOffset val="100"/>
        <c:noMultiLvlLbl val="0"/>
      </c:catAx>
      <c:valAx>
        <c:axId val="20467005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EPS (in thousands 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705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R&amp;D Expenditure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'Descriptive statistics '!$D$5</c:f>
              <c:strCache>
                <c:ptCount val="1"/>
                <c:pt idx="0">
                  <c:v>R&amp;D (In million $)</c:v>
                </c:pt>
              </c:strCache>
            </c:strRef>
          </c:tx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'Descriptive statistics '!$B$6:$B$15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'Descriptive statistics '!$D$6:$D$15</c:f>
              <c:numCache>
                <c:formatCode>General</c:formatCode>
                <c:ptCount val="10"/>
                <c:pt idx="0">
                  <c:v>8067</c:v>
                </c:pt>
                <c:pt idx="1">
                  <c:v>10045</c:v>
                </c:pt>
                <c:pt idx="2">
                  <c:v>11581</c:v>
                </c:pt>
                <c:pt idx="3">
                  <c:v>14236</c:v>
                </c:pt>
                <c:pt idx="4">
                  <c:v>16217</c:v>
                </c:pt>
                <c:pt idx="5">
                  <c:v>18752</c:v>
                </c:pt>
                <c:pt idx="6">
                  <c:v>21914</c:v>
                </c:pt>
                <c:pt idx="7">
                  <c:v>26251</c:v>
                </c:pt>
                <c:pt idx="8">
                  <c:v>29915</c:v>
                </c:pt>
                <c:pt idx="9">
                  <c:v>31370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A3-4FF7-9332-0E499A673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910217103"/>
        <c:axId val="910221263"/>
      </c:barChart>
      <c:catAx>
        <c:axId val="910217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221263"/>
        <c:crosses val="autoZero"/>
        <c:auto val="1"/>
        <c:lblAlgn val="ctr"/>
        <c:lblOffset val="100"/>
        <c:noMultiLvlLbl val="0"/>
      </c:catAx>
      <c:valAx>
        <c:axId val="9102212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 &amp; D (In million 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21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Firm performance indicators (ROA, ROE AND ROI)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'Descriptive statistics '!$E$5</c:f>
              <c:strCache>
                <c:ptCount val="1"/>
                <c:pt idx="0">
                  <c:v>ROA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'Descriptive statistics '!$B$6:$B$15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'Descriptive statistics '!$E$6:$E$15</c:f>
              <c:numCache>
                <c:formatCode>General</c:formatCode>
                <c:ptCount val="10"/>
                <c:pt idx="0">
                  <c:v>18.389846561848834</c:v>
                </c:pt>
                <c:pt idx="1">
                  <c:v>14.202358821956814</c:v>
                </c:pt>
                <c:pt idx="2">
                  <c:v>12.882641166580964</c:v>
                </c:pt>
                <c:pt idx="3">
                  <c:v>16.277530931710984</c:v>
                </c:pt>
                <c:pt idx="4">
                  <c:v>16.323009842961632</c:v>
                </c:pt>
                <c:pt idx="5">
                  <c:v>17.725571802598431</c:v>
                </c:pt>
                <c:pt idx="6">
                  <c:v>26.974205275183614</c:v>
                </c:pt>
                <c:pt idx="7">
                  <c:v>28.292440929256852</c:v>
                </c:pt>
                <c:pt idx="8">
                  <c:v>27.509834563776476</c:v>
                </c:pt>
                <c:pt idx="9">
                  <c:v>25.682503150857585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10-4859-A652-621E92B98AC4}"/>
            </c:ext>
          </c:extLst>
        </c:ser>
        <c:ser>
          <c:idx val="1"/>
          <c:order val="1"/>
          <c:tx>
            <c:strRef>
              <c:f>'Descriptive statistics '!$F$5</c:f>
              <c:strCache>
                <c:ptCount val="1"/>
                <c:pt idx="0">
                  <c:v>ROE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'Descriptive statistics '!$B$6:$B$15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'Descriptive statistics '!$F$6:$F$15</c:f>
              <c:numCache>
                <c:formatCode>General</c:formatCode>
                <c:ptCount val="10"/>
                <c:pt idx="0">
                  <c:v>44.735453060198566</c:v>
                </c:pt>
                <c:pt idx="1">
                  <c:v>35.623669580269627</c:v>
                </c:pt>
                <c:pt idx="2">
                  <c:v>36.070184338329092</c:v>
                </c:pt>
                <c:pt idx="3">
                  <c:v>55.560118342090767</c:v>
                </c:pt>
                <c:pt idx="4">
                  <c:v>61.064450534877558</c:v>
                </c:pt>
                <c:pt idx="5">
                  <c:v>87.866358530127485</c:v>
                </c:pt>
                <c:pt idx="6">
                  <c:v>150.07132667617688</c:v>
                </c:pt>
                <c:pt idx="7">
                  <c:v>196.95887275023682</c:v>
                </c:pt>
                <c:pt idx="8">
                  <c:v>156.07601454639075</c:v>
                </c:pt>
                <c:pt idx="9">
                  <c:v>164.59350307287096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10-4859-A652-621E92B98AC4}"/>
            </c:ext>
          </c:extLst>
        </c:ser>
        <c:ser>
          <c:idx val="2"/>
          <c:order val="2"/>
          <c:tx>
            <c:strRef>
              <c:f>'Descriptive statistics '!$G$5</c:f>
              <c:strCache>
                <c:ptCount val="1"/>
                <c:pt idx="0">
                  <c:v>ROI (%)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'Descriptive statistics '!$B$6:$B$15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'Descriptive statistics '!$G$6:$G$15</c:f>
              <c:numCache>
                <c:formatCode>General</c:formatCode>
                <c:ptCount val="10"/>
                <c:pt idx="0">
                  <c:v>30.920100000000001</c:v>
                </c:pt>
                <c:pt idx="1">
                  <c:v>22.4312</c:v>
                </c:pt>
                <c:pt idx="2">
                  <c:v>20.908200000000001</c:v>
                </c:pt>
                <c:pt idx="3">
                  <c:v>29.634799999999998</c:v>
                </c:pt>
                <c:pt idx="4">
                  <c:v>30.113</c:v>
                </c:pt>
                <c:pt idx="5">
                  <c:v>35.005400000000002</c:v>
                </c:pt>
                <c:pt idx="6">
                  <c:v>54.983899999999998</c:v>
                </c:pt>
                <c:pt idx="7">
                  <c:v>66.699399999999997</c:v>
                </c:pt>
                <c:pt idx="8">
                  <c:v>61.612699999999997</c:v>
                </c:pt>
                <c:pt idx="9">
                  <c:v>65.6875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10-4859-A652-621E92B98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285695"/>
        <c:axId val="2054274463"/>
      </c:lineChart>
      <c:catAx>
        <c:axId val="2054285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274463"/>
        <c:crosses val="autoZero"/>
        <c:auto val="1"/>
        <c:lblAlgn val="ctr"/>
        <c:lblOffset val="100"/>
        <c:noMultiLvlLbl val="0"/>
      </c:catAx>
      <c:valAx>
        <c:axId val="20542744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28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Earnings</a:t>
            </a:r>
            <a:r>
              <a:rPr lang="en-US" baseline="0"/>
              <a:t> per share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'Descriptive statistics '!$H$5</c:f>
              <c:strCache>
                <c:ptCount val="1"/>
                <c:pt idx="0">
                  <c:v>EPS (in thousands $)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'Descriptive statistics '!$B$6:$B$15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'Descriptive statistics '!$H$6:$H$15</c:f>
              <c:numCache>
                <c:formatCode>General</c:formatCode>
                <c:ptCount val="10"/>
                <c:pt idx="0">
                  <c:v>9.2799999999999994</c:v>
                </c:pt>
                <c:pt idx="1">
                  <c:v>8.35</c:v>
                </c:pt>
                <c:pt idx="2">
                  <c:v>9.27</c:v>
                </c:pt>
                <c:pt idx="3">
                  <c:v>12.01</c:v>
                </c:pt>
                <c:pt idx="4">
                  <c:v>11.97</c:v>
                </c:pt>
                <c:pt idx="5">
                  <c:v>3.31</c:v>
                </c:pt>
                <c:pt idx="6">
                  <c:v>5.67</c:v>
                </c:pt>
                <c:pt idx="7">
                  <c:v>6.15</c:v>
                </c:pt>
                <c:pt idx="8">
                  <c:v>6.16</c:v>
                </c:pt>
                <c:pt idx="9">
                  <c:v>6.11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1-4C83-94FE-76205DCD1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6705503"/>
        <c:axId val="2046700511"/>
      </c:lineChart>
      <c:catAx>
        <c:axId val="2046705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700511"/>
        <c:crosses val="autoZero"/>
        <c:auto val="1"/>
        <c:lblAlgn val="ctr"/>
        <c:lblOffset val="100"/>
        <c:noMultiLvlLbl val="0"/>
      </c:catAx>
      <c:valAx>
        <c:axId val="20467005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EPS (in thousands 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705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Correlation between R &amp; D and Revenue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'Correlation analysis'!$C$3</c:f>
              <c:strCache>
                <c:ptCount val="1"/>
                <c:pt idx="0">
                  <c:v>R&amp;D (In million $)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6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'Correlation analysis'!$B$4:$B$13</c:f>
              <c:numCache>
                <c:formatCode>General</c:formatCode>
                <c:ptCount val="10"/>
                <c:pt idx="0">
                  <c:v>233715</c:v>
                </c:pt>
                <c:pt idx="1">
                  <c:v>215639</c:v>
                </c:pt>
                <c:pt idx="2">
                  <c:v>229234</c:v>
                </c:pt>
                <c:pt idx="3">
                  <c:v>265595</c:v>
                </c:pt>
                <c:pt idx="4">
                  <c:v>260174</c:v>
                </c:pt>
                <c:pt idx="5">
                  <c:v>274515</c:v>
                </c:pt>
                <c:pt idx="6">
                  <c:v>365817</c:v>
                </c:pt>
                <c:pt idx="7">
                  <c:v>394328</c:v>
                </c:pt>
                <c:pt idx="8">
                  <c:v>383285</c:v>
                </c:pt>
                <c:pt idx="9">
                  <c:v>391035</c:v>
                </c:pt>
              </c:numCache>
            </c:numRef>
          </c:xVal>
          <c:yVal>
            <c:numRef>
              <c:f>'Correlation analysis'!$C$4:$C$13</c:f>
              <c:numCache>
                <c:formatCode>General</c:formatCode>
                <c:ptCount val="10"/>
                <c:pt idx="0">
                  <c:v>8067</c:v>
                </c:pt>
                <c:pt idx="1">
                  <c:v>10045</c:v>
                </c:pt>
                <c:pt idx="2">
                  <c:v>11581</c:v>
                </c:pt>
                <c:pt idx="3">
                  <c:v>14236</c:v>
                </c:pt>
                <c:pt idx="4">
                  <c:v>16217</c:v>
                </c:pt>
                <c:pt idx="5">
                  <c:v>18752</c:v>
                </c:pt>
                <c:pt idx="6">
                  <c:v>21914</c:v>
                </c:pt>
                <c:pt idx="7">
                  <c:v>26251</c:v>
                </c:pt>
                <c:pt idx="8">
                  <c:v>29915</c:v>
                </c:pt>
                <c:pt idx="9">
                  <c:v>31370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AD-43E4-B288-CB8022BFE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961935"/>
        <c:axId val="1093963599"/>
      </c:scatterChart>
      <c:valAx>
        <c:axId val="1093961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 (In million $)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963599"/>
        <c:crosses val="autoZero"/>
        <c:crossBetween val="midCat"/>
      </c:valAx>
      <c:valAx>
        <c:axId val="10939635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 &amp; D (In million 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961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Correlation between R &amp; D and ROE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'Correlation analysis'!$C$30</c:f>
              <c:strCache>
                <c:ptCount val="1"/>
                <c:pt idx="0">
                  <c:v>R&amp;D (In million $)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6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'Correlation analysis'!$B$31:$B$40</c:f>
              <c:numCache>
                <c:formatCode>General</c:formatCode>
                <c:ptCount val="10"/>
                <c:pt idx="0">
                  <c:v>44.735453060198566</c:v>
                </c:pt>
                <c:pt idx="1">
                  <c:v>35.623669580269627</c:v>
                </c:pt>
                <c:pt idx="2">
                  <c:v>36.070184338329092</c:v>
                </c:pt>
                <c:pt idx="3">
                  <c:v>55.560118342090767</c:v>
                </c:pt>
                <c:pt idx="4">
                  <c:v>61.064450534877558</c:v>
                </c:pt>
                <c:pt idx="5">
                  <c:v>87.866358530127485</c:v>
                </c:pt>
                <c:pt idx="6">
                  <c:v>150.07132667617688</c:v>
                </c:pt>
                <c:pt idx="7">
                  <c:v>196.95887275023682</c:v>
                </c:pt>
                <c:pt idx="8">
                  <c:v>156.07601454639075</c:v>
                </c:pt>
                <c:pt idx="9">
                  <c:v>164.59350307287096</c:v>
                </c:pt>
              </c:numCache>
            </c:numRef>
          </c:xVal>
          <c:yVal>
            <c:numRef>
              <c:f>'Correlation analysis'!$C$31:$C$40</c:f>
              <c:numCache>
                <c:formatCode>General</c:formatCode>
                <c:ptCount val="10"/>
                <c:pt idx="0">
                  <c:v>8067</c:v>
                </c:pt>
                <c:pt idx="1">
                  <c:v>10045</c:v>
                </c:pt>
                <c:pt idx="2">
                  <c:v>11581</c:v>
                </c:pt>
                <c:pt idx="3">
                  <c:v>14236</c:v>
                </c:pt>
                <c:pt idx="4">
                  <c:v>16217</c:v>
                </c:pt>
                <c:pt idx="5">
                  <c:v>18752</c:v>
                </c:pt>
                <c:pt idx="6">
                  <c:v>21914</c:v>
                </c:pt>
                <c:pt idx="7">
                  <c:v>26251</c:v>
                </c:pt>
                <c:pt idx="8">
                  <c:v>29915</c:v>
                </c:pt>
                <c:pt idx="9">
                  <c:v>31370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E1-4423-8949-B61AA96BA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975183"/>
        <c:axId val="1080954799"/>
      </c:scatterChart>
      <c:valAx>
        <c:axId val="1080975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return on equity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954799"/>
        <c:crosses val="autoZero"/>
        <c:crossBetween val="midCat"/>
      </c:valAx>
      <c:valAx>
        <c:axId val="10809547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 &amp; D (In million 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975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Correlation between R &amp; D and ROA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'Correlation analysis'!$F$30</c:f>
              <c:strCache>
                <c:ptCount val="1"/>
                <c:pt idx="0">
                  <c:v>R&amp;D (In million $)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6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'Correlation analysis'!$E$31:$E$40</c:f>
              <c:numCache>
                <c:formatCode>General</c:formatCode>
                <c:ptCount val="10"/>
                <c:pt idx="0">
                  <c:v>18.389846561848834</c:v>
                </c:pt>
                <c:pt idx="1">
                  <c:v>14.202358821956814</c:v>
                </c:pt>
                <c:pt idx="2">
                  <c:v>12.882641166580964</c:v>
                </c:pt>
                <c:pt idx="3">
                  <c:v>16.277530931710984</c:v>
                </c:pt>
                <c:pt idx="4">
                  <c:v>16.323009842961632</c:v>
                </c:pt>
                <c:pt idx="5">
                  <c:v>17.725571802598431</c:v>
                </c:pt>
                <c:pt idx="6">
                  <c:v>26.974205275183614</c:v>
                </c:pt>
                <c:pt idx="7">
                  <c:v>28.292440929256852</c:v>
                </c:pt>
                <c:pt idx="8">
                  <c:v>27.509834563776476</c:v>
                </c:pt>
                <c:pt idx="9">
                  <c:v>25.682503150857585</c:v>
                </c:pt>
              </c:numCache>
            </c:numRef>
          </c:xVal>
          <c:yVal>
            <c:numRef>
              <c:f>'Correlation analysis'!$F$31:$F$40</c:f>
              <c:numCache>
                <c:formatCode>General</c:formatCode>
                <c:ptCount val="10"/>
                <c:pt idx="0">
                  <c:v>8067</c:v>
                </c:pt>
                <c:pt idx="1">
                  <c:v>10045</c:v>
                </c:pt>
                <c:pt idx="2">
                  <c:v>11581</c:v>
                </c:pt>
                <c:pt idx="3">
                  <c:v>14236</c:v>
                </c:pt>
                <c:pt idx="4">
                  <c:v>16217</c:v>
                </c:pt>
                <c:pt idx="5">
                  <c:v>18752</c:v>
                </c:pt>
                <c:pt idx="6">
                  <c:v>21914</c:v>
                </c:pt>
                <c:pt idx="7">
                  <c:v>26251</c:v>
                </c:pt>
                <c:pt idx="8">
                  <c:v>29915</c:v>
                </c:pt>
                <c:pt idx="9">
                  <c:v>31370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33-49D6-A8BC-B2794FCA9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977631"/>
        <c:axId val="1066965567"/>
      </c:scatterChart>
      <c:valAx>
        <c:axId val="106697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 ON ASSET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965567"/>
        <c:crosses val="autoZero"/>
        <c:crossBetween val="midCat"/>
      </c:valAx>
      <c:valAx>
        <c:axId val="10669655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 &amp; D (In million 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977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Correlation between R &amp; D and EPS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'Correlation analysis'!$C$43</c:f>
              <c:strCache>
                <c:ptCount val="1"/>
                <c:pt idx="0">
                  <c:v>R&amp;D (In million $)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6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'Correlation analysis'!$B$44:$B$53</c:f>
              <c:numCache>
                <c:formatCode>General</c:formatCode>
                <c:ptCount val="10"/>
                <c:pt idx="0">
                  <c:v>9.2799999999999994</c:v>
                </c:pt>
                <c:pt idx="1">
                  <c:v>8.35</c:v>
                </c:pt>
                <c:pt idx="2">
                  <c:v>9.27</c:v>
                </c:pt>
                <c:pt idx="3">
                  <c:v>12.01</c:v>
                </c:pt>
                <c:pt idx="4">
                  <c:v>11.97</c:v>
                </c:pt>
                <c:pt idx="5">
                  <c:v>3.31</c:v>
                </c:pt>
                <c:pt idx="6">
                  <c:v>5.67</c:v>
                </c:pt>
                <c:pt idx="7">
                  <c:v>6.15</c:v>
                </c:pt>
                <c:pt idx="8">
                  <c:v>6.16</c:v>
                </c:pt>
                <c:pt idx="9">
                  <c:v>6.11</c:v>
                </c:pt>
              </c:numCache>
            </c:numRef>
          </c:xVal>
          <c:yVal>
            <c:numRef>
              <c:f>'Correlation analysis'!$C$44:$C$53</c:f>
              <c:numCache>
                <c:formatCode>General</c:formatCode>
                <c:ptCount val="10"/>
                <c:pt idx="0">
                  <c:v>8067</c:v>
                </c:pt>
                <c:pt idx="1">
                  <c:v>10045</c:v>
                </c:pt>
                <c:pt idx="2">
                  <c:v>11581</c:v>
                </c:pt>
                <c:pt idx="3">
                  <c:v>14236</c:v>
                </c:pt>
                <c:pt idx="4">
                  <c:v>16217</c:v>
                </c:pt>
                <c:pt idx="5">
                  <c:v>18752</c:v>
                </c:pt>
                <c:pt idx="6">
                  <c:v>21914</c:v>
                </c:pt>
                <c:pt idx="7">
                  <c:v>26251</c:v>
                </c:pt>
                <c:pt idx="8">
                  <c:v>29915</c:v>
                </c:pt>
                <c:pt idx="9">
                  <c:v>31370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87-4318-8C0C-CFDBDDF56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179167"/>
        <c:axId val="1230179583"/>
      </c:scatterChart>
      <c:valAx>
        <c:axId val="1230179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earnings per share (in thousands $)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179583"/>
        <c:crosses val="autoZero"/>
        <c:crossBetween val="midCat"/>
      </c:valAx>
      <c:valAx>
        <c:axId val="12301795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 &amp; D (In million 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17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Correlation between R &amp; D and ROI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'Correlation analysis'!$F$43</c:f>
              <c:strCache>
                <c:ptCount val="1"/>
                <c:pt idx="0">
                  <c:v>R&amp;D (In million $)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6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'Correlation analysis'!$E$44:$E$53</c:f>
              <c:numCache>
                <c:formatCode>General</c:formatCode>
                <c:ptCount val="10"/>
                <c:pt idx="0">
                  <c:v>30.920100000000001</c:v>
                </c:pt>
                <c:pt idx="1">
                  <c:v>22.4312</c:v>
                </c:pt>
                <c:pt idx="2">
                  <c:v>20.908200000000001</c:v>
                </c:pt>
                <c:pt idx="3">
                  <c:v>29.634799999999998</c:v>
                </c:pt>
                <c:pt idx="4">
                  <c:v>30.113</c:v>
                </c:pt>
                <c:pt idx="5">
                  <c:v>35.005400000000002</c:v>
                </c:pt>
                <c:pt idx="6">
                  <c:v>54.983899999999998</c:v>
                </c:pt>
                <c:pt idx="7">
                  <c:v>66.699399999999997</c:v>
                </c:pt>
                <c:pt idx="8">
                  <c:v>61.612699999999997</c:v>
                </c:pt>
                <c:pt idx="9">
                  <c:v>65.6875</c:v>
                </c:pt>
              </c:numCache>
            </c:numRef>
          </c:xVal>
          <c:yVal>
            <c:numRef>
              <c:f>'Correlation analysis'!$F$44:$F$53</c:f>
              <c:numCache>
                <c:formatCode>General</c:formatCode>
                <c:ptCount val="10"/>
                <c:pt idx="0">
                  <c:v>8067</c:v>
                </c:pt>
                <c:pt idx="1">
                  <c:v>10045</c:v>
                </c:pt>
                <c:pt idx="2">
                  <c:v>11581</c:v>
                </c:pt>
                <c:pt idx="3">
                  <c:v>14236</c:v>
                </c:pt>
                <c:pt idx="4">
                  <c:v>16217</c:v>
                </c:pt>
                <c:pt idx="5">
                  <c:v>18752</c:v>
                </c:pt>
                <c:pt idx="6">
                  <c:v>21914</c:v>
                </c:pt>
                <c:pt idx="7">
                  <c:v>26251</c:v>
                </c:pt>
                <c:pt idx="8">
                  <c:v>29915</c:v>
                </c:pt>
                <c:pt idx="9">
                  <c:v>31370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19-4058-998A-1A79146C2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986479"/>
        <c:axId val="1093984815"/>
      </c:scatterChart>
      <c:valAx>
        <c:axId val="1093986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 ON INVESTMENT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984815"/>
        <c:crosses val="autoZero"/>
        <c:crossBetween val="midCat"/>
      </c:valAx>
      <c:valAx>
        <c:axId val="10939848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 &amp; D (In million 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986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23</xdr:row>
      <xdr:rowOff>166687</xdr:rowOff>
    </xdr:from>
    <xdr:to>
      <xdr:col>9</xdr:col>
      <xdr:colOff>19050</xdr:colOff>
      <xdr:row>38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F51ACC-431E-4D11-9AF7-BDC37F655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394806</xdr:colOff>
      <xdr:row>23</xdr:row>
      <xdr:rowOff>81732</xdr:rowOff>
    </xdr:from>
    <xdr:to>
      <xdr:col>18</xdr:col>
      <xdr:colOff>151631</xdr:colOff>
      <xdr:row>38</xdr:row>
      <xdr:rowOff>56092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368F50-CD4F-4F97-98F7-3C5D9EF26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133734</xdr:colOff>
      <xdr:row>40</xdr:row>
      <xdr:rowOff>37905</xdr:rowOff>
    </xdr:from>
    <xdr:to>
      <xdr:col>9</xdr:col>
      <xdr:colOff>115454</xdr:colOff>
      <xdr:row>55</xdr:row>
      <xdr:rowOff>96210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67DE842-4594-49FF-ADC6-9EB4A7722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173182</xdr:colOff>
      <xdr:row>40</xdr:row>
      <xdr:rowOff>0</xdr:rowOff>
    </xdr:from>
    <xdr:to>
      <xdr:col>18</xdr:col>
      <xdr:colOff>288636</xdr:colOff>
      <xdr:row>55</xdr:row>
      <xdr:rowOff>115454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D5815A-7518-4FBF-A327-E1C3BCF21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595311</xdr:colOff>
      <xdr:row>13</xdr:row>
      <xdr:rowOff>128587</xdr:rowOff>
    </xdr:from>
    <xdr:to>
      <xdr:col>17</xdr:col>
      <xdr:colOff>57150</xdr:colOff>
      <xdr:row>28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A705A6-E0EF-43E0-BB5A-F411B3A5C1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525900</xdr:colOff>
      <xdr:row>29</xdr:row>
      <xdr:rowOff>77415</xdr:rowOff>
    </xdr:from>
    <xdr:to>
      <xdr:col>17</xdr:col>
      <xdr:colOff>151995</xdr:colOff>
      <xdr:row>45</xdr:row>
      <xdr:rowOff>182393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525ACD-4BF8-4826-BD46-6F05E5DA02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596830</xdr:colOff>
      <xdr:row>29</xdr:row>
      <xdr:rowOff>36883</xdr:rowOff>
    </xdr:from>
    <xdr:to>
      <xdr:col>27</xdr:col>
      <xdr:colOff>547180</xdr:colOff>
      <xdr:row>45</xdr:row>
      <xdr:rowOff>172260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F02AD66-9E44-44CA-BFE5-8FEC7C72E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465103</xdr:colOff>
      <xdr:row>49</xdr:row>
      <xdr:rowOff>97681</xdr:rowOff>
    </xdr:from>
    <xdr:to>
      <xdr:col>17</xdr:col>
      <xdr:colOff>273589</xdr:colOff>
      <xdr:row>67</xdr:row>
      <xdr:rowOff>30398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65D3BFE-01F1-4F4D-9E19-DAEBAA6B3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30398</xdr:colOff>
      <xdr:row>49</xdr:row>
      <xdr:rowOff>70931</xdr:rowOff>
    </xdr:from>
    <xdr:to>
      <xdr:col>28</xdr:col>
      <xdr:colOff>10132</xdr:colOff>
      <xdr:row>67</xdr:row>
      <xdr:rowOff>10133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582B861-AE3B-4E17-A45D-1AF1A67DAE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585271</xdr:colOff>
      <xdr:row>5</xdr:row>
      <xdr:rowOff>10824</xdr:rowOff>
    </xdr:from>
    <xdr:to>
      <xdr:col>22</xdr:col>
      <xdr:colOff>595313</xdr:colOff>
      <xdr:row>22</xdr:row>
      <xdr:rowOff>162358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1A0042-255C-4480-B086-7EB4DA6C45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5</xdr:row>
      <xdr:rowOff>10824</xdr:rowOff>
    </xdr:from>
    <xdr:to>
      <xdr:col>11</xdr:col>
      <xdr:colOff>596747</xdr:colOff>
      <xdr:row>22</xdr:row>
      <xdr:rowOff>149187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04E6DA7-9C3C-4573-A254-2DF0596F5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595313</xdr:colOff>
      <xdr:row>22</xdr:row>
      <xdr:rowOff>108239</xdr:rowOff>
    </xdr:from>
    <xdr:to>
      <xdr:col>12</xdr:col>
      <xdr:colOff>86590</xdr:colOff>
      <xdr:row>41</xdr:row>
      <xdr:rowOff>172139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D297645-E21F-417D-AAF4-B2F841EDF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75767</xdr:colOff>
      <xdr:row>22</xdr:row>
      <xdr:rowOff>160663</xdr:rowOff>
    </xdr:from>
    <xdr:to>
      <xdr:col>22</xdr:col>
      <xdr:colOff>585270</xdr:colOff>
      <xdr:row>41</xdr:row>
      <xdr:rowOff>172139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A7F8622-7274-48BF-AF98-FCAA5EB37F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enny/Desktop/tayo/Kenny/business%20analy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and charts"/>
      <sheetName val="Regression analysis"/>
      <sheetName val="Correlation analysis"/>
    </sheetNames>
    <sheetDataSet>
      <sheetData sheetId="0">
        <row r="15">
          <cell r="L15" t="str">
            <v>Revenue (In million $)</v>
          </cell>
        </row>
        <row r="16">
          <cell r="D16">
            <v>2015</v>
          </cell>
          <cell r="L16">
            <v>233715</v>
          </cell>
        </row>
        <row r="17">
          <cell r="D17">
            <v>2016</v>
          </cell>
          <cell r="L17">
            <v>215639</v>
          </cell>
        </row>
        <row r="18">
          <cell r="D18">
            <v>2017</v>
          </cell>
          <cell r="L18">
            <v>229234</v>
          </cell>
        </row>
        <row r="19">
          <cell r="D19">
            <v>2018</v>
          </cell>
          <cell r="L19">
            <v>265595</v>
          </cell>
        </row>
        <row r="20">
          <cell r="D20">
            <v>2019</v>
          </cell>
          <cell r="L20">
            <v>260174</v>
          </cell>
        </row>
        <row r="21">
          <cell r="D21">
            <v>2020</v>
          </cell>
          <cell r="L21">
            <v>274515</v>
          </cell>
        </row>
        <row r="22">
          <cell r="D22">
            <v>2021</v>
          </cell>
          <cell r="L22">
            <v>365817</v>
          </cell>
        </row>
        <row r="23">
          <cell r="D23">
            <v>2022</v>
          </cell>
          <cell r="L23">
            <v>394328</v>
          </cell>
        </row>
        <row r="29">
          <cell r="H29" t="str">
            <v>R and D</v>
          </cell>
        </row>
        <row r="30">
          <cell r="D30">
            <v>2015</v>
          </cell>
          <cell r="G30">
            <v>9.2799999999999994</v>
          </cell>
          <cell r="H30">
            <v>8067</v>
          </cell>
        </row>
        <row r="31">
          <cell r="D31">
            <v>2016</v>
          </cell>
          <cell r="G31">
            <v>8.35</v>
          </cell>
          <cell r="H31">
            <v>10045</v>
          </cell>
        </row>
        <row r="32">
          <cell r="D32">
            <v>2017</v>
          </cell>
          <cell r="G32">
            <v>9.27</v>
          </cell>
          <cell r="H32">
            <v>11581</v>
          </cell>
        </row>
        <row r="33">
          <cell r="D33">
            <v>2018</v>
          </cell>
          <cell r="G33">
            <v>12.01</v>
          </cell>
          <cell r="H33">
            <v>14236</v>
          </cell>
        </row>
        <row r="34">
          <cell r="D34">
            <v>2019</v>
          </cell>
          <cell r="G34">
            <v>11.97</v>
          </cell>
          <cell r="H34">
            <v>16217</v>
          </cell>
        </row>
        <row r="35">
          <cell r="D35">
            <v>2020</v>
          </cell>
          <cell r="G35">
            <v>3.31</v>
          </cell>
          <cell r="H35">
            <v>18752</v>
          </cell>
        </row>
        <row r="36">
          <cell r="D36">
            <v>2021</v>
          </cell>
          <cell r="G36">
            <v>5.67</v>
          </cell>
          <cell r="H36">
            <v>21914</v>
          </cell>
        </row>
        <row r="37">
          <cell r="D37">
            <v>2022</v>
          </cell>
          <cell r="G37">
            <v>6.15</v>
          </cell>
          <cell r="H37">
            <v>26251</v>
          </cell>
        </row>
        <row r="41">
          <cell r="F41" t="str">
            <v>R and D</v>
          </cell>
        </row>
        <row r="42">
          <cell r="E42">
            <v>18.389846561848834</v>
          </cell>
          <cell r="F42">
            <v>8067</v>
          </cell>
        </row>
        <row r="43">
          <cell r="E43">
            <v>14.202358821956814</v>
          </cell>
          <cell r="F43">
            <v>10045</v>
          </cell>
        </row>
        <row r="44">
          <cell r="E44">
            <v>12.882641166580964</v>
          </cell>
          <cell r="F44">
            <v>11581</v>
          </cell>
        </row>
        <row r="45">
          <cell r="E45">
            <v>16.277530931710984</v>
          </cell>
          <cell r="F45">
            <v>14236</v>
          </cell>
        </row>
        <row r="46">
          <cell r="E46">
            <v>16.323009842961632</v>
          </cell>
          <cell r="F46">
            <v>16217</v>
          </cell>
        </row>
        <row r="47">
          <cell r="E47">
            <v>17.725571802598431</v>
          </cell>
          <cell r="F47">
            <v>18752</v>
          </cell>
        </row>
        <row r="48">
          <cell r="E48">
            <v>26.974205275183614</v>
          </cell>
          <cell r="F48">
            <v>21914</v>
          </cell>
        </row>
        <row r="49">
          <cell r="E49">
            <v>28.292440929256852</v>
          </cell>
          <cell r="F49">
            <v>26251</v>
          </cell>
        </row>
        <row r="59">
          <cell r="F59" t="str">
            <v>R and D</v>
          </cell>
        </row>
        <row r="60">
          <cell r="E60">
            <v>44.735453060198566</v>
          </cell>
          <cell r="F60">
            <v>8067</v>
          </cell>
        </row>
        <row r="61">
          <cell r="E61">
            <v>35.623669580269627</v>
          </cell>
          <cell r="F61">
            <v>10045</v>
          </cell>
        </row>
        <row r="62">
          <cell r="E62">
            <v>36.070184338329092</v>
          </cell>
          <cell r="F62">
            <v>11581</v>
          </cell>
        </row>
        <row r="63">
          <cell r="E63">
            <v>55.560118342090767</v>
          </cell>
          <cell r="F63">
            <v>14236</v>
          </cell>
        </row>
        <row r="64">
          <cell r="E64">
            <v>61.064450534877558</v>
          </cell>
          <cell r="F64">
            <v>16217</v>
          </cell>
        </row>
        <row r="65">
          <cell r="E65">
            <v>87.866358530127485</v>
          </cell>
          <cell r="F65">
            <v>18752</v>
          </cell>
        </row>
        <row r="66">
          <cell r="E66">
            <v>150.07132667617688</v>
          </cell>
          <cell r="F66">
            <v>21914</v>
          </cell>
        </row>
        <row r="67">
          <cell r="E67">
            <v>196.95887275023682</v>
          </cell>
          <cell r="F67">
            <v>26251</v>
          </cell>
        </row>
      </sheetData>
      <sheetData sheetId="1">
        <row r="29">
          <cell r="L29">
            <v>6.25</v>
          </cell>
          <cell r="M29">
            <v>58.176028402226443</v>
          </cell>
        </row>
        <row r="30">
          <cell r="L30">
            <v>18.75</v>
          </cell>
          <cell r="M30">
            <v>58.222825504910048</v>
          </cell>
        </row>
        <row r="31">
          <cell r="L31">
            <v>31.25</v>
          </cell>
          <cell r="M31">
            <v>72.405299622047394</v>
          </cell>
        </row>
        <row r="32">
          <cell r="L32">
            <v>43.75</v>
          </cell>
          <cell r="M32">
            <v>83.847649273801764</v>
          </cell>
        </row>
        <row r="33">
          <cell r="L33">
            <v>56.25</v>
          </cell>
          <cell r="M33">
            <v>89.357460377839189</v>
          </cell>
        </row>
        <row r="34">
          <cell r="L34">
            <v>68.75</v>
          </cell>
          <cell r="M34">
            <v>108.90193033272593</v>
          </cell>
        </row>
        <row r="35">
          <cell r="L35">
            <v>81.25</v>
          </cell>
          <cell r="M35">
            <v>182.71553195136048</v>
          </cell>
        </row>
        <row r="36">
          <cell r="L36">
            <v>93.75</v>
          </cell>
          <cell r="M36">
            <v>231.40131367949368</v>
          </cell>
        </row>
        <row r="72">
          <cell r="L72">
            <v>6.25</v>
          </cell>
          <cell r="M72">
            <v>215639</v>
          </cell>
        </row>
        <row r="73">
          <cell r="L73">
            <v>18.75</v>
          </cell>
          <cell r="M73">
            <v>229234</v>
          </cell>
        </row>
        <row r="74">
          <cell r="L74">
            <v>31.25</v>
          </cell>
          <cell r="M74">
            <v>233715</v>
          </cell>
        </row>
        <row r="75">
          <cell r="L75">
            <v>43.75</v>
          </cell>
          <cell r="M75">
            <v>260174</v>
          </cell>
        </row>
        <row r="76">
          <cell r="L76">
            <v>56.25</v>
          </cell>
          <cell r="M76">
            <v>265595</v>
          </cell>
        </row>
        <row r="77">
          <cell r="L77">
            <v>68.75</v>
          </cell>
          <cell r="M77">
            <v>274515</v>
          </cell>
        </row>
        <row r="78">
          <cell r="L78">
            <v>81.25</v>
          </cell>
          <cell r="M78">
            <v>365817</v>
          </cell>
        </row>
        <row r="79">
          <cell r="L79">
            <v>93.75</v>
          </cell>
          <cell r="M79">
            <v>394328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56FF0-62E2-4A0D-B5C0-A44078D6927B}">
  <dimension ref="D15:U43"/>
  <sheetViews>
    <sheetView tabSelected="1" topLeftCell="A5" workbookViewId="0">
      <selection activeCell="P28" sqref="P28"/>
    </sheetView>
  </sheetViews>
  <sheetFormatPr defaultRowHeight="15" x14ac:dyDescent="0.25"/>
  <cols>
    <col min="11" max="11" width="12.5703125" customWidth="1"/>
    <col min="24" max="24" width="8.7109375" customWidth="1"/>
  </cols>
  <sheetData>
    <row r="15" spans="4:13" x14ac:dyDescent="0.25">
      <c r="D15" s="1" t="s">
        <v>0</v>
      </c>
      <c r="E15" s="1" t="s">
        <v>1</v>
      </c>
      <c r="F15" s="1" t="s">
        <v>2</v>
      </c>
      <c r="G15" s="1" t="s">
        <v>3</v>
      </c>
      <c r="H15" s="1" t="s">
        <v>4</v>
      </c>
      <c r="I15" s="1" t="s">
        <v>5</v>
      </c>
      <c r="J15" s="1" t="s">
        <v>6</v>
      </c>
      <c r="K15" s="1" t="s">
        <v>7</v>
      </c>
      <c r="L15" s="1" t="s">
        <v>8</v>
      </c>
      <c r="M15" s="1" t="s">
        <v>58</v>
      </c>
    </row>
    <row r="16" spans="4:13" x14ac:dyDescent="0.25">
      <c r="D16">
        <v>2015</v>
      </c>
      <c r="E16">
        <v>53394</v>
      </c>
      <c r="F16">
        <v>290345</v>
      </c>
      <c r="G16">
        <f>(E16/F16)*100</f>
        <v>18.389846561848834</v>
      </c>
      <c r="H16">
        <v>119355</v>
      </c>
      <c r="I16">
        <f>(E16/H16)*100</f>
        <v>44.735453060198566</v>
      </c>
      <c r="J16">
        <v>9.2799999999999994</v>
      </c>
      <c r="K16">
        <v>8067</v>
      </c>
      <c r="L16">
        <v>233715</v>
      </c>
      <c r="M16">
        <v>30.920100000000001</v>
      </c>
    </row>
    <row r="17" spans="4:21" x14ac:dyDescent="0.25">
      <c r="D17">
        <v>2016</v>
      </c>
      <c r="E17">
        <v>45687</v>
      </c>
      <c r="F17">
        <v>321686</v>
      </c>
      <c r="G17">
        <f t="shared" ref="G17:G25" si="0">(E17/F17)*100</f>
        <v>14.202358821956814</v>
      </c>
      <c r="H17">
        <v>128249</v>
      </c>
      <c r="I17">
        <f t="shared" ref="I17:I25" si="1">(E17/H17)*100</f>
        <v>35.623669580269627</v>
      </c>
      <c r="J17">
        <v>8.35</v>
      </c>
      <c r="K17">
        <v>10045</v>
      </c>
      <c r="L17">
        <v>215639</v>
      </c>
      <c r="M17">
        <v>22.4312</v>
      </c>
    </row>
    <row r="18" spans="4:21" x14ac:dyDescent="0.25">
      <c r="D18">
        <v>2017</v>
      </c>
      <c r="E18">
        <v>48351</v>
      </c>
      <c r="F18">
        <v>375319</v>
      </c>
      <c r="G18">
        <f t="shared" si="0"/>
        <v>12.882641166580964</v>
      </c>
      <c r="H18">
        <v>134047</v>
      </c>
      <c r="I18">
        <f t="shared" si="1"/>
        <v>36.070184338329092</v>
      </c>
      <c r="J18">
        <v>9.27</v>
      </c>
      <c r="K18">
        <v>11581</v>
      </c>
      <c r="L18">
        <v>229234</v>
      </c>
      <c r="M18">
        <v>20.908200000000001</v>
      </c>
    </row>
    <row r="19" spans="4:21" x14ac:dyDescent="0.25">
      <c r="D19">
        <v>2018</v>
      </c>
      <c r="E19">
        <v>59531</v>
      </c>
      <c r="F19">
        <v>365725</v>
      </c>
      <c r="G19">
        <f t="shared" si="0"/>
        <v>16.277530931710984</v>
      </c>
      <c r="H19">
        <v>107147</v>
      </c>
      <c r="I19">
        <f t="shared" si="1"/>
        <v>55.560118342090767</v>
      </c>
      <c r="J19">
        <v>12.01</v>
      </c>
      <c r="K19">
        <v>14236</v>
      </c>
      <c r="L19">
        <v>265595</v>
      </c>
      <c r="M19">
        <v>29.634799999999998</v>
      </c>
    </row>
    <row r="20" spans="4:21" x14ac:dyDescent="0.25">
      <c r="D20">
        <v>2019</v>
      </c>
      <c r="E20">
        <v>55256</v>
      </c>
      <c r="F20">
        <v>338516</v>
      </c>
      <c r="G20">
        <f t="shared" si="0"/>
        <v>16.323009842961632</v>
      </c>
      <c r="H20">
        <v>90488</v>
      </c>
      <c r="I20">
        <f t="shared" si="1"/>
        <v>61.064450534877558</v>
      </c>
      <c r="J20">
        <v>11.97</v>
      </c>
      <c r="K20">
        <v>16217</v>
      </c>
      <c r="L20">
        <v>260174</v>
      </c>
      <c r="M20">
        <v>30.113</v>
      </c>
    </row>
    <row r="21" spans="4:21" x14ac:dyDescent="0.25">
      <c r="D21">
        <v>2020</v>
      </c>
      <c r="E21">
        <v>57411</v>
      </c>
      <c r="F21">
        <v>323888</v>
      </c>
      <c r="G21">
        <f t="shared" si="0"/>
        <v>17.725571802598431</v>
      </c>
      <c r="H21">
        <v>65339</v>
      </c>
      <c r="I21">
        <f t="shared" si="1"/>
        <v>87.866358530127485</v>
      </c>
      <c r="J21">
        <v>3.31</v>
      </c>
      <c r="K21">
        <v>18752</v>
      </c>
      <c r="L21">
        <v>274515</v>
      </c>
      <c r="M21">
        <v>35.005400000000002</v>
      </c>
    </row>
    <row r="22" spans="4:21" x14ac:dyDescent="0.25">
      <c r="D22">
        <v>2021</v>
      </c>
      <c r="E22">
        <v>94680</v>
      </c>
      <c r="F22">
        <v>351002</v>
      </c>
      <c r="G22">
        <f t="shared" si="0"/>
        <v>26.974205275183614</v>
      </c>
      <c r="H22">
        <v>63090</v>
      </c>
      <c r="I22">
        <f t="shared" si="1"/>
        <v>150.07132667617688</v>
      </c>
      <c r="J22">
        <v>5.67</v>
      </c>
      <c r="K22">
        <v>21914</v>
      </c>
      <c r="L22">
        <v>365817</v>
      </c>
      <c r="M22">
        <v>54.983899999999998</v>
      </c>
    </row>
    <row r="23" spans="4:21" x14ac:dyDescent="0.25">
      <c r="D23">
        <v>2022</v>
      </c>
      <c r="E23">
        <v>99803</v>
      </c>
      <c r="F23">
        <v>352755</v>
      </c>
      <c r="G23">
        <f t="shared" si="0"/>
        <v>28.292440929256852</v>
      </c>
      <c r="H23">
        <v>50672</v>
      </c>
      <c r="I23">
        <f t="shared" si="1"/>
        <v>196.95887275023682</v>
      </c>
      <c r="J23">
        <v>6.15</v>
      </c>
      <c r="K23">
        <v>26251</v>
      </c>
      <c r="L23">
        <v>394328</v>
      </c>
      <c r="M23">
        <v>66.699399999999997</v>
      </c>
    </row>
    <row r="24" spans="4:21" x14ac:dyDescent="0.25">
      <c r="D24">
        <v>2023</v>
      </c>
      <c r="E24">
        <v>96995</v>
      </c>
      <c r="F24">
        <v>352583</v>
      </c>
      <c r="G24">
        <f t="shared" si="0"/>
        <v>27.509834563776476</v>
      </c>
      <c r="H24">
        <v>62146</v>
      </c>
      <c r="I24">
        <f t="shared" si="1"/>
        <v>156.07601454639075</v>
      </c>
      <c r="J24">
        <v>6.16</v>
      </c>
      <c r="K24">
        <v>29915</v>
      </c>
      <c r="L24">
        <v>383285</v>
      </c>
      <c r="M24">
        <v>61.612699999999997</v>
      </c>
    </row>
    <row r="25" spans="4:21" x14ac:dyDescent="0.25">
      <c r="D25">
        <v>2024</v>
      </c>
      <c r="E25">
        <v>93736</v>
      </c>
      <c r="F25">
        <v>364980</v>
      </c>
      <c r="G25">
        <f t="shared" si="0"/>
        <v>25.682503150857585</v>
      </c>
      <c r="H25">
        <v>56950</v>
      </c>
      <c r="I25">
        <f t="shared" si="1"/>
        <v>164.59350307287096</v>
      </c>
      <c r="J25">
        <v>6.11</v>
      </c>
      <c r="K25">
        <v>31370</v>
      </c>
      <c r="L25">
        <v>391035</v>
      </c>
      <c r="M25">
        <v>65.6875</v>
      </c>
    </row>
    <row r="29" spans="4:21" x14ac:dyDescent="0.25">
      <c r="D29" s="1" t="s">
        <v>0</v>
      </c>
      <c r="E29" s="1" t="s">
        <v>9</v>
      </c>
      <c r="F29" s="1" t="s">
        <v>10</v>
      </c>
      <c r="G29" s="1" t="s">
        <v>58</v>
      </c>
      <c r="H29" s="1" t="s">
        <v>7</v>
      </c>
      <c r="I29" s="1" t="s">
        <v>8</v>
      </c>
      <c r="J29" s="1" t="s">
        <v>6</v>
      </c>
      <c r="L29" s="2"/>
      <c r="M29" s="2"/>
      <c r="N29" s="2"/>
      <c r="O29" s="2"/>
      <c r="S29" s="2"/>
      <c r="T29" s="2"/>
      <c r="U29" s="2"/>
    </row>
    <row r="30" spans="4:21" x14ac:dyDescent="0.25">
      <c r="D30">
        <v>2015</v>
      </c>
      <c r="E30">
        <v>18.389846561848834</v>
      </c>
      <c r="F30">
        <v>44.735453060198566</v>
      </c>
      <c r="G30">
        <v>30.920100000000001</v>
      </c>
      <c r="H30">
        <v>8067</v>
      </c>
      <c r="I30">
        <v>233715</v>
      </c>
      <c r="J30">
        <v>9.2799999999999994</v>
      </c>
    </row>
    <row r="31" spans="4:21" x14ac:dyDescent="0.25">
      <c r="D31">
        <v>2016</v>
      </c>
      <c r="E31">
        <v>14.202358821956814</v>
      </c>
      <c r="F31">
        <v>35.623669580269627</v>
      </c>
      <c r="G31">
        <v>22.4312</v>
      </c>
      <c r="H31">
        <v>10045</v>
      </c>
      <c r="I31">
        <v>215639</v>
      </c>
      <c r="J31">
        <v>8.35</v>
      </c>
    </row>
    <row r="32" spans="4:21" x14ac:dyDescent="0.25">
      <c r="D32">
        <v>2017</v>
      </c>
      <c r="E32">
        <v>12.882641166580964</v>
      </c>
      <c r="F32">
        <v>36.070184338329092</v>
      </c>
      <c r="G32">
        <v>20.908200000000001</v>
      </c>
      <c r="H32">
        <v>11581</v>
      </c>
      <c r="I32">
        <v>229234</v>
      </c>
      <c r="J32">
        <v>9.27</v>
      </c>
    </row>
    <row r="33" spans="4:10" x14ac:dyDescent="0.25">
      <c r="D33">
        <v>2018</v>
      </c>
      <c r="E33">
        <v>16.277530931710984</v>
      </c>
      <c r="F33">
        <v>55.560118342090767</v>
      </c>
      <c r="G33">
        <v>29.634799999999998</v>
      </c>
      <c r="H33">
        <v>14236</v>
      </c>
      <c r="I33">
        <v>265595</v>
      </c>
      <c r="J33">
        <v>12.01</v>
      </c>
    </row>
    <row r="34" spans="4:10" x14ac:dyDescent="0.25">
      <c r="D34">
        <v>2019</v>
      </c>
      <c r="E34">
        <v>16.323009842961632</v>
      </c>
      <c r="F34">
        <v>61.064450534877558</v>
      </c>
      <c r="G34">
        <v>30.113</v>
      </c>
      <c r="H34">
        <v>16217</v>
      </c>
      <c r="I34">
        <v>260174</v>
      </c>
      <c r="J34">
        <v>11.97</v>
      </c>
    </row>
    <row r="35" spans="4:10" x14ac:dyDescent="0.25">
      <c r="D35">
        <v>2020</v>
      </c>
      <c r="E35">
        <v>17.725571802598431</v>
      </c>
      <c r="F35">
        <v>87.866358530127485</v>
      </c>
      <c r="G35">
        <v>35.005400000000002</v>
      </c>
      <c r="H35">
        <v>18752</v>
      </c>
      <c r="I35">
        <v>274515</v>
      </c>
      <c r="J35">
        <v>3.31</v>
      </c>
    </row>
    <row r="36" spans="4:10" x14ac:dyDescent="0.25">
      <c r="D36">
        <v>2021</v>
      </c>
      <c r="E36">
        <v>26.974205275183614</v>
      </c>
      <c r="F36">
        <v>150.07132667617688</v>
      </c>
      <c r="G36">
        <v>54.983899999999998</v>
      </c>
      <c r="H36">
        <v>21914</v>
      </c>
      <c r="I36">
        <v>365817</v>
      </c>
      <c r="J36">
        <v>5.67</v>
      </c>
    </row>
    <row r="37" spans="4:10" x14ac:dyDescent="0.25">
      <c r="D37">
        <v>2022</v>
      </c>
      <c r="E37">
        <v>28.292440929256852</v>
      </c>
      <c r="F37">
        <v>196.95887275023682</v>
      </c>
      <c r="G37">
        <v>66.699399999999997</v>
      </c>
      <c r="H37">
        <v>26251</v>
      </c>
      <c r="I37">
        <v>394328</v>
      </c>
      <c r="J37">
        <v>6.15</v>
      </c>
    </row>
    <row r="38" spans="4:10" x14ac:dyDescent="0.25">
      <c r="D38">
        <v>2023</v>
      </c>
      <c r="E38">
        <v>27.509834563776476</v>
      </c>
      <c r="F38">
        <v>156.07601454639075</v>
      </c>
      <c r="G38">
        <v>61.612699999999997</v>
      </c>
      <c r="H38">
        <v>29915</v>
      </c>
      <c r="I38">
        <v>383285</v>
      </c>
      <c r="J38">
        <v>6.16</v>
      </c>
    </row>
    <row r="39" spans="4:10" x14ac:dyDescent="0.25">
      <c r="D39">
        <v>2024</v>
      </c>
      <c r="E39">
        <v>25.682503150857585</v>
      </c>
      <c r="F39">
        <v>164.59350307287096</v>
      </c>
      <c r="G39">
        <v>65.6875</v>
      </c>
      <c r="H39">
        <v>31370</v>
      </c>
      <c r="I39">
        <v>391035</v>
      </c>
      <c r="J39">
        <v>6.11</v>
      </c>
    </row>
    <row r="43" spans="4:10" x14ac:dyDescent="0.25">
      <c r="J43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16470-AF0D-4A6D-B35E-86A2059C79D1}">
  <dimension ref="B2:AK20"/>
  <sheetViews>
    <sheetView zoomScale="99" workbookViewId="0">
      <selection activeCell="B5" sqref="B5:H15"/>
    </sheetView>
  </sheetViews>
  <sheetFormatPr defaultRowHeight="15" x14ac:dyDescent="0.25"/>
  <cols>
    <col min="2" max="8" width="9.28515625" bestFit="1" customWidth="1"/>
    <col min="17" max="17" width="11.140625" bestFit="1" customWidth="1"/>
    <col min="18" max="18" width="9.5703125" bestFit="1" customWidth="1"/>
    <col min="19" max="19" width="9.42578125" bestFit="1" customWidth="1"/>
    <col min="20" max="20" width="9.28515625" bestFit="1" customWidth="1"/>
    <col min="21" max="21" width="9.7109375" bestFit="1" customWidth="1"/>
    <col min="22" max="22" width="9.5703125" bestFit="1" customWidth="1"/>
    <col min="23" max="23" width="9.42578125" bestFit="1" customWidth="1"/>
    <col min="25" max="25" width="9.28515625" bestFit="1" customWidth="1"/>
    <col min="32" max="32" width="10.85546875" customWidth="1"/>
    <col min="35" max="35" width="12.85546875" customWidth="1"/>
    <col min="36" max="36" width="11.85546875" customWidth="1"/>
  </cols>
  <sheetData>
    <row r="2" spans="2:37" x14ac:dyDescent="0.25">
      <c r="Q2" s="3" t="s">
        <v>11</v>
      </c>
      <c r="R2" s="4"/>
      <c r="S2" s="4"/>
      <c r="T2" s="4"/>
      <c r="U2" s="4"/>
      <c r="V2" s="4"/>
      <c r="W2" s="4"/>
      <c r="X2" s="4"/>
    </row>
    <row r="3" spans="2:37" ht="15" customHeight="1" x14ac:dyDescent="0.25">
      <c r="Q3" s="4"/>
      <c r="R3" s="4"/>
      <c r="S3" s="4"/>
      <c r="T3" s="4"/>
      <c r="U3" s="4"/>
      <c r="V3" s="4"/>
      <c r="W3" s="4"/>
      <c r="X3" s="4"/>
    </row>
    <row r="4" spans="2:37" ht="15.75" thickBot="1" x14ac:dyDescent="0.3"/>
    <row r="5" spans="2:37" x14ac:dyDescent="0.25">
      <c r="B5" s="1" t="s">
        <v>0</v>
      </c>
      <c r="C5" s="1" t="s">
        <v>8</v>
      </c>
      <c r="D5" s="1" t="s">
        <v>7</v>
      </c>
      <c r="E5" s="1" t="s">
        <v>9</v>
      </c>
      <c r="F5" s="1" t="s">
        <v>10</v>
      </c>
      <c r="G5" s="1" t="s">
        <v>58</v>
      </c>
      <c r="H5" s="1" t="s">
        <v>6</v>
      </c>
      <c r="I5" s="1"/>
      <c r="J5" s="1"/>
      <c r="K5" s="1"/>
      <c r="P5" s="11" t="s">
        <v>8</v>
      </c>
      <c r="Q5" s="11"/>
      <c r="R5" s="11" t="s">
        <v>7</v>
      </c>
      <c r="S5" s="11"/>
      <c r="T5" s="11" t="s">
        <v>9</v>
      </c>
      <c r="U5" s="11"/>
      <c r="V5" s="11" t="s">
        <v>10</v>
      </c>
      <c r="W5" s="11"/>
      <c r="X5" s="11" t="s">
        <v>58</v>
      </c>
      <c r="Y5" s="11"/>
      <c r="Z5" s="11" t="s">
        <v>6</v>
      </c>
      <c r="AA5" s="11"/>
      <c r="AD5" s="1" t="s">
        <v>24</v>
      </c>
      <c r="AE5" s="1" t="s">
        <v>25</v>
      </c>
      <c r="AF5" s="1" t="s">
        <v>12</v>
      </c>
      <c r="AG5" s="1" t="s">
        <v>13</v>
      </c>
      <c r="AH5" s="1" t="s">
        <v>16</v>
      </c>
      <c r="AI5" s="1" t="s">
        <v>21</v>
      </c>
      <c r="AJ5" s="1" t="s">
        <v>22</v>
      </c>
      <c r="AK5" s="1" t="s">
        <v>19</v>
      </c>
    </row>
    <row r="6" spans="2:37" x14ac:dyDescent="0.25">
      <c r="B6">
        <v>2015</v>
      </c>
      <c r="C6">
        <v>233715</v>
      </c>
      <c r="D6">
        <v>8067</v>
      </c>
      <c r="E6">
        <v>18.389846561848834</v>
      </c>
      <c r="F6">
        <v>44.735453060198566</v>
      </c>
      <c r="G6">
        <v>30.920100000000001</v>
      </c>
      <c r="H6">
        <v>9.2799999999999994</v>
      </c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D6" s="1" t="s">
        <v>8</v>
      </c>
      <c r="AE6">
        <v>10</v>
      </c>
      <c r="AF6" s="12">
        <v>301333.7</v>
      </c>
      <c r="AG6" s="12">
        <v>23183.622043277777</v>
      </c>
      <c r="AH6" s="12">
        <v>73313.05006924452</v>
      </c>
      <c r="AI6" s="12">
        <v>215639</v>
      </c>
      <c r="AJ6" s="12">
        <v>394328</v>
      </c>
      <c r="AK6" s="12">
        <v>0.31600584360148565</v>
      </c>
    </row>
    <row r="7" spans="2:37" x14ac:dyDescent="0.25">
      <c r="B7">
        <v>2016</v>
      </c>
      <c r="C7">
        <v>215639</v>
      </c>
      <c r="D7">
        <v>10045</v>
      </c>
      <c r="E7">
        <v>14.202358821956814</v>
      </c>
      <c r="F7">
        <v>35.623669580269627</v>
      </c>
      <c r="G7">
        <v>22.4312</v>
      </c>
      <c r="H7">
        <v>8.35</v>
      </c>
      <c r="P7" s="9" t="s">
        <v>12</v>
      </c>
      <c r="Q7" s="9">
        <v>301333.7</v>
      </c>
      <c r="R7" s="9" t="s">
        <v>12</v>
      </c>
      <c r="S7" s="9">
        <v>18834.8</v>
      </c>
      <c r="T7" s="9" t="s">
        <v>12</v>
      </c>
      <c r="U7" s="9">
        <v>20.425994304673218</v>
      </c>
      <c r="V7" s="9" t="s">
        <v>12</v>
      </c>
      <c r="W7" s="9">
        <v>98.861995143156847</v>
      </c>
      <c r="X7" s="9" t="s">
        <v>12</v>
      </c>
      <c r="Y7" s="9">
        <v>41.799620000000004</v>
      </c>
      <c r="Z7" s="9" t="s">
        <v>12</v>
      </c>
      <c r="AA7" s="9">
        <v>7.8280000000000003</v>
      </c>
      <c r="AD7" s="1" t="s">
        <v>7</v>
      </c>
      <c r="AE7">
        <v>10</v>
      </c>
      <c r="AF7" s="12">
        <v>18834.8</v>
      </c>
      <c r="AG7" s="12">
        <v>2620.8903822089842</v>
      </c>
      <c r="AH7" s="12">
        <v>8287.9831054096358</v>
      </c>
      <c r="AI7" s="12">
        <v>8067</v>
      </c>
      <c r="AJ7" s="12">
        <v>31370</v>
      </c>
      <c r="AK7" s="12">
        <v>0.32754796345672016</v>
      </c>
    </row>
    <row r="8" spans="2:37" x14ac:dyDescent="0.25">
      <c r="B8">
        <v>2017</v>
      </c>
      <c r="C8">
        <v>229234</v>
      </c>
      <c r="D8">
        <v>11581</v>
      </c>
      <c r="E8">
        <v>12.882641166580964</v>
      </c>
      <c r="F8">
        <v>36.070184338329092</v>
      </c>
      <c r="G8">
        <v>20.908200000000001</v>
      </c>
      <c r="H8">
        <v>9.27</v>
      </c>
      <c r="P8" s="9" t="s">
        <v>13</v>
      </c>
      <c r="Q8" s="9">
        <v>23183.622043277777</v>
      </c>
      <c r="R8" s="9" t="s">
        <v>13</v>
      </c>
      <c r="S8" s="9">
        <v>2620.8903822089842</v>
      </c>
      <c r="T8" s="9" t="s">
        <v>13</v>
      </c>
      <c r="U8" s="9">
        <v>1.8964585469767716</v>
      </c>
      <c r="V8" s="9" t="s">
        <v>13</v>
      </c>
      <c r="W8" s="9">
        <v>19.47524325985443</v>
      </c>
      <c r="X8" s="9" t="s">
        <v>13</v>
      </c>
      <c r="Y8" s="9">
        <v>5.7904957277287084</v>
      </c>
      <c r="Z8" s="9" t="s">
        <v>13</v>
      </c>
      <c r="AA8" s="9">
        <v>0.89891391257573749</v>
      </c>
      <c r="AD8" s="1" t="s">
        <v>9</v>
      </c>
      <c r="AE8">
        <v>10</v>
      </c>
      <c r="AF8" s="12">
        <v>20.425994304673218</v>
      </c>
      <c r="AG8" s="12">
        <v>1.8964585469767716</v>
      </c>
      <c r="AH8" s="12">
        <v>5.9971284965400304</v>
      </c>
      <c r="AI8" s="12">
        <v>12.882641166580964</v>
      </c>
      <c r="AJ8" s="12">
        <v>28.292440929256852</v>
      </c>
      <c r="AK8" s="12">
        <v>0.27649152806666744</v>
      </c>
    </row>
    <row r="9" spans="2:37" x14ac:dyDescent="0.25">
      <c r="B9">
        <v>2018</v>
      </c>
      <c r="C9">
        <v>265595</v>
      </c>
      <c r="D9">
        <v>14236</v>
      </c>
      <c r="E9">
        <v>16.277530931710984</v>
      </c>
      <c r="F9">
        <v>55.560118342090767</v>
      </c>
      <c r="G9">
        <v>29.634799999999998</v>
      </c>
      <c r="H9">
        <v>12.01</v>
      </c>
      <c r="P9" s="9" t="s">
        <v>14</v>
      </c>
      <c r="Q9" s="9">
        <v>270055</v>
      </c>
      <c r="R9" s="9" t="s">
        <v>14</v>
      </c>
      <c r="S9" s="9">
        <v>17484.5</v>
      </c>
      <c r="T9" s="9" t="s">
        <v>14</v>
      </c>
      <c r="U9" s="9">
        <v>18.057709182223633</v>
      </c>
      <c r="V9" s="9" t="s">
        <v>14</v>
      </c>
      <c r="W9" s="9">
        <v>74.465404532502518</v>
      </c>
      <c r="X9" s="9" t="s">
        <v>14</v>
      </c>
      <c r="Y9" s="9">
        <v>32.96275</v>
      </c>
      <c r="Z9" s="9" t="s">
        <v>14</v>
      </c>
      <c r="AA9" s="9">
        <v>7.2549999999999999</v>
      </c>
      <c r="AD9" s="1" t="s">
        <v>10</v>
      </c>
      <c r="AE9">
        <v>10</v>
      </c>
      <c r="AF9" s="12">
        <v>98.861995143156847</v>
      </c>
      <c r="AG9" s="12">
        <v>19.47524325985443</v>
      </c>
      <c r="AH9" s="12">
        <v>61.586126686982475</v>
      </c>
      <c r="AI9" s="12">
        <v>35.623669580269627</v>
      </c>
      <c r="AJ9" s="12">
        <v>196.95887275023682</v>
      </c>
      <c r="AK9" s="12">
        <v>0.4483208955986081</v>
      </c>
    </row>
    <row r="10" spans="2:37" x14ac:dyDescent="0.25">
      <c r="B10">
        <v>2019</v>
      </c>
      <c r="C10">
        <v>260174</v>
      </c>
      <c r="D10">
        <v>16217</v>
      </c>
      <c r="E10">
        <v>16.323009842961632</v>
      </c>
      <c r="F10">
        <v>61.064450534877558</v>
      </c>
      <c r="G10">
        <v>30.113</v>
      </c>
      <c r="H10">
        <v>11.97</v>
      </c>
      <c r="P10" s="9" t="s">
        <v>15</v>
      </c>
      <c r="Q10" s="9" t="e">
        <v>#N/A</v>
      </c>
      <c r="R10" s="9" t="s">
        <v>15</v>
      </c>
      <c r="S10" s="9" t="e">
        <v>#N/A</v>
      </c>
      <c r="T10" s="9" t="s">
        <v>15</v>
      </c>
      <c r="U10" s="9" t="e">
        <v>#N/A</v>
      </c>
      <c r="V10" s="9" t="s">
        <v>15</v>
      </c>
      <c r="W10" s="9" t="e">
        <v>#N/A</v>
      </c>
      <c r="X10" s="9" t="s">
        <v>15</v>
      </c>
      <c r="Y10" s="9" t="e">
        <v>#N/A</v>
      </c>
      <c r="Z10" s="9" t="s">
        <v>15</v>
      </c>
      <c r="AA10" s="9" t="e">
        <v>#N/A</v>
      </c>
      <c r="AD10" s="1" t="s">
        <v>58</v>
      </c>
      <c r="AE10">
        <v>10</v>
      </c>
      <c r="AF10" s="12">
        <v>41.799620000000004</v>
      </c>
      <c r="AG10" s="12">
        <v>5.7904957277287084</v>
      </c>
      <c r="AH10" s="12">
        <v>18.311155281096937</v>
      </c>
      <c r="AI10" s="12">
        <v>20.908200000000001</v>
      </c>
      <c r="AJ10" s="12">
        <v>66.699399999999997</v>
      </c>
      <c r="AK10" s="12">
        <v>0.40168864983769459</v>
      </c>
    </row>
    <row r="11" spans="2:37" x14ac:dyDescent="0.25">
      <c r="B11">
        <v>2020</v>
      </c>
      <c r="C11">
        <v>274515</v>
      </c>
      <c r="D11">
        <v>18752</v>
      </c>
      <c r="E11">
        <v>17.725571802598431</v>
      </c>
      <c r="F11">
        <v>87.866358530127485</v>
      </c>
      <c r="G11">
        <v>35.005400000000002</v>
      </c>
      <c r="H11">
        <v>3.31</v>
      </c>
      <c r="P11" s="9" t="s">
        <v>16</v>
      </c>
      <c r="Q11" s="9">
        <v>73313.05006924452</v>
      </c>
      <c r="R11" s="9" t="s">
        <v>16</v>
      </c>
      <c r="S11" s="9">
        <v>8287.9831054096358</v>
      </c>
      <c r="T11" s="9" t="s">
        <v>16</v>
      </c>
      <c r="U11" s="9">
        <v>5.9971284965400304</v>
      </c>
      <c r="V11" s="9" t="s">
        <v>16</v>
      </c>
      <c r="W11" s="9">
        <v>61.586126686982475</v>
      </c>
      <c r="X11" s="9" t="s">
        <v>16</v>
      </c>
      <c r="Y11" s="9">
        <v>18.311155281096937</v>
      </c>
      <c r="Z11" s="9" t="s">
        <v>16</v>
      </c>
      <c r="AA11" s="9">
        <v>2.8426153841528063</v>
      </c>
      <c r="AD11" s="1" t="s">
        <v>6</v>
      </c>
      <c r="AE11">
        <v>10</v>
      </c>
      <c r="AF11" s="12">
        <v>7.8280000000000003</v>
      </c>
      <c r="AG11" s="12">
        <v>0.89891391257573749</v>
      </c>
      <c r="AH11" s="12">
        <v>2.8426153841528063</v>
      </c>
      <c r="AI11" s="12">
        <v>3.31</v>
      </c>
      <c r="AJ11" s="12">
        <v>12.01</v>
      </c>
      <c r="AK11" s="12">
        <v>0.20373198122890682</v>
      </c>
    </row>
    <row r="12" spans="2:37" x14ac:dyDescent="0.25">
      <c r="B12">
        <v>2021</v>
      </c>
      <c r="C12">
        <v>365817</v>
      </c>
      <c r="D12">
        <v>21914</v>
      </c>
      <c r="E12">
        <v>26.974205275183614</v>
      </c>
      <c r="F12">
        <v>150.07132667617688</v>
      </c>
      <c r="G12">
        <v>54.983899999999998</v>
      </c>
      <c r="H12">
        <v>5.67</v>
      </c>
      <c r="P12" s="9" t="s">
        <v>17</v>
      </c>
      <c r="Q12" s="9">
        <v>5374803310.4555531</v>
      </c>
      <c r="R12" s="9" t="s">
        <v>17</v>
      </c>
      <c r="S12" s="9">
        <v>68690663.955555543</v>
      </c>
      <c r="T12" s="9" t="s">
        <v>17</v>
      </c>
      <c r="U12" s="9">
        <v>35.965550204012487</v>
      </c>
      <c r="V12" s="9" t="s">
        <v>17</v>
      </c>
      <c r="W12" s="9">
        <v>3792.8510003050551</v>
      </c>
      <c r="X12" s="9" t="s">
        <v>17</v>
      </c>
      <c r="Y12" s="9">
        <v>335.29840772844426</v>
      </c>
      <c r="Z12" s="9" t="s">
        <v>17</v>
      </c>
      <c r="AA12" s="9">
        <v>8.0804622222222076</v>
      </c>
    </row>
    <row r="13" spans="2:37" x14ac:dyDescent="0.25">
      <c r="B13">
        <v>2022</v>
      </c>
      <c r="C13">
        <v>394328</v>
      </c>
      <c r="D13">
        <v>26251</v>
      </c>
      <c r="E13">
        <v>28.292440929256852</v>
      </c>
      <c r="F13">
        <v>196.95887275023682</v>
      </c>
      <c r="G13">
        <v>66.699399999999997</v>
      </c>
      <c r="H13">
        <v>6.15</v>
      </c>
      <c r="P13" s="9" t="s">
        <v>18</v>
      </c>
      <c r="Q13" s="9">
        <v>-2.0062837988091493</v>
      </c>
      <c r="R13" s="9" t="s">
        <v>18</v>
      </c>
      <c r="S13" s="9">
        <v>-1.3070654757888236</v>
      </c>
      <c r="T13" s="9" t="s">
        <v>18</v>
      </c>
      <c r="U13" s="9">
        <v>-1.9201322225602175</v>
      </c>
      <c r="V13" s="9" t="s">
        <v>18</v>
      </c>
      <c r="W13" s="9">
        <v>-1.6910072498872468</v>
      </c>
      <c r="X13" s="9" t="s">
        <v>18</v>
      </c>
      <c r="Y13" s="9">
        <v>-1.8500257657849541</v>
      </c>
      <c r="Z13" s="9" t="s">
        <v>18</v>
      </c>
      <c r="AA13" s="9">
        <v>-0.75671995116350388</v>
      </c>
    </row>
    <row r="14" spans="2:37" x14ac:dyDescent="0.25">
      <c r="B14">
        <v>2023</v>
      </c>
      <c r="C14">
        <v>383285</v>
      </c>
      <c r="D14">
        <v>29915</v>
      </c>
      <c r="E14">
        <v>27.509834563776476</v>
      </c>
      <c r="F14">
        <v>156.07601454639075</v>
      </c>
      <c r="G14">
        <v>61.612699999999997</v>
      </c>
      <c r="H14">
        <v>6.16</v>
      </c>
      <c r="P14" s="9" t="s">
        <v>19</v>
      </c>
      <c r="Q14" s="9">
        <v>0.31600584360148565</v>
      </c>
      <c r="R14" s="9" t="s">
        <v>19</v>
      </c>
      <c r="S14" s="9">
        <v>0.32754796345672016</v>
      </c>
      <c r="T14" s="9" t="s">
        <v>19</v>
      </c>
      <c r="U14" s="9">
        <v>0.27649152806666744</v>
      </c>
      <c r="V14" s="9" t="s">
        <v>19</v>
      </c>
      <c r="W14" s="9">
        <v>0.4483208955986081</v>
      </c>
      <c r="X14" s="9" t="s">
        <v>19</v>
      </c>
      <c r="Y14" s="9">
        <v>0.40168864983769459</v>
      </c>
      <c r="Z14" s="9" t="s">
        <v>19</v>
      </c>
      <c r="AA14" s="9">
        <v>0.20373198122890682</v>
      </c>
    </row>
    <row r="15" spans="2:37" x14ac:dyDescent="0.25">
      <c r="B15">
        <v>2024</v>
      </c>
      <c r="C15">
        <v>391035</v>
      </c>
      <c r="D15">
        <v>31370</v>
      </c>
      <c r="E15">
        <v>25.682503150857585</v>
      </c>
      <c r="F15">
        <v>164.59350307287096</v>
      </c>
      <c r="G15">
        <v>65.6875</v>
      </c>
      <c r="H15">
        <v>6.11</v>
      </c>
      <c r="P15" s="9" t="s">
        <v>20</v>
      </c>
      <c r="Q15" s="9">
        <v>178689</v>
      </c>
      <c r="R15" s="9" t="s">
        <v>20</v>
      </c>
      <c r="S15" s="9">
        <v>23303</v>
      </c>
      <c r="T15" s="9" t="s">
        <v>20</v>
      </c>
      <c r="U15" s="9">
        <v>15.409799762675888</v>
      </c>
      <c r="V15" s="9" t="s">
        <v>20</v>
      </c>
      <c r="W15" s="9">
        <v>161.3352031699672</v>
      </c>
      <c r="X15" s="9" t="s">
        <v>20</v>
      </c>
      <c r="Y15" s="9">
        <v>45.791199999999996</v>
      </c>
      <c r="Z15" s="9" t="s">
        <v>20</v>
      </c>
      <c r="AA15" s="9">
        <v>8.6999999999999993</v>
      </c>
    </row>
    <row r="16" spans="2:37" x14ac:dyDescent="0.25">
      <c r="P16" s="9" t="s">
        <v>21</v>
      </c>
      <c r="Q16" s="9">
        <v>215639</v>
      </c>
      <c r="R16" s="9" t="s">
        <v>21</v>
      </c>
      <c r="S16" s="9">
        <v>8067</v>
      </c>
      <c r="T16" s="9" t="s">
        <v>21</v>
      </c>
      <c r="U16" s="9">
        <v>12.882641166580964</v>
      </c>
      <c r="V16" s="9" t="s">
        <v>21</v>
      </c>
      <c r="W16" s="9">
        <v>35.623669580269627</v>
      </c>
      <c r="X16" s="9" t="s">
        <v>21</v>
      </c>
      <c r="Y16" s="9">
        <v>20.908200000000001</v>
      </c>
      <c r="Z16" s="9" t="s">
        <v>21</v>
      </c>
      <c r="AA16" s="9">
        <v>3.31</v>
      </c>
    </row>
    <row r="17" spans="16:27" x14ac:dyDescent="0.25">
      <c r="P17" s="9" t="s">
        <v>22</v>
      </c>
      <c r="Q17" s="9">
        <v>394328</v>
      </c>
      <c r="R17" s="9" t="s">
        <v>22</v>
      </c>
      <c r="S17" s="9">
        <v>31370</v>
      </c>
      <c r="T17" s="9" t="s">
        <v>22</v>
      </c>
      <c r="U17" s="9">
        <v>28.292440929256852</v>
      </c>
      <c r="V17" s="9" t="s">
        <v>22</v>
      </c>
      <c r="W17" s="9">
        <v>196.95887275023682</v>
      </c>
      <c r="X17" s="9" t="s">
        <v>22</v>
      </c>
      <c r="Y17" s="9">
        <v>66.699399999999997</v>
      </c>
      <c r="Z17" s="9" t="s">
        <v>22</v>
      </c>
      <c r="AA17" s="9">
        <v>12.01</v>
      </c>
    </row>
    <row r="18" spans="16:27" x14ac:dyDescent="0.25">
      <c r="P18" s="9" t="s">
        <v>23</v>
      </c>
      <c r="Q18" s="9">
        <v>3013337</v>
      </c>
      <c r="R18" s="9" t="s">
        <v>23</v>
      </c>
      <c r="S18" s="9">
        <v>188348</v>
      </c>
      <c r="T18" s="9" t="s">
        <v>23</v>
      </c>
      <c r="U18" s="9">
        <v>204.25994304673219</v>
      </c>
      <c r="V18" s="9" t="s">
        <v>23</v>
      </c>
      <c r="W18" s="9">
        <v>988.61995143156844</v>
      </c>
      <c r="X18" s="9" t="s">
        <v>23</v>
      </c>
      <c r="Y18" s="9">
        <v>417.99620000000004</v>
      </c>
      <c r="Z18" s="9" t="s">
        <v>23</v>
      </c>
      <c r="AA18" s="9">
        <v>78.28</v>
      </c>
    </row>
    <row r="19" spans="16:27" x14ac:dyDescent="0.25">
      <c r="P19" s="9" t="s">
        <v>26</v>
      </c>
      <c r="Q19" s="9">
        <v>10</v>
      </c>
      <c r="R19" s="9" t="s">
        <v>26</v>
      </c>
      <c r="S19" s="9">
        <v>10</v>
      </c>
      <c r="T19" s="9" t="s">
        <v>26</v>
      </c>
      <c r="U19" s="9">
        <v>10</v>
      </c>
      <c r="V19" s="9" t="s">
        <v>26</v>
      </c>
      <c r="W19" s="9">
        <v>10</v>
      </c>
      <c r="X19" s="9" t="s">
        <v>26</v>
      </c>
      <c r="Y19" s="9">
        <v>10</v>
      </c>
      <c r="Z19" s="9" t="s">
        <v>26</v>
      </c>
      <c r="AA19" s="9">
        <v>10</v>
      </c>
    </row>
    <row r="20" spans="16:27" ht="15.75" thickBot="1" x14ac:dyDescent="0.3">
      <c r="P20" s="10" t="s">
        <v>59</v>
      </c>
      <c r="Q20" s="10">
        <v>52444.996664807179</v>
      </c>
      <c r="R20" s="10" t="s">
        <v>59</v>
      </c>
      <c r="S20" s="10">
        <v>5928.8659510229782</v>
      </c>
      <c r="T20" s="10" t="s">
        <v>59</v>
      </c>
      <c r="U20" s="10">
        <v>4.2900872859933799</v>
      </c>
      <c r="V20" s="10" t="s">
        <v>59</v>
      </c>
      <c r="W20" s="10">
        <v>44.056061037517161</v>
      </c>
      <c r="X20" s="10" t="s">
        <v>59</v>
      </c>
      <c r="Y20" s="10">
        <v>13.099011386633901</v>
      </c>
      <c r="Z20" s="10" t="s">
        <v>59</v>
      </c>
      <c r="AA20" s="10">
        <v>2.033484546072164</v>
      </c>
    </row>
  </sheetData>
  <mergeCells count="1">
    <mergeCell ref="Q2:X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ACAFB-5597-4284-A339-8DBA51A5AA8C}">
  <dimension ref="A3:W53"/>
  <sheetViews>
    <sheetView zoomScale="94" workbookViewId="0">
      <selection activeCell="S70" sqref="S70"/>
    </sheetView>
  </sheetViews>
  <sheetFormatPr defaultRowHeight="15" x14ac:dyDescent="0.25"/>
  <cols>
    <col min="3" max="3" width="9.140625" customWidth="1"/>
    <col min="4" max="4" width="10.7109375" bestFit="1" customWidth="1"/>
  </cols>
  <sheetData>
    <row r="3" spans="1:23" x14ac:dyDescent="0.25">
      <c r="A3" s="1" t="s">
        <v>0</v>
      </c>
      <c r="B3" s="1" t="s">
        <v>8</v>
      </c>
      <c r="C3" s="1" t="s">
        <v>7</v>
      </c>
      <c r="D3" s="1" t="s">
        <v>9</v>
      </c>
      <c r="E3" s="1" t="s">
        <v>10</v>
      </c>
      <c r="F3" s="1" t="s">
        <v>58</v>
      </c>
      <c r="G3" s="1" t="s">
        <v>6</v>
      </c>
      <c r="K3" s="16" t="s">
        <v>60</v>
      </c>
      <c r="L3" s="17"/>
      <c r="M3" s="17"/>
      <c r="N3" s="17"/>
      <c r="O3" s="17"/>
      <c r="U3" s="7" t="s">
        <v>52</v>
      </c>
      <c r="V3" s="7"/>
      <c r="W3" s="7"/>
    </row>
    <row r="4" spans="1:23" ht="15.75" thickBot="1" x14ac:dyDescent="0.3">
      <c r="A4">
        <v>2015</v>
      </c>
      <c r="B4">
        <v>233715</v>
      </c>
      <c r="C4">
        <v>8067</v>
      </c>
      <c r="D4">
        <v>18.389846561848834</v>
      </c>
      <c r="E4">
        <v>44.735453060198566</v>
      </c>
      <c r="F4">
        <v>30.920100000000001</v>
      </c>
      <c r="G4">
        <v>9.2799999999999994</v>
      </c>
      <c r="U4" t="s">
        <v>53</v>
      </c>
      <c r="V4" s="26">
        <v>0.56000000000000005</v>
      </c>
    </row>
    <row r="5" spans="1:23" x14ac:dyDescent="0.25">
      <c r="A5">
        <v>2016</v>
      </c>
      <c r="B5">
        <v>215639</v>
      </c>
      <c r="C5">
        <v>10045</v>
      </c>
      <c r="D5">
        <v>14.202358821956814</v>
      </c>
      <c r="E5">
        <v>35.623669580269627</v>
      </c>
      <c r="F5">
        <v>22.4312</v>
      </c>
      <c r="G5">
        <v>8.35</v>
      </c>
      <c r="J5" s="11"/>
      <c r="K5" s="11" t="s">
        <v>8</v>
      </c>
      <c r="L5" s="11" t="s">
        <v>7</v>
      </c>
      <c r="M5" s="11" t="s">
        <v>9</v>
      </c>
      <c r="N5" s="11" t="s">
        <v>10</v>
      </c>
      <c r="O5" s="11" t="s">
        <v>58</v>
      </c>
      <c r="P5" s="11" t="s">
        <v>6</v>
      </c>
      <c r="U5" t="s">
        <v>54</v>
      </c>
      <c r="V5">
        <v>10</v>
      </c>
    </row>
    <row r="6" spans="1:23" x14ac:dyDescent="0.25">
      <c r="A6">
        <v>2017</v>
      </c>
      <c r="B6">
        <v>229234</v>
      </c>
      <c r="C6">
        <v>11581</v>
      </c>
      <c r="D6">
        <v>12.882641166580964</v>
      </c>
      <c r="E6">
        <v>36.070184338329092</v>
      </c>
      <c r="F6">
        <v>20.908200000000001</v>
      </c>
      <c r="G6">
        <v>9.27</v>
      </c>
      <c r="H6" s="13"/>
      <c r="I6" s="13"/>
      <c r="J6" s="9" t="s">
        <v>8</v>
      </c>
      <c r="K6" s="9">
        <v>1</v>
      </c>
      <c r="L6" s="9"/>
      <c r="M6" s="9"/>
      <c r="N6" s="9"/>
      <c r="O6" s="9"/>
      <c r="P6" s="9"/>
    </row>
    <row r="7" spans="1:23" x14ac:dyDescent="0.25">
      <c r="A7">
        <v>2018</v>
      </c>
      <c r="B7">
        <v>265595</v>
      </c>
      <c r="C7">
        <v>14236</v>
      </c>
      <c r="D7">
        <v>16.277530931710984</v>
      </c>
      <c r="E7">
        <v>55.560118342090767</v>
      </c>
      <c r="F7">
        <v>29.634799999999998</v>
      </c>
      <c r="G7">
        <v>12.01</v>
      </c>
      <c r="H7" s="13"/>
      <c r="I7" s="13"/>
      <c r="J7" s="9" t="s">
        <v>7</v>
      </c>
      <c r="K7" s="9">
        <v>0.95077132724641655</v>
      </c>
      <c r="L7" s="9">
        <v>1</v>
      </c>
      <c r="M7" s="9"/>
      <c r="N7" s="9"/>
      <c r="O7" s="9"/>
      <c r="P7" s="9"/>
    </row>
    <row r="8" spans="1:23" x14ac:dyDescent="0.25">
      <c r="A8">
        <v>2019</v>
      </c>
      <c r="B8">
        <v>260174</v>
      </c>
      <c r="C8">
        <v>16217</v>
      </c>
      <c r="D8">
        <v>16.323009842961632</v>
      </c>
      <c r="E8">
        <v>61.064450534877558</v>
      </c>
      <c r="F8">
        <v>30.113</v>
      </c>
      <c r="G8">
        <v>11.97</v>
      </c>
      <c r="H8" s="13"/>
      <c r="I8" s="14"/>
      <c r="J8" s="9" t="s">
        <v>9</v>
      </c>
      <c r="K8" s="9">
        <v>0.96291855880114485</v>
      </c>
      <c r="L8" s="9">
        <v>0.85902551460087095</v>
      </c>
      <c r="M8" s="9">
        <v>1</v>
      </c>
      <c r="N8" s="9"/>
      <c r="O8" s="9"/>
      <c r="P8" s="9"/>
      <c r="U8" t="s">
        <v>55</v>
      </c>
      <c r="V8">
        <f>V4*SQRT(V5-2)/SQRT(1-V4^2)</f>
        <v>1.9118084775969733</v>
      </c>
    </row>
    <row r="9" spans="1:23" x14ac:dyDescent="0.25">
      <c r="A9">
        <v>2020</v>
      </c>
      <c r="B9">
        <v>274515</v>
      </c>
      <c r="C9">
        <v>18752</v>
      </c>
      <c r="D9">
        <v>17.725571802598431</v>
      </c>
      <c r="E9">
        <v>87.866358530127485</v>
      </c>
      <c r="F9">
        <v>35.005400000000002</v>
      </c>
      <c r="G9">
        <v>3.31</v>
      </c>
      <c r="H9" s="13"/>
      <c r="I9" s="13"/>
      <c r="J9" s="9" t="s">
        <v>10</v>
      </c>
      <c r="K9" s="9">
        <v>0.98470711832784663</v>
      </c>
      <c r="L9" s="9">
        <v>0.92215981954372328</v>
      </c>
      <c r="M9" s="9">
        <v>0.96257946536468209</v>
      </c>
      <c r="N9" s="9">
        <v>1</v>
      </c>
      <c r="O9" s="9"/>
      <c r="P9" s="9"/>
    </row>
    <row r="10" spans="1:23" x14ac:dyDescent="0.25">
      <c r="A10">
        <v>2021</v>
      </c>
      <c r="B10">
        <v>365817</v>
      </c>
      <c r="C10">
        <v>21914</v>
      </c>
      <c r="D10">
        <v>26.974205275183614</v>
      </c>
      <c r="E10">
        <v>150.07132667617688</v>
      </c>
      <c r="F10">
        <v>54.983899999999998</v>
      </c>
      <c r="G10">
        <v>5.67</v>
      </c>
      <c r="H10" s="13"/>
      <c r="I10" s="13"/>
      <c r="J10" s="9" t="s">
        <v>58</v>
      </c>
      <c r="K10" s="9">
        <v>0.9875720349395235</v>
      </c>
      <c r="L10" s="9">
        <v>0.93000959428797048</v>
      </c>
      <c r="M10" s="9">
        <v>0.9765714420672843</v>
      </c>
      <c r="N10" s="9">
        <v>0.98431458697788499</v>
      </c>
      <c r="O10" s="9">
        <v>1</v>
      </c>
      <c r="P10" s="9"/>
      <c r="U10" t="s">
        <v>56</v>
      </c>
      <c r="V10">
        <f>_xlfn.T.DIST.2T(V8,V5-2)</f>
        <v>9.2273625804800072E-2</v>
      </c>
    </row>
    <row r="11" spans="1:23" ht="15.75" thickBot="1" x14ac:dyDescent="0.3">
      <c r="A11">
        <v>2022</v>
      </c>
      <c r="B11">
        <v>394328</v>
      </c>
      <c r="C11">
        <v>26251</v>
      </c>
      <c r="D11">
        <v>28.292440929256852</v>
      </c>
      <c r="E11">
        <v>196.95887275023682</v>
      </c>
      <c r="F11">
        <v>66.699399999999997</v>
      </c>
      <c r="G11">
        <v>6.15</v>
      </c>
      <c r="H11" s="13"/>
      <c r="I11" s="13"/>
      <c r="J11" s="10" t="s">
        <v>6</v>
      </c>
      <c r="K11" s="10">
        <v>-0.55004031028877221</v>
      </c>
      <c r="L11" s="10">
        <v>-0.56353968621115225</v>
      </c>
      <c r="M11" s="10">
        <v>-0.56966957117147232</v>
      </c>
      <c r="N11" s="10">
        <v>-0.61792147617795545</v>
      </c>
      <c r="O11" s="10">
        <v>-0.57408209844721392</v>
      </c>
      <c r="P11" s="10">
        <v>1</v>
      </c>
    </row>
    <row r="12" spans="1:23" x14ac:dyDescent="0.25">
      <c r="A12">
        <v>2023</v>
      </c>
      <c r="B12">
        <v>383285</v>
      </c>
      <c r="C12">
        <v>29915</v>
      </c>
      <c r="D12">
        <v>27.509834563776476</v>
      </c>
      <c r="E12">
        <v>156.07601454639075</v>
      </c>
      <c r="F12">
        <v>61.612699999999997</v>
      </c>
      <c r="G12">
        <v>6.16</v>
      </c>
      <c r="H12" s="13"/>
      <c r="I12" s="13"/>
    </row>
    <row r="13" spans="1:23" x14ac:dyDescent="0.25">
      <c r="A13">
        <v>2024</v>
      </c>
      <c r="B13">
        <v>391035</v>
      </c>
      <c r="C13">
        <v>31370</v>
      </c>
      <c r="D13">
        <v>25.682503150857585</v>
      </c>
      <c r="E13">
        <v>164.59350307287096</v>
      </c>
      <c r="F13">
        <v>65.6875</v>
      </c>
      <c r="G13">
        <v>6.11</v>
      </c>
      <c r="H13" s="13"/>
      <c r="I13" s="13"/>
      <c r="J13" s="13"/>
      <c r="K13" s="13"/>
      <c r="L13" s="13"/>
    </row>
    <row r="14" spans="1:23" x14ac:dyDescent="0.25">
      <c r="B14" s="13"/>
      <c r="C14" s="13"/>
      <c r="D14" s="13"/>
      <c r="E14" s="13"/>
      <c r="F14" s="13"/>
      <c r="G14" s="13"/>
      <c r="H14" s="13"/>
      <c r="I14" s="14"/>
      <c r="J14" s="14"/>
      <c r="K14" s="14"/>
      <c r="L14" s="13"/>
    </row>
    <row r="15" spans="1:23" x14ac:dyDescent="0.25"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</row>
    <row r="16" spans="1:23" x14ac:dyDescent="0.25"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</row>
    <row r="17" spans="2:12" x14ac:dyDescent="0.25"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</row>
    <row r="18" spans="2:12" x14ac:dyDescent="0.25">
      <c r="C18" s="18" t="s">
        <v>61</v>
      </c>
      <c r="D18" s="1" t="s">
        <v>57</v>
      </c>
      <c r="E18" s="13"/>
      <c r="F18" s="13"/>
      <c r="G18" s="13"/>
      <c r="H18" s="13"/>
      <c r="I18" s="13"/>
      <c r="J18" s="13"/>
      <c r="K18" s="13"/>
      <c r="L18" s="13"/>
    </row>
    <row r="19" spans="2:12" ht="15.75" x14ac:dyDescent="0.25">
      <c r="B19" s="20" t="s">
        <v>27</v>
      </c>
      <c r="C19" s="12">
        <v>0.95077132724641655</v>
      </c>
      <c r="D19" s="22">
        <v>2.4208107890733988E-5</v>
      </c>
      <c r="E19" s="13"/>
      <c r="F19" s="13"/>
      <c r="G19" s="13"/>
      <c r="H19" s="13"/>
      <c r="I19" s="14"/>
      <c r="J19" s="14"/>
      <c r="K19" s="14"/>
      <c r="L19" s="13"/>
    </row>
    <row r="20" spans="2:12" ht="15.75" x14ac:dyDescent="0.25">
      <c r="B20" s="19" t="s">
        <v>3</v>
      </c>
      <c r="C20" s="12">
        <v>0.85902551460087095</v>
      </c>
      <c r="D20" s="22">
        <v>1.452488395108003E-3</v>
      </c>
      <c r="E20" s="13"/>
      <c r="F20" s="13"/>
      <c r="G20" s="13"/>
      <c r="H20" s="13"/>
      <c r="I20" s="13"/>
      <c r="J20" s="13"/>
      <c r="K20" s="13"/>
      <c r="L20" s="13"/>
    </row>
    <row r="21" spans="2:12" ht="15.75" x14ac:dyDescent="0.25">
      <c r="B21" s="19" t="s">
        <v>5</v>
      </c>
      <c r="C21" s="12">
        <v>0.92215981954372328</v>
      </c>
      <c r="D21" s="22">
        <v>1.4609587194078832E-4</v>
      </c>
      <c r="E21" s="13"/>
      <c r="F21" s="13"/>
      <c r="G21" s="13"/>
      <c r="H21" s="13"/>
      <c r="I21" s="13"/>
      <c r="J21" s="13"/>
      <c r="K21" s="13"/>
      <c r="L21" s="13"/>
    </row>
    <row r="22" spans="2:12" ht="15.75" x14ac:dyDescent="0.25">
      <c r="B22" s="19" t="s">
        <v>58</v>
      </c>
      <c r="C22" s="12">
        <v>0.93000959428797048</v>
      </c>
      <c r="D22" s="22">
        <v>9.6423116901983639E-5</v>
      </c>
      <c r="E22" s="13"/>
      <c r="F22" s="13"/>
      <c r="G22" s="13"/>
      <c r="H22" s="13"/>
      <c r="I22" s="13"/>
      <c r="J22" s="13"/>
      <c r="K22" s="13"/>
      <c r="L22" s="13"/>
    </row>
    <row r="23" spans="2:12" ht="16.5" thickBot="1" x14ac:dyDescent="0.3">
      <c r="B23" s="19" t="s">
        <v>6</v>
      </c>
      <c r="C23" s="25">
        <v>-0.56353968621115225</v>
      </c>
      <c r="D23" s="22">
        <v>9.2273625804800072E-2</v>
      </c>
      <c r="E23" s="13"/>
      <c r="F23" s="13"/>
      <c r="G23" s="13"/>
      <c r="H23" s="13"/>
      <c r="I23" s="13"/>
      <c r="J23" s="13"/>
      <c r="K23" s="13"/>
      <c r="L23" s="13"/>
    </row>
    <row r="24" spans="2:12" x14ac:dyDescent="0.25">
      <c r="B24" s="13"/>
      <c r="C24" s="13"/>
      <c r="D24" s="21"/>
      <c r="E24" s="13"/>
      <c r="F24" s="13"/>
      <c r="G24" s="13"/>
      <c r="H24" s="13"/>
      <c r="I24" s="13"/>
      <c r="J24" s="13"/>
      <c r="K24" s="13"/>
      <c r="L24" s="13"/>
    </row>
    <row r="25" spans="2:12" x14ac:dyDescent="0.25"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</row>
    <row r="26" spans="2:12" x14ac:dyDescent="0.25">
      <c r="B26" s="13"/>
      <c r="C26" s="13"/>
      <c r="D26" s="13"/>
      <c r="E26" s="13"/>
      <c r="F26" s="13"/>
      <c r="G26" s="13"/>
      <c r="H26" s="13"/>
      <c r="I26" s="14"/>
      <c r="J26" s="14"/>
      <c r="K26" s="14"/>
      <c r="L26" s="13"/>
    </row>
    <row r="27" spans="2:12" x14ac:dyDescent="0.25"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</row>
    <row r="28" spans="2:12" x14ac:dyDescent="0.25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</row>
    <row r="29" spans="2:12" x14ac:dyDescent="0.25"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</row>
    <row r="30" spans="2:12" x14ac:dyDescent="0.25">
      <c r="B30" s="1" t="s">
        <v>10</v>
      </c>
      <c r="C30" s="1" t="s">
        <v>7</v>
      </c>
      <c r="E30" s="1" t="s">
        <v>9</v>
      </c>
      <c r="F30" t="s">
        <v>7</v>
      </c>
    </row>
    <row r="31" spans="2:12" x14ac:dyDescent="0.25">
      <c r="B31">
        <v>44.735453060198566</v>
      </c>
      <c r="C31">
        <v>8067</v>
      </c>
      <c r="E31">
        <v>18.389846561848834</v>
      </c>
      <c r="F31">
        <v>8067</v>
      </c>
    </row>
    <row r="32" spans="2:12" x14ac:dyDescent="0.25">
      <c r="B32">
        <v>35.623669580269627</v>
      </c>
      <c r="C32">
        <v>10045</v>
      </c>
      <c r="E32">
        <v>14.202358821956814</v>
      </c>
      <c r="F32">
        <v>10045</v>
      </c>
    </row>
    <row r="33" spans="2:12" x14ac:dyDescent="0.25">
      <c r="B33">
        <v>36.070184338329092</v>
      </c>
      <c r="C33">
        <v>11581</v>
      </c>
      <c r="E33">
        <v>12.882641166580964</v>
      </c>
      <c r="F33">
        <v>11581</v>
      </c>
      <c r="I33" s="13"/>
      <c r="J33" s="13"/>
      <c r="K33" s="13"/>
      <c r="L33" s="13"/>
    </row>
    <row r="34" spans="2:12" x14ac:dyDescent="0.25">
      <c r="B34">
        <v>55.560118342090767</v>
      </c>
      <c r="C34">
        <v>14236</v>
      </c>
      <c r="E34">
        <v>16.277530931710984</v>
      </c>
      <c r="F34">
        <v>14236</v>
      </c>
      <c r="I34" s="15"/>
      <c r="J34" s="15"/>
      <c r="K34" s="15"/>
      <c r="L34" s="13"/>
    </row>
    <row r="35" spans="2:12" x14ac:dyDescent="0.25">
      <c r="B35">
        <v>61.064450534877558</v>
      </c>
      <c r="C35">
        <v>16217</v>
      </c>
      <c r="E35">
        <v>16.323009842961632</v>
      </c>
      <c r="F35">
        <v>16217</v>
      </c>
      <c r="I35" s="9"/>
      <c r="J35" s="9"/>
      <c r="K35" s="9"/>
      <c r="L35" s="13"/>
    </row>
    <row r="36" spans="2:12" x14ac:dyDescent="0.25">
      <c r="B36">
        <v>87.866358530127485</v>
      </c>
      <c r="C36">
        <v>18752</v>
      </c>
      <c r="E36">
        <v>17.725571802598431</v>
      </c>
      <c r="F36">
        <v>18752</v>
      </c>
      <c r="I36" s="9"/>
      <c r="J36" s="9"/>
      <c r="K36" s="9"/>
      <c r="L36" s="13"/>
    </row>
    <row r="37" spans="2:12" x14ac:dyDescent="0.25">
      <c r="B37">
        <v>150.07132667617688</v>
      </c>
      <c r="C37">
        <v>21914</v>
      </c>
      <c r="E37">
        <v>26.974205275183614</v>
      </c>
      <c r="F37">
        <v>21914</v>
      </c>
      <c r="I37" s="13"/>
      <c r="J37" s="13"/>
      <c r="K37" s="13"/>
      <c r="L37" s="13"/>
    </row>
    <row r="38" spans="2:12" x14ac:dyDescent="0.25">
      <c r="B38">
        <v>196.95887275023682</v>
      </c>
      <c r="C38">
        <v>26251</v>
      </c>
      <c r="E38">
        <v>28.292440929256852</v>
      </c>
      <c r="F38">
        <v>26251</v>
      </c>
    </row>
    <row r="39" spans="2:12" x14ac:dyDescent="0.25">
      <c r="B39">
        <v>156.07601454639075</v>
      </c>
      <c r="C39">
        <v>29915</v>
      </c>
      <c r="E39">
        <v>27.509834563776476</v>
      </c>
      <c r="F39">
        <v>29915</v>
      </c>
    </row>
    <row r="40" spans="2:12" x14ac:dyDescent="0.25">
      <c r="B40">
        <v>164.59350307287096</v>
      </c>
      <c r="C40">
        <v>31370</v>
      </c>
      <c r="E40">
        <v>25.682503150857585</v>
      </c>
      <c r="F40">
        <v>31370</v>
      </c>
    </row>
    <row r="43" spans="2:12" x14ac:dyDescent="0.25">
      <c r="B43" s="1" t="s">
        <v>6</v>
      </c>
      <c r="C43" t="s">
        <v>7</v>
      </c>
      <c r="E43" s="1" t="s">
        <v>58</v>
      </c>
      <c r="F43" t="s">
        <v>7</v>
      </c>
    </row>
    <row r="44" spans="2:12" x14ac:dyDescent="0.25">
      <c r="B44">
        <v>9.2799999999999994</v>
      </c>
      <c r="C44">
        <v>8067</v>
      </c>
      <c r="E44">
        <v>30.920100000000001</v>
      </c>
      <c r="F44">
        <v>8067</v>
      </c>
    </row>
    <row r="45" spans="2:12" x14ac:dyDescent="0.25">
      <c r="B45">
        <v>8.35</v>
      </c>
      <c r="C45">
        <v>10045</v>
      </c>
      <c r="E45">
        <v>22.4312</v>
      </c>
      <c r="F45">
        <v>10045</v>
      </c>
    </row>
    <row r="46" spans="2:12" x14ac:dyDescent="0.25">
      <c r="B46">
        <v>9.27</v>
      </c>
      <c r="C46">
        <v>11581</v>
      </c>
      <c r="E46">
        <v>20.908200000000001</v>
      </c>
      <c r="F46">
        <v>11581</v>
      </c>
    </row>
    <row r="47" spans="2:12" x14ac:dyDescent="0.25">
      <c r="B47">
        <v>12.01</v>
      </c>
      <c r="C47">
        <v>14236</v>
      </c>
      <c r="E47">
        <v>29.634799999999998</v>
      </c>
      <c r="F47">
        <v>14236</v>
      </c>
    </row>
    <row r="48" spans="2:12" x14ac:dyDescent="0.25">
      <c r="B48">
        <v>11.97</v>
      </c>
      <c r="C48">
        <v>16217</v>
      </c>
      <c r="E48">
        <v>30.113</v>
      </c>
      <c r="F48">
        <v>16217</v>
      </c>
    </row>
    <row r="49" spans="2:6" x14ac:dyDescent="0.25">
      <c r="B49">
        <v>3.31</v>
      </c>
      <c r="C49">
        <v>18752</v>
      </c>
      <c r="E49">
        <v>35.005400000000002</v>
      </c>
      <c r="F49">
        <v>18752</v>
      </c>
    </row>
    <row r="50" spans="2:6" x14ac:dyDescent="0.25">
      <c r="B50">
        <v>5.67</v>
      </c>
      <c r="C50">
        <v>21914</v>
      </c>
      <c r="E50">
        <v>54.983899999999998</v>
      </c>
      <c r="F50">
        <v>21914</v>
      </c>
    </row>
    <row r="51" spans="2:6" x14ac:dyDescent="0.25">
      <c r="B51">
        <v>6.15</v>
      </c>
      <c r="C51">
        <v>26251</v>
      </c>
      <c r="E51">
        <v>66.699399999999997</v>
      </c>
      <c r="F51">
        <v>26251</v>
      </c>
    </row>
    <row r="52" spans="2:6" x14ac:dyDescent="0.25">
      <c r="B52">
        <v>6.16</v>
      </c>
      <c r="C52">
        <v>29915</v>
      </c>
      <c r="E52">
        <v>61.612699999999997</v>
      </c>
      <c r="F52">
        <v>29915</v>
      </c>
    </row>
    <row r="53" spans="2:6" ht="15.75" thickBot="1" x14ac:dyDescent="0.3">
      <c r="B53">
        <v>6.11</v>
      </c>
      <c r="C53">
        <v>31370</v>
      </c>
      <c r="D53" s="5"/>
      <c r="E53">
        <v>65.6875</v>
      </c>
      <c r="F53">
        <v>31370</v>
      </c>
    </row>
  </sheetData>
  <mergeCells count="2">
    <mergeCell ref="U3:W3"/>
    <mergeCell ref="K3:O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A7307-7C8F-4932-982F-7F4270DEA594}">
  <dimension ref="B2:AU89"/>
  <sheetViews>
    <sheetView topLeftCell="A5" workbookViewId="0">
      <selection activeCell="P24" sqref="P24"/>
    </sheetView>
  </sheetViews>
  <sheetFormatPr defaultRowHeight="15" x14ac:dyDescent="0.25"/>
  <cols>
    <col min="10" max="10" width="15.7109375" customWidth="1"/>
    <col min="12" max="12" width="20.5703125" customWidth="1"/>
    <col min="20" max="20" width="9.28515625" bestFit="1" customWidth="1"/>
    <col min="21" max="21" width="9.7109375" bestFit="1" customWidth="1"/>
    <col min="22" max="23" width="9.42578125" bestFit="1" customWidth="1"/>
    <col min="24" max="24" width="10.42578125" bestFit="1" customWidth="1"/>
    <col min="25" max="25" width="9.7109375" bestFit="1" customWidth="1"/>
    <col min="26" max="26" width="9.5703125" bestFit="1" customWidth="1"/>
  </cols>
  <sheetData>
    <row r="2" spans="2:47" x14ac:dyDescent="0.25">
      <c r="L2" s="6" t="s">
        <v>51</v>
      </c>
      <c r="M2" s="4"/>
      <c r="N2" s="4"/>
      <c r="O2" s="4"/>
      <c r="P2" s="4"/>
      <c r="Q2" s="4"/>
      <c r="R2" s="4"/>
    </row>
    <row r="3" spans="2:47" x14ac:dyDescent="0.25">
      <c r="L3" s="4"/>
      <c r="M3" s="4"/>
      <c r="N3" s="4"/>
      <c r="O3" s="4"/>
      <c r="P3" s="4"/>
      <c r="Q3" s="4"/>
      <c r="R3" s="4"/>
    </row>
    <row r="5" spans="2:47" x14ac:dyDescent="0.25">
      <c r="L5" s="14"/>
      <c r="M5" s="14"/>
      <c r="N5" s="14"/>
      <c r="O5" s="14"/>
      <c r="P5" s="14"/>
      <c r="Q5" s="14"/>
      <c r="R5" s="14"/>
      <c r="S5" s="14"/>
      <c r="T5" s="14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</row>
    <row r="6" spans="2:47" x14ac:dyDescent="0.25"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</row>
    <row r="7" spans="2:47" x14ac:dyDescent="0.25">
      <c r="B7" s="1" t="s">
        <v>0</v>
      </c>
      <c r="C7" s="1" t="s">
        <v>7</v>
      </c>
      <c r="D7" s="1" t="s">
        <v>8</v>
      </c>
      <c r="E7" s="1" t="s">
        <v>9</v>
      </c>
      <c r="F7" s="1" t="s">
        <v>10</v>
      </c>
      <c r="G7" s="1" t="s">
        <v>58</v>
      </c>
      <c r="H7" s="1" t="s">
        <v>6</v>
      </c>
      <c r="I7" s="1" t="s">
        <v>67</v>
      </c>
      <c r="K7" s="13"/>
      <c r="L7" t="s">
        <v>28</v>
      </c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</row>
    <row r="8" spans="2:47" ht="15.75" thickBot="1" x14ac:dyDescent="0.3">
      <c r="B8">
        <v>2015</v>
      </c>
      <c r="C8">
        <v>8067</v>
      </c>
      <c r="D8">
        <v>233715</v>
      </c>
      <c r="E8">
        <v>18.389846561848834</v>
      </c>
      <c r="F8">
        <v>44.735453060198566</v>
      </c>
      <c r="G8">
        <v>30.920100000000001</v>
      </c>
      <c r="H8">
        <v>9.2799999999999994</v>
      </c>
      <c r="I8">
        <f>E8+F8+G8+H8</f>
        <v>103.3253996220474</v>
      </c>
      <c r="K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</row>
    <row r="9" spans="2:47" x14ac:dyDescent="0.25">
      <c r="B9">
        <v>2016</v>
      </c>
      <c r="C9">
        <v>10045</v>
      </c>
      <c r="D9">
        <v>215639</v>
      </c>
      <c r="E9">
        <v>14.202358821956814</v>
      </c>
      <c r="F9">
        <v>35.623669580269627</v>
      </c>
      <c r="G9">
        <v>22.4312</v>
      </c>
      <c r="H9">
        <v>8.35</v>
      </c>
      <c r="I9">
        <f t="shared" ref="I9:I17" si="0">E9+F9+G9+H9</f>
        <v>80.60722840222644</v>
      </c>
      <c r="K9" s="13"/>
      <c r="L9" s="27" t="s">
        <v>29</v>
      </c>
      <c r="M9" s="27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</row>
    <row r="10" spans="2:47" x14ac:dyDescent="0.25">
      <c r="B10">
        <v>2017</v>
      </c>
      <c r="C10">
        <v>11581</v>
      </c>
      <c r="D10">
        <v>229234</v>
      </c>
      <c r="E10">
        <v>12.882641166580964</v>
      </c>
      <c r="F10">
        <v>36.070184338329092</v>
      </c>
      <c r="G10">
        <v>20.908200000000001</v>
      </c>
      <c r="H10">
        <v>9.27</v>
      </c>
      <c r="I10">
        <f t="shared" si="0"/>
        <v>79.131025504910056</v>
      </c>
      <c r="K10" s="13"/>
      <c r="L10" s="9" t="s">
        <v>30</v>
      </c>
      <c r="M10" s="9">
        <v>0.95077132724641633</v>
      </c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</row>
    <row r="11" spans="2:47" x14ac:dyDescent="0.25">
      <c r="B11">
        <v>2018</v>
      </c>
      <c r="C11">
        <v>14236</v>
      </c>
      <c r="D11">
        <v>265595</v>
      </c>
      <c r="E11">
        <v>16.277530931710984</v>
      </c>
      <c r="F11">
        <v>55.560118342090767</v>
      </c>
      <c r="G11">
        <v>29.634799999999998</v>
      </c>
      <c r="H11">
        <v>12.01</v>
      </c>
      <c r="I11">
        <f t="shared" si="0"/>
        <v>113.48244927380176</v>
      </c>
      <c r="K11" s="13"/>
      <c r="L11" s="9" t="s">
        <v>31</v>
      </c>
      <c r="M11" s="9">
        <v>0.90396611671391214</v>
      </c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</row>
    <row r="12" spans="2:47" x14ac:dyDescent="0.25">
      <c r="B12">
        <v>2019</v>
      </c>
      <c r="C12">
        <v>16217</v>
      </c>
      <c r="D12">
        <v>260174</v>
      </c>
      <c r="E12">
        <v>16.323009842961632</v>
      </c>
      <c r="F12">
        <v>61.064450534877558</v>
      </c>
      <c r="G12">
        <v>30.113</v>
      </c>
      <c r="H12">
        <v>11.97</v>
      </c>
      <c r="I12">
        <f t="shared" si="0"/>
        <v>119.47046037783919</v>
      </c>
      <c r="K12" s="13"/>
      <c r="L12" s="9" t="s">
        <v>32</v>
      </c>
      <c r="M12" s="9">
        <v>0.89196188130315113</v>
      </c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</row>
    <row r="13" spans="2:47" x14ac:dyDescent="0.25">
      <c r="B13">
        <v>2020</v>
      </c>
      <c r="C13">
        <v>18752</v>
      </c>
      <c r="D13">
        <v>274515</v>
      </c>
      <c r="E13">
        <v>17.725571802598431</v>
      </c>
      <c r="F13">
        <v>87.866358530127485</v>
      </c>
      <c r="G13">
        <v>35.005400000000002</v>
      </c>
      <c r="H13">
        <v>3.31</v>
      </c>
      <c r="I13">
        <f t="shared" si="0"/>
        <v>143.90733033272593</v>
      </c>
      <c r="K13" s="13"/>
      <c r="L13" s="9" t="s">
        <v>13</v>
      </c>
      <c r="M13" s="9">
        <v>24097.378239700953</v>
      </c>
      <c r="U13" s="13"/>
      <c r="V13" s="28"/>
      <c r="W13" s="28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</row>
    <row r="14" spans="2:47" ht="15.75" thickBot="1" x14ac:dyDescent="0.3">
      <c r="B14">
        <v>2021</v>
      </c>
      <c r="C14">
        <v>21914</v>
      </c>
      <c r="D14">
        <v>365817</v>
      </c>
      <c r="E14">
        <v>26.974205275183614</v>
      </c>
      <c r="F14">
        <v>150.07132667617688</v>
      </c>
      <c r="G14">
        <v>54.983899999999998</v>
      </c>
      <c r="H14">
        <v>5.67</v>
      </c>
      <c r="I14">
        <f t="shared" si="0"/>
        <v>237.69943195136048</v>
      </c>
      <c r="K14" s="13"/>
      <c r="L14" s="10" t="s">
        <v>33</v>
      </c>
      <c r="M14" s="10">
        <v>10</v>
      </c>
      <c r="U14" s="13"/>
      <c r="V14" s="9"/>
      <c r="W14" s="9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</row>
    <row r="15" spans="2:47" x14ac:dyDescent="0.25">
      <c r="B15">
        <v>2022</v>
      </c>
      <c r="C15">
        <v>26251</v>
      </c>
      <c r="D15">
        <v>394328</v>
      </c>
      <c r="E15">
        <v>28.292440929256852</v>
      </c>
      <c r="F15">
        <v>196.95887275023682</v>
      </c>
      <c r="G15">
        <v>66.699399999999997</v>
      </c>
      <c r="H15">
        <v>6.15</v>
      </c>
      <c r="I15">
        <f t="shared" si="0"/>
        <v>298.10071367949365</v>
      </c>
      <c r="K15" s="13"/>
      <c r="U15" s="13"/>
      <c r="V15" s="9"/>
      <c r="W15" s="9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</row>
    <row r="16" spans="2:47" ht="15.75" thickBot="1" x14ac:dyDescent="0.3">
      <c r="B16">
        <v>2023</v>
      </c>
      <c r="C16">
        <v>29915</v>
      </c>
      <c r="D16">
        <v>383285</v>
      </c>
      <c r="E16">
        <v>27.509834563776476</v>
      </c>
      <c r="F16">
        <v>156.07601454639075</v>
      </c>
      <c r="G16">
        <v>61.612699999999997</v>
      </c>
      <c r="H16">
        <v>6.16</v>
      </c>
      <c r="I16">
        <f t="shared" si="0"/>
        <v>251.35854911016722</v>
      </c>
      <c r="K16" s="13"/>
      <c r="L16" t="s">
        <v>34</v>
      </c>
      <c r="U16" s="13"/>
      <c r="V16" s="9"/>
      <c r="W16" s="9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</row>
    <row r="17" spans="2:47" x14ac:dyDescent="0.25">
      <c r="B17">
        <v>2024</v>
      </c>
      <c r="C17">
        <v>31370</v>
      </c>
      <c r="D17">
        <v>391035</v>
      </c>
      <c r="E17">
        <v>25.682503150857585</v>
      </c>
      <c r="F17">
        <v>164.59350307287096</v>
      </c>
      <c r="G17">
        <v>65.6875</v>
      </c>
      <c r="H17">
        <v>6.11</v>
      </c>
      <c r="I17">
        <f t="shared" si="0"/>
        <v>262.07350622372854</v>
      </c>
      <c r="K17" s="13"/>
      <c r="L17" s="11"/>
      <c r="M17" s="11" t="s">
        <v>35</v>
      </c>
      <c r="N17" s="11" t="s">
        <v>36</v>
      </c>
      <c r="O17" s="11" t="s">
        <v>37</v>
      </c>
      <c r="P17" s="11" t="s">
        <v>38</v>
      </c>
      <c r="Q17" s="11" t="s">
        <v>39</v>
      </c>
      <c r="U17" s="13"/>
      <c r="V17" s="9"/>
      <c r="W17" s="9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</row>
    <row r="18" spans="2:47" x14ac:dyDescent="0.25">
      <c r="K18" s="13"/>
      <c r="L18" s="9" t="s">
        <v>40</v>
      </c>
      <c r="M18" s="9">
        <v>1</v>
      </c>
      <c r="N18" s="9">
        <v>43727760689.882294</v>
      </c>
      <c r="O18" s="9">
        <v>43727760689.882294</v>
      </c>
      <c r="P18" s="9">
        <v>75.303931136136214</v>
      </c>
      <c r="Q18" s="9">
        <v>2.4208107890734293E-5</v>
      </c>
      <c r="U18" s="13"/>
      <c r="V18" s="9"/>
      <c r="W18" s="9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</row>
    <row r="19" spans="2:47" x14ac:dyDescent="0.25">
      <c r="K19" s="13"/>
      <c r="L19" s="9" t="s">
        <v>41</v>
      </c>
      <c r="M19" s="9">
        <v>8</v>
      </c>
      <c r="N19" s="9">
        <v>4645469104.2177038</v>
      </c>
      <c r="O19" s="9">
        <v>580683638.02721298</v>
      </c>
      <c r="P19" s="9"/>
      <c r="Q19" s="9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</row>
    <row r="20" spans="2:47" ht="15.75" thickBot="1" x14ac:dyDescent="0.3">
      <c r="K20" s="13"/>
      <c r="L20" s="10" t="s">
        <v>42</v>
      </c>
      <c r="M20" s="10">
        <v>9</v>
      </c>
      <c r="N20" s="10">
        <v>48373229794.099998</v>
      </c>
      <c r="O20" s="10"/>
      <c r="P20" s="10"/>
      <c r="Q20" s="10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</row>
    <row r="21" spans="2:47" ht="15.75" thickBot="1" x14ac:dyDescent="0.3">
      <c r="K21" s="13"/>
      <c r="U21" s="13"/>
      <c r="V21" s="15"/>
      <c r="W21" s="15"/>
      <c r="X21" s="15"/>
      <c r="Y21" s="15"/>
      <c r="Z21" s="15"/>
      <c r="AA21" s="15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</row>
    <row r="22" spans="2:47" x14ac:dyDescent="0.25">
      <c r="K22" s="13"/>
      <c r="L22" s="11"/>
      <c r="M22" s="11" t="s">
        <v>43</v>
      </c>
      <c r="N22" s="11" t="s">
        <v>13</v>
      </c>
      <c r="O22" s="11" t="s">
        <v>44</v>
      </c>
      <c r="P22" s="11" t="s">
        <v>45</v>
      </c>
      <c r="Q22" s="11" t="s">
        <v>46</v>
      </c>
      <c r="R22" s="11" t="s">
        <v>47</v>
      </c>
      <c r="S22" s="11" t="s">
        <v>48</v>
      </c>
      <c r="T22" s="11" t="s">
        <v>49</v>
      </c>
      <c r="U22" s="13"/>
      <c r="V22" s="9"/>
      <c r="W22" s="9"/>
      <c r="X22" s="9"/>
      <c r="Y22" s="9"/>
      <c r="Z22" s="9"/>
      <c r="AA22" s="9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</row>
    <row r="23" spans="2:47" x14ac:dyDescent="0.25">
      <c r="K23" s="13"/>
      <c r="L23" s="9" t="s">
        <v>50</v>
      </c>
      <c r="M23" s="9">
        <v>142928.46872788871</v>
      </c>
      <c r="N23" s="9">
        <v>19780.822666104748</v>
      </c>
      <c r="O23" s="9">
        <v>7.2256079102717257</v>
      </c>
      <c r="P23" s="9">
        <v>9.0169094350826234E-5</v>
      </c>
      <c r="Q23" s="9">
        <v>97313.809862110851</v>
      </c>
      <c r="R23" s="9">
        <v>188543.12759366658</v>
      </c>
      <c r="S23" s="9">
        <v>97313.809862110851</v>
      </c>
      <c r="T23" s="9">
        <v>188543.12759366658</v>
      </c>
      <c r="U23" s="13"/>
      <c r="V23" s="9"/>
      <c r="W23" s="9"/>
      <c r="X23" s="9"/>
      <c r="Y23" s="9"/>
      <c r="Z23" s="9"/>
      <c r="AA23" s="9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</row>
    <row r="24" spans="2:47" ht="15.75" thickBot="1" x14ac:dyDescent="0.3">
      <c r="K24" s="13"/>
      <c r="L24" s="10" t="s">
        <v>7</v>
      </c>
      <c r="M24" s="10">
        <v>8.4102422787665017</v>
      </c>
      <c r="N24" s="10">
        <v>0.96916937583895368</v>
      </c>
      <c r="O24" s="10">
        <v>8.6777837686898049</v>
      </c>
      <c r="P24" s="10">
        <v>2.4208107890734293E-5</v>
      </c>
      <c r="Q24" s="10">
        <v>6.1753336903686327</v>
      </c>
      <c r="R24" s="10">
        <v>10.645150867164372</v>
      </c>
      <c r="S24" s="10">
        <v>6.1753336903686327</v>
      </c>
      <c r="T24" s="10">
        <v>10.645150867164372</v>
      </c>
      <c r="U24" s="13"/>
      <c r="V24" s="9"/>
      <c r="W24" s="9"/>
      <c r="X24" s="9"/>
      <c r="Y24" s="9"/>
      <c r="Z24" s="9"/>
      <c r="AA24" s="9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</row>
    <row r="25" spans="2:47" x14ac:dyDescent="0.25">
      <c r="K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</row>
    <row r="26" spans="2:47" x14ac:dyDescent="0.25">
      <c r="K26" s="13"/>
      <c r="U26" s="13"/>
      <c r="V26" s="15"/>
      <c r="W26" s="15"/>
      <c r="X26" s="15"/>
      <c r="Y26" s="15"/>
      <c r="Z26" s="15"/>
      <c r="AA26" s="15"/>
      <c r="AB26" s="15"/>
      <c r="AC26" s="15"/>
      <c r="AD26" s="15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</row>
    <row r="27" spans="2:47" x14ac:dyDescent="0.25">
      <c r="K27" s="13"/>
      <c r="U27" s="13"/>
      <c r="V27" s="9"/>
      <c r="W27" s="9"/>
      <c r="X27" s="9"/>
      <c r="Y27" s="9"/>
      <c r="Z27" s="9"/>
      <c r="AA27" s="9"/>
      <c r="AB27" s="9"/>
      <c r="AC27" s="9"/>
      <c r="AD27" s="9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</row>
    <row r="28" spans="2:47" x14ac:dyDescent="0.25">
      <c r="K28" s="13"/>
      <c r="L28" t="s">
        <v>62</v>
      </c>
      <c r="U28" s="13"/>
      <c r="V28" s="9"/>
      <c r="W28" s="9"/>
      <c r="X28" s="9"/>
      <c r="Y28" s="9"/>
      <c r="Z28" s="9"/>
      <c r="AA28" s="9"/>
      <c r="AB28" s="9"/>
      <c r="AC28" s="9"/>
      <c r="AD28" s="9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</row>
    <row r="29" spans="2:47" ht="15.75" thickBot="1" x14ac:dyDescent="0.3">
      <c r="K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</row>
    <row r="30" spans="2:47" x14ac:dyDescent="0.25">
      <c r="K30" s="13"/>
      <c r="L30" s="11" t="s">
        <v>63</v>
      </c>
      <c r="M30" s="11" t="s">
        <v>66</v>
      </c>
      <c r="N30" s="11" t="s">
        <v>64</v>
      </c>
      <c r="O30" s="11" t="s">
        <v>65</v>
      </c>
      <c r="U30" s="12">
        <v>142928.46872788871</v>
      </c>
      <c r="V30" s="12">
        <v>19780.822666104748</v>
      </c>
      <c r="W30" s="12">
        <v>7.2256079102717257</v>
      </c>
      <c r="X30" s="12">
        <v>9.0169094350826234E-5</v>
      </c>
      <c r="Y30" s="12">
        <v>97313.809862110851</v>
      </c>
      <c r="Z30" s="12">
        <v>188543.12759366658</v>
      </c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</row>
    <row r="31" spans="2:47" ht="15.75" thickBot="1" x14ac:dyDescent="0.3">
      <c r="K31" s="13"/>
      <c r="L31" s="9">
        <v>1</v>
      </c>
      <c r="M31" s="9">
        <v>210773.89319069809</v>
      </c>
      <c r="N31" s="9">
        <v>22941.106809301913</v>
      </c>
      <c r="O31" s="9">
        <v>1.0097662097150766</v>
      </c>
      <c r="U31" s="25">
        <v>8.4102422787665017</v>
      </c>
      <c r="V31" s="25">
        <v>0.96916937583895368</v>
      </c>
      <c r="W31" s="25">
        <v>8.6777837686898049</v>
      </c>
      <c r="X31" s="25">
        <v>2.4208107890734293E-5</v>
      </c>
      <c r="Y31" s="25">
        <v>6.1753336903686327</v>
      </c>
      <c r="Z31" s="25">
        <v>10.645150867164372</v>
      </c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</row>
    <row r="32" spans="2:47" x14ac:dyDescent="0.25">
      <c r="K32" s="13"/>
      <c r="L32" s="9">
        <v>2</v>
      </c>
      <c r="M32" s="9">
        <v>227409.35241809822</v>
      </c>
      <c r="N32" s="9">
        <v>-11770.35241809822</v>
      </c>
      <c r="O32" s="9">
        <v>-0.51807893346342826</v>
      </c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</row>
    <row r="33" spans="11:47" x14ac:dyDescent="0.25">
      <c r="K33" s="13"/>
      <c r="L33" s="9">
        <v>3</v>
      </c>
      <c r="M33" s="9">
        <v>240327.48455828358</v>
      </c>
      <c r="N33" s="9">
        <v>-11093.484558283584</v>
      </c>
      <c r="O33" s="9">
        <v>-0.48828619944390611</v>
      </c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</row>
    <row r="34" spans="11:47" x14ac:dyDescent="0.25">
      <c r="K34" s="13"/>
      <c r="L34" s="9">
        <v>4</v>
      </c>
      <c r="M34" s="9">
        <v>262656.67780840863</v>
      </c>
      <c r="N34" s="9">
        <v>2938.3221915913746</v>
      </c>
      <c r="O34" s="9">
        <v>0.12933196671757288</v>
      </c>
      <c r="U34" s="13"/>
      <c r="V34" s="15"/>
      <c r="W34" s="15"/>
      <c r="X34" s="15"/>
      <c r="Y34" s="15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</row>
    <row r="35" spans="11:47" x14ac:dyDescent="0.25">
      <c r="K35" s="13"/>
      <c r="L35" s="9">
        <v>5</v>
      </c>
      <c r="M35" s="9">
        <v>279317.36776264507</v>
      </c>
      <c r="N35" s="9">
        <v>-19143.367762645066</v>
      </c>
      <c r="O35" s="9">
        <v>-0.84260650837604945</v>
      </c>
      <c r="U35" s="13"/>
      <c r="V35" s="9"/>
      <c r="W35" s="9"/>
      <c r="X35" s="9"/>
      <c r="Y35" s="9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</row>
    <row r="36" spans="11:47" x14ac:dyDescent="0.25">
      <c r="K36" s="13"/>
      <c r="L36" s="9">
        <v>6</v>
      </c>
      <c r="M36" s="9">
        <v>300637.33193931816</v>
      </c>
      <c r="N36" s="9">
        <v>-26122.331939318159</v>
      </c>
      <c r="O36" s="9">
        <v>-1.1497896910792962</v>
      </c>
      <c r="U36" s="13"/>
      <c r="V36" s="9"/>
      <c r="W36" s="9"/>
      <c r="X36" s="9"/>
      <c r="Y36" s="9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</row>
    <row r="37" spans="11:47" x14ac:dyDescent="0.25">
      <c r="K37" s="13"/>
      <c r="L37" s="9">
        <v>7</v>
      </c>
      <c r="M37" s="9">
        <v>327230.51802477782</v>
      </c>
      <c r="N37" s="9">
        <v>38586.481975222181</v>
      </c>
      <c r="O37" s="9">
        <v>1.6984065317441788</v>
      </c>
      <c r="U37" s="13"/>
      <c r="V37" s="9"/>
      <c r="W37" s="9"/>
      <c r="X37" s="9"/>
      <c r="Y37" s="9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</row>
    <row r="38" spans="11:47" x14ac:dyDescent="0.25">
      <c r="K38" s="13"/>
      <c r="L38" s="9">
        <v>8</v>
      </c>
      <c r="M38" s="9">
        <v>363705.73878778814</v>
      </c>
      <c r="N38" s="9">
        <v>30622.261212211859</v>
      </c>
      <c r="O38" s="9">
        <v>1.3478567051796531</v>
      </c>
      <c r="U38" s="13"/>
      <c r="V38" s="9"/>
      <c r="W38" s="9"/>
      <c r="X38" s="9"/>
      <c r="Y38" s="9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</row>
    <row r="39" spans="11:47" x14ac:dyDescent="0.25">
      <c r="K39" s="13"/>
      <c r="L39" s="9">
        <v>9</v>
      </c>
      <c r="M39" s="9">
        <v>394520.86649718857</v>
      </c>
      <c r="N39" s="9">
        <v>-11235.866497188574</v>
      </c>
      <c r="O39" s="9">
        <v>-0.49455322361039833</v>
      </c>
      <c r="U39" s="13"/>
      <c r="V39" s="9"/>
      <c r="W39" s="9"/>
      <c r="X39" s="9"/>
      <c r="Y39" s="9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</row>
    <row r="40" spans="11:47" ht="15.75" thickBot="1" x14ac:dyDescent="0.3">
      <c r="K40" s="13"/>
      <c r="L40" s="10">
        <v>10</v>
      </c>
      <c r="M40" s="10">
        <v>406757.7690127939</v>
      </c>
      <c r="N40" s="10">
        <v>-15722.769012793899</v>
      </c>
      <c r="O40" s="10">
        <v>-0.69204685738341065</v>
      </c>
      <c r="U40" s="13"/>
      <c r="V40" s="9"/>
      <c r="W40" s="9"/>
      <c r="X40" s="9"/>
      <c r="Y40" s="9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</row>
    <row r="41" spans="11:47" x14ac:dyDescent="0.25">
      <c r="K41" s="13"/>
      <c r="L41" s="9"/>
      <c r="M41" s="9"/>
      <c r="N41" s="9"/>
      <c r="O41" s="9"/>
      <c r="P41" s="13"/>
      <c r="Q41" s="13"/>
      <c r="R41" s="13"/>
      <c r="S41" s="13"/>
      <c r="T41" s="13"/>
      <c r="U41" s="13"/>
      <c r="V41" s="9"/>
      <c r="W41" s="9"/>
      <c r="X41" s="9"/>
      <c r="Y41" s="9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</row>
    <row r="42" spans="11:47" x14ac:dyDescent="0.25">
      <c r="K42" s="13"/>
      <c r="L42" s="9"/>
      <c r="M42" s="9"/>
      <c r="N42" s="9"/>
      <c r="O42" s="9"/>
      <c r="P42" s="13"/>
      <c r="Q42" s="13"/>
      <c r="R42" s="13"/>
      <c r="S42" s="13"/>
      <c r="T42" s="13"/>
      <c r="U42" s="13"/>
      <c r="V42" s="9"/>
      <c r="W42" s="9"/>
      <c r="X42" s="9"/>
      <c r="Y42" s="9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</row>
    <row r="43" spans="11:47" x14ac:dyDescent="0.25">
      <c r="K43" s="13"/>
      <c r="L43" s="9"/>
      <c r="M43" s="9"/>
      <c r="N43" s="9"/>
      <c r="O43" s="9"/>
      <c r="P43" s="13"/>
      <c r="Q43" s="13"/>
      <c r="R43" s="13"/>
      <c r="S43" s="13"/>
      <c r="T43" s="13"/>
      <c r="U43" s="13"/>
      <c r="V43" s="9"/>
      <c r="W43" s="9"/>
      <c r="X43" s="9"/>
      <c r="Y43" s="9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</row>
    <row r="44" spans="11:47" x14ac:dyDescent="0.25">
      <c r="K44" s="13"/>
      <c r="L44" s="9"/>
      <c r="M44" s="9"/>
      <c r="N44" s="9"/>
      <c r="O44" s="9"/>
      <c r="P44" s="13"/>
      <c r="Q44" s="13"/>
      <c r="R44" s="13"/>
      <c r="S44" s="13"/>
      <c r="T44" s="13"/>
      <c r="U44" s="13"/>
      <c r="V44" s="9"/>
      <c r="W44" s="9"/>
      <c r="X44" s="9"/>
      <c r="Y44" s="9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</row>
    <row r="45" spans="11:47" x14ac:dyDescent="0.25"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</row>
    <row r="46" spans="11:47" x14ac:dyDescent="0.25"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</row>
    <row r="47" spans="11:47" x14ac:dyDescent="0.25"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</row>
    <row r="48" spans="11:47" x14ac:dyDescent="0.25">
      <c r="K48" s="13"/>
      <c r="L48" s="14"/>
      <c r="M48" s="14"/>
      <c r="N48" s="14"/>
      <c r="O48" s="14"/>
      <c r="P48" s="14"/>
      <c r="Q48" s="14"/>
      <c r="R48" s="14"/>
      <c r="S48" s="14"/>
      <c r="T48" s="14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</row>
    <row r="49" spans="11:47" x14ac:dyDescent="0.25"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  <row r="50" spans="11:47" x14ac:dyDescent="0.25"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</row>
    <row r="51" spans="11:47" x14ac:dyDescent="0.25"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</row>
    <row r="52" spans="11:47" x14ac:dyDescent="0.25">
      <c r="L52" t="s">
        <v>28</v>
      </c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</row>
    <row r="53" spans="11:47" ht="15.75" thickBot="1" x14ac:dyDescent="0.3"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</row>
    <row r="54" spans="11:47" x14ac:dyDescent="0.25">
      <c r="L54" s="27" t="s">
        <v>29</v>
      </c>
      <c r="M54" s="27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</row>
    <row r="55" spans="11:47" x14ac:dyDescent="0.25">
      <c r="L55" s="9" t="s">
        <v>30</v>
      </c>
      <c r="M55" s="9">
        <v>0.92330244311910548</v>
      </c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</row>
    <row r="56" spans="11:47" x14ac:dyDescent="0.25">
      <c r="L56" s="9" t="s">
        <v>31</v>
      </c>
      <c r="M56" s="9">
        <v>0.85248740146970892</v>
      </c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</row>
    <row r="57" spans="11:47" x14ac:dyDescent="0.25">
      <c r="L57" s="9" t="s">
        <v>32</v>
      </c>
      <c r="M57" s="9">
        <v>0.83404832665342254</v>
      </c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</row>
    <row r="58" spans="11:47" x14ac:dyDescent="0.25">
      <c r="L58" s="9" t="s">
        <v>13</v>
      </c>
      <c r="M58" s="9">
        <v>34.137223406542596</v>
      </c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</row>
    <row r="59" spans="11:47" ht="15.75" thickBot="1" x14ac:dyDescent="0.3">
      <c r="L59" s="10" t="s">
        <v>33</v>
      </c>
      <c r="M59" s="10">
        <v>10</v>
      </c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</row>
    <row r="60" spans="11:47" x14ac:dyDescent="0.25"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</row>
    <row r="61" spans="11:47" ht="15.75" thickBot="1" x14ac:dyDescent="0.3">
      <c r="L61" t="s">
        <v>34</v>
      </c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</row>
    <row r="62" spans="11:47" x14ac:dyDescent="0.25">
      <c r="L62" s="11"/>
      <c r="M62" s="11" t="s">
        <v>35</v>
      </c>
      <c r="N62" s="11" t="s">
        <v>36</v>
      </c>
      <c r="O62" s="11" t="s">
        <v>37</v>
      </c>
      <c r="P62" s="11" t="s">
        <v>38</v>
      </c>
      <c r="Q62" s="11" t="s">
        <v>39</v>
      </c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</row>
    <row r="63" spans="11:47" x14ac:dyDescent="0.25">
      <c r="L63" s="9" t="s">
        <v>40</v>
      </c>
      <c r="M63" s="9">
        <v>1</v>
      </c>
      <c r="N63" s="9">
        <v>53877.226589575104</v>
      </c>
      <c r="O63" s="9">
        <v>53877.226589575104</v>
      </c>
      <c r="P63" s="9">
        <v>46.232655920282191</v>
      </c>
      <c r="Q63" s="9">
        <v>1.3789912561128125E-4</v>
      </c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</row>
    <row r="64" spans="11:47" x14ac:dyDescent="0.25">
      <c r="L64" s="9" t="s">
        <v>41</v>
      </c>
      <c r="M64" s="9">
        <v>8</v>
      </c>
      <c r="N64" s="9">
        <v>9322.8001752655964</v>
      </c>
      <c r="O64" s="9">
        <v>1165.3500219081996</v>
      </c>
      <c r="P64" s="9"/>
      <c r="Q64" s="9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</row>
    <row r="65" spans="12:47" ht="15.75" thickBot="1" x14ac:dyDescent="0.3">
      <c r="L65" s="10" t="s">
        <v>42</v>
      </c>
      <c r="M65" s="10">
        <v>9</v>
      </c>
      <c r="N65" s="10">
        <v>63200.026764840703</v>
      </c>
      <c r="O65" s="10"/>
      <c r="P65" s="10"/>
      <c r="Q65" s="10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</row>
    <row r="66" spans="12:47" ht="15.75" thickBot="1" x14ac:dyDescent="0.3"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</row>
    <row r="67" spans="12:47" x14ac:dyDescent="0.25">
      <c r="L67" s="11"/>
      <c r="M67" s="11" t="s">
        <v>43</v>
      </c>
      <c r="N67" s="11" t="s">
        <v>13</v>
      </c>
      <c r="O67" s="11" t="s">
        <v>44</v>
      </c>
      <c r="P67" s="11" t="s">
        <v>45</v>
      </c>
      <c r="Q67" s="11" t="s">
        <v>46</v>
      </c>
      <c r="R67" s="11" t="s">
        <v>47</v>
      </c>
      <c r="S67" s="11" t="s">
        <v>48</v>
      </c>
      <c r="T67" s="11" t="s">
        <v>49</v>
      </c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</row>
    <row r="68" spans="12:47" x14ac:dyDescent="0.25">
      <c r="L68" s="9" t="s">
        <v>50</v>
      </c>
      <c r="M68" s="9">
        <v>-6.9146095202752917</v>
      </c>
      <c r="N68" s="9">
        <v>28.022233614008265</v>
      </c>
      <c r="O68" s="9">
        <v>-0.24675440279031471</v>
      </c>
      <c r="P68" s="9">
        <v>0.81131229457421328</v>
      </c>
      <c r="Q68" s="9">
        <v>-71.533996111835563</v>
      </c>
      <c r="R68" s="9">
        <v>57.70477707128498</v>
      </c>
      <c r="S68" s="9">
        <v>-71.533996111835563</v>
      </c>
      <c r="T68" s="9">
        <v>57.70477707128498</v>
      </c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</row>
    <row r="69" spans="12:47" ht="15.75" thickBot="1" x14ac:dyDescent="0.3">
      <c r="L69" s="10" t="s">
        <v>7</v>
      </c>
      <c r="M69" s="10">
        <v>9.3353908174286602E-3</v>
      </c>
      <c r="N69" s="10">
        <v>1.3729606255375101E-3</v>
      </c>
      <c r="O69" s="10">
        <v>6.7994599726950522</v>
      </c>
      <c r="P69" s="10">
        <v>1.3789912561128125E-4</v>
      </c>
      <c r="Q69" s="10">
        <v>6.169337937466662E-3</v>
      </c>
      <c r="R69" s="10">
        <v>1.2501443697390658E-2</v>
      </c>
      <c r="S69" s="10">
        <v>6.169337937466662E-3</v>
      </c>
      <c r="T69" s="10">
        <v>1.2501443697390658E-2</v>
      </c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</row>
    <row r="70" spans="12:47" x14ac:dyDescent="0.25"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</row>
    <row r="71" spans="12:47" x14ac:dyDescent="0.25"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</row>
    <row r="72" spans="12:47" x14ac:dyDescent="0.25"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</row>
    <row r="73" spans="12:47" x14ac:dyDescent="0.25">
      <c r="L73" t="s">
        <v>62</v>
      </c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</row>
    <row r="74" spans="12:47" ht="15.75" thickBot="1" x14ac:dyDescent="0.3"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</row>
    <row r="75" spans="12:47" x14ac:dyDescent="0.25">
      <c r="L75" s="11" t="s">
        <v>63</v>
      </c>
      <c r="M75" s="11" t="s">
        <v>68</v>
      </c>
      <c r="N75" s="11" t="s">
        <v>64</v>
      </c>
      <c r="O75" s="11" t="s">
        <v>65</v>
      </c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</row>
    <row r="76" spans="12:47" x14ac:dyDescent="0.25">
      <c r="L76" s="9">
        <v>1</v>
      </c>
      <c r="M76" s="9">
        <v>68.393988203921708</v>
      </c>
      <c r="N76" s="9">
        <v>34.931411418125691</v>
      </c>
      <c r="O76" s="9">
        <v>1.085335980434774</v>
      </c>
      <c r="T76" s="23"/>
      <c r="U76" s="23"/>
      <c r="V76" s="23"/>
      <c r="W76" s="23"/>
      <c r="X76" s="23"/>
      <c r="Y76" s="2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</row>
    <row r="77" spans="12:47" ht="15.75" thickBot="1" x14ac:dyDescent="0.3">
      <c r="L77" s="9">
        <v>2</v>
      </c>
      <c r="M77" s="9">
        <v>86.859391240795603</v>
      </c>
      <c r="N77" s="9">
        <v>-6.2521628385691628</v>
      </c>
      <c r="O77" s="9">
        <v>-0.19425774707503704</v>
      </c>
      <c r="T77" s="24"/>
      <c r="U77" s="24"/>
      <c r="V77" s="24"/>
      <c r="W77" s="24"/>
      <c r="X77" s="24"/>
      <c r="Y77" s="24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</row>
    <row r="78" spans="12:47" x14ac:dyDescent="0.25">
      <c r="L78" s="9">
        <v>3</v>
      </c>
      <c r="M78" s="9">
        <v>101.19855153636603</v>
      </c>
      <c r="N78" s="9">
        <v>-22.067526031455969</v>
      </c>
      <c r="O78" s="9">
        <v>-0.68564879083850316</v>
      </c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</row>
    <row r="79" spans="12:47" x14ac:dyDescent="0.25">
      <c r="L79" s="9">
        <v>4</v>
      </c>
      <c r="M79" s="9">
        <v>125.98401415663912</v>
      </c>
      <c r="N79" s="9">
        <v>-12.501564882837357</v>
      </c>
      <c r="O79" s="9">
        <v>-0.3884297149253656</v>
      </c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</row>
    <row r="80" spans="12:47" x14ac:dyDescent="0.25">
      <c r="L80" s="9">
        <v>5</v>
      </c>
      <c r="M80" s="9">
        <v>144.47742336596528</v>
      </c>
      <c r="N80" s="9">
        <v>-25.006962988126091</v>
      </c>
      <c r="O80" s="9">
        <v>-0.77697852994083894</v>
      </c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</row>
    <row r="81" spans="12:47" x14ac:dyDescent="0.25">
      <c r="L81" s="9">
        <v>6</v>
      </c>
      <c r="M81" s="9">
        <v>168.14263908814695</v>
      </c>
      <c r="N81" s="9">
        <v>-24.235308755421016</v>
      </c>
      <c r="O81" s="9">
        <v>-0.75300285677994772</v>
      </c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</row>
    <row r="82" spans="12:47" x14ac:dyDescent="0.25">
      <c r="L82" s="9">
        <v>7</v>
      </c>
      <c r="M82" s="9">
        <v>197.66114485285638</v>
      </c>
      <c r="N82" s="9">
        <v>40.0382870985041</v>
      </c>
      <c r="O82" s="9">
        <v>1.2440090972228905</v>
      </c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</row>
    <row r="83" spans="12:47" x14ac:dyDescent="0.25">
      <c r="L83" s="9">
        <v>8</v>
      </c>
      <c r="M83" s="9">
        <v>238.14873482804447</v>
      </c>
      <c r="N83" s="9">
        <v>59.951978851449184</v>
      </c>
      <c r="O83" s="9">
        <v>1.8627372071195221</v>
      </c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</row>
    <row r="84" spans="12:47" x14ac:dyDescent="0.25">
      <c r="L84" s="9">
        <v>9</v>
      </c>
      <c r="M84" s="9">
        <v>272.35360678310309</v>
      </c>
      <c r="N84" s="9">
        <v>-20.995057672935872</v>
      </c>
      <c r="O84" s="9">
        <v>-0.65232667615361817</v>
      </c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</row>
    <row r="85" spans="12:47" ht="15.75" thickBot="1" x14ac:dyDescent="0.3">
      <c r="L85" s="10">
        <v>10</v>
      </c>
      <c r="M85" s="10">
        <v>285.93660042246177</v>
      </c>
      <c r="N85" s="10">
        <v>-23.863094198733222</v>
      </c>
      <c r="O85" s="10">
        <v>-0.74143796906386705</v>
      </c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</row>
    <row r="86" spans="12:47" x14ac:dyDescent="0.25"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</row>
    <row r="87" spans="12:47" x14ac:dyDescent="0.25"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</row>
    <row r="88" spans="12:47" x14ac:dyDescent="0.25"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</row>
    <row r="89" spans="12:47" x14ac:dyDescent="0.25"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</row>
  </sheetData>
  <mergeCells count="1">
    <mergeCell ref="L2:R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292EA-B8B2-4E61-AB2C-6CBF1891ECA6}">
  <dimension ref="C1:W5"/>
  <sheetViews>
    <sheetView showGridLines="0" zoomScale="88" workbookViewId="0">
      <selection activeCell="AB20" sqref="AB20"/>
    </sheetView>
  </sheetViews>
  <sheetFormatPr defaultRowHeight="15" x14ac:dyDescent="0.25"/>
  <cols>
    <col min="17" max="17" width="9.140625" customWidth="1"/>
  </cols>
  <sheetData>
    <row r="1" spans="3:23" ht="15" customHeight="1" x14ac:dyDescent="0.25">
      <c r="C1" s="8" t="s">
        <v>69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</row>
    <row r="2" spans="3:23" ht="15" customHeight="1" x14ac:dyDescent="0.25"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</row>
    <row r="3" spans="3:23" ht="15" customHeight="1" x14ac:dyDescent="0.25"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 spans="3:23" ht="15" customHeight="1" x14ac:dyDescent="0.25"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3:23" ht="15" customHeight="1" x14ac:dyDescent="0.25"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</sheetData>
  <mergeCells count="1">
    <mergeCell ref="C1:W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Descriptive statistics </vt:lpstr>
      <vt:lpstr>Correlation analysis</vt:lpstr>
      <vt:lpstr>Regression analysis</vt:lpstr>
      <vt:lpstr>Firm performance 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Tayo Owonikoko</dc:creator>
  <cp:lastModifiedBy>Tayo Owonikoko</cp:lastModifiedBy>
  <dcterms:created xsi:type="dcterms:W3CDTF">2025-08-25T20:46:25Z</dcterms:created>
  <dcterms:modified xsi:type="dcterms:W3CDTF">2025-08-26T20:31:04Z</dcterms:modified>
</cp:coreProperties>
</file>